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\VO\Výkaz výmer\"/>
    </mc:Choice>
  </mc:AlternateContent>
  <bookViews>
    <workbookView xWindow="-105" yWindow="-105" windowWidth="23250" windowHeight="12570"/>
  </bookViews>
  <sheets>
    <sheet name="Rekapitulácia" sheetId="1" r:id="rId1"/>
    <sheet name="SO 27520" sheetId="2" r:id="rId2"/>
    <sheet name="SO 27521" sheetId="3" r:id="rId3"/>
    <sheet name="SO 27522" sheetId="4" r:id="rId4"/>
    <sheet name="SO 27523" sheetId="5" r:id="rId5"/>
    <sheet name="SO 27524" sheetId="6" r:id="rId6"/>
    <sheet name="SO 27525" sheetId="7" r:id="rId7"/>
    <sheet name="SO 27526" sheetId="8" r:id="rId8"/>
    <sheet name="SO 27527" sheetId="9" r:id="rId9"/>
    <sheet name="SO 27528" sheetId="10" r:id="rId10"/>
    <sheet name="SO 27529" sheetId="11" r:id="rId11"/>
    <sheet name="SO 27530" sheetId="12" r:id="rId12"/>
    <sheet name="SO 27531" sheetId="13" r:id="rId13"/>
    <sheet name="SO 27532" sheetId="14" r:id="rId14"/>
    <sheet name="SO 27533" sheetId="15" r:id="rId15"/>
    <sheet name="SO 27534" sheetId="16" r:id="rId16"/>
    <sheet name="SO 27535" sheetId="17" r:id="rId17"/>
    <sheet name="SO 27536" sheetId="18" r:id="rId18"/>
  </sheets>
  <definedNames>
    <definedName name="_xlnm.Print_Area" localSheetId="1">'SO 27520'!$B$2:$V$242</definedName>
    <definedName name="_xlnm.Print_Area" localSheetId="2">'SO 27521'!$B$2:$V$742</definedName>
    <definedName name="_xlnm.Print_Area" localSheetId="3">'SO 27522'!$B$2:$V$233</definedName>
    <definedName name="_xlnm.Print_Area" localSheetId="4">'SO 27523'!$B$2:$V$174</definedName>
    <definedName name="_xlnm.Print_Area" localSheetId="5">'SO 27524'!$B$2:$V$94</definedName>
    <definedName name="_xlnm.Print_Area" localSheetId="6">'SO 27525'!$B$2:$V$163</definedName>
    <definedName name="_xlnm.Print_Area" localSheetId="7">'SO 27526'!$B$2:$V$221</definedName>
    <definedName name="_xlnm.Print_Area" localSheetId="8">'SO 27527'!$B$2:$V$189</definedName>
    <definedName name="_xlnm.Print_Area" localSheetId="9">'SO 27528'!$B$2:$V$136</definedName>
    <definedName name="_xlnm.Print_Area" localSheetId="10">'SO 27529'!$B$2:$V$223</definedName>
    <definedName name="_xlnm.Print_Area" localSheetId="11">'SO 27530'!$B$2:$V$151</definedName>
    <definedName name="_xlnm.Print_Area" localSheetId="12">'SO 27531'!$B$2:$V$231</definedName>
    <definedName name="_xlnm.Print_Area" localSheetId="13">'SO 27532'!$B$2:$V$256</definedName>
    <definedName name="_xlnm.Print_Area" localSheetId="14">'SO 27533'!$B$2:$V$250</definedName>
    <definedName name="_xlnm.Print_Area" localSheetId="15">'SO 27534'!$B$2:$V$167</definedName>
    <definedName name="_xlnm.Print_Area" localSheetId="16">'SO 27535'!$B$2:$V$204</definedName>
    <definedName name="_xlnm.Print_Area" localSheetId="17">'SO 27536'!$B$2:$V$111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D24" i="1"/>
  <c r="P16" i="18"/>
  <c r="E23" i="1" s="1"/>
  <c r="Z111" i="18"/>
  <c r="V108" i="18"/>
  <c r="I59" i="18" s="1"/>
  <c r="M108" i="18"/>
  <c r="F59" i="18" s="1"/>
  <c r="K107" i="18"/>
  <c r="J107" i="18"/>
  <c r="S107" i="18"/>
  <c r="L107" i="18"/>
  <c r="I107" i="18"/>
  <c r="K106" i="18"/>
  <c r="J106" i="18"/>
  <c r="S106" i="18"/>
  <c r="L106" i="18"/>
  <c r="I106" i="18"/>
  <c r="I108" i="18" s="1"/>
  <c r="G59" i="18" s="1"/>
  <c r="V103" i="18"/>
  <c r="I58" i="18" s="1"/>
  <c r="M103" i="18"/>
  <c r="F58" i="18" s="1"/>
  <c r="K102" i="18"/>
  <c r="J102" i="18"/>
  <c r="S102" i="18"/>
  <c r="L102" i="18"/>
  <c r="I102" i="18"/>
  <c r="K101" i="18"/>
  <c r="J101" i="18"/>
  <c r="S101" i="18"/>
  <c r="L101" i="18"/>
  <c r="I101" i="18"/>
  <c r="K100" i="18"/>
  <c r="J100" i="18"/>
  <c r="S100" i="18"/>
  <c r="L100" i="18"/>
  <c r="I100" i="18"/>
  <c r="K99" i="18"/>
  <c r="J99" i="18"/>
  <c r="S99" i="18"/>
  <c r="L99" i="18"/>
  <c r="I99" i="18"/>
  <c r="K98" i="18"/>
  <c r="J98" i="18"/>
  <c r="S98" i="18"/>
  <c r="L98" i="18"/>
  <c r="I98" i="18"/>
  <c r="K97" i="18"/>
  <c r="J97" i="18"/>
  <c r="S97" i="18"/>
  <c r="L97" i="18"/>
  <c r="I97" i="18"/>
  <c r="K96" i="18"/>
  <c r="J96" i="18"/>
  <c r="S96" i="18"/>
  <c r="L96" i="18"/>
  <c r="I96" i="18"/>
  <c r="K95" i="18"/>
  <c r="J95" i="18"/>
  <c r="S95" i="18"/>
  <c r="L95" i="18"/>
  <c r="I95" i="18"/>
  <c r="K94" i="18"/>
  <c r="J94" i="18"/>
  <c r="S94" i="18"/>
  <c r="L94" i="18"/>
  <c r="I94" i="18"/>
  <c r="K93" i="18"/>
  <c r="J93" i="18"/>
  <c r="S93" i="18"/>
  <c r="L93" i="18"/>
  <c r="I93" i="18"/>
  <c r="K92" i="18"/>
  <c r="J92" i="18"/>
  <c r="S92" i="18"/>
  <c r="L92" i="18"/>
  <c r="I92" i="18"/>
  <c r="K91" i="18"/>
  <c r="J91" i="18"/>
  <c r="S91" i="18"/>
  <c r="L91" i="18"/>
  <c r="I91" i="18"/>
  <c r="K90" i="18"/>
  <c r="J90" i="18"/>
  <c r="S90" i="18"/>
  <c r="L90" i="18"/>
  <c r="I90" i="18"/>
  <c r="V87" i="18"/>
  <c r="I57" i="18" s="1"/>
  <c r="M87" i="18"/>
  <c r="F57" i="18" s="1"/>
  <c r="K86" i="18"/>
  <c r="J86" i="18"/>
  <c r="S86" i="18"/>
  <c r="L86" i="18"/>
  <c r="I86" i="18"/>
  <c r="K85" i="18"/>
  <c r="J85" i="18"/>
  <c r="S85" i="18"/>
  <c r="L85" i="18"/>
  <c r="I85" i="18"/>
  <c r="K84" i="18"/>
  <c r="J84" i="18"/>
  <c r="S84" i="18"/>
  <c r="L84" i="18"/>
  <c r="I84" i="18"/>
  <c r="K83" i="18"/>
  <c r="J83" i="18"/>
  <c r="S83" i="18"/>
  <c r="L83" i="18"/>
  <c r="I83" i="18"/>
  <c r="V80" i="18"/>
  <c r="M80" i="18"/>
  <c r="F56" i="18" s="1"/>
  <c r="K79" i="18"/>
  <c r="J79" i="18"/>
  <c r="S79" i="18"/>
  <c r="L79" i="18"/>
  <c r="I79" i="18"/>
  <c r="I80" i="18" s="1"/>
  <c r="G56" i="18" s="1"/>
  <c r="P19" i="18"/>
  <c r="P16" i="17"/>
  <c r="E22" i="1" s="1"/>
  <c r="Z204" i="17"/>
  <c r="V201" i="17"/>
  <c r="I71" i="17" s="1"/>
  <c r="M201" i="17"/>
  <c r="F71" i="17" s="1"/>
  <c r="K200" i="17"/>
  <c r="J200" i="17"/>
  <c r="S200" i="17"/>
  <c r="L200" i="17"/>
  <c r="I200" i="17"/>
  <c r="K199" i="17"/>
  <c r="J199" i="17"/>
  <c r="S199" i="17"/>
  <c r="L199" i="17"/>
  <c r="I199" i="17"/>
  <c r="V196" i="17"/>
  <c r="I70" i="17" s="1"/>
  <c r="M196" i="17"/>
  <c r="F70" i="17" s="1"/>
  <c r="K195" i="17"/>
  <c r="J195" i="17"/>
  <c r="S195" i="17"/>
  <c r="L195" i="17"/>
  <c r="I195" i="17"/>
  <c r="K194" i="17"/>
  <c r="J194" i="17"/>
  <c r="S194" i="17"/>
  <c r="L194" i="17"/>
  <c r="I194" i="17"/>
  <c r="V191" i="17"/>
  <c r="I69" i="17" s="1"/>
  <c r="K190" i="17"/>
  <c r="J190" i="17"/>
  <c r="S190" i="17"/>
  <c r="L190" i="17"/>
  <c r="I190" i="17"/>
  <c r="K189" i="17"/>
  <c r="J189" i="17"/>
  <c r="S189" i="17"/>
  <c r="L189" i="17"/>
  <c r="I189" i="17"/>
  <c r="K188" i="17"/>
  <c r="J188" i="17"/>
  <c r="S188" i="17"/>
  <c r="L188" i="17"/>
  <c r="I188" i="17"/>
  <c r="K187" i="17"/>
  <c r="J187" i="17"/>
  <c r="S187" i="17"/>
  <c r="L187" i="17"/>
  <c r="I187" i="17"/>
  <c r="K186" i="17"/>
  <c r="J186" i="17"/>
  <c r="S186" i="17"/>
  <c r="M186" i="17"/>
  <c r="M191" i="17" s="1"/>
  <c r="F69" i="17" s="1"/>
  <c r="I186" i="17"/>
  <c r="K185" i="17"/>
  <c r="J185" i="17"/>
  <c r="S185" i="17"/>
  <c r="L185" i="17"/>
  <c r="I185" i="17"/>
  <c r="K184" i="17"/>
  <c r="J184" i="17"/>
  <c r="S184" i="17"/>
  <c r="L184" i="17"/>
  <c r="I184" i="17"/>
  <c r="K183" i="17"/>
  <c r="J183" i="17"/>
  <c r="S183" i="17"/>
  <c r="L183" i="17"/>
  <c r="I183" i="17"/>
  <c r="K182" i="17"/>
  <c r="J182" i="17"/>
  <c r="S182" i="17"/>
  <c r="L182" i="17"/>
  <c r="I182" i="17"/>
  <c r="V179" i="17"/>
  <c r="I68" i="17" s="1"/>
  <c r="M179" i="17"/>
  <c r="F68" i="17" s="1"/>
  <c r="K178" i="17"/>
  <c r="J178" i="17"/>
  <c r="S178" i="17"/>
  <c r="S179" i="17" s="1"/>
  <c r="H68" i="17" s="1"/>
  <c r="L178" i="17"/>
  <c r="L179" i="17" s="1"/>
  <c r="E68" i="17" s="1"/>
  <c r="I178" i="17"/>
  <c r="I179" i="17" s="1"/>
  <c r="G68" i="17" s="1"/>
  <c r="V175" i="17"/>
  <c r="I67" i="17" s="1"/>
  <c r="K174" i="17"/>
  <c r="J174" i="17"/>
  <c r="S174" i="17"/>
  <c r="L174" i="17"/>
  <c r="I174" i="17"/>
  <c r="K173" i="17"/>
  <c r="J173" i="17"/>
  <c r="S173" i="17"/>
  <c r="M173" i="17"/>
  <c r="M175" i="17" s="1"/>
  <c r="F67" i="17" s="1"/>
  <c r="I173" i="17"/>
  <c r="K172" i="17"/>
  <c r="J172" i="17"/>
  <c r="S172" i="17"/>
  <c r="L172" i="17"/>
  <c r="I172" i="17"/>
  <c r="K171" i="17"/>
  <c r="J171" i="17"/>
  <c r="S171" i="17"/>
  <c r="L171" i="17"/>
  <c r="I171" i="17"/>
  <c r="V168" i="17"/>
  <c r="I66" i="17" s="1"/>
  <c r="K167" i="17"/>
  <c r="J167" i="17"/>
  <c r="S167" i="17"/>
  <c r="L167" i="17"/>
  <c r="I167" i="17"/>
  <c r="K166" i="17"/>
  <c r="J166" i="17"/>
  <c r="S166" i="17"/>
  <c r="L166" i="17"/>
  <c r="I166" i="17"/>
  <c r="K165" i="17"/>
  <c r="J165" i="17"/>
  <c r="S165" i="17"/>
  <c r="M165" i="17"/>
  <c r="I165" i="17"/>
  <c r="K164" i="17"/>
  <c r="J164" i="17"/>
  <c r="S164" i="17"/>
  <c r="L164" i="17"/>
  <c r="I164" i="17"/>
  <c r="K163" i="17"/>
  <c r="J163" i="17"/>
  <c r="S163" i="17"/>
  <c r="M163" i="17"/>
  <c r="I163" i="17"/>
  <c r="K162" i="17"/>
  <c r="J162" i="17"/>
  <c r="S162" i="17"/>
  <c r="L162" i="17"/>
  <c r="I162" i="17"/>
  <c r="K161" i="17"/>
  <c r="J161" i="17"/>
  <c r="S161" i="17"/>
  <c r="M161" i="17"/>
  <c r="I161" i="17"/>
  <c r="K160" i="17"/>
  <c r="J160" i="17"/>
  <c r="S160" i="17"/>
  <c r="L160" i="17"/>
  <c r="I160" i="17"/>
  <c r="K159" i="17"/>
  <c r="J159" i="17"/>
  <c r="S159" i="17"/>
  <c r="M159" i="17"/>
  <c r="I159" i="17"/>
  <c r="K158" i="17"/>
  <c r="J158" i="17"/>
  <c r="S158" i="17"/>
  <c r="S168" i="17" s="1"/>
  <c r="H66" i="17" s="1"/>
  <c r="L158" i="17"/>
  <c r="I158" i="17"/>
  <c r="V155" i="17"/>
  <c r="I65" i="17" s="1"/>
  <c r="M155" i="17"/>
  <c r="F65" i="17" s="1"/>
  <c r="K154" i="17"/>
  <c r="J154" i="17"/>
  <c r="S154" i="17"/>
  <c r="L154" i="17"/>
  <c r="I154" i="17"/>
  <c r="K153" i="17"/>
  <c r="J153" i="17"/>
  <c r="S153" i="17"/>
  <c r="L153" i="17"/>
  <c r="I153" i="17"/>
  <c r="K152" i="17"/>
  <c r="J152" i="17"/>
  <c r="S152" i="17"/>
  <c r="L152" i="17"/>
  <c r="I152" i="17"/>
  <c r="V149" i="17"/>
  <c r="I64" i="17" s="1"/>
  <c r="K148" i="17"/>
  <c r="J148" i="17"/>
  <c r="S148" i="17"/>
  <c r="L148" i="17"/>
  <c r="I148" i="17"/>
  <c r="K147" i="17"/>
  <c r="J147" i="17"/>
  <c r="S147" i="17"/>
  <c r="L147" i="17"/>
  <c r="I147" i="17"/>
  <c r="K146" i="17"/>
  <c r="J146" i="17"/>
  <c r="S146" i="17"/>
  <c r="M146" i="17"/>
  <c r="I146" i="17"/>
  <c r="K145" i="17"/>
  <c r="J145" i="17"/>
  <c r="S145" i="17"/>
  <c r="M145" i="17"/>
  <c r="I145" i="17"/>
  <c r="K144" i="17"/>
  <c r="J144" i="17"/>
  <c r="S144" i="17"/>
  <c r="L144" i="17"/>
  <c r="I144" i="17"/>
  <c r="K143" i="17"/>
  <c r="J143" i="17"/>
  <c r="S143" i="17"/>
  <c r="L143" i="17"/>
  <c r="I143" i="17"/>
  <c r="K142" i="17"/>
  <c r="J142" i="17"/>
  <c r="S142" i="17"/>
  <c r="M142" i="17"/>
  <c r="I142" i="17"/>
  <c r="K141" i="17"/>
  <c r="J141" i="17"/>
  <c r="S141" i="17"/>
  <c r="L141" i="17"/>
  <c r="I141" i="17"/>
  <c r="K140" i="17"/>
  <c r="J140" i="17"/>
  <c r="S140" i="17"/>
  <c r="M140" i="17"/>
  <c r="M149" i="17" s="1"/>
  <c r="F64" i="17" s="1"/>
  <c r="I140" i="17"/>
  <c r="K139" i="17"/>
  <c r="J139" i="17"/>
  <c r="S139" i="17"/>
  <c r="L139" i="17"/>
  <c r="I139" i="17"/>
  <c r="K138" i="17"/>
  <c r="J138" i="17"/>
  <c r="S138" i="17"/>
  <c r="L138" i="17"/>
  <c r="I138" i="17"/>
  <c r="V135" i="17"/>
  <c r="K134" i="17"/>
  <c r="J134" i="17"/>
  <c r="S134" i="17"/>
  <c r="L134" i="17"/>
  <c r="I134" i="17"/>
  <c r="K133" i="17"/>
  <c r="J133" i="17"/>
  <c r="S133" i="17"/>
  <c r="L133" i="17"/>
  <c r="I133" i="17"/>
  <c r="K132" i="17"/>
  <c r="J132" i="17"/>
  <c r="S132" i="17"/>
  <c r="M132" i="17"/>
  <c r="I132" i="17"/>
  <c r="K131" i="17"/>
  <c r="J131" i="17"/>
  <c r="S131" i="17"/>
  <c r="L131" i="17"/>
  <c r="I131" i="17"/>
  <c r="V125" i="17"/>
  <c r="I59" i="17" s="1"/>
  <c r="M125" i="17"/>
  <c r="F59" i="17" s="1"/>
  <c r="K124" i="17"/>
  <c r="J124" i="17"/>
  <c r="S124" i="17"/>
  <c r="S125" i="17" s="1"/>
  <c r="H59" i="17" s="1"/>
  <c r="L124" i="17"/>
  <c r="L125" i="17" s="1"/>
  <c r="E59" i="17" s="1"/>
  <c r="I124" i="17"/>
  <c r="I125" i="17" s="1"/>
  <c r="G59" i="17" s="1"/>
  <c r="V121" i="17"/>
  <c r="I58" i="17" s="1"/>
  <c r="M121" i="17"/>
  <c r="F58" i="17" s="1"/>
  <c r="K120" i="17"/>
  <c r="J120" i="17"/>
  <c r="S120" i="17"/>
  <c r="L120" i="17"/>
  <c r="I120" i="17"/>
  <c r="K119" i="17"/>
  <c r="J119" i="17"/>
  <c r="S119" i="17"/>
  <c r="L119" i="17"/>
  <c r="I119" i="17"/>
  <c r="K118" i="17"/>
  <c r="J118" i="17"/>
  <c r="S118" i="17"/>
  <c r="L118" i="17"/>
  <c r="I118" i="17"/>
  <c r="K117" i="17"/>
  <c r="J117" i="17"/>
  <c r="S117" i="17"/>
  <c r="L117" i="17"/>
  <c r="I117" i="17"/>
  <c r="K116" i="17"/>
  <c r="J116" i="17"/>
  <c r="S116" i="17"/>
  <c r="L116" i="17"/>
  <c r="I116" i="17"/>
  <c r="K115" i="17"/>
  <c r="J115" i="17"/>
  <c r="S115" i="17"/>
  <c r="L115" i="17"/>
  <c r="I115" i="17"/>
  <c r="K114" i="17"/>
  <c r="J114" i="17"/>
  <c r="S114" i="17"/>
  <c r="L114" i="17"/>
  <c r="I114" i="17"/>
  <c r="K113" i="17"/>
  <c r="J113" i="17"/>
  <c r="S113" i="17"/>
  <c r="L113" i="17"/>
  <c r="I113" i="17"/>
  <c r="K112" i="17"/>
  <c r="J112" i="17"/>
  <c r="S112" i="17"/>
  <c r="L112" i="17"/>
  <c r="I112" i="17"/>
  <c r="K111" i="17"/>
  <c r="J111" i="17"/>
  <c r="S111" i="17"/>
  <c r="L111" i="17"/>
  <c r="I111" i="17"/>
  <c r="K110" i="17"/>
  <c r="J110" i="17"/>
  <c r="S110" i="17"/>
  <c r="L110" i="17"/>
  <c r="I110" i="17"/>
  <c r="K109" i="17"/>
  <c r="J109" i="17"/>
  <c r="S109" i="17"/>
  <c r="L109" i="17"/>
  <c r="I109" i="17"/>
  <c r="K108" i="17"/>
  <c r="J108" i="17"/>
  <c r="S108" i="17"/>
  <c r="L108" i="17"/>
  <c r="I108" i="17"/>
  <c r="K107" i="17"/>
  <c r="J107" i="17"/>
  <c r="S107" i="17"/>
  <c r="L107" i="17"/>
  <c r="I107" i="17"/>
  <c r="K106" i="17"/>
  <c r="J106" i="17"/>
  <c r="S106" i="17"/>
  <c r="L106" i="17"/>
  <c r="I106" i="17"/>
  <c r="K105" i="17"/>
  <c r="J105" i="17"/>
  <c r="S105" i="17"/>
  <c r="L105" i="17"/>
  <c r="I105" i="17"/>
  <c r="K104" i="17"/>
  <c r="J104" i="17"/>
  <c r="S104" i="17"/>
  <c r="L104" i="17"/>
  <c r="I104" i="17"/>
  <c r="V101" i="17"/>
  <c r="I57" i="17" s="1"/>
  <c r="M101" i="17"/>
  <c r="F57" i="17" s="1"/>
  <c r="K100" i="17"/>
  <c r="J100" i="17"/>
  <c r="S100" i="17"/>
  <c r="L100" i="17"/>
  <c r="I100" i="17"/>
  <c r="K99" i="17"/>
  <c r="J99" i="17"/>
  <c r="S99" i="17"/>
  <c r="L99" i="17"/>
  <c r="I99" i="17"/>
  <c r="K98" i="17"/>
  <c r="J98" i="17"/>
  <c r="S98" i="17"/>
  <c r="L98" i="17"/>
  <c r="I98" i="17"/>
  <c r="K97" i="17"/>
  <c r="J97" i="17"/>
  <c r="S97" i="17"/>
  <c r="L97" i="17"/>
  <c r="I97" i="17"/>
  <c r="K96" i="17"/>
  <c r="J96" i="17"/>
  <c r="S96" i="17"/>
  <c r="L96" i="17"/>
  <c r="I96" i="17"/>
  <c r="K95" i="17"/>
  <c r="J95" i="17"/>
  <c r="S95" i="17"/>
  <c r="L95" i="17"/>
  <c r="I95" i="17"/>
  <c r="V92" i="17"/>
  <c r="M92" i="17"/>
  <c r="K91" i="17"/>
  <c r="J91" i="17"/>
  <c r="S91" i="17"/>
  <c r="L91" i="17"/>
  <c r="L92" i="17" s="1"/>
  <c r="I91" i="17"/>
  <c r="P19" i="17"/>
  <c r="P16" i="16"/>
  <c r="Z167" i="16"/>
  <c r="V164" i="16"/>
  <c r="I67" i="16" s="1"/>
  <c r="M164" i="16"/>
  <c r="F67" i="16" s="1"/>
  <c r="K163" i="16"/>
  <c r="J163" i="16"/>
  <c r="S163" i="16"/>
  <c r="L163" i="16"/>
  <c r="I163" i="16"/>
  <c r="K162" i="16"/>
  <c r="J162" i="16"/>
  <c r="S162" i="16"/>
  <c r="L162" i="16"/>
  <c r="I162" i="16"/>
  <c r="K161" i="16"/>
  <c r="J161" i="16"/>
  <c r="S161" i="16"/>
  <c r="L161" i="16"/>
  <c r="I161" i="16"/>
  <c r="K160" i="16"/>
  <c r="J160" i="16"/>
  <c r="S160" i="16"/>
  <c r="L160" i="16"/>
  <c r="I160" i="16"/>
  <c r="V157" i="16"/>
  <c r="I66" i="16" s="1"/>
  <c r="M157" i="16"/>
  <c r="F66" i="16" s="1"/>
  <c r="K156" i="16"/>
  <c r="J156" i="16"/>
  <c r="S156" i="16"/>
  <c r="L156" i="16"/>
  <c r="I156" i="16"/>
  <c r="K155" i="16"/>
  <c r="J155" i="16"/>
  <c r="S155" i="16"/>
  <c r="L155" i="16"/>
  <c r="I155" i="16"/>
  <c r="K154" i="16"/>
  <c r="J154" i="16"/>
  <c r="S154" i="16"/>
  <c r="L154" i="16"/>
  <c r="I154" i="16"/>
  <c r="K153" i="16"/>
  <c r="J153" i="16"/>
  <c r="S153" i="16"/>
  <c r="L153" i="16"/>
  <c r="I153" i="16"/>
  <c r="K152" i="16"/>
  <c r="J152" i="16"/>
  <c r="S152" i="16"/>
  <c r="L152" i="16"/>
  <c r="I152" i="16"/>
  <c r="K151" i="16"/>
  <c r="J151" i="16"/>
  <c r="S151" i="16"/>
  <c r="L151" i="16"/>
  <c r="I151" i="16"/>
  <c r="K150" i="16"/>
  <c r="J150" i="16"/>
  <c r="S150" i="16"/>
  <c r="L150" i="16"/>
  <c r="I150" i="16"/>
  <c r="V147" i="16"/>
  <c r="I65" i="16" s="1"/>
  <c r="K146" i="16"/>
  <c r="J146" i="16"/>
  <c r="S146" i="16"/>
  <c r="L146" i="16"/>
  <c r="I146" i="16"/>
  <c r="K145" i="16"/>
  <c r="J145" i="16"/>
  <c r="S145" i="16"/>
  <c r="M145" i="16"/>
  <c r="I145" i="16"/>
  <c r="K144" i="16"/>
  <c r="J144" i="16"/>
  <c r="S144" i="16"/>
  <c r="L144" i="16"/>
  <c r="I144" i="16"/>
  <c r="K143" i="16"/>
  <c r="J143" i="16"/>
  <c r="S143" i="16"/>
  <c r="L143" i="16"/>
  <c r="I143" i="16"/>
  <c r="K142" i="16"/>
  <c r="J142" i="16"/>
  <c r="S142" i="16"/>
  <c r="L142" i="16"/>
  <c r="I142" i="16"/>
  <c r="K141" i="16"/>
  <c r="J141" i="16"/>
  <c r="S141" i="16"/>
  <c r="M141" i="16"/>
  <c r="M147" i="16" s="1"/>
  <c r="F65" i="16" s="1"/>
  <c r="I141" i="16"/>
  <c r="K140" i="16"/>
  <c r="J140" i="16"/>
  <c r="S140" i="16"/>
  <c r="L140" i="16"/>
  <c r="I140" i="16"/>
  <c r="V137" i="16"/>
  <c r="I64" i="16" s="1"/>
  <c r="K136" i="16"/>
  <c r="J136" i="16"/>
  <c r="S136" i="16"/>
  <c r="L136" i="16"/>
  <c r="I136" i="16"/>
  <c r="K135" i="16"/>
  <c r="J135" i="16"/>
  <c r="S135" i="16"/>
  <c r="L135" i="16"/>
  <c r="I135" i="16"/>
  <c r="K134" i="16"/>
  <c r="J134" i="16"/>
  <c r="S134" i="16"/>
  <c r="L134" i="16"/>
  <c r="I134" i="16"/>
  <c r="K133" i="16"/>
  <c r="J133" i="16"/>
  <c r="S133" i="16"/>
  <c r="L133" i="16"/>
  <c r="I133" i="16"/>
  <c r="K132" i="16"/>
  <c r="J132" i="16"/>
  <c r="S132" i="16"/>
  <c r="M132" i="16"/>
  <c r="M137" i="16" s="1"/>
  <c r="F64" i="16" s="1"/>
  <c r="I132" i="16"/>
  <c r="K131" i="16"/>
  <c r="J131" i="16"/>
  <c r="S131" i="16"/>
  <c r="L131" i="16"/>
  <c r="I131" i="16"/>
  <c r="K130" i="16"/>
  <c r="J130" i="16"/>
  <c r="S130" i="16"/>
  <c r="L130" i="16"/>
  <c r="I130" i="16"/>
  <c r="K129" i="16"/>
  <c r="J129" i="16"/>
  <c r="S129" i="16"/>
  <c r="L129" i="16"/>
  <c r="I129" i="16"/>
  <c r="V126" i="16"/>
  <c r="I63" i="16" s="1"/>
  <c r="K125" i="16"/>
  <c r="J125" i="16"/>
  <c r="S125" i="16"/>
  <c r="L125" i="16"/>
  <c r="I125" i="16"/>
  <c r="K124" i="16"/>
  <c r="J124" i="16"/>
  <c r="S124" i="16"/>
  <c r="M124" i="16"/>
  <c r="I124" i="16"/>
  <c r="K123" i="16"/>
  <c r="J123" i="16"/>
  <c r="S123" i="16"/>
  <c r="L123" i="16"/>
  <c r="I123" i="16"/>
  <c r="K122" i="16"/>
  <c r="J122" i="16"/>
  <c r="S122" i="16"/>
  <c r="L122" i="16"/>
  <c r="I122" i="16"/>
  <c r="K121" i="16"/>
  <c r="J121" i="16"/>
  <c r="S121" i="16"/>
  <c r="M121" i="16"/>
  <c r="I121" i="16"/>
  <c r="K120" i="16"/>
  <c r="J120" i="16"/>
  <c r="S120" i="16"/>
  <c r="L120" i="16"/>
  <c r="I120" i="16"/>
  <c r="K119" i="16"/>
  <c r="J119" i="16"/>
  <c r="S119" i="16"/>
  <c r="L119" i="16"/>
  <c r="I119" i="16"/>
  <c r="V116" i="16"/>
  <c r="M116" i="16"/>
  <c r="F62" i="16" s="1"/>
  <c r="K115" i="16"/>
  <c r="J115" i="16"/>
  <c r="S115" i="16"/>
  <c r="L115" i="16"/>
  <c r="I115" i="16"/>
  <c r="K114" i="16"/>
  <c r="J114" i="16"/>
  <c r="S114" i="16"/>
  <c r="L114" i="16"/>
  <c r="I114" i="16"/>
  <c r="I116" i="16" s="1"/>
  <c r="G62" i="16" s="1"/>
  <c r="V108" i="16"/>
  <c r="I58" i="16" s="1"/>
  <c r="M108" i="16"/>
  <c r="F58" i="16" s="1"/>
  <c r="K107" i="16"/>
  <c r="J107" i="16"/>
  <c r="S107" i="16"/>
  <c r="S108" i="16" s="1"/>
  <c r="H58" i="16" s="1"/>
  <c r="L107" i="16"/>
  <c r="L108" i="16" s="1"/>
  <c r="E58" i="16" s="1"/>
  <c r="I107" i="16"/>
  <c r="I108" i="16" s="1"/>
  <c r="G58" i="16" s="1"/>
  <c r="V104" i="16"/>
  <c r="I57" i="16" s="1"/>
  <c r="M104" i="16"/>
  <c r="F57" i="16" s="1"/>
  <c r="K103" i="16"/>
  <c r="J103" i="16"/>
  <c r="S103" i="16"/>
  <c r="L103" i="16"/>
  <c r="I103" i="16"/>
  <c r="K102" i="16"/>
  <c r="J102" i="16"/>
  <c r="S102" i="16"/>
  <c r="L102" i="16"/>
  <c r="I102" i="16"/>
  <c r="K101" i="16"/>
  <c r="J101" i="16"/>
  <c r="S101" i="16"/>
  <c r="L101" i="16"/>
  <c r="I101" i="16"/>
  <c r="K100" i="16"/>
  <c r="J100" i="16"/>
  <c r="S100" i="16"/>
  <c r="L100" i="16"/>
  <c r="I100" i="16"/>
  <c r="K99" i="16"/>
  <c r="J99" i="16"/>
  <c r="S99" i="16"/>
  <c r="L99" i="16"/>
  <c r="I99" i="16"/>
  <c r="K98" i="16"/>
  <c r="J98" i="16"/>
  <c r="S98" i="16"/>
  <c r="L98" i="16"/>
  <c r="I98" i="16"/>
  <c r="K97" i="16"/>
  <c r="J97" i="16"/>
  <c r="S97" i="16"/>
  <c r="L97" i="16"/>
  <c r="I97" i="16"/>
  <c r="K96" i="16"/>
  <c r="J96" i="16"/>
  <c r="S96" i="16"/>
  <c r="L96" i="16"/>
  <c r="I96" i="16"/>
  <c r="K95" i="16"/>
  <c r="J95" i="16"/>
  <c r="S95" i="16"/>
  <c r="L95" i="16"/>
  <c r="I95" i="16"/>
  <c r="K94" i="16"/>
  <c r="J94" i="16"/>
  <c r="S94" i="16"/>
  <c r="L94" i="16"/>
  <c r="I94" i="16"/>
  <c r="K93" i="16"/>
  <c r="J93" i="16"/>
  <c r="S93" i="16"/>
  <c r="L93" i="16"/>
  <c r="I93" i="16"/>
  <c r="K92" i="16"/>
  <c r="J92" i="16"/>
  <c r="S92" i="16"/>
  <c r="L92" i="16"/>
  <c r="I92" i="16"/>
  <c r="K91" i="16"/>
  <c r="J91" i="16"/>
  <c r="S91" i="16"/>
  <c r="L91" i="16"/>
  <c r="I91" i="16"/>
  <c r="V88" i="16"/>
  <c r="M88" i="16"/>
  <c r="K87" i="16"/>
  <c r="J87" i="16"/>
  <c r="S87" i="16"/>
  <c r="L87" i="16"/>
  <c r="I87" i="16"/>
  <c r="P16" i="15"/>
  <c r="E20" i="1" s="1"/>
  <c r="Z250" i="15"/>
  <c r="V247" i="15"/>
  <c r="I72" i="15" s="1"/>
  <c r="M247" i="15"/>
  <c r="F72" i="15" s="1"/>
  <c r="K246" i="15"/>
  <c r="J246" i="15"/>
  <c r="S246" i="15"/>
  <c r="L246" i="15"/>
  <c r="I246" i="15"/>
  <c r="K245" i="15"/>
  <c r="J245" i="15"/>
  <c r="S245" i="15"/>
  <c r="L245" i="15"/>
  <c r="I245" i="15"/>
  <c r="K244" i="15"/>
  <c r="J244" i="15"/>
  <c r="S244" i="15"/>
  <c r="L244" i="15"/>
  <c r="I244" i="15"/>
  <c r="V241" i="15"/>
  <c r="I71" i="15" s="1"/>
  <c r="M241" i="15"/>
  <c r="F71" i="15" s="1"/>
  <c r="K240" i="15"/>
  <c r="J240" i="15"/>
  <c r="S240" i="15"/>
  <c r="L240" i="15"/>
  <c r="I240" i="15"/>
  <c r="K239" i="15"/>
  <c r="J239" i="15"/>
  <c r="S239" i="15"/>
  <c r="L239" i="15"/>
  <c r="I239" i="15"/>
  <c r="K238" i="15"/>
  <c r="J238" i="15"/>
  <c r="S238" i="15"/>
  <c r="L238" i="15"/>
  <c r="I238" i="15"/>
  <c r="K237" i="15"/>
  <c r="J237" i="15"/>
  <c r="S237" i="15"/>
  <c r="L237" i="15"/>
  <c r="I237" i="15"/>
  <c r="K236" i="15"/>
  <c r="J236" i="15"/>
  <c r="S236" i="15"/>
  <c r="L236" i="15"/>
  <c r="I236" i="15"/>
  <c r="K235" i="15"/>
  <c r="J235" i="15"/>
  <c r="S235" i="15"/>
  <c r="L235" i="15"/>
  <c r="I235" i="15"/>
  <c r="K234" i="15"/>
  <c r="J234" i="15"/>
  <c r="S234" i="15"/>
  <c r="L234" i="15"/>
  <c r="I234" i="15"/>
  <c r="K233" i="15"/>
  <c r="J233" i="15"/>
  <c r="S233" i="15"/>
  <c r="L233" i="15"/>
  <c r="I233" i="15"/>
  <c r="K232" i="15"/>
  <c r="J232" i="15"/>
  <c r="S232" i="15"/>
  <c r="L232" i="15"/>
  <c r="I232" i="15"/>
  <c r="K231" i="15"/>
  <c r="J231" i="15"/>
  <c r="S231" i="15"/>
  <c r="L231" i="15"/>
  <c r="I231" i="15"/>
  <c r="K230" i="15"/>
  <c r="J230" i="15"/>
  <c r="S230" i="15"/>
  <c r="L230" i="15"/>
  <c r="I230" i="15"/>
  <c r="K229" i="15"/>
  <c r="J229" i="15"/>
  <c r="S229" i="15"/>
  <c r="S241" i="15" s="1"/>
  <c r="H71" i="15" s="1"/>
  <c r="L229" i="15"/>
  <c r="I229" i="15"/>
  <c r="K228" i="15"/>
  <c r="J228" i="15"/>
  <c r="S228" i="15"/>
  <c r="L228" i="15"/>
  <c r="I228" i="15"/>
  <c r="V225" i="15"/>
  <c r="I70" i="15" s="1"/>
  <c r="K224" i="15"/>
  <c r="J224" i="15"/>
  <c r="S224" i="15"/>
  <c r="L224" i="15"/>
  <c r="I224" i="15"/>
  <c r="K223" i="15"/>
  <c r="J223" i="15"/>
  <c r="S223" i="15"/>
  <c r="M223" i="15"/>
  <c r="M225" i="15" s="1"/>
  <c r="F70" i="15" s="1"/>
  <c r="I223" i="15"/>
  <c r="K222" i="15"/>
  <c r="J222" i="15"/>
  <c r="S222" i="15"/>
  <c r="L222" i="15"/>
  <c r="I222" i="15"/>
  <c r="V219" i="15"/>
  <c r="I69" i="15" s="1"/>
  <c r="K218" i="15"/>
  <c r="J218" i="15"/>
  <c r="S218" i="15"/>
  <c r="L218" i="15"/>
  <c r="I218" i="15"/>
  <c r="K217" i="15"/>
  <c r="J217" i="15"/>
  <c r="S217" i="15"/>
  <c r="M217" i="15"/>
  <c r="I217" i="15"/>
  <c r="K216" i="15"/>
  <c r="J216" i="15"/>
  <c r="S216" i="15"/>
  <c r="L216" i="15"/>
  <c r="I216" i="15"/>
  <c r="K215" i="15"/>
  <c r="J215" i="15"/>
  <c r="S215" i="15"/>
  <c r="M215" i="15"/>
  <c r="M219" i="15" s="1"/>
  <c r="F69" i="15" s="1"/>
  <c r="I215" i="15"/>
  <c r="K214" i="15"/>
  <c r="J214" i="15"/>
  <c r="S214" i="15"/>
  <c r="L214" i="15"/>
  <c r="I214" i="15"/>
  <c r="V211" i="15"/>
  <c r="I68" i="15" s="1"/>
  <c r="K210" i="15"/>
  <c r="J210" i="15"/>
  <c r="S210" i="15"/>
  <c r="L210" i="15"/>
  <c r="I210" i="15"/>
  <c r="K209" i="15"/>
  <c r="J209" i="15"/>
  <c r="S209" i="15"/>
  <c r="L209" i="15"/>
  <c r="I209" i="15"/>
  <c r="K208" i="15"/>
  <c r="J208" i="15"/>
  <c r="S208" i="15"/>
  <c r="M208" i="15"/>
  <c r="I208" i="15"/>
  <c r="K207" i="15"/>
  <c r="J207" i="15"/>
  <c r="S207" i="15"/>
  <c r="L207" i="15"/>
  <c r="I207" i="15"/>
  <c r="K206" i="15"/>
  <c r="J206" i="15"/>
  <c r="S206" i="15"/>
  <c r="M206" i="15"/>
  <c r="I206" i="15"/>
  <c r="K205" i="15"/>
  <c r="J205" i="15"/>
  <c r="S205" i="15"/>
  <c r="L205" i="15"/>
  <c r="I205" i="15"/>
  <c r="V202" i="15"/>
  <c r="I67" i="15" s="1"/>
  <c r="K201" i="15"/>
  <c r="J201" i="15"/>
  <c r="S201" i="15"/>
  <c r="L201" i="15"/>
  <c r="I201" i="15"/>
  <c r="K200" i="15"/>
  <c r="J200" i="15"/>
  <c r="S200" i="15"/>
  <c r="M200" i="15"/>
  <c r="I200" i="15"/>
  <c r="K199" i="15"/>
  <c r="J199" i="15"/>
  <c r="S199" i="15"/>
  <c r="M199" i="15"/>
  <c r="I199" i="15"/>
  <c r="K198" i="15"/>
  <c r="J198" i="15"/>
  <c r="S198" i="15"/>
  <c r="L198" i="15"/>
  <c r="I198" i="15"/>
  <c r="K197" i="15"/>
  <c r="J197" i="15"/>
  <c r="S197" i="15"/>
  <c r="M197" i="15"/>
  <c r="I197" i="15"/>
  <c r="K196" i="15"/>
  <c r="J196" i="15"/>
  <c r="S196" i="15"/>
  <c r="L196" i="15"/>
  <c r="I196" i="15"/>
  <c r="K195" i="15"/>
  <c r="J195" i="15"/>
  <c r="S195" i="15"/>
  <c r="M195" i="15"/>
  <c r="I195" i="15"/>
  <c r="K194" i="15"/>
  <c r="J194" i="15"/>
  <c r="S194" i="15"/>
  <c r="L194" i="15"/>
  <c r="I194" i="15"/>
  <c r="K193" i="15"/>
  <c r="J193" i="15"/>
  <c r="S193" i="15"/>
  <c r="M193" i="15"/>
  <c r="I193" i="15"/>
  <c r="K192" i="15"/>
  <c r="J192" i="15"/>
  <c r="S192" i="15"/>
  <c r="L192" i="15"/>
  <c r="I192" i="15"/>
  <c r="K191" i="15"/>
  <c r="J191" i="15"/>
  <c r="S191" i="15"/>
  <c r="L191" i="15"/>
  <c r="I191" i="15"/>
  <c r="K190" i="15"/>
  <c r="J190" i="15"/>
  <c r="S190" i="15"/>
  <c r="L190" i="15"/>
  <c r="I190" i="15"/>
  <c r="K189" i="15"/>
  <c r="J189" i="15"/>
  <c r="S189" i="15"/>
  <c r="L189" i="15"/>
  <c r="I189" i="15"/>
  <c r="K188" i="15"/>
  <c r="J188" i="15"/>
  <c r="S188" i="15"/>
  <c r="L188" i="15"/>
  <c r="I188" i="15"/>
  <c r="K187" i="15"/>
  <c r="J187" i="15"/>
  <c r="S187" i="15"/>
  <c r="L187" i="15"/>
  <c r="I187" i="15"/>
  <c r="K186" i="15"/>
  <c r="J186" i="15"/>
  <c r="S186" i="15"/>
  <c r="M186" i="15"/>
  <c r="I186" i="15"/>
  <c r="K185" i="15"/>
  <c r="J185" i="15"/>
  <c r="S185" i="15"/>
  <c r="L185" i="15"/>
  <c r="I185" i="15"/>
  <c r="K184" i="15"/>
  <c r="J184" i="15"/>
  <c r="S184" i="15"/>
  <c r="M184" i="15"/>
  <c r="I184" i="15"/>
  <c r="K183" i="15"/>
  <c r="J183" i="15"/>
  <c r="S183" i="15"/>
  <c r="L183" i="15"/>
  <c r="I183" i="15"/>
  <c r="K182" i="15"/>
  <c r="J182" i="15"/>
  <c r="S182" i="15"/>
  <c r="L182" i="15"/>
  <c r="I182" i="15"/>
  <c r="V179" i="15"/>
  <c r="I66" i="15" s="1"/>
  <c r="M179" i="15"/>
  <c r="F66" i="15" s="1"/>
  <c r="K178" i="15"/>
  <c r="J178" i="15"/>
  <c r="S178" i="15"/>
  <c r="L178" i="15"/>
  <c r="I178" i="15"/>
  <c r="K177" i="15"/>
  <c r="J177" i="15"/>
  <c r="S177" i="15"/>
  <c r="L177" i="15"/>
  <c r="I177" i="15"/>
  <c r="K176" i="15"/>
  <c r="J176" i="15"/>
  <c r="S176" i="15"/>
  <c r="L176" i="15"/>
  <c r="I176" i="15"/>
  <c r="V173" i="15"/>
  <c r="I65" i="15" s="1"/>
  <c r="M173" i="15"/>
  <c r="F65" i="15" s="1"/>
  <c r="K172" i="15"/>
  <c r="J172" i="15"/>
  <c r="S172" i="15"/>
  <c r="L172" i="15"/>
  <c r="I172" i="15"/>
  <c r="K171" i="15"/>
  <c r="J171" i="15"/>
  <c r="S171" i="15"/>
  <c r="S173" i="15" s="1"/>
  <c r="H65" i="15" s="1"/>
  <c r="L171" i="15"/>
  <c r="I171" i="15"/>
  <c r="K170" i="15"/>
  <c r="J170" i="15"/>
  <c r="S170" i="15"/>
  <c r="L170" i="15"/>
  <c r="I170" i="15"/>
  <c r="V167" i="15"/>
  <c r="I64" i="15" s="1"/>
  <c r="K166" i="15"/>
  <c r="J166" i="15"/>
  <c r="S166" i="15"/>
  <c r="L166" i="15"/>
  <c r="I166" i="15"/>
  <c r="K165" i="15"/>
  <c r="J165" i="15"/>
  <c r="S165" i="15"/>
  <c r="M165" i="15"/>
  <c r="I165" i="15"/>
  <c r="K164" i="15"/>
  <c r="J164" i="15"/>
  <c r="S164" i="15"/>
  <c r="L164" i="15"/>
  <c r="I164" i="15"/>
  <c r="K163" i="15"/>
  <c r="J163" i="15"/>
  <c r="S163" i="15"/>
  <c r="L163" i="15"/>
  <c r="I163" i="15"/>
  <c r="K162" i="15"/>
  <c r="J162" i="15"/>
  <c r="S162" i="15"/>
  <c r="M162" i="15"/>
  <c r="I162" i="15"/>
  <c r="K161" i="15"/>
  <c r="J161" i="15"/>
  <c r="S161" i="15"/>
  <c r="L161" i="15"/>
  <c r="I161" i="15"/>
  <c r="K160" i="15"/>
  <c r="J160" i="15"/>
  <c r="S160" i="15"/>
  <c r="L160" i="15"/>
  <c r="I160" i="15"/>
  <c r="K159" i="15"/>
  <c r="J159" i="15"/>
  <c r="S159" i="15"/>
  <c r="M159" i="15"/>
  <c r="I159" i="15"/>
  <c r="K158" i="15"/>
  <c r="J158" i="15"/>
  <c r="S158" i="15"/>
  <c r="M158" i="15"/>
  <c r="I158" i="15"/>
  <c r="K157" i="15"/>
  <c r="J157" i="15"/>
  <c r="S157" i="15"/>
  <c r="L157" i="15"/>
  <c r="I157" i="15"/>
  <c r="K156" i="15"/>
  <c r="J156" i="15"/>
  <c r="S156" i="15"/>
  <c r="L156" i="15"/>
  <c r="I156" i="15"/>
  <c r="K155" i="15"/>
  <c r="J155" i="15"/>
  <c r="S155" i="15"/>
  <c r="M155" i="15"/>
  <c r="I155" i="15"/>
  <c r="K154" i="15"/>
  <c r="J154" i="15"/>
  <c r="S154" i="15"/>
  <c r="L154" i="15"/>
  <c r="I154" i="15"/>
  <c r="K153" i="15"/>
  <c r="J153" i="15"/>
  <c r="S153" i="15"/>
  <c r="L153" i="15"/>
  <c r="I153" i="15"/>
  <c r="K152" i="15"/>
  <c r="J152" i="15"/>
  <c r="S152" i="15"/>
  <c r="M152" i="15"/>
  <c r="I152" i="15"/>
  <c r="K151" i="15"/>
  <c r="J151" i="15"/>
  <c r="S151" i="15"/>
  <c r="M151" i="15"/>
  <c r="I151" i="15"/>
  <c r="K150" i="15"/>
  <c r="J150" i="15"/>
  <c r="S150" i="15"/>
  <c r="L150" i="15"/>
  <c r="I150" i="15"/>
  <c r="K149" i="15"/>
  <c r="J149" i="15"/>
  <c r="S149" i="15"/>
  <c r="L149" i="15"/>
  <c r="I149" i="15"/>
  <c r="V146" i="15"/>
  <c r="K145" i="15"/>
  <c r="J145" i="15"/>
  <c r="S145" i="15"/>
  <c r="L145" i="15"/>
  <c r="I145" i="15"/>
  <c r="K144" i="15"/>
  <c r="J144" i="15"/>
  <c r="S144" i="15"/>
  <c r="M144" i="15"/>
  <c r="I144" i="15"/>
  <c r="K143" i="15"/>
  <c r="J143" i="15"/>
  <c r="S143" i="15"/>
  <c r="L143" i="15"/>
  <c r="I143" i="15"/>
  <c r="V137" i="15"/>
  <c r="I59" i="15" s="1"/>
  <c r="M137" i="15"/>
  <c r="F59" i="15" s="1"/>
  <c r="K136" i="15"/>
  <c r="J136" i="15"/>
  <c r="S136" i="15"/>
  <c r="S137" i="15" s="1"/>
  <c r="H59" i="15" s="1"/>
  <c r="L136" i="15"/>
  <c r="L137" i="15" s="1"/>
  <c r="E59" i="15" s="1"/>
  <c r="I136" i="15"/>
  <c r="I137" i="15" s="1"/>
  <c r="G59" i="15" s="1"/>
  <c r="V133" i="15"/>
  <c r="I58" i="15" s="1"/>
  <c r="M133" i="15"/>
  <c r="F58" i="15" s="1"/>
  <c r="K132" i="15"/>
  <c r="J132" i="15"/>
  <c r="S132" i="15"/>
  <c r="L132" i="15"/>
  <c r="I132" i="15"/>
  <c r="K131" i="15"/>
  <c r="J131" i="15"/>
  <c r="S131" i="15"/>
  <c r="L131" i="15"/>
  <c r="I131" i="15"/>
  <c r="K130" i="15"/>
  <c r="J130" i="15"/>
  <c r="S130" i="15"/>
  <c r="L130" i="15"/>
  <c r="I130" i="15"/>
  <c r="K129" i="15"/>
  <c r="J129" i="15"/>
  <c r="S129" i="15"/>
  <c r="L129" i="15"/>
  <c r="I129" i="15"/>
  <c r="K128" i="15"/>
  <c r="J128" i="15"/>
  <c r="S128" i="15"/>
  <c r="L128" i="15"/>
  <c r="I128" i="15"/>
  <c r="K127" i="15"/>
  <c r="J127" i="15"/>
  <c r="S127" i="15"/>
  <c r="L127" i="15"/>
  <c r="I127" i="15"/>
  <c r="K126" i="15"/>
  <c r="J126" i="15"/>
  <c r="S126" i="15"/>
  <c r="L126" i="15"/>
  <c r="I126" i="15"/>
  <c r="K125" i="15"/>
  <c r="J125" i="15"/>
  <c r="S125" i="15"/>
  <c r="L125" i="15"/>
  <c r="I125" i="15"/>
  <c r="K124" i="15"/>
  <c r="J124" i="15"/>
  <c r="S124" i="15"/>
  <c r="L124" i="15"/>
  <c r="I124" i="15"/>
  <c r="K123" i="15"/>
  <c r="J123" i="15"/>
  <c r="S123" i="15"/>
  <c r="L123" i="15"/>
  <c r="I123" i="15"/>
  <c r="K122" i="15"/>
  <c r="J122" i="15"/>
  <c r="S122" i="15"/>
  <c r="L122" i="15"/>
  <c r="I122" i="15"/>
  <c r="K121" i="15"/>
  <c r="J121" i="15"/>
  <c r="S121" i="15"/>
  <c r="L121" i="15"/>
  <c r="I121" i="15"/>
  <c r="K120" i="15"/>
  <c r="J120" i="15"/>
  <c r="S120" i="15"/>
  <c r="L120" i="15"/>
  <c r="I120" i="15"/>
  <c r="K119" i="15"/>
  <c r="J119" i="15"/>
  <c r="S119" i="15"/>
  <c r="L119" i="15"/>
  <c r="I119" i="15"/>
  <c r="K118" i="15"/>
  <c r="J118" i="15"/>
  <c r="S118" i="15"/>
  <c r="L118" i="15"/>
  <c r="I118" i="15"/>
  <c r="K117" i="15"/>
  <c r="J117" i="15"/>
  <c r="S117" i="15"/>
  <c r="L117" i="15"/>
  <c r="I117" i="15"/>
  <c r="K116" i="15"/>
  <c r="J116" i="15"/>
  <c r="S116" i="15"/>
  <c r="L116" i="15"/>
  <c r="I116" i="15"/>
  <c r="K115" i="15"/>
  <c r="J115" i="15"/>
  <c r="S115" i="15"/>
  <c r="L115" i="15"/>
  <c r="I115" i="15"/>
  <c r="K114" i="15"/>
  <c r="J114" i="15"/>
  <c r="S114" i="15"/>
  <c r="L114" i="15"/>
  <c r="I114" i="15"/>
  <c r="K113" i="15"/>
  <c r="J113" i="15"/>
  <c r="S113" i="15"/>
  <c r="L113" i="15"/>
  <c r="I113" i="15"/>
  <c r="I133" i="15" s="1"/>
  <c r="G58" i="15" s="1"/>
  <c r="V110" i="15"/>
  <c r="I57" i="15" s="1"/>
  <c r="K109" i="15"/>
  <c r="J109" i="15"/>
  <c r="S109" i="15"/>
  <c r="L109" i="15"/>
  <c r="I109" i="15"/>
  <c r="K108" i="15"/>
  <c r="J108" i="15"/>
  <c r="S108" i="15"/>
  <c r="M108" i="15"/>
  <c r="I108" i="15"/>
  <c r="K107" i="15"/>
  <c r="J107" i="15"/>
  <c r="S107" i="15"/>
  <c r="L107" i="15"/>
  <c r="I107" i="15"/>
  <c r="K106" i="15"/>
  <c r="J106" i="15"/>
  <c r="S106" i="15"/>
  <c r="L106" i="15"/>
  <c r="I106" i="15"/>
  <c r="K105" i="15"/>
  <c r="J105" i="15"/>
  <c r="S105" i="15"/>
  <c r="M105" i="15"/>
  <c r="I105" i="15"/>
  <c r="K104" i="15"/>
  <c r="J104" i="15"/>
  <c r="S104" i="15"/>
  <c r="L104" i="15"/>
  <c r="I104" i="15"/>
  <c r="K103" i="15"/>
  <c r="J103" i="15"/>
  <c r="S103" i="15"/>
  <c r="L103" i="15"/>
  <c r="I103" i="15"/>
  <c r="K102" i="15"/>
  <c r="J102" i="15"/>
  <c r="S102" i="15"/>
  <c r="L102" i="15"/>
  <c r="I102" i="15"/>
  <c r="K101" i="15"/>
  <c r="J101" i="15"/>
  <c r="S101" i="15"/>
  <c r="L101" i="15"/>
  <c r="I101" i="15"/>
  <c r="K100" i="15"/>
  <c r="J100" i="15"/>
  <c r="S100" i="15"/>
  <c r="L100" i="15"/>
  <c r="I100" i="15"/>
  <c r="K99" i="15"/>
  <c r="J99" i="15"/>
  <c r="S99" i="15"/>
  <c r="L99" i="15"/>
  <c r="I99" i="15"/>
  <c r="K98" i="15"/>
  <c r="J98" i="15"/>
  <c r="S98" i="15"/>
  <c r="L98" i="15"/>
  <c r="I98" i="15"/>
  <c r="K97" i="15"/>
  <c r="J97" i="15"/>
  <c r="S97" i="15"/>
  <c r="L97" i="15"/>
  <c r="I97" i="15"/>
  <c r="K96" i="15"/>
  <c r="J96" i="15"/>
  <c r="S96" i="15"/>
  <c r="L96" i="15"/>
  <c r="I96" i="15"/>
  <c r="V93" i="15"/>
  <c r="M93" i="15"/>
  <c r="K92" i="15"/>
  <c r="J92" i="15"/>
  <c r="S92" i="15"/>
  <c r="S93" i="15" s="1"/>
  <c r="H56" i="15" s="1"/>
  <c r="L92" i="15"/>
  <c r="L93" i="15" s="1"/>
  <c r="I92" i="15"/>
  <c r="P19" i="15"/>
  <c r="P16" i="14"/>
  <c r="P19" i="14" s="1"/>
  <c r="Z256" i="14"/>
  <c r="V253" i="14"/>
  <c r="I74" i="14" s="1"/>
  <c r="K252" i="14"/>
  <c r="J252" i="14"/>
  <c r="S252" i="14"/>
  <c r="L252" i="14"/>
  <c r="I252" i="14"/>
  <c r="K251" i="14"/>
  <c r="J251" i="14"/>
  <c r="S251" i="14"/>
  <c r="L251" i="14"/>
  <c r="I251" i="14"/>
  <c r="K250" i="14"/>
  <c r="J250" i="14"/>
  <c r="S250" i="14"/>
  <c r="L250" i="14"/>
  <c r="I250" i="14"/>
  <c r="K249" i="14"/>
  <c r="J249" i="14"/>
  <c r="S249" i="14"/>
  <c r="L249" i="14"/>
  <c r="I249" i="14"/>
  <c r="K248" i="14"/>
  <c r="J248" i="14"/>
  <c r="S248" i="14"/>
  <c r="L248" i="14"/>
  <c r="I248" i="14"/>
  <c r="K247" i="14"/>
  <c r="J247" i="14"/>
  <c r="S247" i="14"/>
  <c r="M247" i="14"/>
  <c r="I247" i="14"/>
  <c r="K246" i="14"/>
  <c r="J246" i="14"/>
  <c r="S246" i="14"/>
  <c r="L246" i="14"/>
  <c r="I246" i="14"/>
  <c r="K245" i="14"/>
  <c r="J245" i="14"/>
  <c r="S245" i="14"/>
  <c r="M245" i="14"/>
  <c r="I245" i="14"/>
  <c r="K244" i="14"/>
  <c r="J244" i="14"/>
  <c r="S244" i="14"/>
  <c r="L244" i="14"/>
  <c r="I244" i="14"/>
  <c r="K243" i="14"/>
  <c r="J243" i="14"/>
  <c r="S243" i="14"/>
  <c r="M243" i="14"/>
  <c r="I243" i="14"/>
  <c r="K242" i="14"/>
  <c r="J242" i="14"/>
  <c r="S242" i="14"/>
  <c r="L242" i="14"/>
  <c r="I242" i="14"/>
  <c r="K241" i="14"/>
  <c r="J241" i="14"/>
  <c r="S241" i="14"/>
  <c r="M241" i="14"/>
  <c r="I241" i="14"/>
  <c r="K240" i="14"/>
  <c r="J240" i="14"/>
  <c r="S240" i="14"/>
  <c r="L240" i="14"/>
  <c r="I240" i="14"/>
  <c r="K239" i="14"/>
  <c r="J239" i="14"/>
  <c r="S239" i="14"/>
  <c r="M239" i="14"/>
  <c r="I239" i="14"/>
  <c r="K238" i="14"/>
  <c r="J238" i="14"/>
  <c r="S238" i="14"/>
  <c r="L238" i="14"/>
  <c r="I238" i="14"/>
  <c r="K237" i="14"/>
  <c r="J237" i="14"/>
  <c r="S237" i="14"/>
  <c r="M237" i="14"/>
  <c r="I237" i="14"/>
  <c r="K236" i="14"/>
  <c r="J236" i="14"/>
  <c r="S236" i="14"/>
  <c r="L236" i="14"/>
  <c r="I236" i="14"/>
  <c r="K235" i="14"/>
  <c r="J235" i="14"/>
  <c r="S235" i="14"/>
  <c r="M235" i="14"/>
  <c r="I235" i="14"/>
  <c r="K234" i="14"/>
  <c r="J234" i="14"/>
  <c r="S234" i="14"/>
  <c r="L234" i="14"/>
  <c r="I234" i="14"/>
  <c r="V228" i="14"/>
  <c r="I70" i="14" s="1"/>
  <c r="M228" i="14"/>
  <c r="F70" i="14" s="1"/>
  <c r="K227" i="14"/>
  <c r="J227" i="14"/>
  <c r="S227" i="14"/>
  <c r="L227" i="14"/>
  <c r="I227" i="14"/>
  <c r="K226" i="14"/>
  <c r="J226" i="14"/>
  <c r="S226" i="14"/>
  <c r="S228" i="14" s="1"/>
  <c r="H70" i="14" s="1"/>
  <c r="L226" i="14"/>
  <c r="I226" i="14"/>
  <c r="V223" i="14"/>
  <c r="I69" i="14" s="1"/>
  <c r="M223" i="14"/>
  <c r="F69" i="14" s="1"/>
  <c r="K222" i="14"/>
  <c r="J222" i="14"/>
  <c r="S222" i="14"/>
  <c r="L222" i="14"/>
  <c r="I222" i="14"/>
  <c r="K221" i="14"/>
  <c r="J221" i="14"/>
  <c r="S221" i="14"/>
  <c r="S223" i="14" s="1"/>
  <c r="H69" i="14" s="1"/>
  <c r="L221" i="14"/>
  <c r="I221" i="14"/>
  <c r="I223" i="14" s="1"/>
  <c r="G69" i="14" s="1"/>
  <c r="V218" i="14"/>
  <c r="I68" i="14" s="1"/>
  <c r="K217" i="14"/>
  <c r="J217" i="14"/>
  <c r="S217" i="14"/>
  <c r="L217" i="14"/>
  <c r="I217" i="14"/>
  <c r="K216" i="14"/>
  <c r="J216" i="14"/>
  <c r="S216" i="14"/>
  <c r="M216" i="14"/>
  <c r="I216" i="14"/>
  <c r="K215" i="14"/>
  <c r="J215" i="14"/>
  <c r="S215" i="14"/>
  <c r="L215" i="14"/>
  <c r="I215" i="14"/>
  <c r="K214" i="14"/>
  <c r="J214" i="14"/>
  <c r="S214" i="14"/>
  <c r="M214" i="14"/>
  <c r="I214" i="14"/>
  <c r="K213" i="14"/>
  <c r="J213" i="14"/>
  <c r="S213" i="14"/>
  <c r="L213" i="14"/>
  <c r="I213" i="14"/>
  <c r="K212" i="14"/>
  <c r="J212" i="14"/>
  <c r="S212" i="14"/>
  <c r="L212" i="14"/>
  <c r="I212" i="14"/>
  <c r="K211" i="14"/>
  <c r="J211" i="14"/>
  <c r="S211" i="14"/>
  <c r="L211" i="14"/>
  <c r="I211" i="14"/>
  <c r="K210" i="14"/>
  <c r="J210" i="14"/>
  <c r="S210" i="14"/>
  <c r="L210" i="14"/>
  <c r="I210" i="14"/>
  <c r="K209" i="14"/>
  <c r="J209" i="14"/>
  <c r="S209" i="14"/>
  <c r="M209" i="14"/>
  <c r="I209" i="14"/>
  <c r="K208" i="14"/>
  <c r="J208" i="14"/>
  <c r="S208" i="14"/>
  <c r="L208" i="14"/>
  <c r="I208" i="14"/>
  <c r="V205" i="14"/>
  <c r="I67" i="14" s="1"/>
  <c r="M205" i="14"/>
  <c r="F67" i="14" s="1"/>
  <c r="K204" i="14"/>
  <c r="J204" i="14"/>
  <c r="S204" i="14"/>
  <c r="L204" i="14"/>
  <c r="I204" i="14"/>
  <c r="K203" i="14"/>
  <c r="J203" i="14"/>
  <c r="S203" i="14"/>
  <c r="L203" i="14"/>
  <c r="I203" i="14"/>
  <c r="K202" i="14"/>
  <c r="J202" i="14"/>
  <c r="S202" i="14"/>
  <c r="L202" i="14"/>
  <c r="I202" i="14"/>
  <c r="K201" i="14"/>
  <c r="J201" i="14"/>
  <c r="S201" i="14"/>
  <c r="L201" i="14"/>
  <c r="I201" i="14"/>
  <c r="K200" i="14"/>
  <c r="J200" i="14"/>
  <c r="S200" i="14"/>
  <c r="L200" i="14"/>
  <c r="I200" i="14"/>
  <c r="K199" i="14"/>
  <c r="J199" i="14"/>
  <c r="S199" i="14"/>
  <c r="L199" i="14"/>
  <c r="I199" i="14"/>
  <c r="K198" i="14"/>
  <c r="J198" i="14"/>
  <c r="S198" i="14"/>
  <c r="L198" i="14"/>
  <c r="I198" i="14"/>
  <c r="K197" i="14"/>
  <c r="J197" i="14"/>
  <c r="S197" i="14"/>
  <c r="L197" i="14"/>
  <c r="I197" i="14"/>
  <c r="K196" i="14"/>
  <c r="J196" i="14"/>
  <c r="S196" i="14"/>
  <c r="L196" i="14"/>
  <c r="I196" i="14"/>
  <c r="K195" i="14"/>
  <c r="J195" i="14"/>
  <c r="S195" i="14"/>
  <c r="L195" i="14"/>
  <c r="I195" i="14"/>
  <c r="K194" i="14"/>
  <c r="J194" i="14"/>
  <c r="S194" i="14"/>
  <c r="L194" i="14"/>
  <c r="I194" i="14"/>
  <c r="V191" i="14"/>
  <c r="I66" i="14" s="1"/>
  <c r="K190" i="14"/>
  <c r="J190" i="14"/>
  <c r="S190" i="14"/>
  <c r="L190" i="14"/>
  <c r="I190" i="14"/>
  <c r="K189" i="14"/>
  <c r="J189" i="14"/>
  <c r="S189" i="14"/>
  <c r="M189" i="14"/>
  <c r="I189" i="14"/>
  <c r="K188" i="14"/>
  <c r="J188" i="14"/>
  <c r="S188" i="14"/>
  <c r="M188" i="14"/>
  <c r="I188" i="14"/>
  <c r="K187" i="14"/>
  <c r="J187" i="14"/>
  <c r="S187" i="14"/>
  <c r="L187" i="14"/>
  <c r="I187" i="14"/>
  <c r="K186" i="14"/>
  <c r="J186" i="14"/>
  <c r="S186" i="14"/>
  <c r="L186" i="14"/>
  <c r="I186" i="14"/>
  <c r="V183" i="14"/>
  <c r="K182" i="14"/>
  <c r="J182" i="14"/>
  <c r="S182" i="14"/>
  <c r="L182" i="14"/>
  <c r="I182" i="14"/>
  <c r="K181" i="14"/>
  <c r="J181" i="14"/>
  <c r="S181" i="14"/>
  <c r="M181" i="14"/>
  <c r="I181" i="14"/>
  <c r="K180" i="14"/>
  <c r="J180" i="14"/>
  <c r="S180" i="14"/>
  <c r="M180" i="14"/>
  <c r="I180" i="14"/>
  <c r="K179" i="14"/>
  <c r="J179" i="14"/>
  <c r="S179" i="14"/>
  <c r="L179" i="14"/>
  <c r="I179" i="14"/>
  <c r="V173" i="14"/>
  <c r="I61" i="14" s="1"/>
  <c r="M173" i="14"/>
  <c r="F61" i="14" s="1"/>
  <c r="K172" i="14"/>
  <c r="J172" i="14"/>
  <c r="S172" i="14"/>
  <c r="S173" i="14" s="1"/>
  <c r="H61" i="14" s="1"/>
  <c r="L172" i="14"/>
  <c r="L173" i="14" s="1"/>
  <c r="E61" i="14" s="1"/>
  <c r="I172" i="14"/>
  <c r="I173" i="14" s="1"/>
  <c r="G61" i="14" s="1"/>
  <c r="V169" i="14"/>
  <c r="I60" i="14" s="1"/>
  <c r="M169" i="14"/>
  <c r="F60" i="14" s="1"/>
  <c r="K168" i="14"/>
  <c r="J168" i="14"/>
  <c r="S168" i="14"/>
  <c r="L168" i="14"/>
  <c r="I168" i="14"/>
  <c r="K167" i="14"/>
  <c r="J167" i="14"/>
  <c r="S167" i="14"/>
  <c r="L167" i="14"/>
  <c r="I167" i="14"/>
  <c r="K166" i="14"/>
  <c r="J166" i="14"/>
  <c r="S166" i="14"/>
  <c r="L166" i="14"/>
  <c r="I166" i="14"/>
  <c r="K165" i="14"/>
  <c r="J165" i="14"/>
  <c r="S165" i="14"/>
  <c r="L165" i="14"/>
  <c r="I165" i="14"/>
  <c r="K164" i="14"/>
  <c r="J164" i="14"/>
  <c r="S164" i="14"/>
  <c r="L164" i="14"/>
  <c r="I164" i="14"/>
  <c r="K163" i="14"/>
  <c r="J163" i="14"/>
  <c r="S163" i="14"/>
  <c r="L163" i="14"/>
  <c r="I163" i="14"/>
  <c r="K162" i="14"/>
  <c r="J162" i="14"/>
  <c r="S162" i="14"/>
  <c r="L162" i="14"/>
  <c r="I162" i="14"/>
  <c r="K161" i="14"/>
  <c r="J161" i="14"/>
  <c r="S161" i="14"/>
  <c r="L161" i="14"/>
  <c r="I161" i="14"/>
  <c r="K160" i="14"/>
  <c r="J160" i="14"/>
  <c r="S160" i="14"/>
  <c r="L160" i="14"/>
  <c r="I160" i="14"/>
  <c r="K159" i="14"/>
  <c r="J159" i="14"/>
  <c r="S159" i="14"/>
  <c r="L159" i="14"/>
  <c r="I159" i="14"/>
  <c r="K158" i="14"/>
  <c r="J158" i="14"/>
  <c r="S158" i="14"/>
  <c r="L158" i="14"/>
  <c r="I158" i="14"/>
  <c r="K157" i="14"/>
  <c r="J157" i="14"/>
  <c r="S157" i="14"/>
  <c r="L157" i="14"/>
  <c r="I157" i="14"/>
  <c r="K156" i="14"/>
  <c r="J156" i="14"/>
  <c r="S156" i="14"/>
  <c r="L156" i="14"/>
  <c r="I156" i="14"/>
  <c r="K155" i="14"/>
  <c r="J155" i="14"/>
  <c r="S155" i="14"/>
  <c r="L155" i="14"/>
  <c r="I155" i="14"/>
  <c r="K154" i="14"/>
  <c r="J154" i="14"/>
  <c r="S154" i="14"/>
  <c r="L154" i="14"/>
  <c r="I154" i="14"/>
  <c r="K153" i="14"/>
  <c r="J153" i="14"/>
  <c r="S153" i="14"/>
  <c r="L153" i="14"/>
  <c r="I153" i="14"/>
  <c r="K152" i="14"/>
  <c r="J152" i="14"/>
  <c r="S152" i="14"/>
  <c r="L152" i="14"/>
  <c r="I152" i="14"/>
  <c r="K151" i="14"/>
  <c r="J151" i="14"/>
  <c r="S151" i="14"/>
  <c r="L151" i="14"/>
  <c r="I151" i="14"/>
  <c r="K150" i="14"/>
  <c r="J150" i="14"/>
  <c r="S150" i="14"/>
  <c r="L150" i="14"/>
  <c r="I150" i="14"/>
  <c r="K149" i="14"/>
  <c r="J149" i="14"/>
  <c r="S149" i="14"/>
  <c r="L149" i="14"/>
  <c r="I149" i="14"/>
  <c r="K148" i="14"/>
  <c r="J148" i="14"/>
  <c r="S148" i="14"/>
  <c r="L148" i="14"/>
  <c r="I148" i="14"/>
  <c r="K147" i="14"/>
  <c r="J147" i="14"/>
  <c r="S147" i="14"/>
  <c r="L147" i="14"/>
  <c r="I147" i="14"/>
  <c r="K146" i="14"/>
  <c r="J146" i="14"/>
  <c r="S146" i="14"/>
  <c r="L146" i="14"/>
  <c r="I146" i="14"/>
  <c r="K145" i="14"/>
  <c r="J145" i="14"/>
  <c r="S145" i="14"/>
  <c r="L145" i="14"/>
  <c r="I145" i="14"/>
  <c r="K144" i="14"/>
  <c r="J144" i="14"/>
  <c r="S144" i="14"/>
  <c r="L144" i="14"/>
  <c r="I144" i="14"/>
  <c r="K143" i="14"/>
  <c r="J143" i="14"/>
  <c r="S143" i="14"/>
  <c r="L143" i="14"/>
  <c r="I143" i="14"/>
  <c r="K142" i="14"/>
  <c r="J142" i="14"/>
  <c r="S142" i="14"/>
  <c r="L142" i="14"/>
  <c r="I142" i="14"/>
  <c r="K141" i="14"/>
  <c r="J141" i="14"/>
  <c r="S141" i="14"/>
  <c r="L141" i="14"/>
  <c r="L169" i="14" s="1"/>
  <c r="E60" i="14" s="1"/>
  <c r="I141" i="14"/>
  <c r="V138" i="14"/>
  <c r="I59" i="14" s="1"/>
  <c r="K137" i="14"/>
  <c r="J137" i="14"/>
  <c r="S137" i="14"/>
  <c r="L137" i="14"/>
  <c r="I137" i="14"/>
  <c r="K136" i="14"/>
  <c r="J136" i="14"/>
  <c r="S136" i="14"/>
  <c r="L136" i="14"/>
  <c r="I136" i="14"/>
  <c r="K135" i="14"/>
  <c r="J135" i="14"/>
  <c r="S135" i="14"/>
  <c r="L135" i="14"/>
  <c r="I135" i="14"/>
  <c r="K134" i="14"/>
  <c r="J134" i="14"/>
  <c r="S134" i="14"/>
  <c r="L134" i="14"/>
  <c r="I134" i="14"/>
  <c r="K133" i="14"/>
  <c r="J133" i="14"/>
  <c r="S133" i="14"/>
  <c r="L133" i="14"/>
  <c r="I133" i="14"/>
  <c r="K132" i="14"/>
  <c r="J132" i="14"/>
  <c r="S132" i="14"/>
  <c r="L132" i="14"/>
  <c r="I132" i="14"/>
  <c r="K131" i="14"/>
  <c r="J131" i="14"/>
  <c r="S131" i="14"/>
  <c r="L131" i="14"/>
  <c r="I131" i="14"/>
  <c r="K130" i="14"/>
  <c r="J130" i="14"/>
  <c r="S130" i="14"/>
  <c r="L130" i="14"/>
  <c r="I130" i="14"/>
  <c r="K129" i="14"/>
  <c r="J129" i="14"/>
  <c r="S129" i="14"/>
  <c r="L129" i="14"/>
  <c r="I129" i="14"/>
  <c r="K128" i="14"/>
  <c r="J128" i="14"/>
  <c r="S128" i="14"/>
  <c r="L128" i="14"/>
  <c r="I128" i="14"/>
  <c r="K127" i="14"/>
  <c r="J127" i="14"/>
  <c r="S127" i="14"/>
  <c r="L127" i="14"/>
  <c r="I127" i="14"/>
  <c r="K126" i="14"/>
  <c r="J126" i="14"/>
  <c r="S126" i="14"/>
  <c r="L126" i="14"/>
  <c r="I126" i="14"/>
  <c r="K125" i="14"/>
  <c r="J125" i="14"/>
  <c r="S125" i="14"/>
  <c r="M125" i="14"/>
  <c r="M138" i="14" s="1"/>
  <c r="F59" i="14" s="1"/>
  <c r="I125" i="14"/>
  <c r="K124" i="14"/>
  <c r="J124" i="14"/>
  <c r="S124" i="14"/>
  <c r="L124" i="14"/>
  <c r="I124" i="14"/>
  <c r="I138" i="14" s="1"/>
  <c r="G59" i="14" s="1"/>
  <c r="K123" i="14"/>
  <c r="J123" i="14"/>
  <c r="S123" i="14"/>
  <c r="L123" i="14"/>
  <c r="I123" i="14"/>
  <c r="V120" i="14"/>
  <c r="I58" i="14" s="1"/>
  <c r="M120" i="14"/>
  <c r="F58" i="14" s="1"/>
  <c r="K119" i="14"/>
  <c r="J119" i="14"/>
  <c r="S119" i="14"/>
  <c r="L119" i="14"/>
  <c r="I119" i="14"/>
  <c r="K118" i="14"/>
  <c r="J118" i="14"/>
  <c r="S118" i="14"/>
  <c r="L118" i="14"/>
  <c r="L120" i="14" s="1"/>
  <c r="E58" i="14" s="1"/>
  <c r="I118" i="14"/>
  <c r="K117" i="14"/>
  <c r="J117" i="14"/>
  <c r="S117" i="14"/>
  <c r="L117" i="14"/>
  <c r="I117" i="14"/>
  <c r="V114" i="14"/>
  <c r="I57" i="14" s="1"/>
  <c r="K113" i="14"/>
  <c r="J113" i="14"/>
  <c r="S113" i="14"/>
  <c r="L113" i="14"/>
  <c r="I113" i="14"/>
  <c r="K112" i="14"/>
  <c r="J112" i="14"/>
  <c r="S112" i="14"/>
  <c r="L112" i="14"/>
  <c r="I112" i="14"/>
  <c r="K111" i="14"/>
  <c r="J111" i="14"/>
  <c r="S111" i="14"/>
  <c r="M111" i="14"/>
  <c r="I111" i="14"/>
  <c r="K110" i="14"/>
  <c r="J110" i="14"/>
  <c r="S110" i="14"/>
  <c r="L110" i="14"/>
  <c r="I110" i="14"/>
  <c r="K109" i="14"/>
  <c r="J109" i="14"/>
  <c r="S109" i="14"/>
  <c r="L109" i="14"/>
  <c r="I109" i="14"/>
  <c r="V106" i="14"/>
  <c r="M106" i="14"/>
  <c r="K105" i="14"/>
  <c r="J105" i="14"/>
  <c r="S105" i="14"/>
  <c r="L105" i="14"/>
  <c r="I105" i="14"/>
  <c r="K104" i="14"/>
  <c r="J104" i="14"/>
  <c r="S104" i="14"/>
  <c r="L104" i="14"/>
  <c r="I104" i="14"/>
  <c r="K103" i="14"/>
  <c r="J103" i="14"/>
  <c r="S103" i="14"/>
  <c r="L103" i="14"/>
  <c r="I103" i="14"/>
  <c r="K102" i="14"/>
  <c r="J102" i="14"/>
  <c r="S102" i="14"/>
  <c r="L102" i="14"/>
  <c r="I102" i="14"/>
  <c r="K101" i="14"/>
  <c r="J101" i="14"/>
  <c r="S101" i="14"/>
  <c r="L101" i="14"/>
  <c r="I101" i="14"/>
  <c r="K100" i="14"/>
  <c r="J100" i="14"/>
  <c r="S100" i="14"/>
  <c r="L100" i="14"/>
  <c r="I100" i="14"/>
  <c r="K99" i="14"/>
  <c r="J99" i="14"/>
  <c r="S99" i="14"/>
  <c r="L99" i="14"/>
  <c r="I99" i="14"/>
  <c r="K98" i="14"/>
  <c r="J98" i="14"/>
  <c r="S98" i="14"/>
  <c r="L98" i="14"/>
  <c r="I98" i="14"/>
  <c r="K97" i="14"/>
  <c r="J97" i="14"/>
  <c r="S97" i="14"/>
  <c r="L97" i="14"/>
  <c r="I97" i="14"/>
  <c r="K96" i="14"/>
  <c r="J96" i="14"/>
  <c r="S96" i="14"/>
  <c r="L96" i="14"/>
  <c r="I96" i="14"/>
  <c r="K95" i="14"/>
  <c r="J95" i="14"/>
  <c r="S95" i="14"/>
  <c r="L95" i="14"/>
  <c r="I95" i="14"/>
  <c r="K94" i="14"/>
  <c r="J94" i="14"/>
  <c r="S94" i="14"/>
  <c r="L94" i="14"/>
  <c r="I94" i="14"/>
  <c r="P16" i="13"/>
  <c r="P19" i="13" s="1"/>
  <c r="Z231" i="13"/>
  <c r="V228" i="13"/>
  <c r="I67" i="13" s="1"/>
  <c r="M228" i="13"/>
  <c r="F67" i="13" s="1"/>
  <c r="K227" i="13"/>
  <c r="J227" i="13"/>
  <c r="S227" i="13"/>
  <c r="L227" i="13"/>
  <c r="I227" i="13"/>
  <c r="K226" i="13"/>
  <c r="J226" i="13"/>
  <c r="S226" i="13"/>
  <c r="L226" i="13"/>
  <c r="I226" i="13"/>
  <c r="V223" i="13"/>
  <c r="I66" i="13" s="1"/>
  <c r="K222" i="13"/>
  <c r="J222" i="13"/>
  <c r="S222" i="13"/>
  <c r="L222" i="13"/>
  <c r="I222" i="13"/>
  <c r="K221" i="13"/>
  <c r="J221" i="13"/>
  <c r="S221" i="13"/>
  <c r="M221" i="13"/>
  <c r="M223" i="13" s="1"/>
  <c r="F66" i="13" s="1"/>
  <c r="I221" i="13"/>
  <c r="K220" i="13"/>
  <c r="J220" i="13"/>
  <c r="S220" i="13"/>
  <c r="L220" i="13"/>
  <c r="I220" i="13"/>
  <c r="K219" i="13"/>
  <c r="J219" i="13"/>
  <c r="S219" i="13"/>
  <c r="L219" i="13"/>
  <c r="I219" i="13"/>
  <c r="V216" i="13"/>
  <c r="I65" i="13" s="1"/>
  <c r="K215" i="13"/>
  <c r="J215" i="13"/>
  <c r="S215" i="13"/>
  <c r="L215" i="13"/>
  <c r="I215" i="13"/>
  <c r="K214" i="13"/>
  <c r="J214" i="13"/>
  <c r="S214" i="13"/>
  <c r="M214" i="13"/>
  <c r="I214" i="13"/>
  <c r="K213" i="13"/>
  <c r="J213" i="13"/>
  <c r="S213" i="13"/>
  <c r="L213" i="13"/>
  <c r="I213" i="13"/>
  <c r="K212" i="13"/>
  <c r="J212" i="13"/>
  <c r="S212" i="13"/>
  <c r="L212" i="13"/>
  <c r="I212" i="13"/>
  <c r="K211" i="13"/>
  <c r="J211" i="13"/>
  <c r="S211" i="13"/>
  <c r="L211" i="13"/>
  <c r="I211" i="13"/>
  <c r="K210" i="13"/>
  <c r="J210" i="13"/>
  <c r="S210" i="13"/>
  <c r="L210" i="13"/>
  <c r="I210" i="13"/>
  <c r="K209" i="13"/>
  <c r="J209" i="13"/>
  <c r="S209" i="13"/>
  <c r="L209" i="13"/>
  <c r="I209" i="13"/>
  <c r="K208" i="13"/>
  <c r="J208" i="13"/>
  <c r="S208" i="13"/>
  <c r="L208" i="13"/>
  <c r="I208" i="13"/>
  <c r="K207" i="13"/>
  <c r="J207" i="13"/>
  <c r="S207" i="13"/>
  <c r="L207" i="13"/>
  <c r="I207" i="13"/>
  <c r="K206" i="13"/>
  <c r="J206" i="13"/>
  <c r="S206" i="13"/>
  <c r="L206" i="13"/>
  <c r="I206" i="13"/>
  <c r="K205" i="13"/>
  <c r="J205" i="13"/>
  <c r="S205" i="13"/>
  <c r="L205" i="13"/>
  <c r="I205" i="13"/>
  <c r="K204" i="13"/>
  <c r="J204" i="13"/>
  <c r="S204" i="13"/>
  <c r="L204" i="13"/>
  <c r="I204" i="13"/>
  <c r="K203" i="13"/>
  <c r="J203" i="13"/>
  <c r="S203" i="13"/>
  <c r="L203" i="13"/>
  <c r="I203" i="13"/>
  <c r="K202" i="13"/>
  <c r="J202" i="13"/>
  <c r="S202" i="13"/>
  <c r="L202" i="13"/>
  <c r="I202" i="13"/>
  <c r="K201" i="13"/>
  <c r="J201" i="13"/>
  <c r="S201" i="13"/>
  <c r="L201" i="13"/>
  <c r="I201" i="13"/>
  <c r="K200" i="13"/>
  <c r="J200" i="13"/>
  <c r="S200" i="13"/>
  <c r="L200" i="13"/>
  <c r="I200" i="13"/>
  <c r="K199" i="13"/>
  <c r="J199" i="13"/>
  <c r="S199" i="13"/>
  <c r="L199" i="13"/>
  <c r="I199" i="13"/>
  <c r="K198" i="13"/>
  <c r="J198" i="13"/>
  <c r="S198" i="13"/>
  <c r="L198" i="13"/>
  <c r="I198" i="13"/>
  <c r="K197" i="13"/>
  <c r="J197" i="13"/>
  <c r="S197" i="13"/>
  <c r="L197" i="13"/>
  <c r="I197" i="13"/>
  <c r="K196" i="13"/>
  <c r="J196" i="13"/>
  <c r="S196" i="13"/>
  <c r="L196" i="13"/>
  <c r="I196" i="13"/>
  <c r="K195" i="13"/>
  <c r="J195" i="13"/>
  <c r="S195" i="13"/>
  <c r="L195" i="13"/>
  <c r="I195" i="13"/>
  <c r="K194" i="13"/>
  <c r="J194" i="13"/>
  <c r="S194" i="13"/>
  <c r="L194" i="13"/>
  <c r="I194" i="13"/>
  <c r="K193" i="13"/>
  <c r="J193" i="13"/>
  <c r="S193" i="13"/>
  <c r="L193" i="13"/>
  <c r="I193" i="13"/>
  <c r="K192" i="13"/>
  <c r="J192" i="13"/>
  <c r="S192" i="13"/>
  <c r="M192" i="13"/>
  <c r="I192" i="13"/>
  <c r="K191" i="13"/>
  <c r="J191" i="13"/>
  <c r="S191" i="13"/>
  <c r="M191" i="13"/>
  <c r="I191" i="13"/>
  <c r="K190" i="13"/>
  <c r="J190" i="13"/>
  <c r="S190" i="13"/>
  <c r="M190" i="13"/>
  <c r="I190" i="13"/>
  <c r="K189" i="13"/>
  <c r="J189" i="13"/>
  <c r="S189" i="13"/>
  <c r="M189" i="13"/>
  <c r="I189" i="13"/>
  <c r="K188" i="13"/>
  <c r="J188" i="13"/>
  <c r="S188" i="13"/>
  <c r="M188" i="13"/>
  <c r="I188" i="13"/>
  <c r="K187" i="13"/>
  <c r="J187" i="13"/>
  <c r="S187" i="13"/>
  <c r="L187" i="13"/>
  <c r="I187" i="13"/>
  <c r="K186" i="13"/>
  <c r="J186" i="13"/>
  <c r="S186" i="13"/>
  <c r="M186" i="13"/>
  <c r="I186" i="13"/>
  <c r="K185" i="13"/>
  <c r="J185" i="13"/>
  <c r="S185" i="13"/>
  <c r="M185" i="13"/>
  <c r="I185" i="13"/>
  <c r="K184" i="13"/>
  <c r="J184" i="13"/>
  <c r="S184" i="13"/>
  <c r="M184" i="13"/>
  <c r="I184" i="13"/>
  <c r="K183" i="13"/>
  <c r="J183" i="13"/>
  <c r="S183" i="13"/>
  <c r="M183" i="13"/>
  <c r="I183" i="13"/>
  <c r="K182" i="13"/>
  <c r="J182" i="13"/>
  <c r="S182" i="13"/>
  <c r="M182" i="13"/>
  <c r="I182" i="13"/>
  <c r="K181" i="13"/>
  <c r="J181" i="13"/>
  <c r="S181" i="13"/>
  <c r="L181" i="13"/>
  <c r="I181" i="13"/>
  <c r="K180" i="13"/>
  <c r="J180" i="13"/>
  <c r="S180" i="13"/>
  <c r="M180" i="13"/>
  <c r="I180" i="13"/>
  <c r="K179" i="13"/>
  <c r="J179" i="13"/>
  <c r="S179" i="13"/>
  <c r="M179" i="13"/>
  <c r="I179" i="13"/>
  <c r="K178" i="13"/>
  <c r="J178" i="13"/>
  <c r="S178" i="13"/>
  <c r="L178" i="13"/>
  <c r="I178" i="13"/>
  <c r="K177" i="13"/>
  <c r="J177" i="13"/>
  <c r="S177" i="13"/>
  <c r="L177" i="13"/>
  <c r="I177" i="13"/>
  <c r="K176" i="13"/>
  <c r="J176" i="13"/>
  <c r="S176" i="13"/>
  <c r="M176" i="13"/>
  <c r="I176" i="13"/>
  <c r="K175" i="13"/>
  <c r="J175" i="13"/>
  <c r="S175" i="13"/>
  <c r="L175" i="13"/>
  <c r="I175" i="13"/>
  <c r="V172" i="13"/>
  <c r="K171" i="13"/>
  <c r="J171" i="13"/>
  <c r="S171" i="13"/>
  <c r="L171" i="13"/>
  <c r="I171" i="13"/>
  <c r="K170" i="13"/>
  <c r="J170" i="13"/>
  <c r="S170" i="13"/>
  <c r="L170" i="13"/>
  <c r="I170" i="13"/>
  <c r="K169" i="13"/>
  <c r="J169" i="13"/>
  <c r="S169" i="13"/>
  <c r="L169" i="13"/>
  <c r="I169" i="13"/>
  <c r="K168" i="13"/>
  <c r="J168" i="13"/>
  <c r="S168" i="13"/>
  <c r="M168" i="13"/>
  <c r="I168" i="13"/>
  <c r="K167" i="13"/>
  <c r="J167" i="13"/>
  <c r="S167" i="13"/>
  <c r="M167" i="13"/>
  <c r="I167" i="13"/>
  <c r="K166" i="13"/>
  <c r="J166" i="13"/>
  <c r="S166" i="13"/>
  <c r="M166" i="13"/>
  <c r="I166" i="13"/>
  <c r="K165" i="13"/>
  <c r="J165" i="13"/>
  <c r="S165" i="13"/>
  <c r="M165" i="13"/>
  <c r="I165" i="13"/>
  <c r="K164" i="13"/>
  <c r="J164" i="13"/>
  <c r="S164" i="13"/>
  <c r="L164" i="13"/>
  <c r="I164" i="13"/>
  <c r="K163" i="13"/>
  <c r="J163" i="13"/>
  <c r="S163" i="13"/>
  <c r="L163" i="13"/>
  <c r="I163" i="13"/>
  <c r="K162" i="13"/>
  <c r="J162" i="13"/>
  <c r="S162" i="13"/>
  <c r="M162" i="13"/>
  <c r="I162" i="13"/>
  <c r="K161" i="13"/>
  <c r="J161" i="13"/>
  <c r="S161" i="13"/>
  <c r="M161" i="13"/>
  <c r="I161" i="13"/>
  <c r="K160" i="13"/>
  <c r="J160" i="13"/>
  <c r="S160" i="13"/>
  <c r="M160" i="13"/>
  <c r="I160" i="13"/>
  <c r="K159" i="13"/>
  <c r="J159" i="13"/>
  <c r="S159" i="13"/>
  <c r="M159" i="13"/>
  <c r="I159" i="13"/>
  <c r="K158" i="13"/>
  <c r="J158" i="13"/>
  <c r="S158" i="13"/>
  <c r="M158" i="13"/>
  <c r="I158" i="13"/>
  <c r="K157" i="13"/>
  <c r="J157" i="13"/>
  <c r="S157" i="13"/>
  <c r="M157" i="13"/>
  <c r="I157" i="13"/>
  <c r="K156" i="13"/>
  <c r="J156" i="13"/>
  <c r="S156" i="13"/>
  <c r="M156" i="13"/>
  <c r="I156" i="13"/>
  <c r="K155" i="13"/>
  <c r="J155" i="13"/>
  <c r="S155" i="13"/>
  <c r="M155" i="13"/>
  <c r="I155" i="13"/>
  <c r="K154" i="13"/>
  <c r="J154" i="13"/>
  <c r="S154" i="13"/>
  <c r="M154" i="13"/>
  <c r="I154" i="13"/>
  <c r="K153" i="13"/>
  <c r="J153" i="13"/>
  <c r="S153" i="13"/>
  <c r="M153" i="13"/>
  <c r="I153" i="13"/>
  <c r="K152" i="13"/>
  <c r="J152" i="13"/>
  <c r="S152" i="13"/>
  <c r="M152" i="13"/>
  <c r="I152" i="13"/>
  <c r="K151" i="13"/>
  <c r="J151" i="13"/>
  <c r="S151" i="13"/>
  <c r="M151" i="13"/>
  <c r="I151" i="13"/>
  <c r="K150" i="13"/>
  <c r="J150" i="13"/>
  <c r="S150" i="13"/>
  <c r="M150" i="13"/>
  <c r="I150" i="13"/>
  <c r="K149" i="13"/>
  <c r="J149" i="13"/>
  <c r="S149" i="13"/>
  <c r="M149" i="13"/>
  <c r="I149" i="13"/>
  <c r="K148" i="13"/>
  <c r="J148" i="13"/>
  <c r="S148" i="13"/>
  <c r="M148" i="13"/>
  <c r="I148" i="13"/>
  <c r="K147" i="13"/>
  <c r="J147" i="13"/>
  <c r="S147" i="13"/>
  <c r="M147" i="13"/>
  <c r="I147" i="13"/>
  <c r="K146" i="13"/>
  <c r="J146" i="13"/>
  <c r="S146" i="13"/>
  <c r="M146" i="13"/>
  <c r="I146" i="13"/>
  <c r="K145" i="13"/>
  <c r="J145" i="13"/>
  <c r="S145" i="13"/>
  <c r="M145" i="13"/>
  <c r="I145" i="13"/>
  <c r="K144" i="13"/>
  <c r="J144" i="13"/>
  <c r="S144" i="13"/>
  <c r="M144" i="13"/>
  <c r="I144" i="13"/>
  <c r="K143" i="13"/>
  <c r="J143" i="13"/>
  <c r="S143" i="13"/>
  <c r="M143" i="13"/>
  <c r="I143" i="13"/>
  <c r="K142" i="13"/>
  <c r="J142" i="13"/>
  <c r="S142" i="13"/>
  <c r="M142" i="13"/>
  <c r="I142" i="13"/>
  <c r="K141" i="13"/>
  <c r="J141" i="13"/>
  <c r="S141" i="13"/>
  <c r="M141" i="13"/>
  <c r="I141" i="13"/>
  <c r="K140" i="13"/>
  <c r="J140" i="13"/>
  <c r="S140" i="13"/>
  <c r="M140" i="13"/>
  <c r="I140" i="13"/>
  <c r="K139" i="13"/>
  <c r="J139" i="13"/>
  <c r="S139" i="13"/>
  <c r="M139" i="13"/>
  <c r="I139" i="13"/>
  <c r="K138" i="13"/>
  <c r="J138" i="13"/>
  <c r="S138" i="13"/>
  <c r="M138" i="13"/>
  <c r="I138" i="13"/>
  <c r="K137" i="13"/>
  <c r="J137" i="13"/>
  <c r="S137" i="13"/>
  <c r="M137" i="13"/>
  <c r="I137" i="13"/>
  <c r="K136" i="13"/>
  <c r="J136" i="13"/>
  <c r="S136" i="13"/>
  <c r="M136" i="13"/>
  <c r="I136" i="13"/>
  <c r="K135" i="13"/>
  <c r="J135" i="13"/>
  <c r="S135" i="13"/>
  <c r="L135" i="13"/>
  <c r="I135" i="13"/>
  <c r="V132" i="13"/>
  <c r="I63" i="13" s="1"/>
  <c r="M132" i="13"/>
  <c r="K131" i="13"/>
  <c r="J131" i="13"/>
  <c r="S131" i="13"/>
  <c r="L131" i="13"/>
  <c r="I131" i="13"/>
  <c r="K130" i="13"/>
  <c r="J130" i="13"/>
  <c r="S130" i="13"/>
  <c r="L130" i="13"/>
  <c r="I130" i="13"/>
  <c r="K129" i="13"/>
  <c r="J129" i="13"/>
  <c r="S129" i="13"/>
  <c r="L129" i="13"/>
  <c r="I129" i="13"/>
  <c r="K128" i="13"/>
  <c r="J128" i="13"/>
  <c r="S128" i="13"/>
  <c r="L128" i="13"/>
  <c r="I128" i="13"/>
  <c r="K127" i="13"/>
  <c r="J127" i="13"/>
  <c r="S127" i="13"/>
  <c r="L127" i="13"/>
  <c r="I127" i="13"/>
  <c r="K126" i="13"/>
  <c r="J126" i="13"/>
  <c r="S126" i="13"/>
  <c r="L126" i="13"/>
  <c r="I126" i="13"/>
  <c r="V120" i="13"/>
  <c r="I59" i="13" s="1"/>
  <c r="M120" i="13"/>
  <c r="I120" i="13"/>
  <c r="G59" i="13" s="1"/>
  <c r="K119" i="13"/>
  <c r="J119" i="13"/>
  <c r="S119" i="13"/>
  <c r="S120" i="13" s="1"/>
  <c r="H59" i="13" s="1"/>
  <c r="L119" i="13"/>
  <c r="L120" i="13" s="1"/>
  <c r="E59" i="13" s="1"/>
  <c r="I119" i="13"/>
  <c r="V116" i="13"/>
  <c r="I58" i="13" s="1"/>
  <c r="M116" i="13"/>
  <c r="F58" i="13" s="1"/>
  <c r="K115" i="13"/>
  <c r="J115" i="13"/>
  <c r="S115" i="13"/>
  <c r="L115" i="13"/>
  <c r="I115" i="13"/>
  <c r="K114" i="13"/>
  <c r="J114" i="13"/>
  <c r="S114" i="13"/>
  <c r="L114" i="13"/>
  <c r="I114" i="13"/>
  <c r="K113" i="13"/>
  <c r="J113" i="13"/>
  <c r="S113" i="13"/>
  <c r="L113" i="13"/>
  <c r="I113" i="13"/>
  <c r="K112" i="13"/>
  <c r="J112" i="13"/>
  <c r="S112" i="13"/>
  <c r="L112" i="13"/>
  <c r="I112" i="13"/>
  <c r="K111" i="13"/>
  <c r="J111" i="13"/>
  <c r="S111" i="13"/>
  <c r="L111" i="13"/>
  <c r="I111" i="13"/>
  <c r="K110" i="13"/>
  <c r="J110" i="13"/>
  <c r="S110" i="13"/>
  <c r="L110" i="13"/>
  <c r="I110" i="13"/>
  <c r="K109" i="13"/>
  <c r="J109" i="13"/>
  <c r="S109" i="13"/>
  <c r="L109" i="13"/>
  <c r="I109" i="13"/>
  <c r="K108" i="13"/>
  <c r="J108" i="13"/>
  <c r="S108" i="13"/>
  <c r="L108" i="13"/>
  <c r="I108" i="13"/>
  <c r="K107" i="13"/>
  <c r="J107" i="13"/>
  <c r="S107" i="13"/>
  <c r="L107" i="13"/>
  <c r="I107" i="13"/>
  <c r="K106" i="13"/>
  <c r="J106" i="13"/>
  <c r="S106" i="13"/>
  <c r="L106" i="13"/>
  <c r="I106" i="13"/>
  <c r="K105" i="13"/>
  <c r="J105" i="13"/>
  <c r="S105" i="13"/>
  <c r="L105" i="13"/>
  <c r="I105" i="13"/>
  <c r="K104" i="13"/>
  <c r="J104" i="13"/>
  <c r="S104" i="13"/>
  <c r="L104" i="13"/>
  <c r="I104" i="13"/>
  <c r="K103" i="13"/>
  <c r="J103" i="13"/>
  <c r="S103" i="13"/>
  <c r="L103" i="13"/>
  <c r="I103" i="13"/>
  <c r="K102" i="13"/>
  <c r="J102" i="13"/>
  <c r="S102" i="13"/>
  <c r="L102" i="13"/>
  <c r="I102" i="13"/>
  <c r="K101" i="13"/>
  <c r="J101" i="13"/>
  <c r="S101" i="13"/>
  <c r="L101" i="13"/>
  <c r="I101" i="13"/>
  <c r="K100" i="13"/>
  <c r="J100" i="13"/>
  <c r="S100" i="13"/>
  <c r="L100" i="13"/>
  <c r="I100" i="13"/>
  <c r="K99" i="13"/>
  <c r="J99" i="13"/>
  <c r="S99" i="13"/>
  <c r="L99" i="13"/>
  <c r="I99" i="13"/>
  <c r="K98" i="13"/>
  <c r="J98" i="13"/>
  <c r="S98" i="13"/>
  <c r="L98" i="13"/>
  <c r="I98" i="13"/>
  <c r="V95" i="13"/>
  <c r="I57" i="13" s="1"/>
  <c r="M95" i="13"/>
  <c r="F57" i="13" s="1"/>
  <c r="K94" i="13"/>
  <c r="J94" i="13"/>
  <c r="S94" i="13"/>
  <c r="L94" i="13"/>
  <c r="I94" i="13"/>
  <c r="K93" i="13"/>
  <c r="J93" i="13"/>
  <c r="S93" i="13"/>
  <c r="L93" i="13"/>
  <c r="I93" i="13"/>
  <c r="K92" i="13"/>
  <c r="J92" i="13"/>
  <c r="S92" i="13"/>
  <c r="L92" i="13"/>
  <c r="I92" i="13"/>
  <c r="K91" i="13"/>
  <c r="J91" i="13"/>
  <c r="S91" i="13"/>
  <c r="L91" i="13"/>
  <c r="L95" i="13" s="1"/>
  <c r="E57" i="13" s="1"/>
  <c r="I91" i="13"/>
  <c r="V88" i="13"/>
  <c r="M88" i="13"/>
  <c r="F56" i="13" s="1"/>
  <c r="K87" i="13"/>
  <c r="J87" i="13"/>
  <c r="S87" i="13"/>
  <c r="L87" i="13"/>
  <c r="L88" i="13" s="1"/>
  <c r="E56" i="13" s="1"/>
  <c r="I87" i="13"/>
  <c r="I88" i="13" s="1"/>
  <c r="G56" i="13" s="1"/>
  <c r="P16" i="12"/>
  <c r="E17" i="1" s="1"/>
  <c r="Z151" i="12"/>
  <c r="V148" i="12"/>
  <c r="I68" i="12" s="1"/>
  <c r="M148" i="12"/>
  <c r="M150" i="12" s="1"/>
  <c r="F69" i="12" s="1"/>
  <c r="K147" i="12"/>
  <c r="J147" i="12"/>
  <c r="S147" i="12"/>
  <c r="L147" i="12"/>
  <c r="I147" i="12"/>
  <c r="V141" i="12"/>
  <c r="I64" i="12" s="1"/>
  <c r="K140" i="12"/>
  <c r="J140" i="12"/>
  <c r="S140" i="12"/>
  <c r="M140" i="12"/>
  <c r="M141" i="12" s="1"/>
  <c r="F64" i="12" s="1"/>
  <c r="I140" i="12"/>
  <c r="K139" i="12"/>
  <c r="J139" i="12"/>
  <c r="S139" i="12"/>
  <c r="L139" i="12"/>
  <c r="L141" i="12" s="1"/>
  <c r="E64" i="12" s="1"/>
  <c r="I139" i="12"/>
  <c r="V136" i="12"/>
  <c r="I63" i="12" s="1"/>
  <c r="K135" i="12"/>
  <c r="J135" i="12"/>
  <c r="S135" i="12"/>
  <c r="M135" i="12"/>
  <c r="I135" i="12"/>
  <c r="K134" i="12"/>
  <c r="J134" i="12"/>
  <c r="S134" i="12"/>
  <c r="L134" i="12"/>
  <c r="I134" i="12"/>
  <c r="K133" i="12"/>
  <c r="J133" i="12"/>
  <c r="S133" i="12"/>
  <c r="L133" i="12"/>
  <c r="I133" i="12"/>
  <c r="K132" i="12"/>
  <c r="J132" i="12"/>
  <c r="S132" i="12"/>
  <c r="L132" i="12"/>
  <c r="I132" i="12"/>
  <c r="K131" i="12"/>
  <c r="J131" i="12"/>
  <c r="S131" i="12"/>
  <c r="L131" i="12"/>
  <c r="I131" i="12"/>
  <c r="K130" i="12"/>
  <c r="J130" i="12"/>
  <c r="S130" i="12"/>
  <c r="M130" i="12"/>
  <c r="I130" i="12"/>
  <c r="K129" i="12"/>
  <c r="J129" i="12"/>
  <c r="S129" i="12"/>
  <c r="M129" i="12"/>
  <c r="I129" i="12"/>
  <c r="K128" i="12"/>
  <c r="J128" i="12"/>
  <c r="S128" i="12"/>
  <c r="L128" i="12"/>
  <c r="I128" i="12"/>
  <c r="K127" i="12"/>
  <c r="J127" i="12"/>
  <c r="S127" i="12"/>
  <c r="L127" i="12"/>
  <c r="I127" i="12"/>
  <c r="K126" i="12"/>
  <c r="J126" i="12"/>
  <c r="S126" i="12"/>
  <c r="M126" i="12"/>
  <c r="I126" i="12"/>
  <c r="K125" i="12"/>
  <c r="J125" i="12"/>
  <c r="S125" i="12"/>
  <c r="M125" i="12"/>
  <c r="I125" i="12"/>
  <c r="K124" i="12"/>
  <c r="J124" i="12"/>
  <c r="S124" i="12"/>
  <c r="M124" i="12"/>
  <c r="I124" i="12"/>
  <c r="K123" i="12"/>
  <c r="J123" i="12"/>
  <c r="S123" i="12"/>
  <c r="M123" i="12"/>
  <c r="I123" i="12"/>
  <c r="K122" i="12"/>
  <c r="J122" i="12"/>
  <c r="S122" i="12"/>
  <c r="M122" i="12"/>
  <c r="I122" i="12"/>
  <c r="K121" i="12"/>
  <c r="J121" i="12"/>
  <c r="S121" i="12"/>
  <c r="M121" i="12"/>
  <c r="I121" i="12"/>
  <c r="K120" i="12"/>
  <c r="J120" i="12"/>
  <c r="S120" i="12"/>
  <c r="M120" i="12"/>
  <c r="I120" i="12"/>
  <c r="K119" i="12"/>
  <c r="J119" i="12"/>
  <c r="S119" i="12"/>
  <c r="L119" i="12"/>
  <c r="I119" i="12"/>
  <c r="K118" i="12"/>
  <c r="J118" i="12"/>
  <c r="S118" i="12"/>
  <c r="L118" i="12"/>
  <c r="I118" i="12"/>
  <c r="K117" i="12"/>
  <c r="J117" i="12"/>
  <c r="S117" i="12"/>
  <c r="L117" i="12"/>
  <c r="I117" i="12"/>
  <c r="K116" i="12"/>
  <c r="J116" i="12"/>
  <c r="S116" i="12"/>
  <c r="M116" i="12"/>
  <c r="I116" i="12"/>
  <c r="K115" i="12"/>
  <c r="J115" i="12"/>
  <c r="S115" i="12"/>
  <c r="L115" i="12"/>
  <c r="I115" i="12"/>
  <c r="V112" i="12"/>
  <c r="I62" i="12" s="1"/>
  <c r="M112" i="12"/>
  <c r="F62" i="12" s="1"/>
  <c r="K111" i="12"/>
  <c r="J111" i="12"/>
  <c r="S111" i="12"/>
  <c r="L111" i="12"/>
  <c r="I111" i="12"/>
  <c r="K110" i="12"/>
  <c r="J110" i="12"/>
  <c r="S110" i="12"/>
  <c r="L110" i="12"/>
  <c r="I110" i="12"/>
  <c r="V107" i="12"/>
  <c r="I61" i="12" s="1"/>
  <c r="K106" i="12"/>
  <c r="J106" i="12"/>
  <c r="S106" i="12"/>
  <c r="M106" i="12"/>
  <c r="I106" i="12"/>
  <c r="K105" i="12"/>
  <c r="J105" i="12"/>
  <c r="S105" i="12"/>
  <c r="L105" i="12"/>
  <c r="I105" i="12"/>
  <c r="K104" i="12"/>
  <c r="J104" i="12"/>
  <c r="S104" i="12"/>
  <c r="L104" i="12"/>
  <c r="I104" i="12"/>
  <c r="V98" i="12"/>
  <c r="I57" i="12" s="1"/>
  <c r="M98" i="12"/>
  <c r="F57" i="12" s="1"/>
  <c r="K97" i="12"/>
  <c r="J97" i="12"/>
  <c r="S97" i="12"/>
  <c r="S98" i="12" s="1"/>
  <c r="H57" i="12" s="1"/>
  <c r="L97" i="12"/>
  <c r="L98" i="12" s="1"/>
  <c r="E57" i="12" s="1"/>
  <c r="I97" i="12"/>
  <c r="I98" i="12" s="1"/>
  <c r="G57" i="12" s="1"/>
  <c r="V94" i="12"/>
  <c r="I56" i="12" s="1"/>
  <c r="M94" i="12"/>
  <c r="K93" i="12"/>
  <c r="J93" i="12"/>
  <c r="S93" i="12"/>
  <c r="L93" i="12"/>
  <c r="I93" i="12"/>
  <c r="K92" i="12"/>
  <c r="J92" i="12"/>
  <c r="S92" i="12"/>
  <c r="L92" i="12"/>
  <c r="I92" i="12"/>
  <c r="K91" i="12"/>
  <c r="J91" i="12"/>
  <c r="S91" i="12"/>
  <c r="L91" i="12"/>
  <c r="I91" i="12"/>
  <c r="K90" i="12"/>
  <c r="J90" i="12"/>
  <c r="S90" i="12"/>
  <c r="L90" i="12"/>
  <c r="I90" i="12"/>
  <c r="K89" i="12"/>
  <c r="J89" i="12"/>
  <c r="S89" i="12"/>
  <c r="L89" i="12"/>
  <c r="I89" i="12"/>
  <c r="K88" i="12"/>
  <c r="J88" i="12"/>
  <c r="S88" i="12"/>
  <c r="L88" i="12"/>
  <c r="I88" i="12"/>
  <c r="P16" i="11"/>
  <c r="E16" i="1" s="1"/>
  <c r="Z223" i="11"/>
  <c r="V220" i="11"/>
  <c r="I64" i="11" s="1"/>
  <c r="M220" i="11"/>
  <c r="F64" i="11" s="1"/>
  <c r="K219" i="11"/>
  <c r="J219" i="11"/>
  <c r="S219" i="11"/>
  <c r="L219" i="11"/>
  <c r="I219" i="11"/>
  <c r="K218" i="11"/>
  <c r="J218" i="11"/>
  <c r="S218" i="11"/>
  <c r="L218" i="11"/>
  <c r="L220" i="11" s="1"/>
  <c r="E64" i="11" s="1"/>
  <c r="I218" i="11"/>
  <c r="V215" i="11"/>
  <c r="I63" i="11" s="1"/>
  <c r="K214" i="11"/>
  <c r="J214" i="11"/>
  <c r="S214" i="11"/>
  <c r="L214" i="11"/>
  <c r="I214" i="11"/>
  <c r="K213" i="11"/>
  <c r="J213" i="11"/>
  <c r="S213" i="11"/>
  <c r="M213" i="11"/>
  <c r="I213" i="11"/>
  <c r="K212" i="11"/>
  <c r="J212" i="11"/>
  <c r="S212" i="11"/>
  <c r="L212" i="11"/>
  <c r="I212" i="11"/>
  <c r="K211" i="11"/>
  <c r="J211" i="11"/>
  <c r="S211" i="11"/>
  <c r="M211" i="11"/>
  <c r="I211" i="11"/>
  <c r="K210" i="11"/>
  <c r="J210" i="11"/>
  <c r="S210" i="11"/>
  <c r="L210" i="11"/>
  <c r="I210" i="11"/>
  <c r="K209" i="11"/>
  <c r="J209" i="11"/>
  <c r="S209" i="11"/>
  <c r="M209" i="11"/>
  <c r="I209" i="11"/>
  <c r="K208" i="11"/>
  <c r="J208" i="11"/>
  <c r="S208" i="11"/>
  <c r="L208" i="11"/>
  <c r="I208" i="11"/>
  <c r="K207" i="11"/>
  <c r="J207" i="11"/>
  <c r="S207" i="11"/>
  <c r="M207" i="11"/>
  <c r="I207" i="11"/>
  <c r="K206" i="11"/>
  <c r="J206" i="11"/>
  <c r="S206" i="11"/>
  <c r="M206" i="11"/>
  <c r="I206" i="11"/>
  <c r="K205" i="11"/>
  <c r="J205" i="11"/>
  <c r="S205" i="11"/>
  <c r="L205" i="11"/>
  <c r="I205" i="11"/>
  <c r="K204" i="11"/>
  <c r="J204" i="11"/>
  <c r="S204" i="11"/>
  <c r="M204" i="11"/>
  <c r="I204" i="11"/>
  <c r="K203" i="11"/>
  <c r="J203" i="11"/>
  <c r="S203" i="11"/>
  <c r="L203" i="11"/>
  <c r="I203" i="11"/>
  <c r="K202" i="11"/>
  <c r="J202" i="11"/>
  <c r="S202" i="11"/>
  <c r="M202" i="11"/>
  <c r="I202" i="11"/>
  <c r="K201" i="11"/>
  <c r="J201" i="11"/>
  <c r="S201" i="11"/>
  <c r="L201" i="11"/>
  <c r="I201" i="11"/>
  <c r="K200" i="11"/>
  <c r="J200" i="11"/>
  <c r="S200" i="11"/>
  <c r="M200" i="11"/>
  <c r="I200" i="11"/>
  <c r="K199" i="11"/>
  <c r="J199" i="11"/>
  <c r="S199" i="11"/>
  <c r="L199" i="11"/>
  <c r="I199" i="11"/>
  <c r="K198" i="11"/>
  <c r="J198" i="11"/>
  <c r="S198" i="11"/>
  <c r="M198" i="11"/>
  <c r="I198" i="11"/>
  <c r="K197" i="11"/>
  <c r="J197" i="11"/>
  <c r="S197" i="11"/>
  <c r="L197" i="11"/>
  <c r="I197" i="11"/>
  <c r="K196" i="11"/>
  <c r="J196" i="11"/>
  <c r="S196" i="11"/>
  <c r="L196" i="11"/>
  <c r="I196" i="11"/>
  <c r="K195" i="11"/>
  <c r="J195" i="11"/>
  <c r="S195" i="11"/>
  <c r="M195" i="11"/>
  <c r="I195" i="11"/>
  <c r="K194" i="11"/>
  <c r="J194" i="11"/>
  <c r="S194" i="11"/>
  <c r="L194" i="11"/>
  <c r="I194" i="11"/>
  <c r="K193" i="11"/>
  <c r="J193" i="11"/>
  <c r="S193" i="11"/>
  <c r="M193" i="11"/>
  <c r="I193" i="11"/>
  <c r="K192" i="11"/>
  <c r="J192" i="11"/>
  <c r="S192" i="11"/>
  <c r="L192" i="11"/>
  <c r="I192" i="11"/>
  <c r="K191" i="11"/>
  <c r="J191" i="11"/>
  <c r="S191" i="11"/>
  <c r="L191" i="11"/>
  <c r="I191" i="11"/>
  <c r="K190" i="11"/>
  <c r="J190" i="11"/>
  <c r="S190" i="11"/>
  <c r="M190" i="11"/>
  <c r="I190" i="11"/>
  <c r="K189" i="11"/>
  <c r="J189" i="11"/>
  <c r="S189" i="11"/>
  <c r="M189" i="11"/>
  <c r="I189" i="11"/>
  <c r="K188" i="11"/>
  <c r="J188" i="11"/>
  <c r="S188" i="11"/>
  <c r="L188" i="11"/>
  <c r="I188" i="11"/>
  <c r="K187" i="11"/>
  <c r="J187" i="11"/>
  <c r="S187" i="11"/>
  <c r="M187" i="11"/>
  <c r="I187" i="11"/>
  <c r="K186" i="11"/>
  <c r="J186" i="11"/>
  <c r="S186" i="11"/>
  <c r="L186" i="11"/>
  <c r="I186" i="11"/>
  <c r="K185" i="11"/>
  <c r="J185" i="11"/>
  <c r="S185" i="11"/>
  <c r="M185" i="11"/>
  <c r="I185" i="11"/>
  <c r="K184" i="11"/>
  <c r="J184" i="11"/>
  <c r="S184" i="11"/>
  <c r="L184" i="11"/>
  <c r="I184" i="11"/>
  <c r="K183" i="11"/>
  <c r="J183" i="11"/>
  <c r="S183" i="11"/>
  <c r="M183" i="11"/>
  <c r="I183" i="11"/>
  <c r="K182" i="11"/>
  <c r="J182" i="11"/>
  <c r="S182" i="11"/>
  <c r="L182" i="11"/>
  <c r="I182" i="11"/>
  <c r="K181" i="11"/>
  <c r="J181" i="11"/>
  <c r="S181" i="11"/>
  <c r="L181" i="11"/>
  <c r="I181" i="11"/>
  <c r="K180" i="11"/>
  <c r="J180" i="11"/>
  <c r="S180" i="11"/>
  <c r="M180" i="11"/>
  <c r="I180" i="11"/>
  <c r="K179" i="11"/>
  <c r="J179" i="11"/>
  <c r="S179" i="11"/>
  <c r="L179" i="11"/>
  <c r="I179" i="11"/>
  <c r="K178" i="11"/>
  <c r="J178" i="11"/>
  <c r="S178" i="11"/>
  <c r="M178" i="11"/>
  <c r="I178" i="11"/>
  <c r="K177" i="11"/>
  <c r="J177" i="11"/>
  <c r="S177" i="11"/>
  <c r="M177" i="11"/>
  <c r="I177" i="11"/>
  <c r="K176" i="11"/>
  <c r="J176" i="11"/>
  <c r="S176" i="11"/>
  <c r="L176" i="11"/>
  <c r="I176" i="11"/>
  <c r="K175" i="11"/>
  <c r="J175" i="11"/>
  <c r="S175" i="11"/>
  <c r="M175" i="11"/>
  <c r="I175" i="11"/>
  <c r="K174" i="11"/>
  <c r="J174" i="11"/>
  <c r="S174" i="11"/>
  <c r="L174" i="11"/>
  <c r="I174" i="11"/>
  <c r="K173" i="11"/>
  <c r="J173" i="11"/>
  <c r="S173" i="11"/>
  <c r="M173" i="11"/>
  <c r="I173" i="11"/>
  <c r="K172" i="11"/>
  <c r="J172" i="11"/>
  <c r="S172" i="11"/>
  <c r="M172" i="11"/>
  <c r="I172" i="11"/>
  <c r="K171" i="11"/>
  <c r="J171" i="11"/>
  <c r="S171" i="11"/>
  <c r="L171" i="11"/>
  <c r="I171" i="11"/>
  <c r="K170" i="11"/>
  <c r="J170" i="11"/>
  <c r="S170" i="11"/>
  <c r="M170" i="11"/>
  <c r="I170" i="11"/>
  <c r="K169" i="11"/>
  <c r="J169" i="11"/>
  <c r="S169" i="11"/>
  <c r="M169" i="11"/>
  <c r="I169" i="11"/>
  <c r="K168" i="11"/>
  <c r="J168" i="11"/>
  <c r="S168" i="11"/>
  <c r="L168" i="11"/>
  <c r="I168" i="11"/>
  <c r="K167" i="11"/>
  <c r="J167" i="11"/>
  <c r="S167" i="11"/>
  <c r="M167" i="11"/>
  <c r="I167" i="11"/>
  <c r="K166" i="11"/>
  <c r="J166" i="11"/>
  <c r="S166" i="11"/>
  <c r="M166" i="11"/>
  <c r="I166" i="11"/>
  <c r="K165" i="11"/>
  <c r="J165" i="11"/>
  <c r="S165" i="11"/>
  <c r="L165" i="11"/>
  <c r="I165" i="11"/>
  <c r="K164" i="11"/>
  <c r="J164" i="11"/>
  <c r="S164" i="11"/>
  <c r="M164" i="11"/>
  <c r="I164" i="11"/>
  <c r="K163" i="11"/>
  <c r="J163" i="11"/>
  <c r="S163" i="11"/>
  <c r="M163" i="11"/>
  <c r="I163" i="11"/>
  <c r="K162" i="11"/>
  <c r="J162" i="11"/>
  <c r="S162" i="11"/>
  <c r="L162" i="11"/>
  <c r="I162" i="11"/>
  <c r="K161" i="11"/>
  <c r="J161" i="11"/>
  <c r="S161" i="11"/>
  <c r="M161" i="11"/>
  <c r="I161" i="11"/>
  <c r="K160" i="11"/>
  <c r="J160" i="11"/>
  <c r="S160" i="11"/>
  <c r="M160" i="11"/>
  <c r="I160" i="11"/>
  <c r="K159" i="11"/>
  <c r="J159" i="11"/>
  <c r="S159" i="11"/>
  <c r="M159" i="11"/>
  <c r="I159" i="11"/>
  <c r="K158" i="11"/>
  <c r="J158" i="11"/>
  <c r="S158" i="11"/>
  <c r="L158" i="11"/>
  <c r="I158" i="11"/>
  <c r="K157" i="11"/>
  <c r="J157" i="11"/>
  <c r="S157" i="11"/>
  <c r="M157" i="11"/>
  <c r="I157" i="11"/>
  <c r="K156" i="11"/>
  <c r="J156" i="11"/>
  <c r="S156" i="11"/>
  <c r="L156" i="11"/>
  <c r="I156" i="11"/>
  <c r="V153" i="11"/>
  <c r="I62" i="11" s="1"/>
  <c r="K152" i="11"/>
  <c r="J152" i="11"/>
  <c r="S152" i="11"/>
  <c r="L152" i="11"/>
  <c r="I152" i="11"/>
  <c r="K151" i="11"/>
  <c r="J151" i="11"/>
  <c r="S151" i="11"/>
  <c r="M151" i="11"/>
  <c r="I151" i="11"/>
  <c r="K150" i="11"/>
  <c r="J150" i="11"/>
  <c r="S150" i="11"/>
  <c r="L150" i="11"/>
  <c r="I150" i="11"/>
  <c r="K149" i="11"/>
  <c r="J149" i="11"/>
  <c r="S149" i="11"/>
  <c r="L149" i="11"/>
  <c r="I149" i="11"/>
  <c r="K148" i="11"/>
  <c r="J148" i="11"/>
  <c r="S148" i="11"/>
  <c r="L148" i="11"/>
  <c r="I148" i="11"/>
  <c r="K147" i="11"/>
  <c r="J147" i="11"/>
  <c r="S147" i="11"/>
  <c r="L147" i="11"/>
  <c r="I147" i="11"/>
  <c r="K146" i="11"/>
  <c r="J146" i="11"/>
  <c r="S146" i="11"/>
  <c r="M146" i="11"/>
  <c r="I146" i="11"/>
  <c r="K145" i="11"/>
  <c r="J145" i="11"/>
  <c r="S145" i="11"/>
  <c r="L145" i="11"/>
  <c r="I145" i="11"/>
  <c r="K144" i="11"/>
  <c r="J144" i="11"/>
  <c r="S144" i="11"/>
  <c r="M144" i="11"/>
  <c r="I144" i="11"/>
  <c r="K143" i="11"/>
  <c r="J143" i="11"/>
  <c r="S143" i="11"/>
  <c r="L143" i="11"/>
  <c r="I143" i="11"/>
  <c r="K142" i="11"/>
  <c r="J142" i="11"/>
  <c r="S142" i="11"/>
  <c r="M142" i="11"/>
  <c r="I142" i="11"/>
  <c r="K141" i="11"/>
  <c r="J141" i="11"/>
  <c r="S141" i="11"/>
  <c r="L141" i="11"/>
  <c r="I141" i="11"/>
  <c r="K140" i="11"/>
  <c r="J140" i="11"/>
  <c r="S140" i="11"/>
  <c r="M140" i="11"/>
  <c r="I140" i="11"/>
  <c r="K139" i="11"/>
  <c r="J139" i="11"/>
  <c r="S139" i="11"/>
  <c r="L139" i="11"/>
  <c r="I139" i="11"/>
  <c r="K138" i="11"/>
  <c r="J138" i="11"/>
  <c r="S138" i="11"/>
  <c r="M138" i="11"/>
  <c r="I138" i="11"/>
  <c r="K137" i="11"/>
  <c r="J137" i="11"/>
  <c r="S137" i="11"/>
  <c r="L137" i="11"/>
  <c r="I137" i="11"/>
  <c r="K136" i="11"/>
  <c r="J136" i="11"/>
  <c r="S136" i="11"/>
  <c r="L136" i="11"/>
  <c r="I136" i="11"/>
  <c r="K135" i="11"/>
  <c r="J135" i="11"/>
  <c r="S135" i="11"/>
  <c r="L135" i="11"/>
  <c r="I135" i="11"/>
  <c r="K134" i="11"/>
  <c r="J134" i="11"/>
  <c r="S134" i="11"/>
  <c r="M134" i="11"/>
  <c r="I134" i="11"/>
  <c r="K133" i="11"/>
  <c r="J133" i="11"/>
  <c r="S133" i="11"/>
  <c r="L133" i="11"/>
  <c r="I133" i="11"/>
  <c r="K132" i="11"/>
  <c r="J132" i="11"/>
  <c r="S132" i="11"/>
  <c r="L132" i="11"/>
  <c r="I132" i="11"/>
  <c r="K131" i="11"/>
  <c r="J131" i="11"/>
  <c r="S131" i="11"/>
  <c r="L131" i="11"/>
  <c r="I131" i="11"/>
  <c r="K130" i="11"/>
  <c r="J130" i="11"/>
  <c r="S130" i="11"/>
  <c r="L130" i="11"/>
  <c r="I130" i="11"/>
  <c r="V127" i="11"/>
  <c r="I61" i="11" s="1"/>
  <c r="K126" i="11"/>
  <c r="J126" i="11"/>
  <c r="S126" i="11"/>
  <c r="L126" i="11"/>
  <c r="I126" i="11"/>
  <c r="K125" i="11"/>
  <c r="J125" i="11"/>
  <c r="S125" i="11"/>
  <c r="L125" i="11"/>
  <c r="I125" i="11"/>
  <c r="K124" i="11"/>
  <c r="J124" i="11"/>
  <c r="S124" i="11"/>
  <c r="L124" i="11"/>
  <c r="I124" i="11"/>
  <c r="K123" i="11"/>
  <c r="J123" i="11"/>
  <c r="S123" i="11"/>
  <c r="M123" i="11"/>
  <c r="I123" i="11"/>
  <c r="K122" i="11"/>
  <c r="J122" i="11"/>
  <c r="S122" i="11"/>
  <c r="L122" i="11"/>
  <c r="I122" i="11"/>
  <c r="K121" i="11"/>
  <c r="J121" i="11"/>
  <c r="S121" i="11"/>
  <c r="M121" i="11"/>
  <c r="I121" i="11"/>
  <c r="K120" i="11"/>
  <c r="J120" i="11"/>
  <c r="S120" i="11"/>
  <c r="L120" i="11"/>
  <c r="I120" i="11"/>
  <c r="K119" i="11"/>
  <c r="J119" i="11"/>
  <c r="S119" i="11"/>
  <c r="L119" i="11"/>
  <c r="I119" i="11"/>
  <c r="K118" i="11"/>
  <c r="J118" i="11"/>
  <c r="S118" i="11"/>
  <c r="L118" i="11"/>
  <c r="I118" i="11"/>
  <c r="K117" i="11"/>
  <c r="J117" i="11"/>
  <c r="S117" i="11"/>
  <c r="L117" i="11"/>
  <c r="I117" i="11"/>
  <c r="K116" i="11"/>
  <c r="J116" i="11"/>
  <c r="S116" i="11"/>
  <c r="L116" i="11"/>
  <c r="I116" i="11"/>
  <c r="K115" i="11"/>
  <c r="J115" i="11"/>
  <c r="S115" i="11"/>
  <c r="L115" i="11"/>
  <c r="I115" i="11"/>
  <c r="K114" i="11"/>
  <c r="J114" i="11"/>
  <c r="S114" i="11"/>
  <c r="L114" i="11"/>
  <c r="I114" i="11"/>
  <c r="K113" i="11"/>
  <c r="J113" i="11"/>
  <c r="S113" i="11"/>
  <c r="M113" i="11"/>
  <c r="I113" i="11"/>
  <c r="K112" i="11"/>
  <c r="J112" i="11"/>
  <c r="S112" i="11"/>
  <c r="M112" i="11"/>
  <c r="I112" i="11"/>
  <c r="K111" i="11"/>
  <c r="J111" i="11"/>
  <c r="S111" i="11"/>
  <c r="M111" i="11"/>
  <c r="I111" i="11"/>
  <c r="K110" i="11"/>
  <c r="J110" i="11"/>
  <c r="S110" i="11"/>
  <c r="L110" i="11"/>
  <c r="I110" i="11"/>
  <c r="K109" i="11"/>
  <c r="J109" i="11"/>
  <c r="S109" i="11"/>
  <c r="L109" i="11"/>
  <c r="I109" i="11"/>
  <c r="K108" i="11"/>
  <c r="J108" i="11"/>
  <c r="S108" i="11"/>
  <c r="L108" i="11"/>
  <c r="I108" i="11"/>
  <c r="K107" i="11"/>
  <c r="J107" i="11"/>
  <c r="S107" i="11"/>
  <c r="L107" i="11"/>
  <c r="I107" i="11"/>
  <c r="K106" i="11"/>
  <c r="J106" i="11"/>
  <c r="S106" i="11"/>
  <c r="L106" i="11"/>
  <c r="I106" i="11"/>
  <c r="K105" i="11"/>
  <c r="J105" i="11"/>
  <c r="S105" i="11"/>
  <c r="L105" i="11"/>
  <c r="I105" i="11"/>
  <c r="K104" i="11"/>
  <c r="J104" i="11"/>
  <c r="S104" i="11"/>
  <c r="L104" i="11"/>
  <c r="I104" i="11"/>
  <c r="K103" i="11"/>
  <c r="J103" i="11"/>
  <c r="S103" i="11"/>
  <c r="L103" i="11"/>
  <c r="I103" i="11"/>
  <c r="K102" i="11"/>
  <c r="J102" i="11"/>
  <c r="S102" i="11"/>
  <c r="L102" i="11"/>
  <c r="I102" i="11"/>
  <c r="K101" i="11"/>
  <c r="J101" i="11"/>
  <c r="S101" i="11"/>
  <c r="L101" i="11"/>
  <c r="I101" i="11"/>
  <c r="K100" i="11"/>
  <c r="J100" i="11"/>
  <c r="S100" i="11"/>
  <c r="L100" i="11"/>
  <c r="I100" i="11"/>
  <c r="K99" i="11"/>
  <c r="J99" i="11"/>
  <c r="S99" i="11"/>
  <c r="L99" i="11"/>
  <c r="I99" i="11"/>
  <c r="V96" i="11"/>
  <c r="I60" i="11" s="1"/>
  <c r="K95" i="11"/>
  <c r="J95" i="11"/>
  <c r="S95" i="11"/>
  <c r="L95" i="11"/>
  <c r="I95" i="11"/>
  <c r="K94" i="11"/>
  <c r="J94" i="11"/>
  <c r="S94" i="11"/>
  <c r="M94" i="11"/>
  <c r="I94" i="11"/>
  <c r="K93" i="11"/>
  <c r="J93" i="11"/>
  <c r="S93" i="11"/>
  <c r="M93" i="11"/>
  <c r="I93" i="11"/>
  <c r="K92" i="11"/>
  <c r="J92" i="11"/>
  <c r="S92" i="11"/>
  <c r="L92" i="11"/>
  <c r="I92" i="11"/>
  <c r="V86" i="11"/>
  <c r="V88" i="11" s="1"/>
  <c r="I57" i="11" s="1"/>
  <c r="M86" i="11"/>
  <c r="K85" i="11"/>
  <c r="J85" i="11"/>
  <c r="S85" i="11"/>
  <c r="L85" i="11"/>
  <c r="I85" i="11"/>
  <c r="K84" i="11"/>
  <c r="J84" i="11"/>
  <c r="S84" i="11"/>
  <c r="L84" i="11"/>
  <c r="I84" i="11"/>
  <c r="P19" i="11"/>
  <c r="P16" i="10"/>
  <c r="P19" i="10" s="1"/>
  <c r="Z136" i="10"/>
  <c r="V133" i="10"/>
  <c r="I62" i="10" s="1"/>
  <c r="K132" i="10"/>
  <c r="J132" i="10"/>
  <c r="S132" i="10"/>
  <c r="M132" i="10"/>
  <c r="I132" i="10"/>
  <c r="K131" i="10"/>
  <c r="J131" i="10"/>
  <c r="S131" i="10"/>
  <c r="L131" i="10"/>
  <c r="I131" i="10"/>
  <c r="K130" i="10"/>
  <c r="J130" i="10"/>
  <c r="S130" i="10"/>
  <c r="M130" i="10"/>
  <c r="I130" i="10"/>
  <c r="K129" i="10"/>
  <c r="J129" i="10"/>
  <c r="S129" i="10"/>
  <c r="L129" i="10"/>
  <c r="I129" i="10"/>
  <c r="K128" i="10"/>
  <c r="J128" i="10"/>
  <c r="S128" i="10"/>
  <c r="M128" i="10"/>
  <c r="I128" i="10"/>
  <c r="K127" i="10"/>
  <c r="J127" i="10"/>
  <c r="S127" i="10"/>
  <c r="L127" i="10"/>
  <c r="I127" i="10"/>
  <c r="K126" i="10"/>
  <c r="J126" i="10"/>
  <c r="S126" i="10"/>
  <c r="M126" i="10"/>
  <c r="I126" i="10"/>
  <c r="K125" i="10"/>
  <c r="J125" i="10"/>
  <c r="S125" i="10"/>
  <c r="L125" i="10"/>
  <c r="I125" i="10"/>
  <c r="K124" i="10"/>
  <c r="J124" i="10"/>
  <c r="S124" i="10"/>
  <c r="M124" i="10"/>
  <c r="I124" i="10"/>
  <c r="K123" i="10"/>
  <c r="J123" i="10"/>
  <c r="S123" i="10"/>
  <c r="L123" i="10"/>
  <c r="I123" i="10"/>
  <c r="K122" i="10"/>
  <c r="J122" i="10"/>
  <c r="S122" i="10"/>
  <c r="L122" i="10"/>
  <c r="I122" i="10"/>
  <c r="K121" i="10"/>
  <c r="J121" i="10"/>
  <c r="S121" i="10"/>
  <c r="M121" i="10"/>
  <c r="I121" i="10"/>
  <c r="K120" i="10"/>
  <c r="J120" i="10"/>
  <c r="S120" i="10"/>
  <c r="L120" i="10"/>
  <c r="I120" i="10"/>
  <c r="K119" i="10"/>
  <c r="J119" i="10"/>
  <c r="S119" i="10"/>
  <c r="M119" i="10"/>
  <c r="I119" i="10"/>
  <c r="K118" i="10"/>
  <c r="J118" i="10"/>
  <c r="S118" i="10"/>
  <c r="L118" i="10"/>
  <c r="I118" i="10"/>
  <c r="K117" i="10"/>
  <c r="J117" i="10"/>
  <c r="S117" i="10"/>
  <c r="M117" i="10"/>
  <c r="I117" i="10"/>
  <c r="K116" i="10"/>
  <c r="J116" i="10"/>
  <c r="S116" i="10"/>
  <c r="L116" i="10"/>
  <c r="I116" i="10"/>
  <c r="K115" i="10"/>
  <c r="J115" i="10"/>
  <c r="S115" i="10"/>
  <c r="M115" i="10"/>
  <c r="I115" i="10"/>
  <c r="K114" i="10"/>
  <c r="J114" i="10"/>
  <c r="S114" i="10"/>
  <c r="L114" i="10"/>
  <c r="I114" i="10"/>
  <c r="K113" i="10"/>
  <c r="J113" i="10"/>
  <c r="S113" i="10"/>
  <c r="M113" i="10"/>
  <c r="I113" i="10"/>
  <c r="K112" i="10"/>
  <c r="J112" i="10"/>
  <c r="S112" i="10"/>
  <c r="L112" i="10"/>
  <c r="I112" i="10"/>
  <c r="K111" i="10"/>
  <c r="J111" i="10"/>
  <c r="S111" i="10"/>
  <c r="M111" i="10"/>
  <c r="I111" i="10"/>
  <c r="K110" i="10"/>
  <c r="J110" i="10"/>
  <c r="S110" i="10"/>
  <c r="L110" i="10"/>
  <c r="I110" i="10"/>
  <c r="K109" i="10"/>
  <c r="J109" i="10"/>
  <c r="S109" i="10"/>
  <c r="M109" i="10"/>
  <c r="I109" i="10"/>
  <c r="K108" i="10"/>
  <c r="J108" i="10"/>
  <c r="S108" i="10"/>
  <c r="L108" i="10"/>
  <c r="I108" i="10"/>
  <c r="K107" i="10"/>
  <c r="J107" i="10"/>
  <c r="S107" i="10"/>
  <c r="M107" i="10"/>
  <c r="I107" i="10"/>
  <c r="K106" i="10"/>
  <c r="J106" i="10"/>
  <c r="S106" i="10"/>
  <c r="L106" i="10"/>
  <c r="I106" i="10"/>
  <c r="K105" i="10"/>
  <c r="J105" i="10"/>
  <c r="S105" i="10"/>
  <c r="M105" i="10"/>
  <c r="I105" i="10"/>
  <c r="K104" i="10"/>
  <c r="J104" i="10"/>
  <c r="S104" i="10"/>
  <c r="L104" i="10"/>
  <c r="I104" i="10"/>
  <c r="K103" i="10"/>
  <c r="J103" i="10"/>
  <c r="S103" i="10"/>
  <c r="M103" i="10"/>
  <c r="I103" i="10"/>
  <c r="K102" i="10"/>
  <c r="J102" i="10"/>
  <c r="S102" i="10"/>
  <c r="M102" i="10"/>
  <c r="I102" i="10"/>
  <c r="K101" i="10"/>
  <c r="J101" i="10"/>
  <c r="S101" i="10"/>
  <c r="L101" i="10"/>
  <c r="I101" i="10"/>
  <c r="K100" i="10"/>
  <c r="J100" i="10"/>
  <c r="S100" i="10"/>
  <c r="M100" i="10"/>
  <c r="I100" i="10"/>
  <c r="K99" i="10"/>
  <c r="J99" i="10"/>
  <c r="S99" i="10"/>
  <c r="M99" i="10"/>
  <c r="I99" i="10"/>
  <c r="K98" i="10"/>
  <c r="J98" i="10"/>
  <c r="S98" i="10"/>
  <c r="L98" i="10"/>
  <c r="I98" i="10"/>
  <c r="V95" i="10"/>
  <c r="V135" i="10" s="1"/>
  <c r="I63" i="10" s="1"/>
  <c r="K94" i="10"/>
  <c r="J94" i="10"/>
  <c r="S94" i="10"/>
  <c r="M94" i="10"/>
  <c r="I94" i="10"/>
  <c r="K93" i="10"/>
  <c r="J93" i="10"/>
  <c r="S93" i="10"/>
  <c r="L93" i="10"/>
  <c r="L95" i="10" s="1"/>
  <c r="I93" i="10"/>
  <c r="V87" i="10"/>
  <c r="I57" i="10" s="1"/>
  <c r="M87" i="10"/>
  <c r="K86" i="10"/>
  <c r="J86" i="10"/>
  <c r="S86" i="10"/>
  <c r="S87" i="10" s="1"/>
  <c r="H57" i="10" s="1"/>
  <c r="L86" i="10"/>
  <c r="L87" i="10" s="1"/>
  <c r="E57" i="10" s="1"/>
  <c r="I86" i="10"/>
  <c r="I87" i="10" s="1"/>
  <c r="G57" i="10" s="1"/>
  <c r="V83" i="10"/>
  <c r="M83" i="10"/>
  <c r="K82" i="10"/>
  <c r="J82" i="10"/>
  <c r="S82" i="10"/>
  <c r="S83" i="10" s="1"/>
  <c r="H56" i="10" s="1"/>
  <c r="L82" i="10"/>
  <c r="I82" i="10"/>
  <c r="P16" i="9"/>
  <c r="E14" i="1" s="1"/>
  <c r="Z189" i="9"/>
  <c r="V186" i="9"/>
  <c r="I64" i="9" s="1"/>
  <c r="M186" i="9"/>
  <c r="M188" i="9" s="1"/>
  <c r="F65" i="9" s="1"/>
  <c r="K185" i="9"/>
  <c r="J185" i="9"/>
  <c r="S185" i="9"/>
  <c r="L185" i="9"/>
  <c r="I185" i="9"/>
  <c r="K184" i="9"/>
  <c r="J184" i="9"/>
  <c r="S184" i="9"/>
  <c r="L184" i="9"/>
  <c r="I184" i="9"/>
  <c r="K183" i="9"/>
  <c r="J183" i="9"/>
  <c r="S183" i="9"/>
  <c r="L183" i="9"/>
  <c r="I183" i="9"/>
  <c r="K182" i="9"/>
  <c r="J182" i="9"/>
  <c r="S182" i="9"/>
  <c r="L182" i="9"/>
  <c r="I182" i="9"/>
  <c r="K181" i="9"/>
  <c r="J181" i="9"/>
  <c r="S181" i="9"/>
  <c r="L181" i="9"/>
  <c r="I181" i="9"/>
  <c r="V175" i="9"/>
  <c r="V177" i="9" s="1"/>
  <c r="I61" i="9" s="1"/>
  <c r="K174" i="9"/>
  <c r="J174" i="9"/>
  <c r="S174" i="9"/>
  <c r="L174" i="9"/>
  <c r="I174" i="9"/>
  <c r="K173" i="9"/>
  <c r="J173" i="9"/>
  <c r="S173" i="9"/>
  <c r="L173" i="9"/>
  <c r="I173" i="9"/>
  <c r="K172" i="9"/>
  <c r="J172" i="9"/>
  <c r="S172" i="9"/>
  <c r="M172" i="9"/>
  <c r="I172" i="9"/>
  <c r="K171" i="9"/>
  <c r="J171" i="9"/>
  <c r="S171" i="9"/>
  <c r="M171" i="9"/>
  <c r="I171" i="9"/>
  <c r="K170" i="9"/>
  <c r="J170" i="9"/>
  <c r="S170" i="9"/>
  <c r="M170" i="9"/>
  <c r="I170" i="9"/>
  <c r="K169" i="9"/>
  <c r="J169" i="9"/>
  <c r="S169" i="9"/>
  <c r="M169" i="9"/>
  <c r="I169" i="9"/>
  <c r="K168" i="9"/>
  <c r="J168" i="9"/>
  <c r="S168" i="9"/>
  <c r="M168" i="9"/>
  <c r="I168" i="9"/>
  <c r="K167" i="9"/>
  <c r="J167" i="9"/>
  <c r="S167" i="9"/>
  <c r="M167" i="9"/>
  <c r="I167" i="9"/>
  <c r="K166" i="9"/>
  <c r="J166" i="9"/>
  <c r="S166" i="9"/>
  <c r="L166" i="9"/>
  <c r="I166" i="9"/>
  <c r="K165" i="9"/>
  <c r="J165" i="9"/>
  <c r="S165" i="9"/>
  <c r="L165" i="9"/>
  <c r="I165" i="9"/>
  <c r="K164" i="9"/>
  <c r="J164" i="9"/>
  <c r="S164" i="9"/>
  <c r="L164" i="9"/>
  <c r="I164" i="9"/>
  <c r="K163" i="9"/>
  <c r="J163" i="9"/>
  <c r="S163" i="9"/>
  <c r="M163" i="9"/>
  <c r="I163" i="9"/>
  <c r="K162" i="9"/>
  <c r="J162" i="9"/>
  <c r="S162" i="9"/>
  <c r="L162" i="9"/>
  <c r="I162" i="9"/>
  <c r="K161" i="9"/>
  <c r="J161" i="9"/>
  <c r="S161" i="9"/>
  <c r="M161" i="9"/>
  <c r="I161" i="9"/>
  <c r="K160" i="9"/>
  <c r="J160" i="9"/>
  <c r="S160" i="9"/>
  <c r="M160" i="9"/>
  <c r="I160" i="9"/>
  <c r="K159" i="9"/>
  <c r="J159" i="9"/>
  <c r="S159" i="9"/>
  <c r="L159" i="9"/>
  <c r="I159" i="9"/>
  <c r="K158" i="9"/>
  <c r="J158" i="9"/>
  <c r="S158" i="9"/>
  <c r="M158" i="9"/>
  <c r="I158" i="9"/>
  <c r="K157" i="9"/>
  <c r="J157" i="9"/>
  <c r="S157" i="9"/>
  <c r="M157" i="9"/>
  <c r="I157" i="9"/>
  <c r="K156" i="9"/>
  <c r="J156" i="9"/>
  <c r="S156" i="9"/>
  <c r="M156" i="9"/>
  <c r="I156" i="9"/>
  <c r="K155" i="9"/>
  <c r="J155" i="9"/>
  <c r="S155" i="9"/>
  <c r="L155" i="9"/>
  <c r="I155" i="9"/>
  <c r="K154" i="9"/>
  <c r="J154" i="9"/>
  <c r="S154" i="9"/>
  <c r="L154" i="9"/>
  <c r="I154" i="9"/>
  <c r="K153" i="9"/>
  <c r="J153" i="9"/>
  <c r="S153" i="9"/>
  <c r="L153" i="9"/>
  <c r="I153" i="9"/>
  <c r="K152" i="9"/>
  <c r="J152" i="9"/>
  <c r="S152" i="9"/>
  <c r="M152" i="9"/>
  <c r="I152" i="9"/>
  <c r="K151" i="9"/>
  <c r="J151" i="9"/>
  <c r="S151" i="9"/>
  <c r="M151" i="9"/>
  <c r="I151" i="9"/>
  <c r="K150" i="9"/>
  <c r="J150" i="9"/>
  <c r="S150" i="9"/>
  <c r="L150" i="9"/>
  <c r="I150" i="9"/>
  <c r="K149" i="9"/>
  <c r="J149" i="9"/>
  <c r="S149" i="9"/>
  <c r="M149" i="9"/>
  <c r="I149" i="9"/>
  <c r="K148" i="9"/>
  <c r="J148" i="9"/>
  <c r="S148" i="9"/>
  <c r="L148" i="9"/>
  <c r="I148" i="9"/>
  <c r="K147" i="9"/>
  <c r="J147" i="9"/>
  <c r="S147" i="9"/>
  <c r="M147" i="9"/>
  <c r="I147" i="9"/>
  <c r="K146" i="9"/>
  <c r="J146" i="9"/>
  <c r="S146" i="9"/>
  <c r="L146" i="9"/>
  <c r="I146" i="9"/>
  <c r="K145" i="9"/>
  <c r="J145" i="9"/>
  <c r="S145" i="9"/>
  <c r="M145" i="9"/>
  <c r="I145" i="9"/>
  <c r="K144" i="9"/>
  <c r="J144" i="9"/>
  <c r="S144" i="9"/>
  <c r="M144" i="9"/>
  <c r="I144" i="9"/>
  <c r="K143" i="9"/>
  <c r="J143" i="9"/>
  <c r="S143" i="9"/>
  <c r="L143" i="9"/>
  <c r="I143" i="9"/>
  <c r="K142" i="9"/>
  <c r="J142" i="9"/>
  <c r="S142" i="9"/>
  <c r="L142" i="9"/>
  <c r="I142" i="9"/>
  <c r="K141" i="9"/>
  <c r="J141" i="9"/>
  <c r="S141" i="9"/>
  <c r="M141" i="9"/>
  <c r="I141" i="9"/>
  <c r="K140" i="9"/>
  <c r="J140" i="9"/>
  <c r="S140" i="9"/>
  <c r="L140" i="9"/>
  <c r="I140" i="9"/>
  <c r="K139" i="9"/>
  <c r="J139" i="9"/>
  <c r="S139" i="9"/>
  <c r="L139" i="9"/>
  <c r="I139" i="9"/>
  <c r="K138" i="9"/>
  <c r="J138" i="9"/>
  <c r="S138" i="9"/>
  <c r="L138" i="9"/>
  <c r="I138" i="9"/>
  <c r="K137" i="9"/>
  <c r="J137" i="9"/>
  <c r="S137" i="9"/>
  <c r="M137" i="9"/>
  <c r="I137" i="9"/>
  <c r="K136" i="9"/>
  <c r="J136" i="9"/>
  <c r="S136" i="9"/>
  <c r="L136" i="9"/>
  <c r="I136" i="9"/>
  <c r="K135" i="9"/>
  <c r="J135" i="9"/>
  <c r="S135" i="9"/>
  <c r="M135" i="9"/>
  <c r="I135" i="9"/>
  <c r="K134" i="9"/>
  <c r="J134" i="9"/>
  <c r="S134" i="9"/>
  <c r="L134" i="9"/>
  <c r="I134" i="9"/>
  <c r="K133" i="9"/>
  <c r="J133" i="9"/>
  <c r="S133" i="9"/>
  <c r="M133" i="9"/>
  <c r="I133" i="9"/>
  <c r="K132" i="9"/>
  <c r="J132" i="9"/>
  <c r="S132" i="9"/>
  <c r="L132" i="9"/>
  <c r="I132" i="9"/>
  <c r="K131" i="9"/>
  <c r="J131" i="9"/>
  <c r="S131" i="9"/>
  <c r="M131" i="9"/>
  <c r="I131" i="9"/>
  <c r="K130" i="9"/>
  <c r="J130" i="9"/>
  <c r="S130" i="9"/>
  <c r="L130" i="9"/>
  <c r="I130" i="9"/>
  <c r="K129" i="9"/>
  <c r="J129" i="9"/>
  <c r="S129" i="9"/>
  <c r="M129" i="9"/>
  <c r="I129" i="9"/>
  <c r="K128" i="9"/>
  <c r="J128" i="9"/>
  <c r="S128" i="9"/>
  <c r="M128" i="9"/>
  <c r="I128" i="9"/>
  <c r="K127" i="9"/>
  <c r="J127" i="9"/>
  <c r="S127" i="9"/>
  <c r="L127" i="9"/>
  <c r="I127" i="9"/>
  <c r="K126" i="9"/>
  <c r="J126" i="9"/>
  <c r="S126" i="9"/>
  <c r="M126" i="9"/>
  <c r="I126" i="9"/>
  <c r="K125" i="9"/>
  <c r="J125" i="9"/>
  <c r="S125" i="9"/>
  <c r="L125" i="9"/>
  <c r="I125" i="9"/>
  <c r="K124" i="9"/>
  <c r="J124" i="9"/>
  <c r="S124" i="9"/>
  <c r="M124" i="9"/>
  <c r="I124" i="9"/>
  <c r="K123" i="9"/>
  <c r="J123" i="9"/>
  <c r="S123" i="9"/>
  <c r="L123" i="9"/>
  <c r="I123" i="9"/>
  <c r="K122" i="9"/>
  <c r="J122" i="9"/>
  <c r="S122" i="9"/>
  <c r="L122" i="9"/>
  <c r="I122" i="9"/>
  <c r="K121" i="9"/>
  <c r="J121" i="9"/>
  <c r="S121" i="9"/>
  <c r="M121" i="9"/>
  <c r="I121" i="9"/>
  <c r="K120" i="9"/>
  <c r="J120" i="9"/>
  <c r="S120" i="9"/>
  <c r="M120" i="9"/>
  <c r="I120" i="9"/>
  <c r="K119" i="9"/>
  <c r="J119" i="9"/>
  <c r="S119" i="9"/>
  <c r="M119" i="9"/>
  <c r="I119" i="9"/>
  <c r="K118" i="9"/>
  <c r="J118" i="9"/>
  <c r="S118" i="9"/>
  <c r="L118" i="9"/>
  <c r="I118" i="9"/>
  <c r="K117" i="9"/>
  <c r="J117" i="9"/>
  <c r="S117" i="9"/>
  <c r="L117" i="9"/>
  <c r="I117" i="9"/>
  <c r="K116" i="9"/>
  <c r="J116" i="9"/>
  <c r="S116" i="9"/>
  <c r="L116" i="9"/>
  <c r="I116" i="9"/>
  <c r="K115" i="9"/>
  <c r="J115" i="9"/>
  <c r="S115" i="9"/>
  <c r="L115" i="9"/>
  <c r="I115" i="9"/>
  <c r="K114" i="9"/>
  <c r="J114" i="9"/>
  <c r="S114" i="9"/>
  <c r="M114" i="9"/>
  <c r="I114" i="9"/>
  <c r="K113" i="9"/>
  <c r="J113" i="9"/>
  <c r="S113" i="9"/>
  <c r="L113" i="9"/>
  <c r="I113" i="9"/>
  <c r="K112" i="9"/>
  <c r="J112" i="9"/>
  <c r="S112" i="9"/>
  <c r="M112" i="9"/>
  <c r="I112" i="9"/>
  <c r="K111" i="9"/>
  <c r="J111" i="9"/>
  <c r="S111" i="9"/>
  <c r="M111" i="9"/>
  <c r="I111" i="9"/>
  <c r="K110" i="9"/>
  <c r="J110" i="9"/>
  <c r="S110" i="9"/>
  <c r="M110" i="9"/>
  <c r="I110" i="9"/>
  <c r="K109" i="9"/>
  <c r="J109" i="9"/>
  <c r="S109" i="9"/>
  <c r="M109" i="9"/>
  <c r="I109" i="9"/>
  <c r="K108" i="9"/>
  <c r="J108" i="9"/>
  <c r="S108" i="9"/>
  <c r="M108" i="9"/>
  <c r="I108" i="9"/>
  <c r="K107" i="9"/>
  <c r="J107" i="9"/>
  <c r="S107" i="9"/>
  <c r="M107" i="9"/>
  <c r="I107" i="9"/>
  <c r="K106" i="9"/>
  <c r="J106" i="9"/>
  <c r="S106" i="9"/>
  <c r="L106" i="9"/>
  <c r="I106" i="9"/>
  <c r="K105" i="9"/>
  <c r="J105" i="9"/>
  <c r="S105" i="9"/>
  <c r="M105" i="9"/>
  <c r="I105" i="9"/>
  <c r="K104" i="9"/>
  <c r="J104" i="9"/>
  <c r="S104" i="9"/>
  <c r="L104" i="9"/>
  <c r="I104" i="9"/>
  <c r="K103" i="9"/>
  <c r="J103" i="9"/>
  <c r="S103" i="9"/>
  <c r="M103" i="9"/>
  <c r="I103" i="9"/>
  <c r="K102" i="9"/>
  <c r="J102" i="9"/>
  <c r="S102" i="9"/>
  <c r="L102" i="9"/>
  <c r="I102" i="9"/>
  <c r="K101" i="9"/>
  <c r="J101" i="9"/>
  <c r="S101" i="9"/>
  <c r="M101" i="9"/>
  <c r="I101" i="9"/>
  <c r="K100" i="9"/>
  <c r="J100" i="9"/>
  <c r="S100" i="9"/>
  <c r="M100" i="9"/>
  <c r="I100" i="9"/>
  <c r="K99" i="9"/>
  <c r="J99" i="9"/>
  <c r="S99" i="9"/>
  <c r="L99" i="9"/>
  <c r="I99" i="9"/>
  <c r="K98" i="9"/>
  <c r="J98" i="9"/>
  <c r="S98" i="9"/>
  <c r="M98" i="9"/>
  <c r="I98" i="9"/>
  <c r="K97" i="9"/>
  <c r="J97" i="9"/>
  <c r="S97" i="9"/>
  <c r="L97" i="9"/>
  <c r="I97" i="9"/>
  <c r="K96" i="9"/>
  <c r="J96" i="9"/>
  <c r="S96" i="9"/>
  <c r="M96" i="9"/>
  <c r="I96" i="9"/>
  <c r="K95" i="9"/>
  <c r="J95" i="9"/>
  <c r="S95" i="9"/>
  <c r="L95" i="9"/>
  <c r="I95" i="9"/>
  <c r="K94" i="9"/>
  <c r="J94" i="9"/>
  <c r="S94" i="9"/>
  <c r="M94" i="9"/>
  <c r="I94" i="9"/>
  <c r="K93" i="9"/>
  <c r="J93" i="9"/>
  <c r="S93" i="9"/>
  <c r="L93" i="9"/>
  <c r="I93" i="9"/>
  <c r="V87" i="9"/>
  <c r="M87" i="9"/>
  <c r="M89" i="9" s="1"/>
  <c r="F57" i="9" s="1"/>
  <c r="D15" i="9" s="1"/>
  <c r="K86" i="9"/>
  <c r="J86" i="9"/>
  <c r="S86" i="9"/>
  <c r="L86" i="9"/>
  <c r="I86" i="9"/>
  <c r="K85" i="9"/>
  <c r="H29" i="9" s="1"/>
  <c r="P29" i="9" s="1"/>
  <c r="J85" i="9"/>
  <c r="S85" i="9"/>
  <c r="L85" i="9"/>
  <c r="I85" i="9"/>
  <c r="K84" i="9"/>
  <c r="J84" i="9"/>
  <c r="S84" i="9"/>
  <c r="L84" i="9"/>
  <c r="I84" i="9"/>
  <c r="P19" i="9"/>
  <c r="P16" i="8"/>
  <c r="E13" i="1" s="1"/>
  <c r="Z221" i="8"/>
  <c r="V218" i="8"/>
  <c r="I70" i="8" s="1"/>
  <c r="M218" i="8"/>
  <c r="F70" i="8" s="1"/>
  <c r="K217" i="8"/>
  <c r="J217" i="8"/>
  <c r="S217" i="8"/>
  <c r="I217" i="8"/>
  <c r="K216" i="8"/>
  <c r="J216" i="8"/>
  <c r="S216" i="8"/>
  <c r="I216" i="8"/>
  <c r="K215" i="8"/>
  <c r="J215" i="8"/>
  <c r="S215" i="8"/>
  <c r="I215" i="8"/>
  <c r="K214" i="8"/>
  <c r="J214" i="8"/>
  <c r="S214" i="8"/>
  <c r="L214" i="8"/>
  <c r="I214" i="8"/>
  <c r="K213" i="8"/>
  <c r="J213" i="8"/>
  <c r="S213" i="8"/>
  <c r="L213" i="8"/>
  <c r="I213" i="8"/>
  <c r="K212" i="8"/>
  <c r="J212" i="8"/>
  <c r="S212" i="8"/>
  <c r="L212" i="8"/>
  <c r="I212" i="8"/>
  <c r="V209" i="8"/>
  <c r="I69" i="8" s="1"/>
  <c r="M209" i="8"/>
  <c r="F69" i="8" s="1"/>
  <c r="K208" i="8"/>
  <c r="J208" i="8"/>
  <c r="S208" i="8"/>
  <c r="L208" i="8"/>
  <c r="I208" i="8"/>
  <c r="K207" i="8"/>
  <c r="J207" i="8"/>
  <c r="S207" i="8"/>
  <c r="L207" i="8"/>
  <c r="I207" i="8"/>
  <c r="V204" i="8"/>
  <c r="I68" i="8" s="1"/>
  <c r="K203" i="8"/>
  <c r="J203" i="8"/>
  <c r="S203" i="8"/>
  <c r="L203" i="8"/>
  <c r="I203" i="8"/>
  <c r="K202" i="8"/>
  <c r="J202" i="8"/>
  <c r="S202" i="8"/>
  <c r="M202" i="8"/>
  <c r="I202" i="8"/>
  <c r="K201" i="8"/>
  <c r="J201" i="8"/>
  <c r="S201" i="8"/>
  <c r="L201" i="8"/>
  <c r="I201" i="8"/>
  <c r="K200" i="8"/>
  <c r="J200" i="8"/>
  <c r="S200" i="8"/>
  <c r="M200" i="8"/>
  <c r="I200" i="8"/>
  <c r="K199" i="8"/>
  <c r="J199" i="8"/>
  <c r="S199" i="8"/>
  <c r="M199" i="8"/>
  <c r="I199" i="8"/>
  <c r="K198" i="8"/>
  <c r="J198" i="8"/>
  <c r="S198" i="8"/>
  <c r="M198" i="8"/>
  <c r="I198" i="8"/>
  <c r="K197" i="8"/>
  <c r="J197" i="8"/>
  <c r="S197" i="8"/>
  <c r="L197" i="8"/>
  <c r="I197" i="8"/>
  <c r="K196" i="8"/>
  <c r="J196" i="8"/>
  <c r="S196" i="8"/>
  <c r="M196" i="8"/>
  <c r="I196" i="8"/>
  <c r="K195" i="8"/>
  <c r="J195" i="8"/>
  <c r="S195" i="8"/>
  <c r="M195" i="8"/>
  <c r="I195" i="8"/>
  <c r="K194" i="8"/>
  <c r="J194" i="8"/>
  <c r="S194" i="8"/>
  <c r="M194" i="8"/>
  <c r="I194" i="8"/>
  <c r="K193" i="8"/>
  <c r="J193" i="8"/>
  <c r="S193" i="8"/>
  <c r="L193" i="8"/>
  <c r="I193" i="8"/>
  <c r="V190" i="8"/>
  <c r="I67" i="8" s="1"/>
  <c r="K189" i="8"/>
  <c r="J189" i="8"/>
  <c r="S189" i="8"/>
  <c r="L189" i="8"/>
  <c r="I189" i="8"/>
  <c r="K188" i="8"/>
  <c r="J188" i="8"/>
  <c r="S188" i="8"/>
  <c r="M188" i="8"/>
  <c r="I188" i="8"/>
  <c r="K187" i="8"/>
  <c r="J187" i="8"/>
  <c r="S187" i="8"/>
  <c r="M187" i="8"/>
  <c r="I187" i="8"/>
  <c r="K186" i="8"/>
  <c r="J186" i="8"/>
  <c r="S186" i="8"/>
  <c r="M186" i="8"/>
  <c r="I186" i="8"/>
  <c r="K185" i="8"/>
  <c r="J185" i="8"/>
  <c r="S185" i="8"/>
  <c r="L185" i="8"/>
  <c r="I185" i="8"/>
  <c r="K184" i="8"/>
  <c r="J184" i="8"/>
  <c r="S184" i="8"/>
  <c r="L184" i="8"/>
  <c r="L190" i="8" s="1"/>
  <c r="E67" i="8" s="1"/>
  <c r="I184" i="8"/>
  <c r="V181" i="8"/>
  <c r="I66" i="8" s="1"/>
  <c r="K180" i="8"/>
  <c r="J180" i="8"/>
  <c r="S180" i="8"/>
  <c r="L180" i="8"/>
  <c r="I180" i="8"/>
  <c r="K179" i="8"/>
  <c r="J179" i="8"/>
  <c r="S179" i="8"/>
  <c r="M179" i="8"/>
  <c r="I179" i="8"/>
  <c r="K178" i="8"/>
  <c r="J178" i="8"/>
  <c r="S178" i="8"/>
  <c r="M178" i="8"/>
  <c r="I178" i="8"/>
  <c r="K177" i="8"/>
  <c r="J177" i="8"/>
  <c r="S177" i="8"/>
  <c r="L177" i="8"/>
  <c r="I177" i="8"/>
  <c r="K176" i="8"/>
  <c r="J176" i="8"/>
  <c r="S176" i="8"/>
  <c r="M176" i="8"/>
  <c r="I176" i="8"/>
  <c r="K175" i="8"/>
  <c r="J175" i="8"/>
  <c r="S175" i="8"/>
  <c r="M175" i="8"/>
  <c r="I175" i="8"/>
  <c r="K174" i="8"/>
  <c r="J174" i="8"/>
  <c r="S174" i="8"/>
  <c r="M174" i="8"/>
  <c r="I174" i="8"/>
  <c r="K173" i="8"/>
  <c r="J173" i="8"/>
  <c r="S173" i="8"/>
  <c r="M173" i="8"/>
  <c r="I173" i="8"/>
  <c r="K172" i="8"/>
  <c r="J172" i="8"/>
  <c r="S172" i="8"/>
  <c r="M172" i="8"/>
  <c r="I172" i="8"/>
  <c r="K171" i="8"/>
  <c r="J171" i="8"/>
  <c r="S171" i="8"/>
  <c r="M171" i="8"/>
  <c r="I171" i="8"/>
  <c r="K170" i="8"/>
  <c r="J170" i="8"/>
  <c r="S170" i="8"/>
  <c r="L170" i="8"/>
  <c r="I170" i="8"/>
  <c r="K169" i="8"/>
  <c r="J169" i="8"/>
  <c r="S169" i="8"/>
  <c r="L169" i="8"/>
  <c r="I169" i="8"/>
  <c r="K168" i="8"/>
  <c r="J168" i="8"/>
  <c r="S168" i="8"/>
  <c r="L168" i="8"/>
  <c r="I168" i="8"/>
  <c r="V165" i="8"/>
  <c r="M165" i="8"/>
  <c r="F65" i="8" s="1"/>
  <c r="K164" i="8"/>
  <c r="J164" i="8"/>
  <c r="S164" i="8"/>
  <c r="L164" i="8"/>
  <c r="I164" i="8"/>
  <c r="K163" i="8"/>
  <c r="J163" i="8"/>
  <c r="S163" i="8"/>
  <c r="L163" i="8"/>
  <c r="I163" i="8"/>
  <c r="K162" i="8"/>
  <c r="J162" i="8"/>
  <c r="S162" i="8"/>
  <c r="L162" i="8"/>
  <c r="I162" i="8"/>
  <c r="V159" i="8"/>
  <c r="I64" i="8" s="1"/>
  <c r="M159" i="8"/>
  <c r="F64" i="8" s="1"/>
  <c r="K158" i="8"/>
  <c r="J158" i="8"/>
  <c r="S158" i="8"/>
  <c r="L158" i="8"/>
  <c r="I158" i="8"/>
  <c r="K157" i="8"/>
  <c r="J157" i="8"/>
  <c r="S157" i="8"/>
  <c r="L157" i="8"/>
  <c r="I157" i="8"/>
  <c r="K156" i="8"/>
  <c r="J156" i="8"/>
  <c r="S156" i="8"/>
  <c r="L156" i="8"/>
  <c r="I156" i="8"/>
  <c r="K155" i="8"/>
  <c r="J155" i="8"/>
  <c r="S155" i="8"/>
  <c r="L155" i="8"/>
  <c r="I155" i="8"/>
  <c r="K154" i="8"/>
  <c r="J154" i="8"/>
  <c r="S154" i="8"/>
  <c r="L154" i="8"/>
  <c r="I154" i="8"/>
  <c r="K153" i="8"/>
  <c r="J153" i="8"/>
  <c r="S153" i="8"/>
  <c r="L153" i="8"/>
  <c r="I153" i="8"/>
  <c r="K152" i="8"/>
  <c r="J152" i="8"/>
  <c r="S152" i="8"/>
  <c r="L152" i="8"/>
  <c r="I152" i="8"/>
  <c r="K151" i="8"/>
  <c r="J151" i="8"/>
  <c r="S151" i="8"/>
  <c r="L151" i="8"/>
  <c r="I151" i="8"/>
  <c r="V148" i="8"/>
  <c r="I63" i="8" s="1"/>
  <c r="M148" i="8"/>
  <c r="K147" i="8"/>
  <c r="J147" i="8"/>
  <c r="S147" i="8"/>
  <c r="L147" i="8"/>
  <c r="I147" i="8"/>
  <c r="K146" i="8"/>
  <c r="J146" i="8"/>
  <c r="S146" i="8"/>
  <c r="M146" i="8"/>
  <c r="I146" i="8"/>
  <c r="K145" i="8"/>
  <c r="J145" i="8"/>
  <c r="S145" i="8"/>
  <c r="L145" i="8"/>
  <c r="I145" i="8"/>
  <c r="K144" i="8"/>
  <c r="J144" i="8"/>
  <c r="S144" i="8"/>
  <c r="M144" i="8"/>
  <c r="I144" i="8"/>
  <c r="K143" i="8"/>
  <c r="J143" i="8"/>
  <c r="S143" i="8"/>
  <c r="L143" i="8"/>
  <c r="I143" i="8"/>
  <c r="V137" i="8"/>
  <c r="M137" i="8"/>
  <c r="F59" i="8" s="1"/>
  <c r="K136" i="8"/>
  <c r="J136" i="8"/>
  <c r="S136" i="8"/>
  <c r="S137" i="8" s="1"/>
  <c r="H59" i="8" s="1"/>
  <c r="L136" i="8"/>
  <c r="L137" i="8" s="1"/>
  <c r="E59" i="8" s="1"/>
  <c r="I136" i="8"/>
  <c r="I137" i="8" s="1"/>
  <c r="G59" i="8" s="1"/>
  <c r="V133" i="8"/>
  <c r="I58" i="8" s="1"/>
  <c r="M133" i="8"/>
  <c r="F58" i="8" s="1"/>
  <c r="K132" i="8"/>
  <c r="J132" i="8"/>
  <c r="S132" i="8"/>
  <c r="L132" i="8"/>
  <c r="I132" i="8"/>
  <c r="K131" i="8"/>
  <c r="J131" i="8"/>
  <c r="S131" i="8"/>
  <c r="L131" i="8"/>
  <c r="I131" i="8"/>
  <c r="K130" i="8"/>
  <c r="J130" i="8"/>
  <c r="S130" i="8"/>
  <c r="L130" i="8"/>
  <c r="I130" i="8"/>
  <c r="K129" i="8"/>
  <c r="J129" i="8"/>
  <c r="S129" i="8"/>
  <c r="L129" i="8"/>
  <c r="I129" i="8"/>
  <c r="K128" i="8"/>
  <c r="J128" i="8"/>
  <c r="S128" i="8"/>
  <c r="L128" i="8"/>
  <c r="I128" i="8"/>
  <c r="K127" i="8"/>
  <c r="J127" i="8"/>
  <c r="S127" i="8"/>
  <c r="L127" i="8"/>
  <c r="I127" i="8"/>
  <c r="K126" i="8"/>
  <c r="J126" i="8"/>
  <c r="S126" i="8"/>
  <c r="L126" i="8"/>
  <c r="I126" i="8"/>
  <c r="K125" i="8"/>
  <c r="J125" i="8"/>
  <c r="S125" i="8"/>
  <c r="L125" i="8"/>
  <c r="I125" i="8"/>
  <c r="K124" i="8"/>
  <c r="J124" i="8"/>
  <c r="S124" i="8"/>
  <c r="L124" i="8"/>
  <c r="I124" i="8"/>
  <c r="K123" i="8"/>
  <c r="J123" i="8"/>
  <c r="S123" i="8"/>
  <c r="L123" i="8"/>
  <c r="I123" i="8"/>
  <c r="K122" i="8"/>
  <c r="J122" i="8"/>
  <c r="S122" i="8"/>
  <c r="L122" i="8"/>
  <c r="I122" i="8"/>
  <c r="K121" i="8"/>
  <c r="J121" i="8"/>
  <c r="S121" i="8"/>
  <c r="L121" i="8"/>
  <c r="I121" i="8"/>
  <c r="K120" i="8"/>
  <c r="J120" i="8"/>
  <c r="S120" i="8"/>
  <c r="L120" i="8"/>
  <c r="I120" i="8"/>
  <c r="K119" i="8"/>
  <c r="J119" i="8"/>
  <c r="S119" i="8"/>
  <c r="L119" i="8"/>
  <c r="I119" i="8"/>
  <c r="K118" i="8"/>
  <c r="J118" i="8"/>
  <c r="S118" i="8"/>
  <c r="L118" i="8"/>
  <c r="I118" i="8"/>
  <c r="K117" i="8"/>
  <c r="J117" i="8"/>
  <c r="S117" i="8"/>
  <c r="L117" i="8"/>
  <c r="I117" i="8"/>
  <c r="K116" i="8"/>
  <c r="J116" i="8"/>
  <c r="S116" i="8"/>
  <c r="L116" i="8"/>
  <c r="I116" i="8"/>
  <c r="K115" i="8"/>
  <c r="J115" i="8"/>
  <c r="S115" i="8"/>
  <c r="L115" i="8"/>
  <c r="I115" i="8"/>
  <c r="K114" i="8"/>
  <c r="J114" i="8"/>
  <c r="S114" i="8"/>
  <c r="L114" i="8"/>
  <c r="I114" i="8"/>
  <c r="K113" i="8"/>
  <c r="J113" i="8"/>
  <c r="S113" i="8"/>
  <c r="L113" i="8"/>
  <c r="I113" i="8"/>
  <c r="V110" i="8"/>
  <c r="I57" i="8" s="1"/>
  <c r="K109" i="8"/>
  <c r="J109" i="8"/>
  <c r="S109" i="8"/>
  <c r="M109" i="8"/>
  <c r="I109" i="8"/>
  <c r="K108" i="8"/>
  <c r="J108" i="8"/>
  <c r="S108" i="8"/>
  <c r="M108" i="8"/>
  <c r="I108" i="8"/>
  <c r="K107" i="8"/>
  <c r="J107" i="8"/>
  <c r="S107" i="8"/>
  <c r="L107" i="8"/>
  <c r="I107" i="8"/>
  <c r="K106" i="8"/>
  <c r="J106" i="8"/>
  <c r="S106" i="8"/>
  <c r="L106" i="8"/>
  <c r="I106" i="8"/>
  <c r="K105" i="8"/>
  <c r="J105" i="8"/>
  <c r="S105" i="8"/>
  <c r="M105" i="8"/>
  <c r="I105" i="8"/>
  <c r="K104" i="8"/>
  <c r="J104" i="8"/>
  <c r="S104" i="8"/>
  <c r="L104" i="8"/>
  <c r="I104" i="8"/>
  <c r="K103" i="8"/>
  <c r="J103" i="8"/>
  <c r="S103" i="8"/>
  <c r="M103" i="8"/>
  <c r="I103" i="8"/>
  <c r="K102" i="8"/>
  <c r="J102" i="8"/>
  <c r="S102" i="8"/>
  <c r="L102" i="8"/>
  <c r="I102" i="8"/>
  <c r="K101" i="8"/>
  <c r="J101" i="8"/>
  <c r="S101" i="8"/>
  <c r="L101" i="8"/>
  <c r="I101" i="8"/>
  <c r="K100" i="8"/>
  <c r="J100" i="8"/>
  <c r="S100" i="8"/>
  <c r="L100" i="8"/>
  <c r="I100" i="8"/>
  <c r="K99" i="8"/>
  <c r="J99" i="8"/>
  <c r="S99" i="8"/>
  <c r="L99" i="8"/>
  <c r="I99" i="8"/>
  <c r="K98" i="8"/>
  <c r="J98" i="8"/>
  <c r="S98" i="8"/>
  <c r="L98" i="8"/>
  <c r="I98" i="8"/>
  <c r="K97" i="8"/>
  <c r="J97" i="8"/>
  <c r="S97" i="8"/>
  <c r="L97" i="8"/>
  <c r="I97" i="8"/>
  <c r="K96" i="8"/>
  <c r="J96" i="8"/>
  <c r="S96" i="8"/>
  <c r="L96" i="8"/>
  <c r="I96" i="8"/>
  <c r="V93" i="8"/>
  <c r="I56" i="8" s="1"/>
  <c r="M93" i="8"/>
  <c r="K92" i="8"/>
  <c r="J92" i="8"/>
  <c r="S92" i="8"/>
  <c r="L92" i="8"/>
  <c r="I92" i="8"/>
  <c r="K91" i="8"/>
  <c r="H29" i="8" s="1"/>
  <c r="P29" i="8" s="1"/>
  <c r="J91" i="8"/>
  <c r="S91" i="8"/>
  <c r="L91" i="8"/>
  <c r="I91" i="8"/>
  <c r="K90" i="8"/>
  <c r="J90" i="8"/>
  <c r="S90" i="8"/>
  <c r="L90" i="8"/>
  <c r="I90" i="8"/>
  <c r="P19" i="8"/>
  <c r="P16" i="7"/>
  <c r="E12" i="1" s="1"/>
  <c r="Z163" i="7"/>
  <c r="V160" i="7"/>
  <c r="I69" i="7" s="1"/>
  <c r="K159" i="7"/>
  <c r="J159" i="7"/>
  <c r="S159" i="7"/>
  <c r="M159" i="7"/>
  <c r="I159" i="7"/>
  <c r="K158" i="7"/>
  <c r="J158" i="7"/>
  <c r="S158" i="7"/>
  <c r="L158" i="7"/>
  <c r="I158" i="7"/>
  <c r="V152" i="7"/>
  <c r="I65" i="7" s="1"/>
  <c r="M152" i="7"/>
  <c r="F65" i="7" s="1"/>
  <c r="K151" i="7"/>
  <c r="J151" i="7"/>
  <c r="S151" i="7"/>
  <c r="L151" i="7"/>
  <c r="I151" i="7"/>
  <c r="K150" i="7"/>
  <c r="J150" i="7"/>
  <c r="S150" i="7"/>
  <c r="L150" i="7"/>
  <c r="I150" i="7"/>
  <c r="V147" i="7"/>
  <c r="I64" i="7" s="1"/>
  <c r="K146" i="7"/>
  <c r="J146" i="7"/>
  <c r="S146" i="7"/>
  <c r="L146" i="7"/>
  <c r="I146" i="7"/>
  <c r="K145" i="7"/>
  <c r="J145" i="7"/>
  <c r="S145" i="7"/>
  <c r="M145" i="7"/>
  <c r="I145" i="7"/>
  <c r="K144" i="7"/>
  <c r="J144" i="7"/>
  <c r="S144" i="7"/>
  <c r="M144" i="7"/>
  <c r="I144" i="7"/>
  <c r="K143" i="7"/>
  <c r="J143" i="7"/>
  <c r="S143" i="7"/>
  <c r="L143" i="7"/>
  <c r="I143" i="7"/>
  <c r="K142" i="7"/>
  <c r="J142" i="7"/>
  <c r="S142" i="7"/>
  <c r="L142" i="7"/>
  <c r="I142" i="7"/>
  <c r="K141" i="7"/>
  <c r="J141" i="7"/>
  <c r="S141" i="7"/>
  <c r="M141" i="7"/>
  <c r="I141" i="7"/>
  <c r="K140" i="7"/>
  <c r="J140" i="7"/>
  <c r="S140" i="7"/>
  <c r="L140" i="7"/>
  <c r="I140" i="7"/>
  <c r="K139" i="7"/>
  <c r="J139" i="7"/>
  <c r="S139" i="7"/>
  <c r="M139" i="7"/>
  <c r="I139" i="7"/>
  <c r="K138" i="7"/>
  <c r="J138" i="7"/>
  <c r="S138" i="7"/>
  <c r="L138" i="7"/>
  <c r="I138" i="7"/>
  <c r="V135" i="7"/>
  <c r="I63" i="7" s="1"/>
  <c r="K134" i="7"/>
  <c r="J134" i="7"/>
  <c r="S134" i="7"/>
  <c r="L134" i="7"/>
  <c r="I134" i="7"/>
  <c r="K133" i="7"/>
  <c r="J133" i="7"/>
  <c r="S133" i="7"/>
  <c r="L133" i="7"/>
  <c r="I133" i="7"/>
  <c r="K132" i="7"/>
  <c r="J132" i="7"/>
  <c r="S132" i="7"/>
  <c r="L132" i="7"/>
  <c r="I132" i="7"/>
  <c r="K131" i="7"/>
  <c r="J131" i="7"/>
  <c r="S131" i="7"/>
  <c r="L131" i="7"/>
  <c r="I131" i="7"/>
  <c r="K130" i="7"/>
  <c r="J130" i="7"/>
  <c r="S130" i="7"/>
  <c r="L130" i="7"/>
  <c r="I130" i="7"/>
  <c r="K129" i="7"/>
  <c r="J129" i="7"/>
  <c r="S129" i="7"/>
  <c r="M129" i="7"/>
  <c r="M135" i="7" s="1"/>
  <c r="F63" i="7" s="1"/>
  <c r="I129" i="7"/>
  <c r="K128" i="7"/>
  <c r="J128" i="7"/>
  <c r="S128" i="7"/>
  <c r="L128" i="7"/>
  <c r="I128" i="7"/>
  <c r="V125" i="7"/>
  <c r="I62" i="7" s="1"/>
  <c r="M125" i="7"/>
  <c r="F62" i="7" s="1"/>
  <c r="K124" i="7"/>
  <c r="J124" i="7"/>
  <c r="S124" i="7"/>
  <c r="L124" i="7"/>
  <c r="I124" i="7"/>
  <c r="K123" i="7"/>
  <c r="J123" i="7"/>
  <c r="S123" i="7"/>
  <c r="S125" i="7" s="1"/>
  <c r="H62" i="7" s="1"/>
  <c r="L123" i="7"/>
  <c r="I123" i="7"/>
  <c r="V120" i="7"/>
  <c r="K119" i="7"/>
  <c r="J119" i="7"/>
  <c r="S119" i="7"/>
  <c r="L119" i="7"/>
  <c r="I119" i="7"/>
  <c r="K118" i="7"/>
  <c r="J118" i="7"/>
  <c r="S118" i="7"/>
  <c r="L118" i="7"/>
  <c r="I118" i="7"/>
  <c r="K117" i="7"/>
  <c r="J117" i="7"/>
  <c r="S117" i="7"/>
  <c r="M117" i="7"/>
  <c r="I117" i="7"/>
  <c r="K116" i="7"/>
  <c r="J116" i="7"/>
  <c r="S116" i="7"/>
  <c r="L116" i="7"/>
  <c r="I116" i="7"/>
  <c r="K115" i="7"/>
  <c r="J115" i="7"/>
  <c r="S115" i="7"/>
  <c r="L115" i="7"/>
  <c r="I115" i="7"/>
  <c r="K114" i="7"/>
  <c r="J114" i="7"/>
  <c r="S114" i="7"/>
  <c r="M114" i="7"/>
  <c r="I114" i="7"/>
  <c r="K113" i="7"/>
  <c r="J113" i="7"/>
  <c r="S113" i="7"/>
  <c r="L113" i="7"/>
  <c r="I113" i="7"/>
  <c r="V107" i="7"/>
  <c r="I57" i="7" s="1"/>
  <c r="M107" i="7"/>
  <c r="F57" i="7" s="1"/>
  <c r="K106" i="7"/>
  <c r="J106" i="7"/>
  <c r="S106" i="7"/>
  <c r="S107" i="7" s="1"/>
  <c r="H57" i="7" s="1"/>
  <c r="L106" i="7"/>
  <c r="L107" i="7" s="1"/>
  <c r="E57" i="7" s="1"/>
  <c r="I106" i="7"/>
  <c r="I107" i="7" s="1"/>
  <c r="G57" i="7" s="1"/>
  <c r="V103" i="7"/>
  <c r="I56" i="7" s="1"/>
  <c r="M103" i="7"/>
  <c r="K102" i="7"/>
  <c r="J102" i="7"/>
  <c r="S102" i="7"/>
  <c r="L102" i="7"/>
  <c r="I102" i="7"/>
  <c r="K101" i="7"/>
  <c r="J101" i="7"/>
  <c r="S101" i="7"/>
  <c r="L101" i="7"/>
  <c r="I101" i="7"/>
  <c r="K100" i="7"/>
  <c r="J100" i="7"/>
  <c r="S100" i="7"/>
  <c r="I100" i="7"/>
  <c r="K99" i="7"/>
  <c r="J99" i="7"/>
  <c r="S99" i="7"/>
  <c r="L99" i="7"/>
  <c r="I99" i="7"/>
  <c r="K98" i="7"/>
  <c r="J98" i="7"/>
  <c r="S98" i="7"/>
  <c r="L98" i="7"/>
  <c r="I98" i="7"/>
  <c r="K97" i="7"/>
  <c r="J97" i="7"/>
  <c r="S97" i="7"/>
  <c r="L97" i="7"/>
  <c r="I97" i="7"/>
  <c r="K96" i="7"/>
  <c r="J96" i="7"/>
  <c r="S96" i="7"/>
  <c r="L96" i="7"/>
  <c r="I96" i="7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P19" i="7"/>
  <c r="P16" i="6"/>
  <c r="E11" i="1" s="1"/>
  <c r="Z94" i="6"/>
  <c r="V91" i="6"/>
  <c r="V93" i="6" s="1"/>
  <c r="I61" i="6" s="1"/>
  <c r="M91" i="6"/>
  <c r="M93" i="6" s="1"/>
  <c r="F61" i="6" s="1"/>
  <c r="D16" i="6" s="1"/>
  <c r="K90" i="6"/>
  <c r="J90" i="6"/>
  <c r="S90" i="6"/>
  <c r="L90" i="6"/>
  <c r="I90" i="6"/>
  <c r="K89" i="6"/>
  <c r="J89" i="6"/>
  <c r="S89" i="6"/>
  <c r="L89" i="6"/>
  <c r="I89" i="6"/>
  <c r="K88" i="6"/>
  <c r="J88" i="6"/>
  <c r="S88" i="6"/>
  <c r="L88" i="6"/>
  <c r="I88" i="6"/>
  <c r="K87" i="6"/>
  <c r="J87" i="6"/>
  <c r="S87" i="6"/>
  <c r="L87" i="6"/>
  <c r="I87" i="6"/>
  <c r="V81" i="6"/>
  <c r="M81" i="6"/>
  <c r="K80" i="6"/>
  <c r="J80" i="6"/>
  <c r="S80" i="6"/>
  <c r="L80" i="6"/>
  <c r="L81" i="6" s="1"/>
  <c r="I80" i="6"/>
  <c r="P19" i="6"/>
  <c r="P16" i="5"/>
  <c r="E10" i="1" s="1"/>
  <c r="Z174" i="5"/>
  <c r="V171" i="5"/>
  <c r="I64" i="5" s="1"/>
  <c r="M171" i="5"/>
  <c r="F64" i="5" s="1"/>
  <c r="K170" i="5"/>
  <c r="J170" i="5"/>
  <c r="S170" i="5"/>
  <c r="S171" i="5" s="1"/>
  <c r="H64" i="5" s="1"/>
  <c r="L170" i="5"/>
  <c r="L171" i="5" s="1"/>
  <c r="E64" i="5" s="1"/>
  <c r="I170" i="5"/>
  <c r="I171" i="5" s="1"/>
  <c r="G64" i="5" s="1"/>
  <c r="V167" i="5"/>
  <c r="I63" i="5" s="1"/>
  <c r="M167" i="5"/>
  <c r="F63" i="5" s="1"/>
  <c r="K166" i="5"/>
  <c r="J166" i="5"/>
  <c r="S166" i="5"/>
  <c r="L166" i="5"/>
  <c r="I166" i="5"/>
  <c r="K165" i="5"/>
  <c r="J165" i="5"/>
  <c r="S165" i="5"/>
  <c r="L165" i="5"/>
  <c r="I165" i="5"/>
  <c r="K164" i="5"/>
  <c r="J164" i="5"/>
  <c r="S164" i="5"/>
  <c r="L164" i="5"/>
  <c r="I164" i="5"/>
  <c r="K163" i="5"/>
  <c r="J163" i="5"/>
  <c r="S163" i="5"/>
  <c r="L163" i="5"/>
  <c r="I163" i="5"/>
  <c r="K162" i="5"/>
  <c r="J162" i="5"/>
  <c r="S162" i="5"/>
  <c r="L162" i="5"/>
  <c r="I162" i="5"/>
  <c r="K161" i="5"/>
  <c r="J161" i="5"/>
  <c r="S161" i="5"/>
  <c r="L161" i="5"/>
  <c r="I161" i="5"/>
  <c r="K160" i="5"/>
  <c r="J160" i="5"/>
  <c r="S160" i="5"/>
  <c r="L160" i="5"/>
  <c r="I160" i="5"/>
  <c r="K159" i="5"/>
  <c r="J159" i="5"/>
  <c r="S159" i="5"/>
  <c r="L159" i="5"/>
  <c r="I159" i="5"/>
  <c r="K158" i="5"/>
  <c r="J158" i="5"/>
  <c r="S158" i="5"/>
  <c r="L158" i="5"/>
  <c r="I158" i="5"/>
  <c r="K157" i="5"/>
  <c r="J157" i="5"/>
  <c r="S157" i="5"/>
  <c r="L157" i="5"/>
  <c r="I157" i="5"/>
  <c r="K156" i="5"/>
  <c r="J156" i="5"/>
  <c r="S156" i="5"/>
  <c r="L156" i="5"/>
  <c r="I156" i="5"/>
  <c r="K155" i="5"/>
  <c r="J155" i="5"/>
  <c r="S155" i="5"/>
  <c r="L155" i="5"/>
  <c r="I155" i="5"/>
  <c r="K154" i="5"/>
  <c r="J154" i="5"/>
  <c r="S154" i="5"/>
  <c r="L154" i="5"/>
  <c r="I154" i="5"/>
  <c r="K153" i="5"/>
  <c r="J153" i="5"/>
  <c r="S153" i="5"/>
  <c r="L153" i="5"/>
  <c r="I153" i="5"/>
  <c r="K152" i="5"/>
  <c r="J152" i="5"/>
  <c r="S152" i="5"/>
  <c r="L152" i="5"/>
  <c r="I152" i="5"/>
  <c r="K151" i="5"/>
  <c r="J151" i="5"/>
  <c r="S151" i="5"/>
  <c r="L151" i="5"/>
  <c r="I151" i="5"/>
  <c r="K150" i="5"/>
  <c r="J150" i="5"/>
  <c r="S150" i="5"/>
  <c r="L150" i="5"/>
  <c r="I150" i="5"/>
  <c r="K149" i="5"/>
  <c r="J149" i="5"/>
  <c r="S149" i="5"/>
  <c r="L149" i="5"/>
  <c r="I149" i="5"/>
  <c r="K148" i="5"/>
  <c r="J148" i="5"/>
  <c r="S148" i="5"/>
  <c r="L148" i="5"/>
  <c r="I148" i="5"/>
  <c r="K147" i="5"/>
  <c r="J147" i="5"/>
  <c r="S147" i="5"/>
  <c r="L147" i="5"/>
  <c r="I147" i="5"/>
  <c r="K146" i="5"/>
  <c r="J146" i="5"/>
  <c r="S146" i="5"/>
  <c r="L146" i="5"/>
  <c r="I146" i="5"/>
  <c r="K145" i="5"/>
  <c r="J145" i="5"/>
  <c r="S145" i="5"/>
  <c r="L145" i="5"/>
  <c r="I145" i="5"/>
  <c r="K144" i="5"/>
  <c r="J144" i="5"/>
  <c r="S144" i="5"/>
  <c r="L144" i="5"/>
  <c r="I144" i="5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K139" i="5"/>
  <c r="J139" i="5"/>
  <c r="S139" i="5"/>
  <c r="L139" i="5"/>
  <c r="I139" i="5"/>
  <c r="K138" i="5"/>
  <c r="J138" i="5"/>
  <c r="S138" i="5"/>
  <c r="L138" i="5"/>
  <c r="I138" i="5"/>
  <c r="K137" i="5"/>
  <c r="J137" i="5"/>
  <c r="S137" i="5"/>
  <c r="L137" i="5"/>
  <c r="I137" i="5"/>
  <c r="K136" i="5"/>
  <c r="J136" i="5"/>
  <c r="S136" i="5"/>
  <c r="L136" i="5"/>
  <c r="I136" i="5"/>
  <c r="K135" i="5"/>
  <c r="J135" i="5"/>
  <c r="S135" i="5"/>
  <c r="L135" i="5"/>
  <c r="I135" i="5"/>
  <c r="V132" i="5"/>
  <c r="I62" i="5" s="1"/>
  <c r="M132" i="5"/>
  <c r="F62" i="5" s="1"/>
  <c r="K131" i="5"/>
  <c r="J131" i="5"/>
  <c r="S131" i="5"/>
  <c r="L131" i="5"/>
  <c r="I131" i="5"/>
  <c r="K130" i="5"/>
  <c r="J130" i="5"/>
  <c r="S130" i="5"/>
  <c r="L130" i="5"/>
  <c r="I130" i="5"/>
  <c r="K129" i="5"/>
  <c r="J129" i="5"/>
  <c r="S129" i="5"/>
  <c r="L129" i="5"/>
  <c r="I129" i="5"/>
  <c r="K128" i="5"/>
  <c r="J128" i="5"/>
  <c r="S128" i="5"/>
  <c r="L128" i="5"/>
  <c r="I128" i="5"/>
  <c r="K127" i="5"/>
  <c r="J127" i="5"/>
  <c r="S127" i="5"/>
  <c r="L127" i="5"/>
  <c r="I127" i="5"/>
  <c r="K126" i="5"/>
  <c r="J126" i="5"/>
  <c r="S126" i="5"/>
  <c r="L126" i="5"/>
  <c r="I126" i="5"/>
  <c r="K125" i="5"/>
  <c r="J125" i="5"/>
  <c r="S125" i="5"/>
  <c r="L125" i="5"/>
  <c r="I125" i="5"/>
  <c r="K124" i="5"/>
  <c r="J124" i="5"/>
  <c r="S124" i="5"/>
  <c r="L124" i="5"/>
  <c r="I124" i="5"/>
  <c r="K123" i="5"/>
  <c r="J123" i="5"/>
  <c r="S123" i="5"/>
  <c r="L123" i="5"/>
  <c r="I123" i="5"/>
  <c r="K122" i="5"/>
  <c r="J122" i="5"/>
  <c r="S122" i="5"/>
  <c r="L122" i="5"/>
  <c r="I122" i="5"/>
  <c r="K121" i="5"/>
  <c r="J121" i="5"/>
  <c r="S121" i="5"/>
  <c r="L121" i="5"/>
  <c r="I121" i="5"/>
  <c r="K120" i="5"/>
  <c r="J120" i="5"/>
  <c r="S120" i="5"/>
  <c r="L120" i="5"/>
  <c r="I120" i="5"/>
  <c r="K119" i="5"/>
  <c r="J119" i="5"/>
  <c r="S119" i="5"/>
  <c r="L119" i="5"/>
  <c r="I119" i="5"/>
  <c r="K118" i="5"/>
  <c r="J118" i="5"/>
  <c r="S118" i="5"/>
  <c r="L118" i="5"/>
  <c r="I118" i="5"/>
  <c r="K117" i="5"/>
  <c r="J117" i="5"/>
  <c r="S117" i="5"/>
  <c r="L117" i="5"/>
  <c r="I117" i="5"/>
  <c r="K116" i="5"/>
  <c r="J116" i="5"/>
  <c r="S116" i="5"/>
  <c r="L116" i="5"/>
  <c r="I116" i="5"/>
  <c r="K115" i="5"/>
  <c r="J115" i="5"/>
  <c r="S115" i="5"/>
  <c r="L115" i="5"/>
  <c r="I115" i="5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V109" i="5"/>
  <c r="I61" i="5" s="1"/>
  <c r="M109" i="5"/>
  <c r="F61" i="5" s="1"/>
  <c r="K108" i="5"/>
  <c r="J108" i="5"/>
  <c r="S108" i="5"/>
  <c r="L108" i="5"/>
  <c r="I108" i="5"/>
  <c r="K107" i="5"/>
  <c r="J107" i="5"/>
  <c r="S107" i="5"/>
  <c r="L107" i="5"/>
  <c r="I107" i="5"/>
  <c r="K106" i="5"/>
  <c r="J106" i="5"/>
  <c r="S106" i="5"/>
  <c r="L106" i="5"/>
  <c r="I106" i="5"/>
  <c r="K105" i="5"/>
  <c r="J105" i="5"/>
  <c r="S105" i="5"/>
  <c r="L105" i="5"/>
  <c r="I105" i="5"/>
  <c r="K104" i="5"/>
  <c r="J104" i="5"/>
  <c r="S104" i="5"/>
  <c r="L104" i="5"/>
  <c r="I104" i="5"/>
  <c r="K103" i="5"/>
  <c r="J103" i="5"/>
  <c r="S103" i="5"/>
  <c r="L103" i="5"/>
  <c r="I103" i="5"/>
  <c r="K102" i="5"/>
  <c r="J102" i="5"/>
  <c r="S102" i="5"/>
  <c r="L102" i="5"/>
  <c r="I102" i="5"/>
  <c r="K101" i="5"/>
  <c r="J101" i="5"/>
  <c r="S101" i="5"/>
  <c r="L101" i="5"/>
  <c r="I101" i="5"/>
  <c r="K100" i="5"/>
  <c r="J100" i="5"/>
  <c r="S100" i="5"/>
  <c r="L100" i="5"/>
  <c r="I100" i="5"/>
  <c r="K99" i="5"/>
  <c r="J99" i="5"/>
  <c r="S99" i="5"/>
  <c r="L99" i="5"/>
  <c r="I99" i="5"/>
  <c r="V96" i="5"/>
  <c r="M96" i="5"/>
  <c r="F60" i="5" s="1"/>
  <c r="K95" i="5"/>
  <c r="J95" i="5"/>
  <c r="S95" i="5"/>
  <c r="L95" i="5"/>
  <c r="I95" i="5"/>
  <c r="K94" i="5"/>
  <c r="J94" i="5"/>
  <c r="S94" i="5"/>
  <c r="L94" i="5"/>
  <c r="I94" i="5"/>
  <c r="K93" i="5"/>
  <c r="J93" i="5"/>
  <c r="S93" i="5"/>
  <c r="L93" i="5"/>
  <c r="I93" i="5"/>
  <c r="K92" i="5"/>
  <c r="J92" i="5"/>
  <c r="S92" i="5"/>
  <c r="L92" i="5"/>
  <c r="I92" i="5"/>
  <c r="K91" i="5"/>
  <c r="J91" i="5"/>
  <c r="S91" i="5"/>
  <c r="L91" i="5"/>
  <c r="I91" i="5"/>
  <c r="V85" i="5"/>
  <c r="V87" i="5" s="1"/>
  <c r="I57" i="5" s="1"/>
  <c r="M85" i="5"/>
  <c r="K84" i="5"/>
  <c r="J84" i="5"/>
  <c r="S84" i="5"/>
  <c r="L84" i="5"/>
  <c r="I84" i="5"/>
  <c r="P19" i="5"/>
  <c r="P16" i="4"/>
  <c r="E9" i="1" s="1"/>
  <c r="Z233" i="4"/>
  <c r="V230" i="4"/>
  <c r="I66" i="4" s="1"/>
  <c r="K229" i="4"/>
  <c r="J229" i="4"/>
  <c r="S229" i="4"/>
  <c r="L229" i="4"/>
  <c r="I229" i="4"/>
  <c r="K228" i="4"/>
  <c r="J228" i="4"/>
  <c r="S228" i="4"/>
  <c r="L228" i="4"/>
  <c r="I228" i="4"/>
  <c r="K227" i="4"/>
  <c r="J227" i="4"/>
  <c r="S227" i="4"/>
  <c r="M227" i="4"/>
  <c r="I227" i="4"/>
  <c r="K226" i="4"/>
  <c r="J226" i="4"/>
  <c r="S226" i="4"/>
  <c r="L226" i="4"/>
  <c r="I226" i="4"/>
  <c r="K225" i="4"/>
  <c r="J225" i="4"/>
  <c r="S225" i="4"/>
  <c r="M225" i="4"/>
  <c r="I225" i="4"/>
  <c r="K224" i="4"/>
  <c r="J224" i="4"/>
  <c r="S224" i="4"/>
  <c r="L224" i="4"/>
  <c r="I224" i="4"/>
  <c r="K223" i="4"/>
  <c r="J223" i="4"/>
  <c r="S223" i="4"/>
  <c r="M223" i="4"/>
  <c r="I223" i="4"/>
  <c r="K222" i="4"/>
  <c r="J222" i="4"/>
  <c r="S222" i="4"/>
  <c r="L222" i="4"/>
  <c r="I222" i="4"/>
  <c r="K221" i="4"/>
  <c r="J221" i="4"/>
  <c r="S221" i="4"/>
  <c r="M221" i="4"/>
  <c r="I221" i="4"/>
  <c r="K220" i="4"/>
  <c r="J220" i="4"/>
  <c r="S220" i="4"/>
  <c r="L220" i="4"/>
  <c r="I220" i="4"/>
  <c r="K219" i="4"/>
  <c r="J219" i="4"/>
  <c r="S219" i="4"/>
  <c r="M219" i="4"/>
  <c r="I219" i="4"/>
  <c r="K218" i="4"/>
  <c r="J218" i="4"/>
  <c r="S218" i="4"/>
  <c r="L218" i="4"/>
  <c r="I218" i="4"/>
  <c r="K217" i="4"/>
  <c r="J217" i="4"/>
  <c r="S217" i="4"/>
  <c r="M217" i="4"/>
  <c r="I217" i="4"/>
  <c r="K216" i="4"/>
  <c r="J216" i="4"/>
  <c r="S216" i="4"/>
  <c r="M216" i="4"/>
  <c r="I216" i="4"/>
  <c r="K215" i="4"/>
  <c r="J215" i="4"/>
  <c r="S215" i="4"/>
  <c r="M215" i="4"/>
  <c r="I215" i="4"/>
  <c r="K214" i="4"/>
  <c r="J214" i="4"/>
  <c r="S214" i="4"/>
  <c r="L214" i="4"/>
  <c r="I214" i="4"/>
  <c r="K213" i="4"/>
  <c r="J213" i="4"/>
  <c r="S213" i="4"/>
  <c r="M213" i="4"/>
  <c r="I213" i="4"/>
  <c r="K212" i="4"/>
  <c r="J212" i="4"/>
  <c r="S212" i="4"/>
  <c r="L212" i="4"/>
  <c r="I212" i="4"/>
  <c r="K211" i="4"/>
  <c r="J211" i="4"/>
  <c r="S211" i="4"/>
  <c r="L211" i="4"/>
  <c r="I211" i="4"/>
  <c r="K210" i="4"/>
  <c r="J210" i="4"/>
  <c r="S210" i="4"/>
  <c r="L210" i="4"/>
  <c r="I210" i="4"/>
  <c r="K209" i="4"/>
  <c r="J209" i="4"/>
  <c r="S209" i="4"/>
  <c r="M209" i="4"/>
  <c r="I209" i="4"/>
  <c r="K208" i="4"/>
  <c r="J208" i="4"/>
  <c r="S208" i="4"/>
  <c r="L208" i="4"/>
  <c r="I208" i="4"/>
  <c r="K207" i="4"/>
  <c r="J207" i="4"/>
  <c r="S207" i="4"/>
  <c r="M207" i="4"/>
  <c r="I207" i="4"/>
  <c r="K206" i="4"/>
  <c r="J206" i="4"/>
  <c r="S206" i="4"/>
  <c r="L206" i="4"/>
  <c r="I206" i="4"/>
  <c r="K205" i="4"/>
  <c r="J205" i="4"/>
  <c r="S205" i="4"/>
  <c r="M205" i="4"/>
  <c r="I205" i="4"/>
  <c r="K204" i="4"/>
  <c r="J204" i="4"/>
  <c r="S204" i="4"/>
  <c r="L204" i="4"/>
  <c r="I204" i="4"/>
  <c r="K203" i="4"/>
  <c r="J203" i="4"/>
  <c r="S203" i="4"/>
  <c r="L203" i="4"/>
  <c r="I203" i="4"/>
  <c r="K202" i="4"/>
  <c r="J202" i="4"/>
  <c r="S202" i="4"/>
  <c r="M202" i="4"/>
  <c r="I202" i="4"/>
  <c r="K201" i="4"/>
  <c r="J201" i="4"/>
  <c r="S201" i="4"/>
  <c r="M201" i="4"/>
  <c r="I201" i="4"/>
  <c r="K200" i="4"/>
  <c r="J200" i="4"/>
  <c r="S200" i="4"/>
  <c r="L200" i="4"/>
  <c r="I200" i="4"/>
  <c r="K199" i="4"/>
  <c r="J199" i="4"/>
  <c r="S199" i="4"/>
  <c r="M199" i="4"/>
  <c r="I199" i="4"/>
  <c r="K198" i="4"/>
  <c r="J198" i="4"/>
  <c r="S198" i="4"/>
  <c r="L198" i="4"/>
  <c r="I198" i="4"/>
  <c r="K197" i="4"/>
  <c r="J197" i="4"/>
  <c r="S197" i="4"/>
  <c r="L197" i="4"/>
  <c r="I197" i="4"/>
  <c r="K196" i="4"/>
  <c r="J196" i="4"/>
  <c r="S196" i="4"/>
  <c r="L196" i="4"/>
  <c r="I196" i="4"/>
  <c r="K195" i="4"/>
  <c r="J195" i="4"/>
  <c r="S195" i="4"/>
  <c r="L195" i="4"/>
  <c r="I195" i="4"/>
  <c r="K194" i="4"/>
  <c r="J194" i="4"/>
  <c r="S194" i="4"/>
  <c r="L194" i="4"/>
  <c r="I194" i="4"/>
  <c r="K193" i="4"/>
  <c r="J193" i="4"/>
  <c r="S193" i="4"/>
  <c r="L193" i="4"/>
  <c r="I193" i="4"/>
  <c r="V190" i="4"/>
  <c r="I65" i="4" s="1"/>
  <c r="K189" i="4"/>
  <c r="J189" i="4"/>
  <c r="S189" i="4"/>
  <c r="L189" i="4"/>
  <c r="I189" i="4"/>
  <c r="K188" i="4"/>
  <c r="J188" i="4"/>
  <c r="S188" i="4"/>
  <c r="L188" i="4"/>
  <c r="I188" i="4"/>
  <c r="K187" i="4"/>
  <c r="J187" i="4"/>
  <c r="S187" i="4"/>
  <c r="L187" i="4"/>
  <c r="I187" i="4"/>
  <c r="K186" i="4"/>
  <c r="J186" i="4"/>
  <c r="S186" i="4"/>
  <c r="M186" i="4"/>
  <c r="I186" i="4"/>
  <c r="K185" i="4"/>
  <c r="J185" i="4"/>
  <c r="S185" i="4"/>
  <c r="L185" i="4"/>
  <c r="I185" i="4"/>
  <c r="K184" i="4"/>
  <c r="J184" i="4"/>
  <c r="S184" i="4"/>
  <c r="M184" i="4"/>
  <c r="I184" i="4"/>
  <c r="K183" i="4"/>
  <c r="J183" i="4"/>
  <c r="S183" i="4"/>
  <c r="L183" i="4"/>
  <c r="I183" i="4"/>
  <c r="K182" i="4"/>
  <c r="J182" i="4"/>
  <c r="S182" i="4"/>
  <c r="M182" i="4"/>
  <c r="I182" i="4"/>
  <c r="K181" i="4"/>
  <c r="J181" i="4"/>
  <c r="S181" i="4"/>
  <c r="L181" i="4"/>
  <c r="I181" i="4"/>
  <c r="K180" i="4"/>
  <c r="J180" i="4"/>
  <c r="S180" i="4"/>
  <c r="M180" i="4"/>
  <c r="I180" i="4"/>
  <c r="K179" i="4"/>
  <c r="J179" i="4"/>
  <c r="S179" i="4"/>
  <c r="L179" i="4"/>
  <c r="I179" i="4"/>
  <c r="K178" i="4"/>
  <c r="J178" i="4"/>
  <c r="S178" i="4"/>
  <c r="M178" i="4"/>
  <c r="I178" i="4"/>
  <c r="K177" i="4"/>
  <c r="J177" i="4"/>
  <c r="S177" i="4"/>
  <c r="M177" i="4"/>
  <c r="I177" i="4"/>
  <c r="K176" i="4"/>
  <c r="J176" i="4"/>
  <c r="S176" i="4"/>
  <c r="L176" i="4"/>
  <c r="I176" i="4"/>
  <c r="K175" i="4"/>
  <c r="J175" i="4"/>
  <c r="S175" i="4"/>
  <c r="L175" i="4"/>
  <c r="I175" i="4"/>
  <c r="K174" i="4"/>
  <c r="J174" i="4"/>
  <c r="S174" i="4"/>
  <c r="L174" i="4"/>
  <c r="I174" i="4"/>
  <c r="K173" i="4"/>
  <c r="J173" i="4"/>
  <c r="S173" i="4"/>
  <c r="L173" i="4"/>
  <c r="I173" i="4"/>
  <c r="K172" i="4"/>
  <c r="J172" i="4"/>
  <c r="S172" i="4"/>
  <c r="L172" i="4"/>
  <c r="I172" i="4"/>
  <c r="K171" i="4"/>
  <c r="J171" i="4"/>
  <c r="S171" i="4"/>
  <c r="L171" i="4"/>
  <c r="I171" i="4"/>
  <c r="K170" i="4"/>
  <c r="J170" i="4"/>
  <c r="S170" i="4"/>
  <c r="L170" i="4"/>
  <c r="I170" i="4"/>
  <c r="K169" i="4"/>
  <c r="J169" i="4"/>
  <c r="S169" i="4"/>
  <c r="L169" i="4"/>
  <c r="I169" i="4"/>
  <c r="K168" i="4"/>
  <c r="J168" i="4"/>
  <c r="S168" i="4"/>
  <c r="L168" i="4"/>
  <c r="I168" i="4"/>
  <c r="K167" i="4"/>
  <c r="J167" i="4"/>
  <c r="S167" i="4"/>
  <c r="L167" i="4"/>
  <c r="I167" i="4"/>
  <c r="K166" i="4"/>
  <c r="J166" i="4"/>
  <c r="S166" i="4"/>
  <c r="L166" i="4"/>
  <c r="I166" i="4"/>
  <c r="K165" i="4"/>
  <c r="J165" i="4"/>
  <c r="S165" i="4"/>
  <c r="L165" i="4"/>
  <c r="I165" i="4"/>
  <c r="K164" i="4"/>
  <c r="J164" i="4"/>
  <c r="S164" i="4"/>
  <c r="L164" i="4"/>
  <c r="I164" i="4"/>
  <c r="V161" i="4"/>
  <c r="K160" i="4"/>
  <c r="J160" i="4"/>
  <c r="S160" i="4"/>
  <c r="L160" i="4"/>
  <c r="I160" i="4"/>
  <c r="K159" i="4"/>
  <c r="J159" i="4"/>
  <c r="S159" i="4"/>
  <c r="L159" i="4"/>
  <c r="I159" i="4"/>
  <c r="K158" i="4"/>
  <c r="J158" i="4"/>
  <c r="S158" i="4"/>
  <c r="L158" i="4"/>
  <c r="I158" i="4"/>
  <c r="K157" i="4"/>
  <c r="J157" i="4"/>
  <c r="S157" i="4"/>
  <c r="L157" i="4"/>
  <c r="I157" i="4"/>
  <c r="K156" i="4"/>
  <c r="J156" i="4"/>
  <c r="S156" i="4"/>
  <c r="M156" i="4"/>
  <c r="I156" i="4"/>
  <c r="K155" i="4"/>
  <c r="J155" i="4"/>
  <c r="S155" i="4"/>
  <c r="L155" i="4"/>
  <c r="I155" i="4"/>
  <c r="K154" i="4"/>
  <c r="J154" i="4"/>
  <c r="S154" i="4"/>
  <c r="L154" i="4"/>
  <c r="I154" i="4"/>
  <c r="K153" i="4"/>
  <c r="J153" i="4"/>
  <c r="S153" i="4"/>
  <c r="M153" i="4"/>
  <c r="I153" i="4"/>
  <c r="K152" i="4"/>
  <c r="J152" i="4"/>
  <c r="S152" i="4"/>
  <c r="L152" i="4"/>
  <c r="I152" i="4"/>
  <c r="K151" i="4"/>
  <c r="J151" i="4"/>
  <c r="S151" i="4"/>
  <c r="L151" i="4"/>
  <c r="I151" i="4"/>
  <c r="K150" i="4"/>
  <c r="J150" i="4"/>
  <c r="S150" i="4"/>
  <c r="L150" i="4"/>
  <c r="I150" i="4"/>
  <c r="K149" i="4"/>
  <c r="J149" i="4"/>
  <c r="S149" i="4"/>
  <c r="L149" i="4"/>
  <c r="I149" i="4"/>
  <c r="K148" i="4"/>
  <c r="J148" i="4"/>
  <c r="S148" i="4"/>
  <c r="L148" i="4"/>
  <c r="I148" i="4"/>
  <c r="K147" i="4"/>
  <c r="J147" i="4"/>
  <c r="S147" i="4"/>
  <c r="M147" i="4"/>
  <c r="I147" i="4"/>
  <c r="K146" i="4"/>
  <c r="J146" i="4"/>
  <c r="S146" i="4"/>
  <c r="L146" i="4"/>
  <c r="I146" i="4"/>
  <c r="K145" i="4"/>
  <c r="J145" i="4"/>
  <c r="S145" i="4"/>
  <c r="M145" i="4"/>
  <c r="I145" i="4"/>
  <c r="K144" i="4"/>
  <c r="J144" i="4"/>
  <c r="S144" i="4"/>
  <c r="L144" i="4"/>
  <c r="I144" i="4"/>
  <c r="K143" i="4"/>
  <c r="J143" i="4"/>
  <c r="S143" i="4"/>
  <c r="L143" i="4"/>
  <c r="I143" i="4"/>
  <c r="K142" i="4"/>
  <c r="J142" i="4"/>
  <c r="S142" i="4"/>
  <c r="L142" i="4"/>
  <c r="I142" i="4"/>
  <c r="K141" i="4"/>
  <c r="J141" i="4"/>
  <c r="S141" i="4"/>
  <c r="L141" i="4"/>
  <c r="I141" i="4"/>
  <c r="K140" i="4"/>
  <c r="J140" i="4"/>
  <c r="S140" i="4"/>
  <c r="L140" i="4"/>
  <c r="I140" i="4"/>
  <c r="V134" i="4"/>
  <c r="I60" i="4" s="1"/>
  <c r="M134" i="4"/>
  <c r="F60" i="4" s="1"/>
  <c r="K133" i="4"/>
  <c r="J133" i="4"/>
  <c r="S133" i="4"/>
  <c r="S134" i="4" s="1"/>
  <c r="H60" i="4" s="1"/>
  <c r="L133" i="4"/>
  <c r="L134" i="4" s="1"/>
  <c r="E60" i="4" s="1"/>
  <c r="I133" i="4"/>
  <c r="I134" i="4" s="1"/>
  <c r="G60" i="4" s="1"/>
  <c r="V130" i="4"/>
  <c r="I59" i="4" s="1"/>
  <c r="K129" i="4"/>
  <c r="J129" i="4"/>
  <c r="S129" i="4"/>
  <c r="L129" i="4"/>
  <c r="I129" i="4"/>
  <c r="K128" i="4"/>
  <c r="J128" i="4"/>
  <c r="S128" i="4"/>
  <c r="L128" i="4"/>
  <c r="I128" i="4"/>
  <c r="K127" i="4"/>
  <c r="J127" i="4"/>
  <c r="S127" i="4"/>
  <c r="L127" i="4"/>
  <c r="I127" i="4"/>
  <c r="K126" i="4"/>
  <c r="J126" i="4"/>
  <c r="S126" i="4"/>
  <c r="L126" i="4"/>
  <c r="I126" i="4"/>
  <c r="K125" i="4"/>
  <c r="J125" i="4"/>
  <c r="S125" i="4"/>
  <c r="L125" i="4"/>
  <c r="I125" i="4"/>
  <c r="K124" i="4"/>
  <c r="J124" i="4"/>
  <c r="S124" i="4"/>
  <c r="L124" i="4"/>
  <c r="I124" i="4"/>
  <c r="K123" i="4"/>
  <c r="J123" i="4"/>
  <c r="S123" i="4"/>
  <c r="M123" i="4"/>
  <c r="I123" i="4"/>
  <c r="K122" i="4"/>
  <c r="J122" i="4"/>
  <c r="S122" i="4"/>
  <c r="L122" i="4"/>
  <c r="I122" i="4"/>
  <c r="K121" i="4"/>
  <c r="J121" i="4"/>
  <c r="S121" i="4"/>
  <c r="M121" i="4"/>
  <c r="I121" i="4"/>
  <c r="K120" i="4"/>
  <c r="J120" i="4"/>
  <c r="S120" i="4"/>
  <c r="M120" i="4"/>
  <c r="I120" i="4"/>
  <c r="K119" i="4"/>
  <c r="J119" i="4"/>
  <c r="S119" i="4"/>
  <c r="L119" i="4"/>
  <c r="I119" i="4"/>
  <c r="K118" i="4"/>
  <c r="J118" i="4"/>
  <c r="S118" i="4"/>
  <c r="M118" i="4"/>
  <c r="I118" i="4"/>
  <c r="V115" i="4"/>
  <c r="I58" i="4" s="1"/>
  <c r="M115" i="4"/>
  <c r="F58" i="4" s="1"/>
  <c r="K114" i="4"/>
  <c r="J114" i="4"/>
  <c r="S114" i="4"/>
  <c r="S115" i="4" s="1"/>
  <c r="H58" i="4" s="1"/>
  <c r="L114" i="4"/>
  <c r="L115" i="4" s="1"/>
  <c r="E58" i="4" s="1"/>
  <c r="I114" i="4"/>
  <c r="I115" i="4" s="1"/>
  <c r="G58" i="4" s="1"/>
  <c r="V111" i="4"/>
  <c r="I57" i="4" s="1"/>
  <c r="K110" i="4"/>
  <c r="J110" i="4"/>
  <c r="S110" i="4"/>
  <c r="M110" i="4"/>
  <c r="M111" i="4" s="1"/>
  <c r="F57" i="4" s="1"/>
  <c r="I110" i="4"/>
  <c r="K109" i="4"/>
  <c r="J109" i="4"/>
  <c r="S109" i="4"/>
  <c r="L109" i="4"/>
  <c r="L111" i="4" s="1"/>
  <c r="E57" i="4" s="1"/>
  <c r="I109" i="4"/>
  <c r="V106" i="4"/>
  <c r="K105" i="4"/>
  <c r="J105" i="4"/>
  <c r="S105" i="4"/>
  <c r="M105" i="4"/>
  <c r="I105" i="4"/>
  <c r="K104" i="4"/>
  <c r="J104" i="4"/>
  <c r="S104" i="4"/>
  <c r="L104" i="4"/>
  <c r="I104" i="4"/>
  <c r="K103" i="4"/>
  <c r="J103" i="4"/>
  <c r="S103" i="4"/>
  <c r="M103" i="4"/>
  <c r="I103" i="4"/>
  <c r="K102" i="4"/>
  <c r="J102" i="4"/>
  <c r="S102" i="4"/>
  <c r="L102" i="4"/>
  <c r="I102" i="4"/>
  <c r="K101" i="4"/>
  <c r="J101" i="4"/>
  <c r="S101" i="4"/>
  <c r="L101" i="4"/>
  <c r="I101" i="4"/>
  <c r="K100" i="4"/>
  <c r="J100" i="4"/>
  <c r="S100" i="4"/>
  <c r="L100" i="4"/>
  <c r="I100" i="4"/>
  <c r="K99" i="4"/>
  <c r="J99" i="4"/>
  <c r="S99" i="4"/>
  <c r="L99" i="4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P19" i="4"/>
  <c r="P16" i="3"/>
  <c r="E8" i="1" s="1"/>
  <c r="Z742" i="3"/>
  <c r="V739" i="3"/>
  <c r="I95" i="3" s="1"/>
  <c r="M739" i="3"/>
  <c r="M741" i="3" s="1"/>
  <c r="F96" i="3" s="1"/>
  <c r="K738" i="3"/>
  <c r="J738" i="3"/>
  <c r="S738" i="3"/>
  <c r="L738" i="3"/>
  <c r="I738" i="3"/>
  <c r="K737" i="3"/>
  <c r="J737" i="3"/>
  <c r="S737" i="3"/>
  <c r="L737" i="3"/>
  <c r="I737" i="3"/>
  <c r="K736" i="3"/>
  <c r="J736" i="3"/>
  <c r="S736" i="3"/>
  <c r="L736" i="3"/>
  <c r="I736" i="3"/>
  <c r="K735" i="3"/>
  <c r="J735" i="3"/>
  <c r="S735" i="3"/>
  <c r="L735" i="3"/>
  <c r="I735" i="3"/>
  <c r="K734" i="3"/>
  <c r="J734" i="3"/>
  <c r="S734" i="3"/>
  <c r="L734" i="3"/>
  <c r="I734" i="3"/>
  <c r="K733" i="3"/>
  <c r="J733" i="3"/>
  <c r="S733" i="3"/>
  <c r="L733" i="3"/>
  <c r="I733" i="3"/>
  <c r="K732" i="3"/>
  <c r="J732" i="3"/>
  <c r="S732" i="3"/>
  <c r="L732" i="3"/>
  <c r="I732" i="3"/>
  <c r="K731" i="3"/>
  <c r="J731" i="3"/>
  <c r="S731" i="3"/>
  <c r="L731" i="3"/>
  <c r="I731" i="3"/>
  <c r="K730" i="3"/>
  <c r="J730" i="3"/>
  <c r="S730" i="3"/>
  <c r="L730" i="3"/>
  <c r="I730" i="3"/>
  <c r="K729" i="3"/>
  <c r="J729" i="3"/>
  <c r="S729" i="3"/>
  <c r="L729" i="3"/>
  <c r="I729" i="3"/>
  <c r="K728" i="3"/>
  <c r="J728" i="3"/>
  <c r="S728" i="3"/>
  <c r="L728" i="3"/>
  <c r="I728" i="3"/>
  <c r="V722" i="3"/>
  <c r="I91" i="3" s="1"/>
  <c r="L722" i="3"/>
  <c r="E91" i="3" s="1"/>
  <c r="K721" i="3"/>
  <c r="J721" i="3"/>
  <c r="S721" i="3"/>
  <c r="S722" i="3" s="1"/>
  <c r="H91" i="3" s="1"/>
  <c r="M721" i="3"/>
  <c r="M722" i="3" s="1"/>
  <c r="F91" i="3" s="1"/>
  <c r="I721" i="3"/>
  <c r="I722" i="3" s="1"/>
  <c r="G91" i="3" s="1"/>
  <c r="V718" i="3"/>
  <c r="I90" i="3" s="1"/>
  <c r="K717" i="3"/>
  <c r="J717" i="3"/>
  <c r="S717" i="3"/>
  <c r="L717" i="3"/>
  <c r="I717" i="3"/>
  <c r="K716" i="3"/>
  <c r="J716" i="3"/>
  <c r="S716" i="3"/>
  <c r="M716" i="3"/>
  <c r="I716" i="3"/>
  <c r="K715" i="3"/>
  <c r="J715" i="3"/>
  <c r="S715" i="3"/>
  <c r="M715" i="3"/>
  <c r="I715" i="3"/>
  <c r="K714" i="3"/>
  <c r="J714" i="3"/>
  <c r="S714" i="3"/>
  <c r="L714" i="3"/>
  <c r="I714" i="3"/>
  <c r="K713" i="3"/>
  <c r="J713" i="3"/>
  <c r="S713" i="3"/>
  <c r="M713" i="3"/>
  <c r="I713" i="3"/>
  <c r="K712" i="3"/>
  <c r="J712" i="3"/>
  <c r="S712" i="3"/>
  <c r="L712" i="3"/>
  <c r="I712" i="3"/>
  <c r="K711" i="3"/>
  <c r="J711" i="3"/>
  <c r="S711" i="3"/>
  <c r="M711" i="3"/>
  <c r="I711" i="3"/>
  <c r="K710" i="3"/>
  <c r="J710" i="3"/>
  <c r="S710" i="3"/>
  <c r="L710" i="3"/>
  <c r="I710" i="3"/>
  <c r="K709" i="3"/>
  <c r="J709" i="3"/>
  <c r="S709" i="3"/>
  <c r="M709" i="3"/>
  <c r="I709" i="3"/>
  <c r="K708" i="3"/>
  <c r="J708" i="3"/>
  <c r="S708" i="3"/>
  <c r="L708" i="3"/>
  <c r="I708" i="3"/>
  <c r="K707" i="3"/>
  <c r="J707" i="3"/>
  <c r="S707" i="3"/>
  <c r="M707" i="3"/>
  <c r="I707" i="3"/>
  <c r="K706" i="3"/>
  <c r="J706" i="3"/>
  <c r="S706" i="3"/>
  <c r="L706" i="3"/>
  <c r="I706" i="3"/>
  <c r="K705" i="3"/>
  <c r="J705" i="3"/>
  <c r="S705" i="3"/>
  <c r="M705" i="3"/>
  <c r="I705" i="3"/>
  <c r="K704" i="3"/>
  <c r="J704" i="3"/>
  <c r="S704" i="3"/>
  <c r="L704" i="3"/>
  <c r="I704" i="3"/>
  <c r="K703" i="3"/>
  <c r="J703" i="3"/>
  <c r="S703" i="3"/>
  <c r="M703" i="3"/>
  <c r="I703" i="3"/>
  <c r="K702" i="3"/>
  <c r="J702" i="3"/>
  <c r="S702" i="3"/>
  <c r="L702" i="3"/>
  <c r="I702" i="3"/>
  <c r="K701" i="3"/>
  <c r="J701" i="3"/>
  <c r="S701" i="3"/>
  <c r="M701" i="3"/>
  <c r="I701" i="3"/>
  <c r="K700" i="3"/>
  <c r="J700" i="3"/>
  <c r="S700" i="3"/>
  <c r="L700" i="3"/>
  <c r="I700" i="3"/>
  <c r="K699" i="3"/>
  <c r="J699" i="3"/>
  <c r="S699" i="3"/>
  <c r="M699" i="3"/>
  <c r="I699" i="3"/>
  <c r="K698" i="3"/>
  <c r="J698" i="3"/>
  <c r="S698" i="3"/>
  <c r="M698" i="3"/>
  <c r="I698" i="3"/>
  <c r="K697" i="3"/>
  <c r="J697" i="3"/>
  <c r="S697" i="3"/>
  <c r="M697" i="3"/>
  <c r="I697" i="3"/>
  <c r="K696" i="3"/>
  <c r="J696" i="3"/>
  <c r="S696" i="3"/>
  <c r="M696" i="3"/>
  <c r="I696" i="3"/>
  <c r="K695" i="3"/>
  <c r="J695" i="3"/>
  <c r="S695" i="3"/>
  <c r="L695" i="3"/>
  <c r="I695" i="3"/>
  <c r="K694" i="3"/>
  <c r="J694" i="3"/>
  <c r="S694" i="3"/>
  <c r="M694" i="3"/>
  <c r="I694" i="3"/>
  <c r="K693" i="3"/>
  <c r="J693" i="3"/>
  <c r="S693" i="3"/>
  <c r="M693" i="3"/>
  <c r="I693" i="3"/>
  <c r="K692" i="3"/>
  <c r="J692" i="3"/>
  <c r="S692" i="3"/>
  <c r="L692" i="3"/>
  <c r="I692" i="3"/>
  <c r="V689" i="3"/>
  <c r="I89" i="3" s="1"/>
  <c r="M689" i="3"/>
  <c r="F89" i="3" s="1"/>
  <c r="K688" i="3"/>
  <c r="J688" i="3"/>
  <c r="S688" i="3"/>
  <c r="L688" i="3"/>
  <c r="I688" i="3"/>
  <c r="K687" i="3"/>
  <c r="J687" i="3"/>
  <c r="S687" i="3"/>
  <c r="L687" i="3"/>
  <c r="I687" i="3"/>
  <c r="V684" i="3"/>
  <c r="I88" i="3" s="1"/>
  <c r="M684" i="3"/>
  <c r="F88" i="3" s="1"/>
  <c r="K683" i="3"/>
  <c r="J683" i="3"/>
  <c r="S683" i="3"/>
  <c r="S684" i="3" s="1"/>
  <c r="H88" i="3" s="1"/>
  <c r="L683" i="3"/>
  <c r="L684" i="3" s="1"/>
  <c r="E88" i="3" s="1"/>
  <c r="I683" i="3"/>
  <c r="I684" i="3" s="1"/>
  <c r="G88" i="3" s="1"/>
  <c r="V680" i="3"/>
  <c r="M680" i="3"/>
  <c r="K679" i="3"/>
  <c r="J679" i="3"/>
  <c r="S679" i="3"/>
  <c r="L679" i="3"/>
  <c r="I679" i="3"/>
  <c r="K678" i="3"/>
  <c r="J678" i="3"/>
  <c r="S678" i="3"/>
  <c r="L678" i="3"/>
  <c r="I678" i="3"/>
  <c r="V672" i="3"/>
  <c r="I83" i="3" s="1"/>
  <c r="M672" i="3"/>
  <c r="F83" i="3" s="1"/>
  <c r="K671" i="3"/>
  <c r="J671" i="3"/>
  <c r="S671" i="3"/>
  <c r="L671" i="3"/>
  <c r="I671" i="3"/>
  <c r="K670" i="3"/>
  <c r="J670" i="3"/>
  <c r="S670" i="3"/>
  <c r="L670" i="3"/>
  <c r="I670" i="3"/>
  <c r="V667" i="3"/>
  <c r="I82" i="3" s="1"/>
  <c r="M667" i="3"/>
  <c r="F82" i="3" s="1"/>
  <c r="K666" i="3"/>
  <c r="J666" i="3"/>
  <c r="S666" i="3"/>
  <c r="L666" i="3"/>
  <c r="I666" i="3"/>
  <c r="K665" i="3"/>
  <c r="J665" i="3"/>
  <c r="S665" i="3"/>
  <c r="L665" i="3"/>
  <c r="I665" i="3"/>
  <c r="V662" i="3"/>
  <c r="I81" i="3" s="1"/>
  <c r="K661" i="3"/>
  <c r="J661" i="3"/>
  <c r="S661" i="3"/>
  <c r="L661" i="3"/>
  <c r="I661" i="3"/>
  <c r="K660" i="3"/>
  <c r="J660" i="3"/>
  <c r="S660" i="3"/>
  <c r="M660" i="3"/>
  <c r="M662" i="3" s="1"/>
  <c r="F81" i="3" s="1"/>
  <c r="I660" i="3"/>
  <c r="K659" i="3"/>
  <c r="J659" i="3"/>
  <c r="S659" i="3"/>
  <c r="L659" i="3"/>
  <c r="I659" i="3"/>
  <c r="V656" i="3"/>
  <c r="I80" i="3" s="1"/>
  <c r="K655" i="3"/>
  <c r="J655" i="3"/>
  <c r="S655" i="3"/>
  <c r="L655" i="3"/>
  <c r="I655" i="3"/>
  <c r="K654" i="3"/>
  <c r="J654" i="3"/>
  <c r="S654" i="3"/>
  <c r="M654" i="3"/>
  <c r="I654" i="3"/>
  <c r="K653" i="3"/>
  <c r="J653" i="3"/>
  <c r="S653" i="3"/>
  <c r="L653" i="3"/>
  <c r="I653" i="3"/>
  <c r="K652" i="3"/>
  <c r="J652" i="3"/>
  <c r="S652" i="3"/>
  <c r="L652" i="3"/>
  <c r="I652" i="3"/>
  <c r="K651" i="3"/>
  <c r="J651" i="3"/>
  <c r="S651" i="3"/>
  <c r="M651" i="3"/>
  <c r="I651" i="3"/>
  <c r="K650" i="3"/>
  <c r="J650" i="3"/>
  <c r="S650" i="3"/>
  <c r="L650" i="3"/>
  <c r="I650" i="3"/>
  <c r="K649" i="3"/>
  <c r="J649" i="3"/>
  <c r="S649" i="3"/>
  <c r="L649" i="3"/>
  <c r="I649" i="3"/>
  <c r="K648" i="3"/>
  <c r="J648" i="3"/>
  <c r="S648" i="3"/>
  <c r="L648" i="3"/>
  <c r="I648" i="3"/>
  <c r="K647" i="3"/>
  <c r="J647" i="3"/>
  <c r="S647" i="3"/>
  <c r="L647" i="3"/>
  <c r="I647" i="3"/>
  <c r="K646" i="3"/>
  <c r="J646" i="3"/>
  <c r="S646" i="3"/>
  <c r="L646" i="3"/>
  <c r="I646" i="3"/>
  <c r="K645" i="3"/>
  <c r="J645" i="3"/>
  <c r="S645" i="3"/>
  <c r="L645" i="3"/>
  <c r="I645" i="3"/>
  <c r="V642" i="3"/>
  <c r="I79" i="3" s="1"/>
  <c r="K641" i="3"/>
  <c r="J641" i="3"/>
  <c r="S641" i="3"/>
  <c r="L641" i="3"/>
  <c r="I641" i="3"/>
  <c r="K640" i="3"/>
  <c r="J640" i="3"/>
  <c r="S640" i="3"/>
  <c r="M640" i="3"/>
  <c r="I640" i="3"/>
  <c r="K639" i="3"/>
  <c r="J639" i="3"/>
  <c r="S639" i="3"/>
  <c r="M639" i="3"/>
  <c r="I639" i="3"/>
  <c r="K638" i="3"/>
  <c r="J638" i="3"/>
  <c r="S638" i="3"/>
  <c r="L638" i="3"/>
  <c r="I638" i="3"/>
  <c r="V635" i="3"/>
  <c r="I78" i="3" s="1"/>
  <c r="K634" i="3"/>
  <c r="J634" i="3"/>
  <c r="S634" i="3"/>
  <c r="L634" i="3"/>
  <c r="I634" i="3"/>
  <c r="K633" i="3"/>
  <c r="J633" i="3"/>
  <c r="S633" i="3"/>
  <c r="M633" i="3"/>
  <c r="I633" i="3"/>
  <c r="K632" i="3"/>
  <c r="J632" i="3"/>
  <c r="S632" i="3"/>
  <c r="M632" i="3"/>
  <c r="I632" i="3"/>
  <c r="K631" i="3"/>
  <c r="J631" i="3"/>
  <c r="S631" i="3"/>
  <c r="L631" i="3"/>
  <c r="I631" i="3"/>
  <c r="K630" i="3"/>
  <c r="J630" i="3"/>
  <c r="S630" i="3"/>
  <c r="L630" i="3"/>
  <c r="I630" i="3"/>
  <c r="K629" i="3"/>
  <c r="J629" i="3"/>
  <c r="S629" i="3"/>
  <c r="M629" i="3"/>
  <c r="I629" i="3"/>
  <c r="K628" i="3"/>
  <c r="J628" i="3"/>
  <c r="S628" i="3"/>
  <c r="L628" i="3"/>
  <c r="I628" i="3"/>
  <c r="K627" i="3"/>
  <c r="J627" i="3"/>
  <c r="S627" i="3"/>
  <c r="M627" i="3"/>
  <c r="I627" i="3"/>
  <c r="K626" i="3"/>
  <c r="J626" i="3"/>
  <c r="S626" i="3"/>
  <c r="L626" i="3"/>
  <c r="I626" i="3"/>
  <c r="V623" i="3"/>
  <c r="I77" i="3" s="1"/>
  <c r="K622" i="3"/>
  <c r="J622" i="3"/>
  <c r="S622" i="3"/>
  <c r="L622" i="3"/>
  <c r="I622" i="3"/>
  <c r="K621" i="3"/>
  <c r="J621" i="3"/>
  <c r="S621" i="3"/>
  <c r="M621" i="3"/>
  <c r="M623" i="3" s="1"/>
  <c r="F77" i="3" s="1"/>
  <c r="I621" i="3"/>
  <c r="K620" i="3"/>
  <c r="J620" i="3"/>
  <c r="S620" i="3"/>
  <c r="L620" i="3"/>
  <c r="I620" i="3"/>
  <c r="V617" i="3"/>
  <c r="I76" i="3" s="1"/>
  <c r="K616" i="3"/>
  <c r="J616" i="3"/>
  <c r="S616" i="3"/>
  <c r="L616" i="3"/>
  <c r="I616" i="3"/>
  <c r="K615" i="3"/>
  <c r="J615" i="3"/>
  <c r="S615" i="3"/>
  <c r="M615" i="3"/>
  <c r="I615" i="3"/>
  <c r="K614" i="3"/>
  <c r="J614" i="3"/>
  <c r="S614" i="3"/>
  <c r="L614" i="3"/>
  <c r="I614" i="3"/>
  <c r="K613" i="3"/>
  <c r="J613" i="3"/>
  <c r="S613" i="3"/>
  <c r="M613" i="3"/>
  <c r="I613" i="3"/>
  <c r="K612" i="3"/>
  <c r="J612" i="3"/>
  <c r="S612" i="3"/>
  <c r="M612" i="3"/>
  <c r="I612" i="3"/>
  <c r="K611" i="3"/>
  <c r="J611" i="3"/>
  <c r="S611" i="3"/>
  <c r="M611" i="3"/>
  <c r="I611" i="3"/>
  <c r="K610" i="3"/>
  <c r="J610" i="3"/>
  <c r="S610" i="3"/>
  <c r="L610" i="3"/>
  <c r="I610" i="3"/>
  <c r="K609" i="3"/>
  <c r="J609" i="3"/>
  <c r="S609" i="3"/>
  <c r="M609" i="3"/>
  <c r="I609" i="3"/>
  <c r="K608" i="3"/>
  <c r="J608" i="3"/>
  <c r="S608" i="3"/>
  <c r="L608" i="3"/>
  <c r="I608" i="3"/>
  <c r="K607" i="3"/>
  <c r="J607" i="3"/>
  <c r="S607" i="3"/>
  <c r="M607" i="3"/>
  <c r="I607" i="3"/>
  <c r="K606" i="3"/>
  <c r="J606" i="3"/>
  <c r="S606" i="3"/>
  <c r="M606" i="3"/>
  <c r="I606" i="3"/>
  <c r="K605" i="3"/>
  <c r="J605" i="3"/>
  <c r="S605" i="3"/>
  <c r="M605" i="3"/>
  <c r="I605" i="3"/>
  <c r="K604" i="3"/>
  <c r="J604" i="3"/>
  <c r="S604" i="3"/>
  <c r="M604" i="3"/>
  <c r="I604" i="3"/>
  <c r="K603" i="3"/>
  <c r="J603" i="3"/>
  <c r="S603" i="3"/>
  <c r="M603" i="3"/>
  <c r="I603" i="3"/>
  <c r="K602" i="3"/>
  <c r="J602" i="3"/>
  <c r="S602" i="3"/>
  <c r="L602" i="3"/>
  <c r="I602" i="3"/>
  <c r="K601" i="3"/>
  <c r="J601" i="3"/>
  <c r="S601" i="3"/>
  <c r="M601" i="3"/>
  <c r="I601" i="3"/>
  <c r="K600" i="3"/>
  <c r="J600" i="3"/>
  <c r="S600" i="3"/>
  <c r="L600" i="3"/>
  <c r="I600" i="3"/>
  <c r="K599" i="3"/>
  <c r="J599" i="3"/>
  <c r="S599" i="3"/>
  <c r="L599" i="3"/>
  <c r="I599" i="3"/>
  <c r="K598" i="3"/>
  <c r="J598" i="3"/>
  <c r="S598" i="3"/>
  <c r="M598" i="3"/>
  <c r="I598" i="3"/>
  <c r="K597" i="3"/>
  <c r="J597" i="3"/>
  <c r="S597" i="3"/>
  <c r="M597" i="3"/>
  <c r="I597" i="3"/>
  <c r="K596" i="3"/>
  <c r="J596" i="3"/>
  <c r="S596" i="3"/>
  <c r="M596" i="3"/>
  <c r="I596" i="3"/>
  <c r="K595" i="3"/>
  <c r="J595" i="3"/>
  <c r="S595" i="3"/>
  <c r="L595" i="3"/>
  <c r="I595" i="3"/>
  <c r="K594" i="3"/>
  <c r="J594" i="3"/>
  <c r="S594" i="3"/>
  <c r="L594" i="3"/>
  <c r="I594" i="3"/>
  <c r="K593" i="3"/>
  <c r="J593" i="3"/>
  <c r="S593" i="3"/>
  <c r="L593" i="3"/>
  <c r="I593" i="3"/>
  <c r="K592" i="3"/>
  <c r="J592" i="3"/>
  <c r="S592" i="3"/>
  <c r="L592" i="3"/>
  <c r="I592" i="3"/>
  <c r="K591" i="3"/>
  <c r="J591" i="3"/>
  <c r="S591" i="3"/>
  <c r="M591" i="3"/>
  <c r="I591" i="3"/>
  <c r="K590" i="3"/>
  <c r="J590" i="3"/>
  <c r="S590" i="3"/>
  <c r="M590" i="3"/>
  <c r="I590" i="3"/>
  <c r="K589" i="3"/>
  <c r="J589" i="3"/>
  <c r="S589" i="3"/>
  <c r="M589" i="3"/>
  <c r="I589" i="3"/>
  <c r="K588" i="3"/>
  <c r="J588" i="3"/>
  <c r="S588" i="3"/>
  <c r="M588" i="3"/>
  <c r="I588" i="3"/>
  <c r="K587" i="3"/>
  <c r="J587" i="3"/>
  <c r="S587" i="3"/>
  <c r="M587" i="3"/>
  <c r="I587" i="3"/>
  <c r="K586" i="3"/>
  <c r="J586" i="3"/>
  <c r="S586" i="3"/>
  <c r="L586" i="3"/>
  <c r="I586" i="3"/>
  <c r="K585" i="3"/>
  <c r="J585" i="3"/>
  <c r="S585" i="3"/>
  <c r="L585" i="3"/>
  <c r="I585" i="3"/>
  <c r="K584" i="3"/>
  <c r="J584" i="3"/>
  <c r="S584" i="3"/>
  <c r="M584" i="3"/>
  <c r="I584" i="3"/>
  <c r="K583" i="3"/>
  <c r="J583" i="3"/>
  <c r="S583" i="3"/>
  <c r="M583" i="3"/>
  <c r="I583" i="3"/>
  <c r="K582" i="3"/>
  <c r="J582" i="3"/>
  <c r="S582" i="3"/>
  <c r="M582" i="3"/>
  <c r="I582" i="3"/>
  <c r="K581" i="3"/>
  <c r="J581" i="3"/>
  <c r="S581" i="3"/>
  <c r="M581" i="3"/>
  <c r="I581" i="3"/>
  <c r="K580" i="3"/>
  <c r="J580" i="3"/>
  <c r="S580" i="3"/>
  <c r="M580" i="3"/>
  <c r="I580" i="3"/>
  <c r="K579" i="3"/>
  <c r="J579" i="3"/>
  <c r="S579" i="3"/>
  <c r="M579" i="3"/>
  <c r="I579" i="3"/>
  <c r="K578" i="3"/>
  <c r="J578" i="3"/>
  <c r="S578" i="3"/>
  <c r="M578" i="3"/>
  <c r="I578" i="3"/>
  <c r="K577" i="3"/>
  <c r="J577" i="3"/>
  <c r="S577" i="3"/>
  <c r="M577" i="3"/>
  <c r="I577" i="3"/>
  <c r="K576" i="3"/>
  <c r="J576" i="3"/>
  <c r="S576" i="3"/>
  <c r="M576" i="3"/>
  <c r="I576" i="3"/>
  <c r="K575" i="3"/>
  <c r="J575" i="3"/>
  <c r="S575" i="3"/>
  <c r="M575" i="3"/>
  <c r="I575" i="3"/>
  <c r="K574" i="3"/>
  <c r="J574" i="3"/>
  <c r="S574" i="3"/>
  <c r="M574" i="3"/>
  <c r="I574" i="3"/>
  <c r="K573" i="3"/>
  <c r="J573" i="3"/>
  <c r="S573" i="3"/>
  <c r="M573" i="3"/>
  <c r="I573" i="3"/>
  <c r="K572" i="3"/>
  <c r="J572" i="3"/>
  <c r="S572" i="3"/>
  <c r="M572" i="3"/>
  <c r="I572" i="3"/>
  <c r="K571" i="3"/>
  <c r="J571" i="3"/>
  <c r="S571" i="3"/>
  <c r="M571" i="3"/>
  <c r="I571" i="3"/>
  <c r="K570" i="3"/>
  <c r="J570" i="3"/>
  <c r="S570" i="3"/>
  <c r="M570" i="3"/>
  <c r="I570" i="3"/>
  <c r="K569" i="3"/>
  <c r="J569" i="3"/>
  <c r="S569" i="3"/>
  <c r="M569" i="3"/>
  <c r="I569" i="3"/>
  <c r="K568" i="3"/>
  <c r="J568" i="3"/>
  <c r="S568" i="3"/>
  <c r="M568" i="3"/>
  <c r="I568" i="3"/>
  <c r="K567" i="3"/>
  <c r="J567" i="3"/>
  <c r="S567" i="3"/>
  <c r="M567" i="3"/>
  <c r="I567" i="3"/>
  <c r="K566" i="3"/>
  <c r="J566" i="3"/>
  <c r="S566" i="3"/>
  <c r="M566" i="3"/>
  <c r="I566" i="3"/>
  <c r="K565" i="3"/>
  <c r="J565" i="3"/>
  <c r="S565" i="3"/>
  <c r="M565" i="3"/>
  <c r="I565" i="3"/>
  <c r="K564" i="3"/>
  <c r="J564" i="3"/>
  <c r="S564" i="3"/>
  <c r="M564" i="3"/>
  <c r="I564" i="3"/>
  <c r="K563" i="3"/>
  <c r="J563" i="3"/>
  <c r="S563" i="3"/>
  <c r="M563" i="3"/>
  <c r="I563" i="3"/>
  <c r="K562" i="3"/>
  <c r="J562" i="3"/>
  <c r="S562" i="3"/>
  <c r="L562" i="3"/>
  <c r="I562" i="3"/>
  <c r="K561" i="3"/>
  <c r="J561" i="3"/>
  <c r="S561" i="3"/>
  <c r="L561" i="3"/>
  <c r="I561" i="3"/>
  <c r="K560" i="3"/>
  <c r="J560" i="3"/>
  <c r="S560" i="3"/>
  <c r="L560" i="3"/>
  <c r="I560" i="3"/>
  <c r="K559" i="3"/>
  <c r="J559" i="3"/>
  <c r="S559" i="3"/>
  <c r="M559" i="3"/>
  <c r="I559" i="3"/>
  <c r="K558" i="3"/>
  <c r="J558" i="3"/>
  <c r="S558" i="3"/>
  <c r="L558" i="3"/>
  <c r="I558" i="3"/>
  <c r="K557" i="3"/>
  <c r="J557" i="3"/>
  <c r="S557" i="3"/>
  <c r="M557" i="3"/>
  <c r="I557" i="3"/>
  <c r="K556" i="3"/>
  <c r="J556" i="3"/>
  <c r="S556" i="3"/>
  <c r="L556" i="3"/>
  <c r="I556" i="3"/>
  <c r="K555" i="3"/>
  <c r="J555" i="3"/>
  <c r="S555" i="3"/>
  <c r="M555" i="3"/>
  <c r="I555" i="3"/>
  <c r="K554" i="3"/>
  <c r="J554" i="3"/>
  <c r="S554" i="3"/>
  <c r="M554" i="3"/>
  <c r="I554" i="3"/>
  <c r="K553" i="3"/>
  <c r="J553" i="3"/>
  <c r="S553" i="3"/>
  <c r="M553" i="3"/>
  <c r="I553" i="3"/>
  <c r="K552" i="3"/>
  <c r="J552" i="3"/>
  <c r="S552" i="3"/>
  <c r="L552" i="3"/>
  <c r="I552" i="3"/>
  <c r="K551" i="3"/>
  <c r="J551" i="3"/>
  <c r="S551" i="3"/>
  <c r="M551" i="3"/>
  <c r="I551" i="3"/>
  <c r="K550" i="3"/>
  <c r="J550" i="3"/>
  <c r="S550" i="3"/>
  <c r="M550" i="3"/>
  <c r="I550" i="3"/>
  <c r="K549" i="3"/>
  <c r="J549" i="3"/>
  <c r="S549" i="3"/>
  <c r="M549" i="3"/>
  <c r="I549" i="3"/>
  <c r="K548" i="3"/>
  <c r="J548" i="3"/>
  <c r="S548" i="3"/>
  <c r="L548" i="3"/>
  <c r="I548" i="3"/>
  <c r="K547" i="3"/>
  <c r="J547" i="3"/>
  <c r="S547" i="3"/>
  <c r="M547" i="3"/>
  <c r="I547" i="3"/>
  <c r="K546" i="3"/>
  <c r="J546" i="3"/>
  <c r="S546" i="3"/>
  <c r="M546" i="3"/>
  <c r="I546" i="3"/>
  <c r="K545" i="3"/>
  <c r="J545" i="3"/>
  <c r="S545" i="3"/>
  <c r="L545" i="3"/>
  <c r="I545" i="3"/>
  <c r="K544" i="3"/>
  <c r="J544" i="3"/>
  <c r="S544" i="3"/>
  <c r="M544" i="3"/>
  <c r="I544" i="3"/>
  <c r="K543" i="3"/>
  <c r="J543" i="3"/>
  <c r="S543" i="3"/>
  <c r="L543" i="3"/>
  <c r="I543" i="3"/>
  <c r="K542" i="3"/>
  <c r="J542" i="3"/>
  <c r="S542" i="3"/>
  <c r="M542" i="3"/>
  <c r="I542" i="3"/>
  <c r="K541" i="3"/>
  <c r="J541" i="3"/>
  <c r="S541" i="3"/>
  <c r="L541" i="3"/>
  <c r="I541" i="3"/>
  <c r="K540" i="3"/>
  <c r="J540" i="3"/>
  <c r="S540" i="3"/>
  <c r="M540" i="3"/>
  <c r="I540" i="3"/>
  <c r="K539" i="3"/>
  <c r="J539" i="3"/>
  <c r="S539" i="3"/>
  <c r="M539" i="3"/>
  <c r="I539" i="3"/>
  <c r="K538" i="3"/>
  <c r="J538" i="3"/>
  <c r="S538" i="3"/>
  <c r="L538" i="3"/>
  <c r="I538" i="3"/>
  <c r="K537" i="3"/>
  <c r="J537" i="3"/>
  <c r="S537" i="3"/>
  <c r="M537" i="3"/>
  <c r="I537" i="3"/>
  <c r="K536" i="3"/>
  <c r="J536" i="3"/>
  <c r="S536" i="3"/>
  <c r="L536" i="3"/>
  <c r="I536" i="3"/>
  <c r="K535" i="3"/>
  <c r="J535" i="3"/>
  <c r="S535" i="3"/>
  <c r="M535" i="3"/>
  <c r="I535" i="3"/>
  <c r="K534" i="3"/>
  <c r="J534" i="3"/>
  <c r="S534" i="3"/>
  <c r="L534" i="3"/>
  <c r="I534" i="3"/>
  <c r="K533" i="3"/>
  <c r="J533" i="3"/>
  <c r="S533" i="3"/>
  <c r="M533" i="3"/>
  <c r="I533" i="3"/>
  <c r="K532" i="3"/>
  <c r="J532" i="3"/>
  <c r="S532" i="3"/>
  <c r="L532" i="3"/>
  <c r="I532" i="3"/>
  <c r="V529" i="3"/>
  <c r="I75" i="3" s="1"/>
  <c r="K528" i="3"/>
  <c r="J528" i="3"/>
  <c r="S528" i="3"/>
  <c r="L528" i="3"/>
  <c r="I528" i="3"/>
  <c r="K527" i="3"/>
  <c r="J527" i="3"/>
  <c r="S527" i="3"/>
  <c r="M527" i="3"/>
  <c r="I527" i="3"/>
  <c r="K526" i="3"/>
  <c r="J526" i="3"/>
  <c r="S526" i="3"/>
  <c r="M526" i="3"/>
  <c r="I526" i="3"/>
  <c r="K525" i="3"/>
  <c r="J525" i="3"/>
  <c r="S525" i="3"/>
  <c r="L525" i="3"/>
  <c r="I525" i="3"/>
  <c r="K524" i="3"/>
  <c r="J524" i="3"/>
  <c r="S524" i="3"/>
  <c r="M524" i="3"/>
  <c r="I524" i="3"/>
  <c r="K523" i="3"/>
  <c r="J523" i="3"/>
  <c r="S523" i="3"/>
  <c r="L523" i="3"/>
  <c r="I523" i="3"/>
  <c r="K522" i="3"/>
  <c r="J522" i="3"/>
  <c r="S522" i="3"/>
  <c r="M522" i="3"/>
  <c r="I522" i="3"/>
  <c r="K521" i="3"/>
  <c r="J521" i="3"/>
  <c r="S521" i="3"/>
  <c r="M521" i="3"/>
  <c r="I521" i="3"/>
  <c r="K520" i="3"/>
  <c r="J520" i="3"/>
  <c r="S520" i="3"/>
  <c r="L520" i="3"/>
  <c r="I520" i="3"/>
  <c r="K519" i="3"/>
  <c r="J519" i="3"/>
  <c r="S519" i="3"/>
  <c r="L519" i="3"/>
  <c r="I519" i="3"/>
  <c r="K518" i="3"/>
  <c r="J518" i="3"/>
  <c r="S518" i="3"/>
  <c r="L518" i="3"/>
  <c r="I518" i="3"/>
  <c r="K517" i="3"/>
  <c r="J517" i="3"/>
  <c r="S517" i="3"/>
  <c r="L517" i="3"/>
  <c r="I517" i="3"/>
  <c r="K516" i="3"/>
  <c r="J516" i="3"/>
  <c r="S516" i="3"/>
  <c r="L516" i="3"/>
  <c r="I516" i="3"/>
  <c r="K515" i="3"/>
  <c r="J515" i="3"/>
  <c r="S515" i="3"/>
  <c r="M515" i="3"/>
  <c r="I515" i="3"/>
  <c r="K514" i="3"/>
  <c r="J514" i="3"/>
  <c r="S514" i="3"/>
  <c r="L514" i="3"/>
  <c r="I514" i="3"/>
  <c r="K513" i="3"/>
  <c r="J513" i="3"/>
  <c r="S513" i="3"/>
  <c r="L513" i="3"/>
  <c r="I513" i="3"/>
  <c r="K512" i="3"/>
  <c r="J512" i="3"/>
  <c r="S512" i="3"/>
  <c r="M512" i="3"/>
  <c r="I512" i="3"/>
  <c r="K511" i="3"/>
  <c r="J511" i="3"/>
  <c r="S511" i="3"/>
  <c r="L511" i="3"/>
  <c r="I511" i="3"/>
  <c r="K510" i="3"/>
  <c r="J510" i="3"/>
  <c r="S510" i="3"/>
  <c r="M510" i="3"/>
  <c r="I510" i="3"/>
  <c r="K509" i="3"/>
  <c r="J509" i="3"/>
  <c r="S509" i="3"/>
  <c r="M509" i="3"/>
  <c r="I509" i="3"/>
  <c r="K508" i="3"/>
  <c r="J508" i="3"/>
  <c r="S508" i="3"/>
  <c r="M508" i="3"/>
  <c r="I508" i="3"/>
  <c r="K507" i="3"/>
  <c r="J507" i="3"/>
  <c r="S507" i="3"/>
  <c r="M507" i="3"/>
  <c r="I507" i="3"/>
  <c r="K506" i="3"/>
  <c r="J506" i="3"/>
  <c r="S506" i="3"/>
  <c r="M506" i="3"/>
  <c r="I506" i="3"/>
  <c r="K505" i="3"/>
  <c r="J505" i="3"/>
  <c r="S505" i="3"/>
  <c r="M505" i="3"/>
  <c r="I505" i="3"/>
  <c r="K504" i="3"/>
  <c r="J504" i="3"/>
  <c r="S504" i="3"/>
  <c r="M504" i="3"/>
  <c r="I504" i="3"/>
  <c r="K503" i="3"/>
  <c r="J503" i="3"/>
  <c r="S503" i="3"/>
  <c r="M503" i="3"/>
  <c r="I503" i="3"/>
  <c r="K502" i="3"/>
  <c r="J502" i="3"/>
  <c r="S502" i="3"/>
  <c r="L502" i="3"/>
  <c r="I502" i="3"/>
  <c r="K501" i="3"/>
  <c r="J501" i="3"/>
  <c r="S501" i="3"/>
  <c r="L501" i="3"/>
  <c r="I501" i="3"/>
  <c r="K500" i="3"/>
  <c r="J500" i="3"/>
  <c r="S500" i="3"/>
  <c r="M500" i="3"/>
  <c r="I500" i="3"/>
  <c r="K499" i="3"/>
  <c r="J499" i="3"/>
  <c r="S499" i="3"/>
  <c r="L499" i="3"/>
  <c r="I499" i="3"/>
  <c r="K498" i="3"/>
  <c r="J498" i="3"/>
  <c r="S498" i="3"/>
  <c r="M498" i="3"/>
  <c r="I498" i="3"/>
  <c r="K497" i="3"/>
  <c r="J497" i="3"/>
  <c r="S497" i="3"/>
  <c r="L497" i="3"/>
  <c r="I497" i="3"/>
  <c r="V494" i="3"/>
  <c r="I74" i="3" s="1"/>
  <c r="K493" i="3"/>
  <c r="J493" i="3"/>
  <c r="S493" i="3"/>
  <c r="L493" i="3"/>
  <c r="I493" i="3"/>
  <c r="K492" i="3"/>
  <c r="J492" i="3"/>
  <c r="S492" i="3"/>
  <c r="L492" i="3"/>
  <c r="I492" i="3"/>
  <c r="K491" i="3"/>
  <c r="J491" i="3"/>
  <c r="S491" i="3"/>
  <c r="M491" i="3"/>
  <c r="I491" i="3"/>
  <c r="K490" i="3"/>
  <c r="J490" i="3"/>
  <c r="S490" i="3"/>
  <c r="M490" i="3"/>
  <c r="I490" i="3"/>
  <c r="K489" i="3"/>
  <c r="J489" i="3"/>
  <c r="S489" i="3"/>
  <c r="L489" i="3"/>
  <c r="I489" i="3"/>
  <c r="K488" i="3"/>
  <c r="J488" i="3"/>
  <c r="S488" i="3"/>
  <c r="M488" i="3"/>
  <c r="I488" i="3"/>
  <c r="K487" i="3"/>
  <c r="J487" i="3"/>
  <c r="S487" i="3"/>
  <c r="M487" i="3"/>
  <c r="I487" i="3"/>
  <c r="K486" i="3"/>
  <c r="J486" i="3"/>
  <c r="S486" i="3"/>
  <c r="L486" i="3"/>
  <c r="I486" i="3"/>
  <c r="K485" i="3"/>
  <c r="J485" i="3"/>
  <c r="S485" i="3"/>
  <c r="L485" i="3"/>
  <c r="I485" i="3"/>
  <c r="K484" i="3"/>
  <c r="J484" i="3"/>
  <c r="S484" i="3"/>
  <c r="M484" i="3"/>
  <c r="I484" i="3"/>
  <c r="K483" i="3"/>
  <c r="J483" i="3"/>
  <c r="S483" i="3"/>
  <c r="M483" i="3"/>
  <c r="I483" i="3"/>
  <c r="K482" i="3"/>
  <c r="J482" i="3"/>
  <c r="S482" i="3"/>
  <c r="L482" i="3"/>
  <c r="I482" i="3"/>
  <c r="K481" i="3"/>
  <c r="J481" i="3"/>
  <c r="S481" i="3"/>
  <c r="L481" i="3"/>
  <c r="I481" i="3"/>
  <c r="K480" i="3"/>
  <c r="J480" i="3"/>
  <c r="S480" i="3"/>
  <c r="M480" i="3"/>
  <c r="I480" i="3"/>
  <c r="K479" i="3"/>
  <c r="J479" i="3"/>
  <c r="S479" i="3"/>
  <c r="M479" i="3"/>
  <c r="I479" i="3"/>
  <c r="K478" i="3"/>
  <c r="J478" i="3"/>
  <c r="S478" i="3"/>
  <c r="L478" i="3"/>
  <c r="I478" i="3"/>
  <c r="K477" i="3"/>
  <c r="J477" i="3"/>
  <c r="S477" i="3"/>
  <c r="M477" i="3"/>
  <c r="I477" i="3"/>
  <c r="K476" i="3"/>
  <c r="J476" i="3"/>
  <c r="S476" i="3"/>
  <c r="M476" i="3"/>
  <c r="I476" i="3"/>
  <c r="K475" i="3"/>
  <c r="J475" i="3"/>
  <c r="S475" i="3"/>
  <c r="L475" i="3"/>
  <c r="I475" i="3"/>
  <c r="K474" i="3"/>
  <c r="J474" i="3"/>
  <c r="S474" i="3"/>
  <c r="M474" i="3"/>
  <c r="I474" i="3"/>
  <c r="K473" i="3"/>
  <c r="J473" i="3"/>
  <c r="S473" i="3"/>
  <c r="L473" i="3"/>
  <c r="I473" i="3"/>
  <c r="K472" i="3"/>
  <c r="J472" i="3"/>
  <c r="S472" i="3"/>
  <c r="M472" i="3"/>
  <c r="I472" i="3"/>
  <c r="K471" i="3"/>
  <c r="J471" i="3"/>
  <c r="S471" i="3"/>
  <c r="M471" i="3"/>
  <c r="I471" i="3"/>
  <c r="K470" i="3"/>
  <c r="J470" i="3"/>
  <c r="S470" i="3"/>
  <c r="L470" i="3"/>
  <c r="I470" i="3"/>
  <c r="K469" i="3"/>
  <c r="J469" i="3"/>
  <c r="S469" i="3"/>
  <c r="L469" i="3"/>
  <c r="I469" i="3"/>
  <c r="K468" i="3"/>
  <c r="J468" i="3"/>
  <c r="S468" i="3"/>
  <c r="L468" i="3"/>
  <c r="I468" i="3"/>
  <c r="K467" i="3"/>
  <c r="J467" i="3"/>
  <c r="S467" i="3"/>
  <c r="L467" i="3"/>
  <c r="I467" i="3"/>
  <c r="K466" i="3"/>
  <c r="J466" i="3"/>
  <c r="S466" i="3"/>
  <c r="L466" i="3"/>
  <c r="I466" i="3"/>
  <c r="K465" i="3"/>
  <c r="J465" i="3"/>
  <c r="S465" i="3"/>
  <c r="L465" i="3"/>
  <c r="I465" i="3"/>
  <c r="K464" i="3"/>
  <c r="J464" i="3"/>
  <c r="S464" i="3"/>
  <c r="L464" i="3"/>
  <c r="I464" i="3"/>
  <c r="K463" i="3"/>
  <c r="J463" i="3"/>
  <c r="S463" i="3"/>
  <c r="M463" i="3"/>
  <c r="I463" i="3"/>
  <c r="K462" i="3"/>
  <c r="J462" i="3"/>
  <c r="S462" i="3"/>
  <c r="L462" i="3"/>
  <c r="I462" i="3"/>
  <c r="K461" i="3"/>
  <c r="J461" i="3"/>
  <c r="S461" i="3"/>
  <c r="L461" i="3"/>
  <c r="I461" i="3"/>
  <c r="K460" i="3"/>
  <c r="J460" i="3"/>
  <c r="S460" i="3"/>
  <c r="L460" i="3"/>
  <c r="I460" i="3"/>
  <c r="V457" i="3"/>
  <c r="I73" i="3" s="1"/>
  <c r="K456" i="3"/>
  <c r="J456" i="3"/>
  <c r="S456" i="3"/>
  <c r="L456" i="3"/>
  <c r="I456" i="3"/>
  <c r="K455" i="3"/>
  <c r="J455" i="3"/>
  <c r="S455" i="3"/>
  <c r="M455" i="3"/>
  <c r="I455" i="3"/>
  <c r="K454" i="3"/>
  <c r="J454" i="3"/>
  <c r="S454" i="3"/>
  <c r="L454" i="3"/>
  <c r="I454" i="3"/>
  <c r="K453" i="3"/>
  <c r="J453" i="3"/>
  <c r="S453" i="3"/>
  <c r="L453" i="3"/>
  <c r="I453" i="3"/>
  <c r="K452" i="3"/>
  <c r="J452" i="3"/>
  <c r="S452" i="3"/>
  <c r="L452" i="3"/>
  <c r="I452" i="3"/>
  <c r="K451" i="3"/>
  <c r="J451" i="3"/>
  <c r="S451" i="3"/>
  <c r="L451" i="3"/>
  <c r="I451" i="3"/>
  <c r="K450" i="3"/>
  <c r="J450" i="3"/>
  <c r="S450" i="3"/>
  <c r="M450" i="3"/>
  <c r="I450" i="3"/>
  <c r="K449" i="3"/>
  <c r="J449" i="3"/>
  <c r="S449" i="3"/>
  <c r="L449" i="3"/>
  <c r="I449" i="3"/>
  <c r="K448" i="3"/>
  <c r="J448" i="3"/>
  <c r="S448" i="3"/>
  <c r="M448" i="3"/>
  <c r="I448" i="3"/>
  <c r="K447" i="3"/>
  <c r="J447" i="3"/>
  <c r="S447" i="3"/>
  <c r="M447" i="3"/>
  <c r="I447" i="3"/>
  <c r="K446" i="3"/>
  <c r="J446" i="3"/>
  <c r="S446" i="3"/>
  <c r="L446" i="3"/>
  <c r="I446" i="3"/>
  <c r="K445" i="3"/>
  <c r="J445" i="3"/>
  <c r="S445" i="3"/>
  <c r="M445" i="3"/>
  <c r="I445" i="3"/>
  <c r="K444" i="3"/>
  <c r="J444" i="3"/>
  <c r="S444" i="3"/>
  <c r="M444" i="3"/>
  <c r="I444" i="3"/>
  <c r="K443" i="3"/>
  <c r="J443" i="3"/>
  <c r="S443" i="3"/>
  <c r="L443" i="3"/>
  <c r="I443" i="3"/>
  <c r="K442" i="3"/>
  <c r="J442" i="3"/>
  <c r="S442" i="3"/>
  <c r="L442" i="3"/>
  <c r="I442" i="3"/>
  <c r="K441" i="3"/>
  <c r="J441" i="3"/>
  <c r="S441" i="3"/>
  <c r="L441" i="3"/>
  <c r="I441" i="3"/>
  <c r="K440" i="3"/>
  <c r="J440" i="3"/>
  <c r="S440" i="3"/>
  <c r="L440" i="3"/>
  <c r="I440" i="3"/>
  <c r="K439" i="3"/>
  <c r="J439" i="3"/>
  <c r="S439" i="3"/>
  <c r="L439" i="3"/>
  <c r="I439" i="3"/>
  <c r="K438" i="3"/>
  <c r="J438" i="3"/>
  <c r="S438" i="3"/>
  <c r="L438" i="3"/>
  <c r="I438" i="3"/>
  <c r="K437" i="3"/>
  <c r="J437" i="3"/>
  <c r="S437" i="3"/>
  <c r="L437" i="3"/>
  <c r="I437" i="3"/>
  <c r="K436" i="3"/>
  <c r="J436" i="3"/>
  <c r="S436" i="3"/>
  <c r="L436" i="3"/>
  <c r="I436" i="3"/>
  <c r="K435" i="3"/>
  <c r="J435" i="3"/>
  <c r="S435" i="3"/>
  <c r="L435" i="3"/>
  <c r="I435" i="3"/>
  <c r="K434" i="3"/>
  <c r="J434" i="3"/>
  <c r="S434" i="3"/>
  <c r="L434" i="3"/>
  <c r="I434" i="3"/>
  <c r="K433" i="3"/>
  <c r="J433" i="3"/>
  <c r="S433" i="3"/>
  <c r="L433" i="3"/>
  <c r="I433" i="3"/>
  <c r="K432" i="3"/>
  <c r="J432" i="3"/>
  <c r="S432" i="3"/>
  <c r="L432" i="3"/>
  <c r="I432" i="3"/>
  <c r="V429" i="3"/>
  <c r="I72" i="3" s="1"/>
  <c r="K428" i="3"/>
  <c r="J428" i="3"/>
  <c r="S428" i="3"/>
  <c r="L428" i="3"/>
  <c r="I428" i="3"/>
  <c r="K427" i="3"/>
  <c r="J427" i="3"/>
  <c r="S427" i="3"/>
  <c r="M427" i="3"/>
  <c r="I427" i="3"/>
  <c r="K426" i="3"/>
  <c r="J426" i="3"/>
  <c r="S426" i="3"/>
  <c r="L426" i="3"/>
  <c r="I426" i="3"/>
  <c r="K425" i="3"/>
  <c r="J425" i="3"/>
  <c r="S425" i="3"/>
  <c r="L425" i="3"/>
  <c r="I425" i="3"/>
  <c r="K424" i="3"/>
  <c r="J424" i="3"/>
  <c r="S424" i="3"/>
  <c r="M424" i="3"/>
  <c r="I424" i="3"/>
  <c r="K423" i="3"/>
  <c r="J423" i="3"/>
  <c r="S423" i="3"/>
  <c r="L423" i="3"/>
  <c r="I423" i="3"/>
  <c r="K422" i="3"/>
  <c r="J422" i="3"/>
  <c r="S422" i="3"/>
  <c r="L422" i="3"/>
  <c r="I422" i="3"/>
  <c r="K421" i="3"/>
  <c r="J421" i="3"/>
  <c r="S421" i="3"/>
  <c r="M421" i="3"/>
  <c r="I421" i="3"/>
  <c r="K420" i="3"/>
  <c r="J420" i="3"/>
  <c r="S420" i="3"/>
  <c r="L420" i="3"/>
  <c r="I420" i="3"/>
  <c r="K419" i="3"/>
  <c r="J419" i="3"/>
  <c r="S419" i="3"/>
  <c r="L419" i="3"/>
  <c r="I419" i="3"/>
  <c r="K418" i="3"/>
  <c r="J418" i="3"/>
  <c r="S418" i="3"/>
  <c r="M418" i="3"/>
  <c r="I418" i="3"/>
  <c r="K417" i="3"/>
  <c r="J417" i="3"/>
  <c r="S417" i="3"/>
  <c r="L417" i="3"/>
  <c r="I417" i="3"/>
  <c r="K416" i="3"/>
  <c r="J416" i="3"/>
  <c r="S416" i="3"/>
  <c r="M416" i="3"/>
  <c r="I416" i="3"/>
  <c r="K415" i="3"/>
  <c r="J415" i="3"/>
  <c r="S415" i="3"/>
  <c r="L415" i="3"/>
  <c r="I415" i="3"/>
  <c r="K414" i="3"/>
  <c r="J414" i="3"/>
  <c r="S414" i="3"/>
  <c r="M414" i="3"/>
  <c r="I414" i="3"/>
  <c r="K413" i="3"/>
  <c r="J413" i="3"/>
  <c r="S413" i="3"/>
  <c r="L413" i="3"/>
  <c r="I413" i="3"/>
  <c r="K412" i="3"/>
  <c r="J412" i="3"/>
  <c r="S412" i="3"/>
  <c r="M412" i="3"/>
  <c r="I412" i="3"/>
  <c r="K411" i="3"/>
  <c r="J411" i="3"/>
  <c r="S411" i="3"/>
  <c r="M411" i="3"/>
  <c r="I411" i="3"/>
  <c r="K410" i="3"/>
  <c r="J410" i="3"/>
  <c r="S410" i="3"/>
  <c r="L410" i="3"/>
  <c r="I410" i="3"/>
  <c r="K409" i="3"/>
  <c r="J409" i="3"/>
  <c r="S409" i="3"/>
  <c r="L409" i="3"/>
  <c r="I409" i="3"/>
  <c r="K408" i="3"/>
  <c r="J408" i="3"/>
  <c r="S408" i="3"/>
  <c r="L408" i="3"/>
  <c r="I408" i="3"/>
  <c r="K407" i="3"/>
  <c r="J407" i="3"/>
  <c r="S407" i="3"/>
  <c r="M407" i="3"/>
  <c r="I407" i="3"/>
  <c r="K406" i="3"/>
  <c r="J406" i="3"/>
  <c r="S406" i="3"/>
  <c r="L406" i="3"/>
  <c r="I406" i="3"/>
  <c r="K405" i="3"/>
  <c r="J405" i="3"/>
  <c r="S405" i="3"/>
  <c r="M405" i="3"/>
  <c r="I405" i="3"/>
  <c r="K404" i="3"/>
  <c r="J404" i="3"/>
  <c r="S404" i="3"/>
  <c r="L404" i="3"/>
  <c r="I404" i="3"/>
  <c r="K403" i="3"/>
  <c r="J403" i="3"/>
  <c r="S403" i="3"/>
  <c r="L403" i="3"/>
  <c r="I403" i="3"/>
  <c r="K402" i="3"/>
  <c r="J402" i="3"/>
  <c r="S402" i="3"/>
  <c r="M402" i="3"/>
  <c r="I402" i="3"/>
  <c r="K401" i="3"/>
  <c r="J401" i="3"/>
  <c r="S401" i="3"/>
  <c r="M401" i="3"/>
  <c r="I401" i="3"/>
  <c r="K400" i="3"/>
  <c r="J400" i="3"/>
  <c r="S400" i="3"/>
  <c r="L400" i="3"/>
  <c r="I400" i="3"/>
  <c r="V397" i="3"/>
  <c r="I71" i="3" s="1"/>
  <c r="K396" i="3"/>
  <c r="J396" i="3"/>
  <c r="S396" i="3"/>
  <c r="L396" i="3"/>
  <c r="I396" i="3"/>
  <c r="K395" i="3"/>
  <c r="J395" i="3"/>
  <c r="S395" i="3"/>
  <c r="M395" i="3"/>
  <c r="I395" i="3"/>
  <c r="K394" i="3"/>
  <c r="J394" i="3"/>
  <c r="S394" i="3"/>
  <c r="M394" i="3"/>
  <c r="I394" i="3"/>
  <c r="K393" i="3"/>
  <c r="J393" i="3"/>
  <c r="S393" i="3"/>
  <c r="M393" i="3"/>
  <c r="I393" i="3"/>
  <c r="K392" i="3"/>
  <c r="J392" i="3"/>
  <c r="S392" i="3"/>
  <c r="L392" i="3"/>
  <c r="I392" i="3"/>
  <c r="K391" i="3"/>
  <c r="J391" i="3"/>
  <c r="S391" i="3"/>
  <c r="M391" i="3"/>
  <c r="I391" i="3"/>
  <c r="K390" i="3"/>
  <c r="J390" i="3"/>
  <c r="S390" i="3"/>
  <c r="L390" i="3"/>
  <c r="I390" i="3"/>
  <c r="V387" i="3"/>
  <c r="I70" i="3" s="1"/>
  <c r="M387" i="3"/>
  <c r="F70" i="3" s="1"/>
  <c r="K386" i="3"/>
  <c r="J386" i="3"/>
  <c r="S386" i="3"/>
  <c r="L386" i="3"/>
  <c r="I386" i="3"/>
  <c r="K385" i="3"/>
  <c r="J385" i="3"/>
  <c r="S385" i="3"/>
  <c r="L385" i="3"/>
  <c r="I385" i="3"/>
  <c r="V382" i="3"/>
  <c r="I69" i="3" s="1"/>
  <c r="K381" i="3"/>
  <c r="J381" i="3"/>
  <c r="S381" i="3"/>
  <c r="L381" i="3"/>
  <c r="I381" i="3"/>
  <c r="K380" i="3"/>
  <c r="J380" i="3"/>
  <c r="S380" i="3"/>
  <c r="M380" i="3"/>
  <c r="I380" i="3"/>
  <c r="K379" i="3"/>
  <c r="J379" i="3"/>
  <c r="S379" i="3"/>
  <c r="L379" i="3"/>
  <c r="I379" i="3"/>
  <c r="K378" i="3"/>
  <c r="J378" i="3"/>
  <c r="S378" i="3"/>
  <c r="M378" i="3"/>
  <c r="I378" i="3"/>
  <c r="K377" i="3"/>
  <c r="J377" i="3"/>
  <c r="S377" i="3"/>
  <c r="L377" i="3"/>
  <c r="I377" i="3"/>
  <c r="K376" i="3"/>
  <c r="J376" i="3"/>
  <c r="S376" i="3"/>
  <c r="M376" i="3"/>
  <c r="I376" i="3"/>
  <c r="K375" i="3"/>
  <c r="J375" i="3"/>
  <c r="S375" i="3"/>
  <c r="L375" i="3"/>
  <c r="I375" i="3"/>
  <c r="K374" i="3"/>
  <c r="J374" i="3"/>
  <c r="S374" i="3"/>
  <c r="M374" i="3"/>
  <c r="I374" i="3"/>
  <c r="K373" i="3"/>
  <c r="J373" i="3"/>
  <c r="S373" i="3"/>
  <c r="L373" i="3"/>
  <c r="I373" i="3"/>
  <c r="K372" i="3"/>
  <c r="J372" i="3"/>
  <c r="S372" i="3"/>
  <c r="M372" i="3"/>
  <c r="I372" i="3"/>
  <c r="K371" i="3"/>
  <c r="J371" i="3"/>
  <c r="S371" i="3"/>
  <c r="L371" i="3"/>
  <c r="I371" i="3"/>
  <c r="K370" i="3"/>
  <c r="J370" i="3"/>
  <c r="S370" i="3"/>
  <c r="M370" i="3"/>
  <c r="I370" i="3"/>
  <c r="K369" i="3"/>
  <c r="J369" i="3"/>
  <c r="S369" i="3"/>
  <c r="L369" i="3"/>
  <c r="I369" i="3"/>
  <c r="K368" i="3"/>
  <c r="J368" i="3"/>
  <c r="S368" i="3"/>
  <c r="M368" i="3"/>
  <c r="I368" i="3"/>
  <c r="K367" i="3"/>
  <c r="J367" i="3"/>
  <c r="S367" i="3"/>
  <c r="L367" i="3"/>
  <c r="I367" i="3"/>
  <c r="K366" i="3"/>
  <c r="J366" i="3"/>
  <c r="S366" i="3"/>
  <c r="M366" i="3"/>
  <c r="I366" i="3"/>
  <c r="K365" i="3"/>
  <c r="J365" i="3"/>
  <c r="S365" i="3"/>
  <c r="L365" i="3"/>
  <c r="I365" i="3"/>
  <c r="K364" i="3"/>
  <c r="J364" i="3"/>
  <c r="S364" i="3"/>
  <c r="M364" i="3"/>
  <c r="I364" i="3"/>
  <c r="K363" i="3"/>
  <c r="J363" i="3"/>
  <c r="S363" i="3"/>
  <c r="L363" i="3"/>
  <c r="I363" i="3"/>
  <c r="V360" i="3"/>
  <c r="I68" i="3" s="1"/>
  <c r="K359" i="3"/>
  <c r="J359" i="3"/>
  <c r="S359" i="3"/>
  <c r="L359" i="3"/>
  <c r="I359" i="3"/>
  <c r="K358" i="3"/>
  <c r="J358" i="3"/>
  <c r="S358" i="3"/>
  <c r="M358" i="3"/>
  <c r="I358" i="3"/>
  <c r="K357" i="3"/>
  <c r="J357" i="3"/>
  <c r="S357" i="3"/>
  <c r="L357" i="3"/>
  <c r="I357" i="3"/>
  <c r="K356" i="3"/>
  <c r="J356" i="3"/>
  <c r="S356" i="3"/>
  <c r="L356" i="3"/>
  <c r="I356" i="3"/>
  <c r="K355" i="3"/>
  <c r="J355" i="3"/>
  <c r="S355" i="3"/>
  <c r="M355" i="3"/>
  <c r="I355" i="3"/>
  <c r="K354" i="3"/>
  <c r="J354" i="3"/>
  <c r="S354" i="3"/>
  <c r="L354" i="3"/>
  <c r="I354" i="3"/>
  <c r="K353" i="3"/>
  <c r="J353" i="3"/>
  <c r="S353" i="3"/>
  <c r="L353" i="3"/>
  <c r="I353" i="3"/>
  <c r="K352" i="3"/>
  <c r="J352" i="3"/>
  <c r="S352" i="3"/>
  <c r="L352" i="3"/>
  <c r="I352" i="3"/>
  <c r="K351" i="3"/>
  <c r="J351" i="3"/>
  <c r="S351" i="3"/>
  <c r="L351" i="3"/>
  <c r="I351" i="3"/>
  <c r="K350" i="3"/>
  <c r="J350" i="3"/>
  <c r="S350" i="3"/>
  <c r="M350" i="3"/>
  <c r="I350" i="3"/>
  <c r="K349" i="3"/>
  <c r="J349" i="3"/>
  <c r="S349" i="3"/>
  <c r="M349" i="3"/>
  <c r="I349" i="3"/>
  <c r="K348" i="3"/>
  <c r="J348" i="3"/>
  <c r="S348" i="3"/>
  <c r="L348" i="3"/>
  <c r="I348" i="3"/>
  <c r="K347" i="3"/>
  <c r="J347" i="3"/>
  <c r="S347" i="3"/>
  <c r="M347" i="3"/>
  <c r="I347" i="3"/>
  <c r="K346" i="3"/>
  <c r="J346" i="3"/>
  <c r="S346" i="3"/>
  <c r="L346" i="3"/>
  <c r="I346" i="3"/>
  <c r="K345" i="3"/>
  <c r="J345" i="3"/>
  <c r="S345" i="3"/>
  <c r="M345" i="3"/>
  <c r="I345" i="3"/>
  <c r="K344" i="3"/>
  <c r="J344" i="3"/>
  <c r="S344" i="3"/>
  <c r="L344" i="3"/>
  <c r="I344" i="3"/>
  <c r="K343" i="3"/>
  <c r="J343" i="3"/>
  <c r="S343" i="3"/>
  <c r="L343" i="3"/>
  <c r="I343" i="3"/>
  <c r="K342" i="3"/>
  <c r="J342" i="3"/>
  <c r="S342" i="3"/>
  <c r="L342" i="3"/>
  <c r="I342" i="3"/>
  <c r="K341" i="3"/>
  <c r="J341" i="3"/>
  <c r="S341" i="3"/>
  <c r="M341" i="3"/>
  <c r="I341" i="3"/>
  <c r="K340" i="3"/>
  <c r="J340" i="3"/>
  <c r="S340" i="3"/>
  <c r="M340" i="3"/>
  <c r="I340" i="3"/>
  <c r="K339" i="3"/>
  <c r="J339" i="3"/>
  <c r="S339" i="3"/>
  <c r="L339" i="3"/>
  <c r="I339" i="3"/>
  <c r="K338" i="3"/>
  <c r="J338" i="3"/>
  <c r="S338" i="3"/>
  <c r="M338" i="3"/>
  <c r="I338" i="3"/>
  <c r="K337" i="3"/>
  <c r="J337" i="3"/>
  <c r="S337" i="3"/>
  <c r="L337" i="3"/>
  <c r="I337" i="3"/>
  <c r="K336" i="3"/>
  <c r="J336" i="3"/>
  <c r="S336" i="3"/>
  <c r="M336" i="3"/>
  <c r="I336" i="3"/>
  <c r="K335" i="3"/>
  <c r="J335" i="3"/>
  <c r="S335" i="3"/>
  <c r="L335" i="3"/>
  <c r="I335" i="3"/>
  <c r="K334" i="3"/>
  <c r="J334" i="3"/>
  <c r="S334" i="3"/>
  <c r="M334" i="3"/>
  <c r="I334" i="3"/>
  <c r="K333" i="3"/>
  <c r="J333" i="3"/>
  <c r="S333" i="3"/>
  <c r="L333" i="3"/>
  <c r="I333" i="3"/>
  <c r="K332" i="3"/>
  <c r="J332" i="3"/>
  <c r="S332" i="3"/>
  <c r="M332" i="3"/>
  <c r="I332" i="3"/>
  <c r="K331" i="3"/>
  <c r="J331" i="3"/>
  <c r="S331" i="3"/>
  <c r="L331" i="3"/>
  <c r="I331" i="3"/>
  <c r="K330" i="3"/>
  <c r="J330" i="3"/>
  <c r="S330" i="3"/>
  <c r="L330" i="3"/>
  <c r="I330" i="3"/>
  <c r="K329" i="3"/>
  <c r="J329" i="3"/>
  <c r="S329" i="3"/>
  <c r="M329" i="3"/>
  <c r="I329" i="3"/>
  <c r="K328" i="3"/>
  <c r="J328" i="3"/>
  <c r="S328" i="3"/>
  <c r="L328" i="3"/>
  <c r="I328" i="3"/>
  <c r="K327" i="3"/>
  <c r="J327" i="3"/>
  <c r="S327" i="3"/>
  <c r="L327" i="3"/>
  <c r="I327" i="3"/>
  <c r="K326" i="3"/>
  <c r="J326" i="3"/>
  <c r="S326" i="3"/>
  <c r="M326" i="3"/>
  <c r="I326" i="3"/>
  <c r="K325" i="3"/>
  <c r="J325" i="3"/>
  <c r="S325" i="3"/>
  <c r="L325" i="3"/>
  <c r="I325" i="3"/>
  <c r="V322" i="3"/>
  <c r="V674" i="3" s="1"/>
  <c r="I84" i="3" s="1"/>
  <c r="K321" i="3"/>
  <c r="J321" i="3"/>
  <c r="S321" i="3"/>
  <c r="L321" i="3"/>
  <c r="I321" i="3"/>
  <c r="K320" i="3"/>
  <c r="J320" i="3"/>
  <c r="S320" i="3"/>
  <c r="M320" i="3"/>
  <c r="I320" i="3"/>
  <c r="K319" i="3"/>
  <c r="J319" i="3"/>
  <c r="S319" i="3"/>
  <c r="L319" i="3"/>
  <c r="I319" i="3"/>
  <c r="K318" i="3"/>
  <c r="J318" i="3"/>
  <c r="S318" i="3"/>
  <c r="L318" i="3"/>
  <c r="I318" i="3"/>
  <c r="K317" i="3"/>
  <c r="J317" i="3"/>
  <c r="S317" i="3"/>
  <c r="M317" i="3"/>
  <c r="I317" i="3"/>
  <c r="K316" i="3"/>
  <c r="J316" i="3"/>
  <c r="S316" i="3"/>
  <c r="L316" i="3"/>
  <c r="I316" i="3"/>
  <c r="K315" i="3"/>
  <c r="J315" i="3"/>
  <c r="S315" i="3"/>
  <c r="M315" i="3"/>
  <c r="I315" i="3"/>
  <c r="K314" i="3"/>
  <c r="J314" i="3"/>
  <c r="S314" i="3"/>
  <c r="L314" i="3"/>
  <c r="I314" i="3"/>
  <c r="K313" i="3"/>
  <c r="J313" i="3"/>
  <c r="S313" i="3"/>
  <c r="L313" i="3"/>
  <c r="I313" i="3"/>
  <c r="K312" i="3"/>
  <c r="J312" i="3"/>
  <c r="S312" i="3"/>
  <c r="M312" i="3"/>
  <c r="I312" i="3"/>
  <c r="K311" i="3"/>
  <c r="J311" i="3"/>
  <c r="S311" i="3"/>
  <c r="M311" i="3"/>
  <c r="I311" i="3"/>
  <c r="K310" i="3"/>
  <c r="J310" i="3"/>
  <c r="S310" i="3"/>
  <c r="L310" i="3"/>
  <c r="I310" i="3"/>
  <c r="K309" i="3"/>
  <c r="J309" i="3"/>
  <c r="S309" i="3"/>
  <c r="L309" i="3"/>
  <c r="I309" i="3"/>
  <c r="V303" i="3"/>
  <c r="I63" i="3" s="1"/>
  <c r="M303" i="3"/>
  <c r="F63" i="3" s="1"/>
  <c r="K302" i="3"/>
  <c r="J302" i="3"/>
  <c r="S302" i="3"/>
  <c r="S303" i="3" s="1"/>
  <c r="H63" i="3" s="1"/>
  <c r="L302" i="3"/>
  <c r="L303" i="3" s="1"/>
  <c r="E63" i="3" s="1"/>
  <c r="I302" i="3"/>
  <c r="I303" i="3" s="1"/>
  <c r="G63" i="3" s="1"/>
  <c r="V299" i="3"/>
  <c r="I62" i="3" s="1"/>
  <c r="K298" i="3"/>
  <c r="J298" i="3"/>
  <c r="S298" i="3"/>
  <c r="L298" i="3"/>
  <c r="I298" i="3"/>
  <c r="K297" i="3"/>
  <c r="J297" i="3"/>
  <c r="S297" i="3"/>
  <c r="L297" i="3"/>
  <c r="I297" i="3"/>
  <c r="K296" i="3"/>
  <c r="J296" i="3"/>
  <c r="S296" i="3"/>
  <c r="L296" i="3"/>
  <c r="I296" i="3"/>
  <c r="K295" i="3"/>
  <c r="J295" i="3"/>
  <c r="S295" i="3"/>
  <c r="L295" i="3"/>
  <c r="I295" i="3"/>
  <c r="K294" i="3"/>
  <c r="J294" i="3"/>
  <c r="S294" i="3"/>
  <c r="L294" i="3"/>
  <c r="I294" i="3"/>
  <c r="K293" i="3"/>
  <c r="J293" i="3"/>
  <c r="S293" i="3"/>
  <c r="L293" i="3"/>
  <c r="I293" i="3"/>
  <c r="K292" i="3"/>
  <c r="J292" i="3"/>
  <c r="S292" i="3"/>
  <c r="L292" i="3"/>
  <c r="I292" i="3"/>
  <c r="K291" i="3"/>
  <c r="J291" i="3"/>
  <c r="S291" i="3"/>
  <c r="L291" i="3"/>
  <c r="I291" i="3"/>
  <c r="K290" i="3"/>
  <c r="J290" i="3"/>
  <c r="S290" i="3"/>
  <c r="L290" i="3"/>
  <c r="I290" i="3"/>
  <c r="K289" i="3"/>
  <c r="J289" i="3"/>
  <c r="S289" i="3"/>
  <c r="L289" i="3"/>
  <c r="I289" i="3"/>
  <c r="K288" i="3"/>
  <c r="J288" i="3"/>
  <c r="S288" i="3"/>
  <c r="L288" i="3"/>
  <c r="I288" i="3"/>
  <c r="K287" i="3"/>
  <c r="J287" i="3"/>
  <c r="S287" i="3"/>
  <c r="L287" i="3"/>
  <c r="I287" i="3"/>
  <c r="K286" i="3"/>
  <c r="J286" i="3"/>
  <c r="S286" i="3"/>
  <c r="L286" i="3"/>
  <c r="I286" i="3"/>
  <c r="K285" i="3"/>
  <c r="J285" i="3"/>
  <c r="S285" i="3"/>
  <c r="L285" i="3"/>
  <c r="I285" i="3"/>
  <c r="K284" i="3"/>
  <c r="J284" i="3"/>
  <c r="S284" i="3"/>
  <c r="L284" i="3"/>
  <c r="I284" i="3"/>
  <c r="K283" i="3"/>
  <c r="J283" i="3"/>
  <c r="S283" i="3"/>
  <c r="L283" i="3"/>
  <c r="I283" i="3"/>
  <c r="K282" i="3"/>
  <c r="J282" i="3"/>
  <c r="S282" i="3"/>
  <c r="L282" i="3"/>
  <c r="I282" i="3"/>
  <c r="K281" i="3"/>
  <c r="J281" i="3"/>
  <c r="S281" i="3"/>
  <c r="L281" i="3"/>
  <c r="I281" i="3"/>
  <c r="K280" i="3"/>
  <c r="J280" i="3"/>
  <c r="S280" i="3"/>
  <c r="M280" i="3"/>
  <c r="I280" i="3"/>
  <c r="K279" i="3"/>
  <c r="J279" i="3"/>
  <c r="S279" i="3"/>
  <c r="L279" i="3"/>
  <c r="I279" i="3"/>
  <c r="K278" i="3"/>
  <c r="J278" i="3"/>
  <c r="S278" i="3"/>
  <c r="M278" i="3"/>
  <c r="I278" i="3"/>
  <c r="K277" i="3"/>
  <c r="J277" i="3"/>
  <c r="S277" i="3"/>
  <c r="M277" i="3"/>
  <c r="I277" i="3"/>
  <c r="K276" i="3"/>
  <c r="J276" i="3"/>
  <c r="S276" i="3"/>
  <c r="M276" i="3"/>
  <c r="I276" i="3"/>
  <c r="K275" i="3"/>
  <c r="J275" i="3"/>
  <c r="S275" i="3"/>
  <c r="M275" i="3"/>
  <c r="I275" i="3"/>
  <c r="K274" i="3"/>
  <c r="J274" i="3"/>
  <c r="S274" i="3"/>
  <c r="L274" i="3"/>
  <c r="I274" i="3"/>
  <c r="K273" i="3"/>
  <c r="J273" i="3"/>
  <c r="S273" i="3"/>
  <c r="L273" i="3"/>
  <c r="I273" i="3"/>
  <c r="K272" i="3"/>
  <c r="J272" i="3"/>
  <c r="S272" i="3"/>
  <c r="L272" i="3"/>
  <c r="I272" i="3"/>
  <c r="K271" i="3"/>
  <c r="J271" i="3"/>
  <c r="S271" i="3"/>
  <c r="L271" i="3"/>
  <c r="I271" i="3"/>
  <c r="K270" i="3"/>
  <c r="J270" i="3"/>
  <c r="S270" i="3"/>
  <c r="L270" i="3"/>
  <c r="I270" i="3"/>
  <c r="K269" i="3"/>
  <c r="J269" i="3"/>
  <c r="S269" i="3"/>
  <c r="L269" i="3"/>
  <c r="I269" i="3"/>
  <c r="K268" i="3"/>
  <c r="J268" i="3"/>
  <c r="S268" i="3"/>
  <c r="L268" i="3"/>
  <c r="I268" i="3"/>
  <c r="K267" i="3"/>
  <c r="J267" i="3"/>
  <c r="S267" i="3"/>
  <c r="L267" i="3"/>
  <c r="I267" i="3"/>
  <c r="K266" i="3"/>
  <c r="J266" i="3"/>
  <c r="S266" i="3"/>
  <c r="L266" i="3"/>
  <c r="I266" i="3"/>
  <c r="K265" i="3"/>
  <c r="J265" i="3"/>
  <c r="S265" i="3"/>
  <c r="L265" i="3"/>
  <c r="I265" i="3"/>
  <c r="V262" i="3"/>
  <c r="I61" i="3" s="1"/>
  <c r="K261" i="3"/>
  <c r="J261" i="3"/>
  <c r="S261" i="3"/>
  <c r="M261" i="3"/>
  <c r="I261" i="3"/>
  <c r="K260" i="3"/>
  <c r="J260" i="3"/>
  <c r="S260" i="3"/>
  <c r="M260" i="3"/>
  <c r="I260" i="3"/>
  <c r="K259" i="3"/>
  <c r="J259" i="3"/>
  <c r="S259" i="3"/>
  <c r="M259" i="3"/>
  <c r="I259" i="3"/>
  <c r="K258" i="3"/>
  <c r="J258" i="3"/>
  <c r="S258" i="3"/>
  <c r="M258" i="3"/>
  <c r="I258" i="3"/>
  <c r="K257" i="3"/>
  <c r="J257" i="3"/>
  <c r="S257" i="3"/>
  <c r="M257" i="3"/>
  <c r="I257" i="3"/>
  <c r="K256" i="3"/>
  <c r="J256" i="3"/>
  <c r="S256" i="3"/>
  <c r="M256" i="3"/>
  <c r="I256" i="3"/>
  <c r="K255" i="3"/>
  <c r="J255" i="3"/>
  <c r="S255" i="3"/>
  <c r="M255" i="3"/>
  <c r="I255" i="3"/>
  <c r="K254" i="3"/>
  <c r="J254" i="3"/>
  <c r="S254" i="3"/>
  <c r="M254" i="3"/>
  <c r="I254" i="3"/>
  <c r="K253" i="3"/>
  <c r="J253" i="3"/>
  <c r="S253" i="3"/>
  <c r="M253" i="3"/>
  <c r="I253" i="3"/>
  <c r="K252" i="3"/>
  <c r="J252" i="3"/>
  <c r="S252" i="3"/>
  <c r="L252" i="3"/>
  <c r="I252" i="3"/>
  <c r="K251" i="3"/>
  <c r="J251" i="3"/>
  <c r="S251" i="3"/>
  <c r="L251" i="3"/>
  <c r="I251" i="3"/>
  <c r="K250" i="3"/>
  <c r="J250" i="3"/>
  <c r="S250" i="3"/>
  <c r="L250" i="3"/>
  <c r="I250" i="3"/>
  <c r="K249" i="3"/>
  <c r="J249" i="3"/>
  <c r="S249" i="3"/>
  <c r="L249" i="3"/>
  <c r="I249" i="3"/>
  <c r="K248" i="3"/>
  <c r="J248" i="3"/>
  <c r="S248" i="3"/>
  <c r="L248" i="3"/>
  <c r="I248" i="3"/>
  <c r="K247" i="3"/>
  <c r="J247" i="3"/>
  <c r="S247" i="3"/>
  <c r="L247" i="3"/>
  <c r="I247" i="3"/>
  <c r="K246" i="3"/>
  <c r="J246" i="3"/>
  <c r="S246" i="3"/>
  <c r="L246" i="3"/>
  <c r="I246" i="3"/>
  <c r="K245" i="3"/>
  <c r="J245" i="3"/>
  <c r="S245" i="3"/>
  <c r="M245" i="3"/>
  <c r="I245" i="3"/>
  <c r="K244" i="3"/>
  <c r="J244" i="3"/>
  <c r="S244" i="3"/>
  <c r="L244" i="3"/>
  <c r="I244" i="3"/>
  <c r="K243" i="3"/>
  <c r="J243" i="3"/>
  <c r="S243" i="3"/>
  <c r="L243" i="3"/>
  <c r="I243" i="3"/>
  <c r="K242" i="3"/>
  <c r="J242" i="3"/>
  <c r="S242" i="3"/>
  <c r="L242" i="3"/>
  <c r="I242" i="3"/>
  <c r="K241" i="3"/>
  <c r="J241" i="3"/>
  <c r="S241" i="3"/>
  <c r="L241" i="3"/>
  <c r="I241" i="3"/>
  <c r="K240" i="3"/>
  <c r="J240" i="3"/>
  <c r="S240" i="3"/>
  <c r="L240" i="3"/>
  <c r="I240" i="3"/>
  <c r="K239" i="3"/>
  <c r="J239" i="3"/>
  <c r="S239" i="3"/>
  <c r="L239" i="3"/>
  <c r="I239" i="3"/>
  <c r="K238" i="3"/>
  <c r="J238" i="3"/>
  <c r="S238" i="3"/>
  <c r="L238" i="3"/>
  <c r="I238" i="3"/>
  <c r="K237" i="3"/>
  <c r="J237" i="3"/>
  <c r="S237" i="3"/>
  <c r="L237" i="3"/>
  <c r="I237" i="3"/>
  <c r="K236" i="3"/>
  <c r="J236" i="3"/>
  <c r="S236" i="3"/>
  <c r="L236" i="3"/>
  <c r="I236" i="3"/>
  <c r="K235" i="3"/>
  <c r="J235" i="3"/>
  <c r="S235" i="3"/>
  <c r="L235" i="3"/>
  <c r="I235" i="3"/>
  <c r="K234" i="3"/>
  <c r="J234" i="3"/>
  <c r="S234" i="3"/>
  <c r="M234" i="3"/>
  <c r="I234" i="3"/>
  <c r="K233" i="3"/>
  <c r="J233" i="3"/>
  <c r="S233" i="3"/>
  <c r="L233" i="3"/>
  <c r="I233" i="3"/>
  <c r="K232" i="3"/>
  <c r="J232" i="3"/>
  <c r="S232" i="3"/>
  <c r="M232" i="3"/>
  <c r="I232" i="3"/>
  <c r="K231" i="3"/>
  <c r="J231" i="3"/>
  <c r="S231" i="3"/>
  <c r="M231" i="3"/>
  <c r="I231" i="3"/>
  <c r="K230" i="3"/>
  <c r="J230" i="3"/>
  <c r="S230" i="3"/>
  <c r="L230" i="3"/>
  <c r="I230" i="3"/>
  <c r="K229" i="3"/>
  <c r="J229" i="3"/>
  <c r="S229" i="3"/>
  <c r="L229" i="3"/>
  <c r="I229" i="3"/>
  <c r="K228" i="3"/>
  <c r="J228" i="3"/>
  <c r="S228" i="3"/>
  <c r="M228" i="3"/>
  <c r="I228" i="3"/>
  <c r="K227" i="3"/>
  <c r="J227" i="3"/>
  <c r="S227" i="3"/>
  <c r="L227" i="3"/>
  <c r="I227" i="3"/>
  <c r="K226" i="3"/>
  <c r="J226" i="3"/>
  <c r="S226" i="3"/>
  <c r="L226" i="3"/>
  <c r="I226" i="3"/>
  <c r="K225" i="3"/>
  <c r="J225" i="3"/>
  <c r="S225" i="3"/>
  <c r="L225" i="3"/>
  <c r="I225" i="3"/>
  <c r="K224" i="3"/>
  <c r="J224" i="3"/>
  <c r="S224" i="3"/>
  <c r="L224" i="3"/>
  <c r="I224" i="3"/>
  <c r="K223" i="3"/>
  <c r="J223" i="3"/>
  <c r="S223" i="3"/>
  <c r="L223" i="3"/>
  <c r="I223" i="3"/>
  <c r="K222" i="3"/>
  <c r="J222" i="3"/>
  <c r="S222" i="3"/>
  <c r="L222" i="3"/>
  <c r="I222" i="3"/>
  <c r="V219" i="3"/>
  <c r="I60" i="3" s="1"/>
  <c r="M219" i="3"/>
  <c r="F60" i="3" s="1"/>
  <c r="K218" i="3"/>
  <c r="J218" i="3"/>
  <c r="S218" i="3"/>
  <c r="L218" i="3"/>
  <c r="I218" i="3"/>
  <c r="K217" i="3"/>
  <c r="J217" i="3"/>
  <c r="S217" i="3"/>
  <c r="L217" i="3"/>
  <c r="I217" i="3"/>
  <c r="K216" i="3"/>
  <c r="J216" i="3"/>
  <c r="S216" i="3"/>
  <c r="L216" i="3"/>
  <c r="I216" i="3"/>
  <c r="K215" i="3"/>
  <c r="J215" i="3"/>
  <c r="S215" i="3"/>
  <c r="L215" i="3"/>
  <c r="I215" i="3"/>
  <c r="V212" i="3"/>
  <c r="I59" i="3" s="1"/>
  <c r="K211" i="3"/>
  <c r="J211" i="3"/>
  <c r="S211" i="3"/>
  <c r="L211" i="3"/>
  <c r="I211" i="3"/>
  <c r="K210" i="3"/>
  <c r="J210" i="3"/>
  <c r="S210" i="3"/>
  <c r="L210" i="3"/>
  <c r="I210" i="3"/>
  <c r="K209" i="3"/>
  <c r="J209" i="3"/>
  <c r="S209" i="3"/>
  <c r="L209" i="3"/>
  <c r="I209" i="3"/>
  <c r="K208" i="3"/>
  <c r="J208" i="3"/>
  <c r="S208" i="3"/>
  <c r="L208" i="3"/>
  <c r="I208" i="3"/>
  <c r="K207" i="3"/>
  <c r="J207" i="3"/>
  <c r="S207" i="3"/>
  <c r="L207" i="3"/>
  <c r="I207" i="3"/>
  <c r="K206" i="3"/>
  <c r="J206" i="3"/>
  <c r="S206" i="3"/>
  <c r="L206" i="3"/>
  <c r="I206" i="3"/>
  <c r="K205" i="3"/>
  <c r="J205" i="3"/>
  <c r="S205" i="3"/>
  <c r="L205" i="3"/>
  <c r="I205" i="3"/>
  <c r="K204" i="3"/>
  <c r="J204" i="3"/>
  <c r="S204" i="3"/>
  <c r="L204" i="3"/>
  <c r="I204" i="3"/>
  <c r="K203" i="3"/>
  <c r="J203" i="3"/>
  <c r="S203" i="3"/>
  <c r="M203" i="3"/>
  <c r="M212" i="3" s="1"/>
  <c r="F59" i="3" s="1"/>
  <c r="I203" i="3"/>
  <c r="K202" i="3"/>
  <c r="J202" i="3"/>
  <c r="S202" i="3"/>
  <c r="L202" i="3"/>
  <c r="I202" i="3"/>
  <c r="K201" i="3"/>
  <c r="J201" i="3"/>
  <c r="S201" i="3"/>
  <c r="L201" i="3"/>
  <c r="I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L196" i="3"/>
  <c r="I196" i="3"/>
  <c r="K195" i="3"/>
  <c r="J195" i="3"/>
  <c r="S195" i="3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L190" i="3"/>
  <c r="I190" i="3"/>
  <c r="K189" i="3"/>
  <c r="J189" i="3"/>
  <c r="S189" i="3"/>
  <c r="L189" i="3"/>
  <c r="I189" i="3"/>
  <c r="K188" i="3"/>
  <c r="J188" i="3"/>
  <c r="S188" i="3"/>
  <c r="L188" i="3"/>
  <c r="I188" i="3"/>
  <c r="K187" i="3"/>
  <c r="J187" i="3"/>
  <c r="S187" i="3"/>
  <c r="L187" i="3"/>
  <c r="I187" i="3"/>
  <c r="K186" i="3"/>
  <c r="J186" i="3"/>
  <c r="S186" i="3"/>
  <c r="L186" i="3"/>
  <c r="I186" i="3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L183" i="3"/>
  <c r="I183" i="3"/>
  <c r="K182" i="3"/>
  <c r="J182" i="3"/>
  <c r="S182" i="3"/>
  <c r="L182" i="3"/>
  <c r="I182" i="3"/>
  <c r="V179" i="3"/>
  <c r="I58" i="3" s="1"/>
  <c r="M179" i="3"/>
  <c r="F58" i="3" s="1"/>
  <c r="K178" i="3"/>
  <c r="J178" i="3"/>
  <c r="S178" i="3"/>
  <c r="L178" i="3"/>
  <c r="I178" i="3"/>
  <c r="K177" i="3"/>
  <c r="J177" i="3"/>
  <c r="S177" i="3"/>
  <c r="L177" i="3"/>
  <c r="I177" i="3"/>
  <c r="K176" i="3"/>
  <c r="J176" i="3"/>
  <c r="S176" i="3"/>
  <c r="L176" i="3"/>
  <c r="I176" i="3"/>
  <c r="K175" i="3"/>
  <c r="J175" i="3"/>
  <c r="S175" i="3"/>
  <c r="L175" i="3"/>
  <c r="I175" i="3"/>
  <c r="K174" i="3"/>
  <c r="J174" i="3"/>
  <c r="S174" i="3"/>
  <c r="L174" i="3"/>
  <c r="I174" i="3"/>
  <c r="K173" i="3"/>
  <c r="J173" i="3"/>
  <c r="S173" i="3"/>
  <c r="L173" i="3"/>
  <c r="I173" i="3"/>
  <c r="K172" i="3"/>
  <c r="J172" i="3"/>
  <c r="S172" i="3"/>
  <c r="L172" i="3"/>
  <c r="I172" i="3"/>
  <c r="K171" i="3"/>
  <c r="J171" i="3"/>
  <c r="S171" i="3"/>
  <c r="L171" i="3"/>
  <c r="I171" i="3"/>
  <c r="K170" i="3"/>
  <c r="J170" i="3"/>
  <c r="S170" i="3"/>
  <c r="L170" i="3"/>
  <c r="I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I157" i="3"/>
  <c r="K156" i="3"/>
  <c r="J156" i="3"/>
  <c r="S156" i="3"/>
  <c r="L156" i="3"/>
  <c r="I156" i="3"/>
  <c r="K155" i="3"/>
  <c r="J155" i="3"/>
  <c r="S155" i="3"/>
  <c r="L155" i="3"/>
  <c r="I155" i="3"/>
  <c r="K154" i="3"/>
  <c r="J154" i="3"/>
  <c r="S154" i="3"/>
  <c r="L154" i="3"/>
  <c r="I154" i="3"/>
  <c r="K153" i="3"/>
  <c r="J153" i="3"/>
  <c r="S153" i="3"/>
  <c r="L153" i="3"/>
  <c r="I153" i="3"/>
  <c r="K152" i="3"/>
  <c r="J152" i="3"/>
  <c r="S152" i="3"/>
  <c r="L152" i="3"/>
  <c r="I152" i="3"/>
  <c r="K151" i="3"/>
  <c r="J151" i="3"/>
  <c r="S151" i="3"/>
  <c r="L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V141" i="3"/>
  <c r="I57" i="3" s="1"/>
  <c r="M141" i="3"/>
  <c r="F57" i="3" s="1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L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K130" i="3"/>
  <c r="J130" i="3"/>
  <c r="S130" i="3"/>
  <c r="L130" i="3"/>
  <c r="I130" i="3"/>
  <c r="V127" i="3"/>
  <c r="K126" i="3"/>
  <c r="J126" i="3"/>
  <c r="S126" i="3"/>
  <c r="M126" i="3"/>
  <c r="I126" i="3"/>
  <c r="K125" i="3"/>
  <c r="J125" i="3"/>
  <c r="S125" i="3"/>
  <c r="L125" i="3"/>
  <c r="I125" i="3"/>
  <c r="K124" i="3"/>
  <c r="J124" i="3"/>
  <c r="S124" i="3"/>
  <c r="M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M120" i="3"/>
  <c r="I120" i="3"/>
  <c r="K119" i="3"/>
  <c r="J119" i="3"/>
  <c r="S119" i="3"/>
  <c r="L119" i="3"/>
  <c r="I119" i="3"/>
  <c r="K118" i="3"/>
  <c r="J118" i="3"/>
  <c r="S118" i="3"/>
  <c r="L118" i="3"/>
  <c r="I118" i="3"/>
  <c r="K117" i="3"/>
  <c r="J117" i="3"/>
  <c r="S117" i="3"/>
  <c r="L117" i="3"/>
  <c r="I117" i="3"/>
  <c r="K116" i="3"/>
  <c r="J116" i="3"/>
  <c r="S116" i="3"/>
  <c r="L116" i="3"/>
  <c r="I116" i="3"/>
  <c r="K115" i="3"/>
  <c r="J115" i="3"/>
  <c r="S115" i="3"/>
  <c r="L115" i="3"/>
  <c r="I115" i="3"/>
  <c r="P19" i="3"/>
  <c r="P16" i="2"/>
  <c r="Z242" i="2"/>
  <c r="V239" i="2"/>
  <c r="I80" i="2" s="1"/>
  <c r="M239" i="2"/>
  <c r="M241" i="2" s="1"/>
  <c r="F81" i="2" s="1"/>
  <c r="K238" i="2"/>
  <c r="J238" i="2"/>
  <c r="S238" i="2"/>
  <c r="L238" i="2"/>
  <c r="I238" i="2"/>
  <c r="K237" i="2"/>
  <c r="J237" i="2"/>
  <c r="S237" i="2"/>
  <c r="L237" i="2"/>
  <c r="I237" i="2"/>
  <c r="V231" i="2"/>
  <c r="I76" i="2" s="1"/>
  <c r="M231" i="2"/>
  <c r="K230" i="2"/>
  <c r="J230" i="2"/>
  <c r="S230" i="2"/>
  <c r="L230" i="2"/>
  <c r="I230" i="2"/>
  <c r="K229" i="2"/>
  <c r="J229" i="2"/>
  <c r="S229" i="2"/>
  <c r="L229" i="2"/>
  <c r="I229" i="2"/>
  <c r="K228" i="2"/>
  <c r="J228" i="2"/>
  <c r="S228" i="2"/>
  <c r="L228" i="2"/>
  <c r="I228" i="2"/>
  <c r="V225" i="2"/>
  <c r="M225" i="2"/>
  <c r="F75" i="2" s="1"/>
  <c r="K224" i="2"/>
  <c r="J224" i="2"/>
  <c r="S224" i="2"/>
  <c r="S225" i="2" s="1"/>
  <c r="H75" i="2" s="1"/>
  <c r="L224" i="2"/>
  <c r="I224" i="2"/>
  <c r="I225" i="2" s="1"/>
  <c r="G75" i="2" s="1"/>
  <c r="V218" i="2"/>
  <c r="I71" i="2" s="1"/>
  <c r="M218" i="2"/>
  <c r="F71" i="2" s="1"/>
  <c r="K217" i="2"/>
  <c r="J217" i="2"/>
  <c r="S217" i="2"/>
  <c r="L217" i="2"/>
  <c r="I217" i="2"/>
  <c r="K216" i="2"/>
  <c r="J216" i="2"/>
  <c r="S216" i="2"/>
  <c r="S218" i="2" s="1"/>
  <c r="H71" i="2" s="1"/>
  <c r="L216" i="2"/>
  <c r="I216" i="2"/>
  <c r="I218" i="2" s="1"/>
  <c r="G71" i="2" s="1"/>
  <c r="V213" i="2"/>
  <c r="I70" i="2" s="1"/>
  <c r="M213" i="2"/>
  <c r="F70" i="2" s="1"/>
  <c r="K212" i="2"/>
  <c r="J212" i="2"/>
  <c r="S212" i="2"/>
  <c r="L212" i="2"/>
  <c r="I212" i="2"/>
  <c r="K211" i="2"/>
  <c r="J211" i="2"/>
  <c r="S211" i="2"/>
  <c r="L211" i="2"/>
  <c r="I211" i="2"/>
  <c r="K210" i="2"/>
  <c r="J210" i="2"/>
  <c r="S210" i="2"/>
  <c r="L210" i="2"/>
  <c r="I210" i="2"/>
  <c r="K209" i="2"/>
  <c r="J209" i="2"/>
  <c r="S209" i="2"/>
  <c r="L209" i="2"/>
  <c r="I209" i="2"/>
  <c r="V206" i="2"/>
  <c r="I69" i="2" s="1"/>
  <c r="M206" i="2"/>
  <c r="F69" i="2" s="1"/>
  <c r="K205" i="2"/>
  <c r="J205" i="2"/>
  <c r="S205" i="2"/>
  <c r="L205" i="2"/>
  <c r="I205" i="2"/>
  <c r="K204" i="2"/>
  <c r="J204" i="2"/>
  <c r="S204" i="2"/>
  <c r="L204" i="2"/>
  <c r="I204" i="2"/>
  <c r="K203" i="2"/>
  <c r="J203" i="2"/>
  <c r="S203" i="2"/>
  <c r="L203" i="2"/>
  <c r="I203" i="2"/>
  <c r="K202" i="2"/>
  <c r="J202" i="2"/>
  <c r="S202" i="2"/>
  <c r="L202" i="2"/>
  <c r="I202" i="2"/>
  <c r="K201" i="2"/>
  <c r="J201" i="2"/>
  <c r="S201" i="2"/>
  <c r="L201" i="2"/>
  <c r="I201" i="2"/>
  <c r="V198" i="2"/>
  <c r="I68" i="2" s="1"/>
  <c r="M198" i="2"/>
  <c r="F68" i="2" s="1"/>
  <c r="K197" i="2"/>
  <c r="J197" i="2"/>
  <c r="S197" i="2"/>
  <c r="L197" i="2"/>
  <c r="I197" i="2"/>
  <c r="K196" i="2"/>
  <c r="J196" i="2"/>
  <c r="S196" i="2"/>
  <c r="L196" i="2"/>
  <c r="I196" i="2"/>
  <c r="K195" i="2"/>
  <c r="J195" i="2"/>
  <c r="S195" i="2"/>
  <c r="L195" i="2"/>
  <c r="I195" i="2"/>
  <c r="K194" i="2"/>
  <c r="J194" i="2"/>
  <c r="S194" i="2"/>
  <c r="L194" i="2"/>
  <c r="I194" i="2"/>
  <c r="K193" i="2"/>
  <c r="J193" i="2"/>
  <c r="S193" i="2"/>
  <c r="L193" i="2"/>
  <c r="I193" i="2"/>
  <c r="K192" i="2"/>
  <c r="J192" i="2"/>
  <c r="S192" i="2"/>
  <c r="L192" i="2"/>
  <c r="I192" i="2"/>
  <c r="K191" i="2"/>
  <c r="J191" i="2"/>
  <c r="S191" i="2"/>
  <c r="L191" i="2"/>
  <c r="I191" i="2"/>
  <c r="K190" i="2"/>
  <c r="J190" i="2"/>
  <c r="S190" i="2"/>
  <c r="L190" i="2"/>
  <c r="I190" i="2"/>
  <c r="V187" i="2"/>
  <c r="I67" i="2" s="1"/>
  <c r="M187" i="2"/>
  <c r="F67" i="2" s="1"/>
  <c r="K186" i="2"/>
  <c r="J186" i="2"/>
  <c r="S186" i="2"/>
  <c r="L186" i="2"/>
  <c r="I186" i="2"/>
  <c r="K185" i="2"/>
  <c r="J185" i="2"/>
  <c r="S185" i="2"/>
  <c r="L185" i="2"/>
  <c r="I185" i="2"/>
  <c r="K184" i="2"/>
  <c r="J184" i="2"/>
  <c r="S184" i="2"/>
  <c r="L184" i="2"/>
  <c r="I184" i="2"/>
  <c r="K183" i="2"/>
  <c r="J183" i="2"/>
  <c r="S183" i="2"/>
  <c r="L183" i="2"/>
  <c r="I183" i="2"/>
  <c r="V180" i="2"/>
  <c r="I66" i="2" s="1"/>
  <c r="M180" i="2"/>
  <c r="F66" i="2" s="1"/>
  <c r="K179" i="2"/>
  <c r="J179" i="2"/>
  <c r="S179" i="2"/>
  <c r="L179" i="2"/>
  <c r="I179" i="2"/>
  <c r="K178" i="2"/>
  <c r="J178" i="2"/>
  <c r="S178" i="2"/>
  <c r="L178" i="2"/>
  <c r="I178" i="2"/>
  <c r="K177" i="2"/>
  <c r="J177" i="2"/>
  <c r="S177" i="2"/>
  <c r="L177" i="2"/>
  <c r="I177" i="2"/>
  <c r="K176" i="2"/>
  <c r="J176" i="2"/>
  <c r="S176" i="2"/>
  <c r="L176" i="2"/>
  <c r="I176" i="2"/>
  <c r="V173" i="2"/>
  <c r="I65" i="2" s="1"/>
  <c r="M173" i="2"/>
  <c r="F65" i="2" s="1"/>
  <c r="K172" i="2"/>
  <c r="J172" i="2"/>
  <c r="S172" i="2"/>
  <c r="L172" i="2"/>
  <c r="I172" i="2"/>
  <c r="K171" i="2"/>
  <c r="J171" i="2"/>
  <c r="S171" i="2"/>
  <c r="L171" i="2"/>
  <c r="I171" i="2"/>
  <c r="K170" i="2"/>
  <c r="J170" i="2"/>
  <c r="S170" i="2"/>
  <c r="L170" i="2"/>
  <c r="I170" i="2"/>
  <c r="V167" i="2"/>
  <c r="I64" i="2" s="1"/>
  <c r="M167" i="2"/>
  <c r="K166" i="2"/>
  <c r="J166" i="2"/>
  <c r="S166" i="2"/>
  <c r="L166" i="2"/>
  <c r="I166" i="2"/>
  <c r="K165" i="2"/>
  <c r="J165" i="2"/>
  <c r="S165" i="2"/>
  <c r="L165" i="2"/>
  <c r="I165" i="2"/>
  <c r="I167" i="2" s="1"/>
  <c r="G64" i="2" s="1"/>
  <c r="K164" i="2"/>
  <c r="J164" i="2"/>
  <c r="S164" i="2"/>
  <c r="L164" i="2"/>
  <c r="I164" i="2"/>
  <c r="V161" i="2"/>
  <c r="I63" i="2" s="1"/>
  <c r="M161" i="2"/>
  <c r="F63" i="2" s="1"/>
  <c r="K160" i="2"/>
  <c r="J160" i="2"/>
  <c r="S160" i="2"/>
  <c r="L160" i="2"/>
  <c r="I160" i="2"/>
  <c r="K159" i="2"/>
  <c r="J159" i="2"/>
  <c r="S159" i="2"/>
  <c r="L159" i="2"/>
  <c r="I159" i="2"/>
  <c r="K158" i="2"/>
  <c r="J158" i="2"/>
  <c r="S158" i="2"/>
  <c r="L158" i="2"/>
  <c r="I158" i="2"/>
  <c r="K157" i="2"/>
  <c r="J157" i="2"/>
  <c r="S157" i="2"/>
  <c r="L157" i="2"/>
  <c r="I157" i="2"/>
  <c r="K156" i="2"/>
  <c r="J156" i="2"/>
  <c r="S156" i="2"/>
  <c r="L156" i="2"/>
  <c r="I156" i="2"/>
  <c r="K155" i="2"/>
  <c r="J155" i="2"/>
  <c r="S155" i="2"/>
  <c r="L155" i="2"/>
  <c r="I155" i="2"/>
  <c r="K154" i="2"/>
  <c r="J154" i="2"/>
  <c r="S154" i="2"/>
  <c r="L154" i="2"/>
  <c r="I154" i="2"/>
  <c r="K153" i="2"/>
  <c r="J153" i="2"/>
  <c r="S153" i="2"/>
  <c r="L153" i="2"/>
  <c r="I153" i="2"/>
  <c r="K152" i="2"/>
  <c r="J152" i="2"/>
  <c r="S152" i="2"/>
  <c r="L152" i="2"/>
  <c r="I152" i="2"/>
  <c r="K151" i="2"/>
  <c r="J151" i="2"/>
  <c r="S151" i="2"/>
  <c r="L151" i="2"/>
  <c r="I151" i="2"/>
  <c r="V148" i="2"/>
  <c r="I62" i="2" s="1"/>
  <c r="M148" i="2"/>
  <c r="F62" i="2" s="1"/>
  <c r="K147" i="2"/>
  <c r="J147" i="2"/>
  <c r="S147" i="2"/>
  <c r="L147" i="2"/>
  <c r="I147" i="2"/>
  <c r="K146" i="2"/>
  <c r="J146" i="2"/>
  <c r="S146" i="2"/>
  <c r="L146" i="2"/>
  <c r="I146" i="2"/>
  <c r="K145" i="2"/>
  <c r="J145" i="2"/>
  <c r="S145" i="2"/>
  <c r="L145" i="2"/>
  <c r="I145" i="2"/>
  <c r="K144" i="2"/>
  <c r="J144" i="2"/>
  <c r="S144" i="2"/>
  <c r="L144" i="2"/>
  <c r="I144" i="2"/>
  <c r="V141" i="2"/>
  <c r="M141" i="2"/>
  <c r="F61" i="2" s="1"/>
  <c r="K140" i="2"/>
  <c r="J140" i="2"/>
  <c r="S140" i="2"/>
  <c r="L140" i="2"/>
  <c r="I140" i="2"/>
  <c r="K139" i="2"/>
  <c r="J139" i="2"/>
  <c r="S139" i="2"/>
  <c r="L139" i="2"/>
  <c r="I139" i="2"/>
  <c r="V133" i="2"/>
  <c r="M133" i="2"/>
  <c r="F57" i="2" s="1"/>
  <c r="K132" i="2"/>
  <c r="J132" i="2"/>
  <c r="S132" i="2"/>
  <c r="L132" i="2"/>
  <c r="I132" i="2"/>
  <c r="K131" i="2"/>
  <c r="J131" i="2"/>
  <c r="S131" i="2"/>
  <c r="L131" i="2"/>
  <c r="I131" i="2"/>
  <c r="K130" i="2"/>
  <c r="J130" i="2"/>
  <c r="S130" i="2"/>
  <c r="L130" i="2"/>
  <c r="I130" i="2"/>
  <c r="K129" i="2"/>
  <c r="J129" i="2"/>
  <c r="S129" i="2"/>
  <c r="I129" i="2"/>
  <c r="K128" i="2"/>
  <c r="J128" i="2"/>
  <c r="S128" i="2"/>
  <c r="L128" i="2"/>
  <c r="I128" i="2"/>
  <c r="K127" i="2"/>
  <c r="J127" i="2"/>
  <c r="S127" i="2"/>
  <c r="L127" i="2"/>
  <c r="I127" i="2"/>
  <c r="K126" i="2"/>
  <c r="J126" i="2"/>
  <c r="S126" i="2"/>
  <c r="L126" i="2"/>
  <c r="I126" i="2"/>
  <c r="K125" i="2"/>
  <c r="J125" i="2"/>
  <c r="S125" i="2"/>
  <c r="L125" i="2"/>
  <c r="I125" i="2"/>
  <c r="K124" i="2"/>
  <c r="J124" i="2"/>
  <c r="S124" i="2"/>
  <c r="L124" i="2"/>
  <c r="I124" i="2"/>
  <c r="K123" i="2"/>
  <c r="J123" i="2"/>
  <c r="S123" i="2"/>
  <c r="L123" i="2"/>
  <c r="I123" i="2"/>
  <c r="K122" i="2"/>
  <c r="J122" i="2"/>
  <c r="S122" i="2"/>
  <c r="L122" i="2"/>
  <c r="I122" i="2"/>
  <c r="K121" i="2"/>
  <c r="J121" i="2"/>
  <c r="S121" i="2"/>
  <c r="L121" i="2"/>
  <c r="I121" i="2"/>
  <c r="K120" i="2"/>
  <c r="J120" i="2"/>
  <c r="S120" i="2"/>
  <c r="L120" i="2"/>
  <c r="I120" i="2"/>
  <c r="K119" i="2"/>
  <c r="J119" i="2"/>
  <c r="S119" i="2"/>
  <c r="L119" i="2"/>
  <c r="I119" i="2"/>
  <c r="K118" i="2"/>
  <c r="J118" i="2"/>
  <c r="S118" i="2"/>
  <c r="L118" i="2"/>
  <c r="I118" i="2"/>
  <c r="K117" i="2"/>
  <c r="J117" i="2"/>
  <c r="S117" i="2"/>
  <c r="L117" i="2"/>
  <c r="I117" i="2"/>
  <c r="K116" i="2"/>
  <c r="J116" i="2"/>
  <c r="S116" i="2"/>
  <c r="L116" i="2"/>
  <c r="I116" i="2"/>
  <c r="K115" i="2"/>
  <c r="J115" i="2"/>
  <c r="S115" i="2"/>
  <c r="L115" i="2"/>
  <c r="I115" i="2"/>
  <c r="K114" i="2"/>
  <c r="J114" i="2"/>
  <c r="S114" i="2"/>
  <c r="L114" i="2"/>
  <c r="I114" i="2"/>
  <c r="K113" i="2"/>
  <c r="J113" i="2"/>
  <c r="S113" i="2"/>
  <c r="L113" i="2"/>
  <c r="I113" i="2"/>
  <c r="K112" i="2"/>
  <c r="J112" i="2"/>
  <c r="S112" i="2"/>
  <c r="L112" i="2"/>
  <c r="I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S109" i="2"/>
  <c r="L109" i="2"/>
  <c r="I109" i="2"/>
  <c r="K108" i="2"/>
  <c r="J108" i="2"/>
  <c r="S108" i="2"/>
  <c r="L108" i="2"/>
  <c r="I108" i="2"/>
  <c r="K107" i="2"/>
  <c r="J107" i="2"/>
  <c r="S107" i="2"/>
  <c r="L107" i="2"/>
  <c r="I107" i="2"/>
  <c r="K106" i="2"/>
  <c r="J106" i="2"/>
  <c r="S106" i="2"/>
  <c r="L106" i="2"/>
  <c r="I106" i="2"/>
  <c r="K105" i="2"/>
  <c r="J105" i="2"/>
  <c r="S105" i="2"/>
  <c r="L105" i="2"/>
  <c r="I105" i="2"/>
  <c r="V102" i="2"/>
  <c r="I56" i="2" s="1"/>
  <c r="M102" i="2"/>
  <c r="M135" i="2" s="1"/>
  <c r="F58" i="2" s="1"/>
  <c r="D15" i="2" s="1"/>
  <c r="K101" i="2"/>
  <c r="J101" i="2"/>
  <c r="S101" i="2"/>
  <c r="L101" i="2"/>
  <c r="I101" i="2"/>
  <c r="K100" i="2"/>
  <c r="J100" i="2"/>
  <c r="S100" i="2"/>
  <c r="L100" i="2"/>
  <c r="I100" i="2"/>
  <c r="I196" i="17" l="1"/>
  <c r="G70" i="17" s="1"/>
  <c r="I201" i="17"/>
  <c r="G71" i="17" s="1"/>
  <c r="M126" i="16"/>
  <c r="F63" i="16" s="1"/>
  <c r="L179" i="15"/>
  <c r="E66" i="15" s="1"/>
  <c r="I110" i="8"/>
  <c r="G57" i="8" s="1"/>
  <c r="L133" i="8"/>
  <c r="E58" i="8" s="1"/>
  <c r="L147" i="7"/>
  <c r="E64" i="7" s="1"/>
  <c r="I161" i="4"/>
  <c r="G64" i="4" s="1"/>
  <c r="I230" i="4"/>
  <c r="G66" i="4" s="1"/>
  <c r="L387" i="3"/>
  <c r="E70" i="3" s="1"/>
  <c r="L104" i="16"/>
  <c r="E57" i="16" s="1"/>
  <c r="S157" i="16"/>
  <c r="H66" i="16" s="1"/>
  <c r="K163" i="7"/>
  <c r="K12" i="1" s="1"/>
  <c r="M127" i="3"/>
  <c r="F56" i="3" s="1"/>
  <c r="L360" i="3"/>
  <c r="E68" i="3" s="1"/>
  <c r="L382" i="3"/>
  <c r="E69" i="3" s="1"/>
  <c r="L429" i="3"/>
  <c r="E72" i="3" s="1"/>
  <c r="L494" i="3"/>
  <c r="E74" i="3" s="1"/>
  <c r="M529" i="3"/>
  <c r="F75" i="3" s="1"/>
  <c r="I656" i="3"/>
  <c r="G80" i="3" s="1"/>
  <c r="L167" i="5"/>
  <c r="E63" i="5" s="1"/>
  <c r="M100" i="12"/>
  <c r="F58" i="12" s="1"/>
  <c r="L173" i="15"/>
  <c r="E65" i="15" s="1"/>
  <c r="I179" i="15"/>
  <c r="G66" i="15" s="1"/>
  <c r="S211" i="15"/>
  <c r="H68" i="15" s="1"/>
  <c r="I225" i="15"/>
  <c r="G70" i="15" s="1"/>
  <c r="S121" i="17"/>
  <c r="H58" i="17" s="1"/>
  <c r="L201" i="17"/>
  <c r="E71" i="17" s="1"/>
  <c r="S147" i="7"/>
  <c r="H64" i="7" s="1"/>
  <c r="S133" i="2"/>
  <c r="H57" i="2" s="1"/>
  <c r="L148" i="2"/>
  <c r="E62" i="2" s="1"/>
  <c r="S167" i="2"/>
  <c r="H64" i="2" s="1"/>
  <c r="M220" i="2"/>
  <c r="F72" i="2" s="1"/>
  <c r="D16" i="2" s="1"/>
  <c r="L173" i="2"/>
  <c r="E65" i="2" s="1"/>
  <c r="L198" i="2"/>
  <c r="E68" i="2" s="1"/>
  <c r="S206" i="2"/>
  <c r="H69" i="2" s="1"/>
  <c r="M262" i="3"/>
  <c r="F61" i="3" s="1"/>
  <c r="L662" i="3"/>
  <c r="E81" i="3" s="1"/>
  <c r="L667" i="3"/>
  <c r="E82" i="3" s="1"/>
  <c r="H29" i="4"/>
  <c r="P29" i="4" s="1"/>
  <c r="S148" i="8"/>
  <c r="H63" i="8" s="1"/>
  <c r="S165" i="8"/>
  <c r="H65" i="8" s="1"/>
  <c r="L181" i="8"/>
  <c r="E66" i="8" s="1"/>
  <c r="I204" i="8"/>
  <c r="G68" i="8" s="1"/>
  <c r="I209" i="8"/>
  <c r="G69" i="8" s="1"/>
  <c r="L153" i="11"/>
  <c r="E62" i="11" s="1"/>
  <c r="I205" i="14"/>
  <c r="G67" i="14" s="1"/>
  <c r="I228" i="14"/>
  <c r="G70" i="14" s="1"/>
  <c r="H29" i="15"/>
  <c r="P29" i="15" s="1"/>
  <c r="L247" i="15"/>
  <c r="E72" i="15" s="1"/>
  <c r="H29" i="18"/>
  <c r="P29" i="18" s="1"/>
  <c r="I111" i="4"/>
  <c r="G57" i="4" s="1"/>
  <c r="L161" i="4"/>
  <c r="E64" i="4" s="1"/>
  <c r="M161" i="4"/>
  <c r="F64" i="4" s="1"/>
  <c r="V232" i="4"/>
  <c r="I67" i="4" s="1"/>
  <c r="M110" i="8"/>
  <c r="F57" i="8" s="1"/>
  <c r="L204" i="8"/>
  <c r="E68" i="8" s="1"/>
  <c r="L209" i="8"/>
  <c r="E69" i="8" s="1"/>
  <c r="H29" i="10"/>
  <c r="P29" i="10" s="1"/>
  <c r="L107" i="12"/>
  <c r="E61" i="12" s="1"/>
  <c r="L112" i="12"/>
  <c r="E62" i="12" s="1"/>
  <c r="I228" i="13"/>
  <c r="G67" i="13" s="1"/>
  <c r="S120" i="14"/>
  <c r="H58" i="14" s="1"/>
  <c r="L138" i="14"/>
  <c r="E59" i="14" s="1"/>
  <c r="V166" i="16"/>
  <c r="I68" i="16" s="1"/>
  <c r="S147" i="16"/>
  <c r="H65" i="16" s="1"/>
  <c r="L164" i="16"/>
  <c r="E67" i="16" s="1"/>
  <c r="V724" i="3"/>
  <c r="I92" i="3" s="1"/>
  <c r="L130" i="4"/>
  <c r="E59" i="4" s="1"/>
  <c r="H29" i="6"/>
  <c r="P29" i="6" s="1"/>
  <c r="S135" i="7"/>
  <c r="H63" i="7" s="1"/>
  <c r="H29" i="11"/>
  <c r="P29" i="11" s="1"/>
  <c r="H29" i="13"/>
  <c r="P29" i="13" s="1"/>
  <c r="L225" i="15"/>
  <c r="E70" i="15" s="1"/>
  <c r="I247" i="15"/>
  <c r="G72" i="15" s="1"/>
  <c r="V203" i="17"/>
  <c r="I72" i="17" s="1"/>
  <c r="S149" i="17"/>
  <c r="H64" i="17" s="1"/>
  <c r="M168" i="17"/>
  <c r="F66" i="17" s="1"/>
  <c r="L397" i="3"/>
  <c r="E71" i="3" s="1"/>
  <c r="S529" i="3"/>
  <c r="H75" i="3" s="1"/>
  <c r="L617" i="3"/>
  <c r="E76" i="3" s="1"/>
  <c r="L642" i="3"/>
  <c r="E79" i="3" s="1"/>
  <c r="L689" i="3"/>
  <c r="E89" i="3" s="1"/>
  <c r="S111" i="4"/>
  <c r="H57" i="4" s="1"/>
  <c r="V173" i="5"/>
  <c r="I65" i="5" s="1"/>
  <c r="S93" i="8"/>
  <c r="H56" i="8" s="1"/>
  <c r="H29" i="14"/>
  <c r="P29" i="14" s="1"/>
  <c r="I167" i="15"/>
  <c r="G64" i="15" s="1"/>
  <c r="I173" i="15"/>
  <c r="G65" i="15" s="1"/>
  <c r="M202" i="15"/>
  <c r="F67" i="15" s="1"/>
  <c r="M211" i="15"/>
  <c r="F68" i="15" s="1"/>
  <c r="S219" i="15"/>
  <c r="H69" i="15" s="1"/>
  <c r="I155" i="17"/>
  <c r="G65" i="17" s="1"/>
  <c r="S130" i="4"/>
  <c r="H59" i="4" s="1"/>
  <c r="L133" i="2"/>
  <c r="E57" i="2" s="1"/>
  <c r="S173" i="2"/>
  <c r="H65" i="2" s="1"/>
  <c r="L180" i="2"/>
  <c r="E66" i="2" s="1"/>
  <c r="I213" i="2"/>
  <c r="G70" i="2" s="1"/>
  <c r="S141" i="3"/>
  <c r="H57" i="3" s="1"/>
  <c r="L179" i="3"/>
  <c r="E58" i="3" s="1"/>
  <c r="I212" i="3"/>
  <c r="G59" i="3" s="1"/>
  <c r="L219" i="3"/>
  <c r="E60" i="3" s="1"/>
  <c r="S299" i="3"/>
  <c r="H62" i="3" s="1"/>
  <c r="M382" i="3"/>
  <c r="F69" i="3" s="1"/>
  <c r="L672" i="3"/>
  <c r="E83" i="3" s="1"/>
  <c r="I125" i="7"/>
  <c r="G62" i="7" s="1"/>
  <c r="I147" i="7"/>
  <c r="G64" i="7" s="1"/>
  <c r="S152" i="7"/>
  <c r="H65" i="7" s="1"/>
  <c r="I159" i="8"/>
  <c r="G64" i="8" s="1"/>
  <c r="L165" i="8"/>
  <c r="E65" i="8" s="1"/>
  <c r="I181" i="8"/>
  <c r="G66" i="8" s="1"/>
  <c r="M181" i="8"/>
  <c r="F66" i="8" s="1"/>
  <c r="S127" i="11"/>
  <c r="H61" i="11" s="1"/>
  <c r="M153" i="11"/>
  <c r="F62" i="11" s="1"/>
  <c r="L215" i="11"/>
  <c r="E63" i="11" s="1"/>
  <c r="V230" i="13"/>
  <c r="I68" i="13" s="1"/>
  <c r="S216" i="13"/>
  <c r="H65" i="13" s="1"/>
  <c r="L223" i="13"/>
  <c r="E66" i="13" s="1"/>
  <c r="V255" i="14"/>
  <c r="I75" i="14" s="1"/>
  <c r="L146" i="15"/>
  <c r="I87" i="18"/>
  <c r="G57" i="18" s="1"/>
  <c r="S103" i="18"/>
  <c r="H58" i="18" s="1"/>
  <c r="K242" i="2"/>
  <c r="K7" i="1" s="1"/>
  <c r="L167" i="2"/>
  <c r="E64" i="2" s="1"/>
  <c r="L187" i="2"/>
  <c r="E67" i="2" s="1"/>
  <c r="I206" i="2"/>
  <c r="G69" i="2" s="1"/>
  <c r="S213" i="2"/>
  <c r="H70" i="2" s="1"/>
  <c r="I141" i="3"/>
  <c r="G57" i="3" s="1"/>
  <c r="I299" i="3"/>
  <c r="G62" i="3" s="1"/>
  <c r="L457" i="3"/>
  <c r="E73" i="3" s="1"/>
  <c r="M457" i="3"/>
  <c r="F73" i="3" s="1"/>
  <c r="I133" i="2"/>
  <c r="G57" i="2" s="1"/>
  <c r="V220" i="2"/>
  <c r="I72" i="2" s="1"/>
  <c r="L161" i="2"/>
  <c r="E63" i="2" s="1"/>
  <c r="I173" i="2"/>
  <c r="G65" i="2" s="1"/>
  <c r="L206" i="2"/>
  <c r="E69" i="2" s="1"/>
  <c r="S212" i="3"/>
  <c r="H59" i="3" s="1"/>
  <c r="L262" i="3"/>
  <c r="E61" i="3" s="1"/>
  <c r="I141" i="2"/>
  <c r="G61" i="2" s="1"/>
  <c r="I148" i="2"/>
  <c r="G62" i="2" s="1"/>
  <c r="S161" i="2"/>
  <c r="H63" i="2" s="1"/>
  <c r="I180" i="2"/>
  <c r="G66" i="2" s="1"/>
  <c r="S187" i="2"/>
  <c r="H67" i="2" s="1"/>
  <c r="I198" i="2"/>
  <c r="G68" i="2" s="1"/>
  <c r="L218" i="2"/>
  <c r="E71" i="2" s="1"/>
  <c r="L225" i="2"/>
  <c r="E75" i="2" s="1"/>
  <c r="L231" i="2"/>
  <c r="E76" i="2" s="1"/>
  <c r="I231" i="2"/>
  <c r="G76" i="2" s="1"/>
  <c r="V241" i="2"/>
  <c r="I81" i="2" s="1"/>
  <c r="H29" i="2"/>
  <c r="P29" i="2" s="1"/>
  <c r="L141" i="3"/>
  <c r="E57" i="3" s="1"/>
  <c r="I179" i="3"/>
  <c r="G58" i="3" s="1"/>
  <c r="I219" i="3"/>
  <c r="G60" i="3" s="1"/>
  <c r="S141" i="2"/>
  <c r="H61" i="2" s="1"/>
  <c r="S148" i="2"/>
  <c r="H62" i="2" s="1"/>
  <c r="I161" i="2"/>
  <c r="G63" i="2" s="1"/>
  <c r="S180" i="2"/>
  <c r="H66" i="2" s="1"/>
  <c r="I187" i="2"/>
  <c r="G67" i="2" s="1"/>
  <c r="S198" i="2"/>
  <c r="H68" i="2" s="1"/>
  <c r="L213" i="2"/>
  <c r="E70" i="2" s="1"/>
  <c r="V233" i="2"/>
  <c r="I77" i="2" s="1"/>
  <c r="S231" i="2"/>
  <c r="H76" i="2" s="1"/>
  <c r="M233" i="2"/>
  <c r="F77" i="2" s="1"/>
  <c r="P19" i="2"/>
  <c r="E7" i="1"/>
  <c r="I127" i="3"/>
  <c r="G56" i="3" s="1"/>
  <c r="K742" i="3"/>
  <c r="K8" i="1" s="1"/>
  <c r="H29" i="3"/>
  <c r="P29" i="3" s="1"/>
  <c r="V305" i="3"/>
  <c r="I64" i="3" s="1"/>
  <c r="S179" i="3"/>
  <c r="H58" i="3" s="1"/>
  <c r="L212" i="3"/>
  <c r="E59" i="3" s="1"/>
  <c r="K167" i="16"/>
  <c r="K21" i="1" s="1"/>
  <c r="H29" i="16"/>
  <c r="P29" i="16" s="1"/>
  <c r="S191" i="17"/>
  <c r="H69" i="17" s="1"/>
  <c r="L191" i="17"/>
  <c r="E69" i="17" s="1"/>
  <c r="S219" i="3"/>
  <c r="H60" i="3" s="1"/>
  <c r="I262" i="3"/>
  <c r="G61" i="3" s="1"/>
  <c r="M299" i="3"/>
  <c r="F62" i="3" s="1"/>
  <c r="S360" i="3"/>
  <c r="H68" i="3" s="1"/>
  <c r="M360" i="3"/>
  <c r="F68" i="3" s="1"/>
  <c r="S382" i="3"/>
  <c r="H69" i="3" s="1"/>
  <c r="S387" i="3"/>
  <c r="H70" i="3" s="1"/>
  <c r="S397" i="3"/>
  <c r="H71" i="3" s="1"/>
  <c r="M397" i="3"/>
  <c r="F71" i="3" s="1"/>
  <c r="S429" i="3"/>
  <c r="H72" i="3" s="1"/>
  <c r="M429" i="3"/>
  <c r="F72" i="3" s="1"/>
  <c r="I457" i="3"/>
  <c r="G73" i="3" s="1"/>
  <c r="S494" i="3"/>
  <c r="H74" i="3" s="1"/>
  <c r="S617" i="3"/>
  <c r="H76" i="3" s="1"/>
  <c r="M617" i="3"/>
  <c r="F76" i="3" s="1"/>
  <c r="I623" i="3"/>
  <c r="G77" i="3" s="1"/>
  <c r="I635" i="3"/>
  <c r="G78" i="3" s="1"/>
  <c r="S642" i="3"/>
  <c r="H79" i="3" s="1"/>
  <c r="M642" i="3"/>
  <c r="F79" i="3" s="1"/>
  <c r="L656" i="3"/>
  <c r="E80" i="3" s="1"/>
  <c r="I662" i="3"/>
  <c r="G81" i="3" s="1"/>
  <c r="I667" i="3"/>
  <c r="G82" i="3" s="1"/>
  <c r="I672" i="3"/>
  <c r="G83" i="3" s="1"/>
  <c r="I689" i="3"/>
  <c r="G89" i="3" s="1"/>
  <c r="I718" i="3"/>
  <c r="G90" i="3" s="1"/>
  <c r="I190" i="4"/>
  <c r="G65" i="4" s="1"/>
  <c r="I109" i="5"/>
  <c r="G61" i="5" s="1"/>
  <c r="I132" i="5"/>
  <c r="G62" i="5" s="1"/>
  <c r="S167" i="5"/>
  <c r="H63" i="5" s="1"/>
  <c r="K94" i="6"/>
  <c r="K11" i="1" s="1"/>
  <c r="M109" i="7"/>
  <c r="F58" i="7" s="1"/>
  <c r="V154" i="7"/>
  <c r="I66" i="7" s="1"/>
  <c r="L152" i="7"/>
  <c r="E65" i="7" s="1"/>
  <c r="L110" i="8"/>
  <c r="E57" i="8" s="1"/>
  <c r="S133" i="8"/>
  <c r="H58" i="8" s="1"/>
  <c r="L159" i="8"/>
  <c r="E64" i="8" s="1"/>
  <c r="I190" i="8"/>
  <c r="G67" i="8" s="1"/>
  <c r="M190" i="8"/>
  <c r="F67" i="8" s="1"/>
  <c r="L218" i="8"/>
  <c r="E70" i="8" s="1"/>
  <c r="I218" i="8"/>
  <c r="G70" i="8" s="1"/>
  <c r="I133" i="10"/>
  <c r="G62" i="10" s="1"/>
  <c r="L133" i="10"/>
  <c r="E62" i="10" s="1"/>
  <c r="P19" i="12"/>
  <c r="I112" i="12"/>
  <c r="G62" i="12" s="1"/>
  <c r="I136" i="12"/>
  <c r="G63" i="12" s="1"/>
  <c r="S141" i="12"/>
  <c r="H64" i="12" s="1"/>
  <c r="I172" i="13"/>
  <c r="G64" i="13" s="1"/>
  <c r="I223" i="13"/>
  <c r="G66" i="13" s="1"/>
  <c r="S228" i="13"/>
  <c r="H67" i="13" s="1"/>
  <c r="L114" i="14"/>
  <c r="E57" i="14" s="1"/>
  <c r="I114" i="14"/>
  <c r="G57" i="14" s="1"/>
  <c r="S169" i="14"/>
  <c r="H60" i="14" s="1"/>
  <c r="V230" i="14"/>
  <c r="I71" i="14" s="1"/>
  <c r="S191" i="14"/>
  <c r="H66" i="14" s="1"/>
  <c r="M191" i="14"/>
  <c r="F66" i="14" s="1"/>
  <c r="I218" i="14"/>
  <c r="G68" i="14" s="1"/>
  <c r="L223" i="14"/>
  <c r="E69" i="14" s="1"/>
  <c r="L228" i="14"/>
  <c r="E70" i="14" s="1"/>
  <c r="M110" i="16"/>
  <c r="F59" i="16" s="1"/>
  <c r="S104" i="16"/>
  <c r="H57" i="16" s="1"/>
  <c r="I126" i="16"/>
  <c r="G63" i="16" s="1"/>
  <c r="I137" i="16"/>
  <c r="G64" i="16" s="1"/>
  <c r="S164" i="16"/>
  <c r="H67" i="16" s="1"/>
  <c r="I101" i="17"/>
  <c r="G57" i="17" s="1"/>
  <c r="I175" i="17"/>
  <c r="G67" i="17" s="1"/>
  <c r="I529" i="3"/>
  <c r="G75" i="3" s="1"/>
  <c r="L623" i="3"/>
  <c r="E77" i="3" s="1"/>
  <c r="L635" i="3"/>
  <c r="E78" i="3" s="1"/>
  <c r="S656" i="3"/>
  <c r="H80" i="3" s="1"/>
  <c r="L718" i="3"/>
  <c r="E90" i="3" s="1"/>
  <c r="K233" i="4"/>
  <c r="K9" i="1" s="1"/>
  <c r="I130" i="4"/>
  <c r="G59" i="4" s="1"/>
  <c r="M130" i="4"/>
  <c r="F59" i="4" s="1"/>
  <c r="L190" i="4"/>
  <c r="E65" i="4" s="1"/>
  <c r="S230" i="4"/>
  <c r="H66" i="4" s="1"/>
  <c r="L230" i="4"/>
  <c r="E66" i="4" s="1"/>
  <c r="I96" i="5"/>
  <c r="G60" i="5" s="1"/>
  <c r="L109" i="5"/>
  <c r="E61" i="5" s="1"/>
  <c r="L132" i="5"/>
  <c r="E62" i="5" s="1"/>
  <c r="I135" i="7"/>
  <c r="G63" i="7" s="1"/>
  <c r="H29" i="7"/>
  <c r="P29" i="7" s="1"/>
  <c r="S110" i="8"/>
  <c r="H57" i="8" s="1"/>
  <c r="S159" i="8"/>
  <c r="H64" i="8" s="1"/>
  <c r="I165" i="8"/>
  <c r="G65" i="8" s="1"/>
  <c r="V220" i="8"/>
  <c r="I71" i="8" s="1"/>
  <c r="S181" i="8"/>
  <c r="H66" i="8" s="1"/>
  <c r="S204" i="8"/>
  <c r="H68" i="8" s="1"/>
  <c r="M204" i="8"/>
  <c r="F68" i="8" s="1"/>
  <c r="I127" i="11"/>
  <c r="G61" i="11" s="1"/>
  <c r="K151" i="12"/>
  <c r="K17" i="1" s="1"/>
  <c r="L136" i="12"/>
  <c r="E63" i="12" s="1"/>
  <c r="V122" i="13"/>
  <c r="I60" i="13" s="1"/>
  <c r="L116" i="13"/>
  <c r="E58" i="13" s="1"/>
  <c r="K256" i="14"/>
  <c r="K19" i="1" s="1"/>
  <c r="I120" i="14"/>
  <c r="G58" i="14" s="1"/>
  <c r="S138" i="14"/>
  <c r="H59" i="14" s="1"/>
  <c r="S205" i="14"/>
  <c r="H67" i="14" s="1"/>
  <c r="L205" i="14"/>
  <c r="E67" i="14" s="1"/>
  <c r="L218" i="14"/>
  <c r="E68" i="14" s="1"/>
  <c r="M253" i="14"/>
  <c r="M255" i="14" s="1"/>
  <c r="F75" i="14" s="1"/>
  <c r="D17" i="14" s="1"/>
  <c r="L110" i="15"/>
  <c r="E57" i="15" s="1"/>
  <c r="S133" i="15"/>
  <c r="H58" i="15" s="1"/>
  <c r="S167" i="15"/>
  <c r="H64" i="15" s="1"/>
  <c r="S179" i="15"/>
  <c r="H66" i="15" s="1"/>
  <c r="L202" i="15"/>
  <c r="E67" i="15" s="1"/>
  <c r="I211" i="15"/>
  <c r="G68" i="15" s="1"/>
  <c r="L219" i="15"/>
  <c r="E69" i="15" s="1"/>
  <c r="I219" i="15"/>
  <c r="G69" i="15" s="1"/>
  <c r="S225" i="15"/>
  <c r="H70" i="15" s="1"/>
  <c r="L241" i="15"/>
  <c r="E71" i="15" s="1"/>
  <c r="I241" i="15"/>
  <c r="G71" i="15" s="1"/>
  <c r="S247" i="15"/>
  <c r="H72" i="15" s="1"/>
  <c r="L126" i="16"/>
  <c r="E63" i="16" s="1"/>
  <c r="L137" i="16"/>
  <c r="E64" i="16" s="1"/>
  <c r="I147" i="16"/>
  <c r="G65" i="16" s="1"/>
  <c r="I157" i="16"/>
  <c r="G66" i="16" s="1"/>
  <c r="E21" i="1"/>
  <c r="P19" i="16"/>
  <c r="K204" i="17"/>
  <c r="K22" i="1" s="1"/>
  <c r="H29" i="17"/>
  <c r="P29" i="17" s="1"/>
  <c r="S262" i="3"/>
  <c r="H61" i="3" s="1"/>
  <c r="L299" i="3"/>
  <c r="E62" i="3" s="1"/>
  <c r="I360" i="3"/>
  <c r="G68" i="3" s="1"/>
  <c r="I382" i="3"/>
  <c r="G69" i="3" s="1"/>
  <c r="I387" i="3"/>
  <c r="G70" i="3" s="1"/>
  <c r="I397" i="3"/>
  <c r="G71" i="3" s="1"/>
  <c r="I429" i="3"/>
  <c r="G72" i="3" s="1"/>
  <c r="S457" i="3"/>
  <c r="H73" i="3" s="1"/>
  <c r="I494" i="3"/>
  <c r="G74" i="3" s="1"/>
  <c r="M494" i="3"/>
  <c r="F74" i="3" s="1"/>
  <c r="L529" i="3"/>
  <c r="E75" i="3" s="1"/>
  <c r="I617" i="3"/>
  <c r="G76" i="3" s="1"/>
  <c r="S623" i="3"/>
  <c r="H77" i="3" s="1"/>
  <c r="S635" i="3"/>
  <c r="H78" i="3" s="1"/>
  <c r="M635" i="3"/>
  <c r="F78" i="3" s="1"/>
  <c r="I642" i="3"/>
  <c r="G79" i="3" s="1"/>
  <c r="M656" i="3"/>
  <c r="F80" i="3" s="1"/>
  <c r="S662" i="3"/>
  <c r="H81" i="3" s="1"/>
  <c r="S667" i="3"/>
  <c r="H82" i="3" s="1"/>
  <c r="S672" i="3"/>
  <c r="H83" i="3" s="1"/>
  <c r="S689" i="3"/>
  <c r="H89" i="3" s="1"/>
  <c r="S718" i="3"/>
  <c r="H90" i="3" s="1"/>
  <c r="M718" i="3"/>
  <c r="F90" i="3" s="1"/>
  <c r="S190" i="4"/>
  <c r="H65" i="4" s="1"/>
  <c r="M190" i="4"/>
  <c r="F65" i="4" s="1"/>
  <c r="M230" i="4"/>
  <c r="F66" i="4" s="1"/>
  <c r="K174" i="5"/>
  <c r="K10" i="1" s="1"/>
  <c r="S109" i="5"/>
  <c r="H61" i="5" s="1"/>
  <c r="S132" i="5"/>
  <c r="H62" i="5" s="1"/>
  <c r="I167" i="5"/>
  <c r="G63" i="5" s="1"/>
  <c r="H29" i="5"/>
  <c r="P29" i="5" s="1"/>
  <c r="S91" i="6"/>
  <c r="H60" i="6" s="1"/>
  <c r="L125" i="7"/>
  <c r="E62" i="7" s="1"/>
  <c r="L135" i="7"/>
  <c r="E63" i="7" s="1"/>
  <c r="S218" i="8"/>
  <c r="H70" i="8" s="1"/>
  <c r="K136" i="10"/>
  <c r="K15" i="1" s="1"/>
  <c r="M89" i="10"/>
  <c r="F58" i="10" s="1"/>
  <c r="S133" i="10"/>
  <c r="H62" i="10" s="1"/>
  <c r="M133" i="10"/>
  <c r="F62" i="10" s="1"/>
  <c r="L127" i="11"/>
  <c r="E61" i="11" s="1"/>
  <c r="M127" i="11"/>
  <c r="F61" i="11" s="1"/>
  <c r="I153" i="11"/>
  <c r="G62" i="11" s="1"/>
  <c r="I215" i="11"/>
  <c r="G63" i="11" s="1"/>
  <c r="I220" i="11"/>
  <c r="G64" i="11" s="1"/>
  <c r="H29" i="12"/>
  <c r="P29" i="12" s="1"/>
  <c r="K231" i="13"/>
  <c r="K18" i="1" s="1"/>
  <c r="I95" i="13"/>
  <c r="G57" i="13" s="1"/>
  <c r="S116" i="13"/>
  <c r="H58" i="13" s="1"/>
  <c r="S172" i="13"/>
  <c r="H64" i="13" s="1"/>
  <c r="M172" i="13"/>
  <c r="F64" i="13" s="1"/>
  <c r="L172" i="13"/>
  <c r="E64" i="13" s="1"/>
  <c r="S223" i="13"/>
  <c r="H66" i="13" s="1"/>
  <c r="S110" i="15"/>
  <c r="H57" i="15" s="1"/>
  <c r="M110" i="15"/>
  <c r="F57" i="15" s="1"/>
  <c r="V249" i="15"/>
  <c r="I73" i="15" s="1"/>
  <c r="M167" i="15"/>
  <c r="F64" i="15" s="1"/>
  <c r="S202" i="15"/>
  <c r="H67" i="15" s="1"/>
  <c r="L211" i="15"/>
  <c r="E68" i="15" s="1"/>
  <c r="M147" i="7"/>
  <c r="F64" i="7" s="1"/>
  <c r="I152" i="7"/>
  <c r="G65" i="7" s="1"/>
  <c r="K221" i="8"/>
  <c r="K13" i="1" s="1"/>
  <c r="I133" i="8"/>
  <c r="G58" i="8" s="1"/>
  <c r="S190" i="8"/>
  <c r="H67" i="8" s="1"/>
  <c r="S209" i="8"/>
  <c r="H69" i="8" s="1"/>
  <c r="K189" i="9"/>
  <c r="K14" i="1" s="1"/>
  <c r="L83" i="10"/>
  <c r="L89" i="10" s="1"/>
  <c r="E58" i="10" s="1"/>
  <c r="C15" i="10" s="1"/>
  <c r="K223" i="11"/>
  <c r="K16" i="1" s="1"/>
  <c r="S153" i="11"/>
  <c r="H62" i="11" s="1"/>
  <c r="S215" i="11"/>
  <c r="H63" i="11" s="1"/>
  <c r="M215" i="11"/>
  <c r="F63" i="11" s="1"/>
  <c r="S220" i="11"/>
  <c r="H64" i="11" s="1"/>
  <c r="S112" i="12"/>
  <c r="H62" i="12" s="1"/>
  <c r="S136" i="12"/>
  <c r="H63" i="12" s="1"/>
  <c r="M136" i="12"/>
  <c r="F63" i="12" s="1"/>
  <c r="I141" i="12"/>
  <c r="G64" i="12" s="1"/>
  <c r="S95" i="13"/>
  <c r="H57" i="13" s="1"/>
  <c r="I116" i="13"/>
  <c r="G58" i="13" s="1"/>
  <c r="L216" i="13"/>
  <c r="E65" i="13" s="1"/>
  <c r="I216" i="13"/>
  <c r="G65" i="13" s="1"/>
  <c r="M216" i="13"/>
  <c r="F65" i="13" s="1"/>
  <c r="L228" i="13"/>
  <c r="E67" i="13" s="1"/>
  <c r="S114" i="14"/>
  <c r="H57" i="14" s="1"/>
  <c r="I169" i="14"/>
  <c r="G60" i="14" s="1"/>
  <c r="L191" i="14"/>
  <c r="E66" i="14" s="1"/>
  <c r="I191" i="14"/>
  <c r="G66" i="14" s="1"/>
  <c r="S218" i="14"/>
  <c r="H68" i="14" s="1"/>
  <c r="M218" i="14"/>
  <c r="F68" i="14" s="1"/>
  <c r="S253" i="14"/>
  <c r="H74" i="14" s="1"/>
  <c r="K250" i="15"/>
  <c r="K20" i="1" s="1"/>
  <c r="I110" i="15"/>
  <c r="G57" i="15" s="1"/>
  <c r="L133" i="15"/>
  <c r="E58" i="15" s="1"/>
  <c r="S146" i="15"/>
  <c r="H63" i="15" s="1"/>
  <c r="L167" i="15"/>
  <c r="E64" i="15" s="1"/>
  <c r="I202" i="15"/>
  <c r="G67" i="15" s="1"/>
  <c r="I104" i="16"/>
  <c r="G57" i="16" s="1"/>
  <c r="S126" i="16"/>
  <c r="H63" i="16" s="1"/>
  <c r="S137" i="16"/>
  <c r="H64" i="16" s="1"/>
  <c r="L147" i="16"/>
  <c r="E65" i="16" s="1"/>
  <c r="L157" i="16"/>
  <c r="E66" i="16" s="1"/>
  <c r="I164" i="16"/>
  <c r="G67" i="16" s="1"/>
  <c r="L101" i="17"/>
  <c r="E57" i="17" s="1"/>
  <c r="L121" i="17"/>
  <c r="E58" i="17" s="1"/>
  <c r="I121" i="17"/>
  <c r="G58" i="17" s="1"/>
  <c r="S135" i="17"/>
  <c r="H63" i="17" s="1"/>
  <c r="L149" i="17"/>
  <c r="E64" i="17" s="1"/>
  <c r="I149" i="17"/>
  <c r="G64" i="17" s="1"/>
  <c r="I168" i="17"/>
  <c r="G66" i="17" s="1"/>
  <c r="L175" i="17"/>
  <c r="E67" i="17" s="1"/>
  <c r="L196" i="17"/>
  <c r="E70" i="17" s="1"/>
  <c r="K111" i="18"/>
  <c r="K23" i="1" s="1"/>
  <c r="L87" i="18"/>
  <c r="E57" i="18" s="1"/>
  <c r="E15" i="1"/>
  <c r="E19" i="1"/>
  <c r="S101" i="17"/>
  <c r="H57" i="17" s="1"/>
  <c r="S155" i="17"/>
  <c r="H65" i="17" s="1"/>
  <c r="L155" i="17"/>
  <c r="E65" i="17" s="1"/>
  <c r="L168" i="17"/>
  <c r="E66" i="17" s="1"/>
  <c r="S175" i="17"/>
  <c r="H67" i="17" s="1"/>
  <c r="I191" i="17"/>
  <c r="G69" i="17" s="1"/>
  <c r="S196" i="17"/>
  <c r="H70" i="17" s="1"/>
  <c r="S201" i="17"/>
  <c r="H71" i="17" s="1"/>
  <c r="S87" i="18"/>
  <c r="H57" i="18" s="1"/>
  <c r="I103" i="18"/>
  <c r="G58" i="18" s="1"/>
  <c r="L108" i="18"/>
  <c r="E59" i="18" s="1"/>
  <c r="L103" i="18"/>
  <c r="E58" i="18" s="1"/>
  <c r="S108" i="18"/>
  <c r="H59" i="18" s="1"/>
  <c r="E18" i="1"/>
  <c r="L80" i="18"/>
  <c r="E56" i="18" s="1"/>
  <c r="I56" i="18"/>
  <c r="M110" i="18"/>
  <c r="F60" i="18" s="1"/>
  <c r="V110" i="18"/>
  <c r="I60" i="18" s="1"/>
  <c r="M111" i="18"/>
  <c r="F62" i="18" s="1"/>
  <c r="S80" i="18"/>
  <c r="H56" i="18" s="1"/>
  <c r="S110" i="18"/>
  <c r="H60" i="18" s="1"/>
  <c r="D15" i="18"/>
  <c r="E56" i="17"/>
  <c r="I56" i="17"/>
  <c r="V127" i="17"/>
  <c r="I60" i="17" s="1"/>
  <c r="L135" i="17"/>
  <c r="E63" i="17" s="1"/>
  <c r="I63" i="17"/>
  <c r="I92" i="17"/>
  <c r="G56" i="17" s="1"/>
  <c r="S92" i="17"/>
  <c r="H56" i="17" s="1"/>
  <c r="F56" i="17"/>
  <c r="M127" i="17"/>
  <c r="F60" i="17" s="1"/>
  <c r="D15" i="17" s="1"/>
  <c r="I135" i="17"/>
  <c r="G63" i="17" s="1"/>
  <c r="M135" i="17"/>
  <c r="F63" i="17" s="1"/>
  <c r="L88" i="16"/>
  <c r="E56" i="16" s="1"/>
  <c r="I56" i="16"/>
  <c r="V110" i="16"/>
  <c r="I59" i="16" s="1"/>
  <c r="L116" i="16"/>
  <c r="E62" i="16" s="1"/>
  <c r="I62" i="16"/>
  <c r="M166" i="16"/>
  <c r="F68" i="16" s="1"/>
  <c r="D16" i="16" s="1"/>
  <c r="I88" i="16"/>
  <c r="G56" i="16" s="1"/>
  <c r="S88" i="16"/>
  <c r="H56" i="16" s="1"/>
  <c r="F56" i="16"/>
  <c r="S116" i="16"/>
  <c r="H62" i="16" s="1"/>
  <c r="D15" i="16"/>
  <c r="L139" i="15"/>
  <c r="E60" i="15" s="1"/>
  <c r="M139" i="15"/>
  <c r="F60" i="15" s="1"/>
  <c r="D15" i="15" s="1"/>
  <c r="E56" i="15"/>
  <c r="I56" i="15"/>
  <c r="S139" i="15"/>
  <c r="H60" i="15" s="1"/>
  <c r="E63" i="15"/>
  <c r="I63" i="15"/>
  <c r="I93" i="15"/>
  <c r="G56" i="15" s="1"/>
  <c r="F56" i="15"/>
  <c r="V139" i="15"/>
  <c r="I60" i="15" s="1"/>
  <c r="I146" i="15"/>
  <c r="G63" i="15" s="1"/>
  <c r="M146" i="15"/>
  <c r="F63" i="15" s="1"/>
  <c r="C15" i="15"/>
  <c r="S255" i="14"/>
  <c r="H75" i="14" s="1"/>
  <c r="L106" i="14"/>
  <c r="E56" i="14" s="1"/>
  <c r="I56" i="14"/>
  <c r="M114" i="14"/>
  <c r="F57" i="14" s="1"/>
  <c r="V175" i="14"/>
  <c r="I62" i="14" s="1"/>
  <c r="L183" i="14"/>
  <c r="E65" i="14" s="1"/>
  <c r="I65" i="14"/>
  <c r="I253" i="14"/>
  <c r="G74" i="14" s="1"/>
  <c r="F74" i="14"/>
  <c r="I106" i="14"/>
  <c r="G56" i="14" s="1"/>
  <c r="S106" i="14"/>
  <c r="H56" i="14" s="1"/>
  <c r="F56" i="14"/>
  <c r="I183" i="14"/>
  <c r="G65" i="14" s="1"/>
  <c r="M183" i="14"/>
  <c r="F65" i="14" s="1"/>
  <c r="S183" i="14"/>
  <c r="H65" i="14" s="1"/>
  <c r="L253" i="14"/>
  <c r="E74" i="14" s="1"/>
  <c r="I56" i="13"/>
  <c r="F59" i="13"/>
  <c r="M122" i="13"/>
  <c r="F60" i="13" s="1"/>
  <c r="D15" i="13" s="1"/>
  <c r="I132" i="13"/>
  <c r="G63" i="13" s="1"/>
  <c r="S132" i="13"/>
  <c r="H63" i="13" s="1"/>
  <c r="F63" i="13"/>
  <c r="I64" i="13"/>
  <c r="V231" i="13"/>
  <c r="I70" i="13" s="1"/>
  <c r="S88" i="13"/>
  <c r="H56" i="13" s="1"/>
  <c r="L132" i="13"/>
  <c r="E63" i="13" s="1"/>
  <c r="I94" i="12"/>
  <c r="G56" i="12" s="1"/>
  <c r="S94" i="12"/>
  <c r="H56" i="12" s="1"/>
  <c r="F56" i="12"/>
  <c r="V100" i="12"/>
  <c r="I58" i="12" s="1"/>
  <c r="I107" i="12"/>
  <c r="G61" i="12" s="1"/>
  <c r="M107" i="12"/>
  <c r="F61" i="12" s="1"/>
  <c r="S107" i="12"/>
  <c r="H61" i="12" s="1"/>
  <c r="L143" i="12"/>
  <c r="E65" i="12" s="1"/>
  <c r="C16" i="12" s="1"/>
  <c r="V143" i="12"/>
  <c r="I65" i="12" s="1"/>
  <c r="I148" i="12"/>
  <c r="G68" i="12" s="1"/>
  <c r="S148" i="12"/>
  <c r="H68" i="12" s="1"/>
  <c r="F68" i="12"/>
  <c r="V150" i="12"/>
  <c r="I69" i="12" s="1"/>
  <c r="L94" i="12"/>
  <c r="E56" i="12" s="1"/>
  <c r="L148" i="12"/>
  <c r="E68" i="12" s="1"/>
  <c r="D15" i="12"/>
  <c r="I86" i="11"/>
  <c r="G56" i="11" s="1"/>
  <c r="S86" i="11"/>
  <c r="H56" i="11" s="1"/>
  <c r="F56" i="11"/>
  <c r="M88" i="11"/>
  <c r="F57" i="11" s="1"/>
  <c r="I96" i="11"/>
  <c r="G60" i="11" s="1"/>
  <c r="M96" i="11"/>
  <c r="F60" i="11" s="1"/>
  <c r="S96" i="11"/>
  <c r="H60" i="11" s="1"/>
  <c r="V222" i="11"/>
  <c r="I65" i="11" s="1"/>
  <c r="L86" i="11"/>
  <c r="E56" i="11" s="1"/>
  <c r="I56" i="11"/>
  <c r="L96" i="11"/>
  <c r="E60" i="11" s="1"/>
  <c r="D15" i="11"/>
  <c r="E61" i="10"/>
  <c r="E56" i="10"/>
  <c r="I56" i="10"/>
  <c r="F57" i="10"/>
  <c r="S89" i="10"/>
  <c r="H58" i="10" s="1"/>
  <c r="I95" i="10"/>
  <c r="G61" i="10" s="1"/>
  <c r="M95" i="10"/>
  <c r="F61" i="10" s="1"/>
  <c r="S95" i="10"/>
  <c r="H61" i="10" s="1"/>
  <c r="I83" i="10"/>
  <c r="G56" i="10" s="1"/>
  <c r="F56" i="10"/>
  <c r="V89" i="10"/>
  <c r="I58" i="10" s="1"/>
  <c r="I61" i="10"/>
  <c r="D15" i="10"/>
  <c r="L87" i="9"/>
  <c r="E56" i="9" s="1"/>
  <c r="I56" i="9"/>
  <c r="V89" i="9"/>
  <c r="I57" i="9" s="1"/>
  <c r="L175" i="9"/>
  <c r="E60" i="9" s="1"/>
  <c r="I60" i="9"/>
  <c r="I186" i="9"/>
  <c r="G64" i="9" s="1"/>
  <c r="S186" i="9"/>
  <c r="H64" i="9" s="1"/>
  <c r="F64" i="9"/>
  <c r="V188" i="9"/>
  <c r="I65" i="9" s="1"/>
  <c r="I87" i="9"/>
  <c r="G56" i="9" s="1"/>
  <c r="S87" i="9"/>
  <c r="H56" i="9" s="1"/>
  <c r="F56" i="9"/>
  <c r="S89" i="9"/>
  <c r="H57" i="9" s="1"/>
  <c r="I175" i="9"/>
  <c r="G60" i="9" s="1"/>
  <c r="M175" i="9"/>
  <c r="F60" i="9" s="1"/>
  <c r="S175" i="9"/>
  <c r="H60" i="9" s="1"/>
  <c r="L186" i="9"/>
  <c r="E64" i="9" s="1"/>
  <c r="I93" i="8"/>
  <c r="G56" i="8" s="1"/>
  <c r="F56" i="8"/>
  <c r="I59" i="8"/>
  <c r="V139" i="8"/>
  <c r="I60" i="8" s="1"/>
  <c r="I148" i="8"/>
  <c r="G63" i="8" s="1"/>
  <c r="F63" i="8"/>
  <c r="I65" i="8"/>
  <c r="L93" i="8"/>
  <c r="E56" i="8" s="1"/>
  <c r="S139" i="8"/>
  <c r="H60" i="8" s="1"/>
  <c r="L148" i="8"/>
  <c r="E63" i="8" s="1"/>
  <c r="I103" i="7"/>
  <c r="G56" i="7" s="1"/>
  <c r="S103" i="7"/>
  <c r="H56" i="7" s="1"/>
  <c r="F56" i="7"/>
  <c r="V109" i="7"/>
  <c r="I58" i="7" s="1"/>
  <c r="I120" i="7"/>
  <c r="G61" i="7" s="1"/>
  <c r="M120" i="7"/>
  <c r="F61" i="7" s="1"/>
  <c r="S120" i="7"/>
  <c r="H61" i="7" s="1"/>
  <c r="I160" i="7"/>
  <c r="G69" i="7" s="1"/>
  <c r="M160" i="7"/>
  <c r="F69" i="7" s="1"/>
  <c r="S160" i="7"/>
  <c r="H69" i="7" s="1"/>
  <c r="V162" i="7"/>
  <c r="I70" i="7" s="1"/>
  <c r="L103" i="7"/>
  <c r="E56" i="7" s="1"/>
  <c r="S109" i="7"/>
  <c r="H58" i="7" s="1"/>
  <c r="L120" i="7"/>
  <c r="E61" i="7" s="1"/>
  <c r="I61" i="7"/>
  <c r="L160" i="7"/>
  <c r="E69" i="7" s="1"/>
  <c r="D15" i="7"/>
  <c r="E56" i="6"/>
  <c r="I56" i="6"/>
  <c r="L83" i="6"/>
  <c r="E57" i="6" s="1"/>
  <c r="C15" i="6" s="1"/>
  <c r="V83" i="6"/>
  <c r="I57" i="6" s="1"/>
  <c r="L91" i="6"/>
  <c r="E60" i="6" s="1"/>
  <c r="I60" i="6"/>
  <c r="I81" i="6"/>
  <c r="G56" i="6" s="1"/>
  <c r="S81" i="6"/>
  <c r="H56" i="6" s="1"/>
  <c r="F56" i="6"/>
  <c r="M83" i="6"/>
  <c r="F57" i="6" s="1"/>
  <c r="D15" i="6" s="1"/>
  <c r="I91" i="6"/>
  <c r="G60" i="6" s="1"/>
  <c r="F60" i="6"/>
  <c r="I85" i="5"/>
  <c r="G56" i="5" s="1"/>
  <c r="S85" i="5"/>
  <c r="H56" i="5" s="1"/>
  <c r="F56" i="5"/>
  <c r="I87" i="5"/>
  <c r="G57" i="5" s="1"/>
  <c r="E15" i="5" s="1"/>
  <c r="M87" i="5"/>
  <c r="F57" i="5" s="1"/>
  <c r="D15" i="5" s="1"/>
  <c r="S87" i="5"/>
  <c r="H57" i="5" s="1"/>
  <c r="L96" i="5"/>
  <c r="E60" i="5" s="1"/>
  <c r="I60" i="5"/>
  <c r="M173" i="5"/>
  <c r="F65" i="5" s="1"/>
  <c r="D16" i="5" s="1"/>
  <c r="V174" i="5"/>
  <c r="I67" i="5" s="1"/>
  <c r="L85" i="5"/>
  <c r="E56" i="5" s="1"/>
  <c r="I56" i="5"/>
  <c r="L87" i="5"/>
  <c r="E57" i="5" s="1"/>
  <c r="C15" i="5" s="1"/>
  <c r="S96" i="5"/>
  <c r="H60" i="5" s="1"/>
  <c r="M232" i="4"/>
  <c r="F67" i="4" s="1"/>
  <c r="D16" i="4" s="1"/>
  <c r="L106" i="4"/>
  <c r="E56" i="4" s="1"/>
  <c r="I56" i="4"/>
  <c r="V136" i="4"/>
  <c r="I61" i="4" s="1"/>
  <c r="S161" i="4"/>
  <c r="H64" i="4" s="1"/>
  <c r="I106" i="4"/>
  <c r="G56" i="4" s="1"/>
  <c r="M106" i="4"/>
  <c r="F56" i="4" s="1"/>
  <c r="S106" i="4"/>
  <c r="H56" i="4" s="1"/>
  <c r="I64" i="4"/>
  <c r="L127" i="3"/>
  <c r="E56" i="3" s="1"/>
  <c r="I56" i="3"/>
  <c r="L322" i="3"/>
  <c r="E67" i="3" s="1"/>
  <c r="I67" i="3"/>
  <c r="L680" i="3"/>
  <c r="E87" i="3" s="1"/>
  <c r="I87" i="3"/>
  <c r="I739" i="3"/>
  <c r="G95" i="3" s="1"/>
  <c r="S739" i="3"/>
  <c r="H95" i="3" s="1"/>
  <c r="F95" i="3"/>
  <c r="V741" i="3"/>
  <c r="I96" i="3" s="1"/>
  <c r="S127" i="3"/>
  <c r="H56" i="3" s="1"/>
  <c r="I322" i="3"/>
  <c r="G67" i="3" s="1"/>
  <c r="M322" i="3"/>
  <c r="F67" i="3" s="1"/>
  <c r="S322" i="3"/>
  <c r="H67" i="3" s="1"/>
  <c r="I680" i="3"/>
  <c r="G87" i="3" s="1"/>
  <c r="S680" i="3"/>
  <c r="H87" i="3" s="1"/>
  <c r="F87" i="3"/>
  <c r="L739" i="3"/>
  <c r="E95" i="3" s="1"/>
  <c r="I102" i="2"/>
  <c r="G56" i="2" s="1"/>
  <c r="S102" i="2"/>
  <c r="H56" i="2" s="1"/>
  <c r="F56" i="2"/>
  <c r="I57" i="2"/>
  <c r="V135" i="2"/>
  <c r="I58" i="2" s="1"/>
  <c r="L141" i="2"/>
  <c r="E61" i="2" s="1"/>
  <c r="I61" i="2"/>
  <c r="F64" i="2"/>
  <c r="I75" i="2"/>
  <c r="F76" i="2"/>
  <c r="D17" i="2" s="1"/>
  <c r="I233" i="2"/>
  <c r="G77" i="2" s="1"/>
  <c r="E17" i="2" s="1"/>
  <c r="S233" i="2"/>
  <c r="H77" i="2" s="1"/>
  <c r="I239" i="2"/>
  <c r="G80" i="2" s="1"/>
  <c r="S239" i="2"/>
  <c r="H80" i="2" s="1"/>
  <c r="F80" i="2"/>
  <c r="L102" i="2"/>
  <c r="E56" i="2" s="1"/>
  <c r="S135" i="2"/>
  <c r="H58" i="2" s="1"/>
  <c r="L239" i="2"/>
  <c r="E80" i="2" s="1"/>
  <c r="I166" i="16" l="1"/>
  <c r="G68" i="16" s="1"/>
  <c r="E16" i="16" s="1"/>
  <c r="I255" i="14"/>
  <c r="G75" i="14" s="1"/>
  <c r="E17" i="14" s="1"/>
  <c r="L122" i="13"/>
  <c r="E60" i="13" s="1"/>
  <c r="C15" i="13" s="1"/>
  <c r="M139" i="8"/>
  <c r="F60" i="8" s="1"/>
  <c r="D15" i="8" s="1"/>
  <c r="I173" i="5"/>
  <c r="G65" i="5" s="1"/>
  <c r="E16" i="5" s="1"/>
  <c r="P23" i="5" s="1"/>
  <c r="L305" i="3"/>
  <c r="E64" i="3" s="1"/>
  <c r="C15" i="3" s="1"/>
  <c r="M305" i="3"/>
  <c r="F64" i="3" s="1"/>
  <c r="D15" i="3" s="1"/>
  <c r="L249" i="15"/>
  <c r="L110" i="16"/>
  <c r="E59" i="16" s="1"/>
  <c r="C15" i="16" s="1"/>
  <c r="S249" i="15"/>
  <c r="H73" i="15" s="1"/>
  <c r="L110" i="18"/>
  <c r="E60" i="18" s="1"/>
  <c r="C15" i="18" s="1"/>
  <c r="L135" i="10"/>
  <c r="E63" i="10" s="1"/>
  <c r="C16" i="10" s="1"/>
  <c r="I232" i="4"/>
  <c r="G67" i="4" s="1"/>
  <c r="E16" i="4" s="1"/>
  <c r="L232" i="4"/>
  <c r="E67" i="4" s="1"/>
  <c r="C16" i="4" s="1"/>
  <c r="S136" i="4"/>
  <c r="H61" i="4" s="1"/>
  <c r="S220" i="8"/>
  <c r="H71" i="8" s="1"/>
  <c r="I305" i="3"/>
  <c r="G64" i="3" s="1"/>
  <c r="E15" i="3" s="1"/>
  <c r="S93" i="6"/>
  <c r="H61" i="6" s="1"/>
  <c r="S88" i="11"/>
  <c r="H57" i="11" s="1"/>
  <c r="S100" i="12"/>
  <c r="H58" i="12" s="1"/>
  <c r="S175" i="14"/>
  <c r="H62" i="14" s="1"/>
  <c r="L127" i="17"/>
  <c r="E60" i="17" s="1"/>
  <c r="C15" i="17" s="1"/>
  <c r="M242" i="2"/>
  <c r="F83" i="2" s="1"/>
  <c r="I122" i="13"/>
  <c r="G60" i="13" s="1"/>
  <c r="E15" i="13" s="1"/>
  <c r="E23" i="5"/>
  <c r="L136" i="4"/>
  <c r="E61" i="4" s="1"/>
  <c r="C15" i="4" s="1"/>
  <c r="I88" i="11"/>
  <c r="G57" i="11" s="1"/>
  <c r="E15" i="11" s="1"/>
  <c r="M220" i="8"/>
  <c r="F71" i="8" s="1"/>
  <c r="D16" i="8" s="1"/>
  <c r="V136" i="10"/>
  <c r="I65" i="10" s="1"/>
  <c r="L203" i="17"/>
  <c r="E72" i="17" s="1"/>
  <c r="C16" i="17" s="1"/>
  <c r="S203" i="17"/>
  <c r="H72" i="17" s="1"/>
  <c r="M230" i="13"/>
  <c r="F68" i="13" s="1"/>
  <c r="D16" i="13" s="1"/>
  <c r="I136" i="4"/>
  <c r="G61" i="4" s="1"/>
  <c r="E15" i="4" s="1"/>
  <c r="E21" i="4" s="1"/>
  <c r="I93" i="6"/>
  <c r="G61" i="6" s="1"/>
  <c r="E16" i="6" s="1"/>
  <c r="V163" i="7"/>
  <c r="I72" i="7" s="1"/>
  <c r="L88" i="11"/>
  <c r="E57" i="11" s="1"/>
  <c r="C15" i="11" s="1"/>
  <c r="L230" i="14"/>
  <c r="E71" i="14" s="1"/>
  <c r="C16" i="14" s="1"/>
  <c r="S127" i="17"/>
  <c r="H60" i="17" s="1"/>
  <c r="M724" i="3"/>
  <c r="F92" i="3" s="1"/>
  <c r="D17" i="3" s="1"/>
  <c r="I220" i="2"/>
  <c r="G72" i="2" s="1"/>
  <c r="E16" i="2" s="1"/>
  <c r="V742" i="3"/>
  <c r="I98" i="3" s="1"/>
  <c r="S83" i="6"/>
  <c r="H57" i="6" s="1"/>
  <c r="L89" i="9"/>
  <c r="E57" i="9" s="1"/>
  <c r="C15" i="9" s="1"/>
  <c r="V151" i="12"/>
  <c r="I71" i="12" s="1"/>
  <c r="S110" i="16"/>
  <c r="H59" i="16" s="1"/>
  <c r="M167" i="16"/>
  <c r="F70" i="16" s="1"/>
  <c r="I110" i="18"/>
  <c r="E24" i="1"/>
  <c r="L233" i="2"/>
  <c r="E77" i="2" s="1"/>
  <c r="C17" i="2" s="1"/>
  <c r="S220" i="2"/>
  <c r="H72" i="2" s="1"/>
  <c r="S135" i="10"/>
  <c r="I230" i="14"/>
  <c r="G71" i="14" s="1"/>
  <c r="E16" i="14" s="1"/>
  <c r="V111" i="18"/>
  <c r="I62" i="18" s="1"/>
  <c r="S111" i="18"/>
  <c r="H62" i="18" s="1"/>
  <c r="M203" i="17"/>
  <c r="F72" i="17" s="1"/>
  <c r="D16" i="17" s="1"/>
  <c r="V204" i="17"/>
  <c r="I74" i="17" s="1"/>
  <c r="I127" i="17"/>
  <c r="G60" i="17" s="1"/>
  <c r="E15" i="17" s="1"/>
  <c r="I203" i="17"/>
  <c r="G72" i="17" s="1"/>
  <c r="E16" i="17" s="1"/>
  <c r="P23" i="17" s="1"/>
  <c r="M204" i="17"/>
  <c r="F74" i="17" s="1"/>
  <c r="I204" i="17"/>
  <c r="P21" i="17"/>
  <c r="E21" i="17"/>
  <c r="S166" i="16"/>
  <c r="H68" i="16" s="1"/>
  <c r="V167" i="16"/>
  <c r="I70" i="16" s="1"/>
  <c r="I110" i="16"/>
  <c r="G59" i="16" s="1"/>
  <c r="E15" i="16" s="1"/>
  <c r="P22" i="16" s="1"/>
  <c r="L166" i="16"/>
  <c r="E68" i="16" s="1"/>
  <c r="C16" i="16" s="1"/>
  <c r="E21" i="16"/>
  <c r="E19" i="16"/>
  <c r="I139" i="15"/>
  <c r="G60" i="15" s="1"/>
  <c r="E15" i="15" s="1"/>
  <c r="M249" i="15"/>
  <c r="F73" i="15" s="1"/>
  <c r="D16" i="15" s="1"/>
  <c r="S250" i="15"/>
  <c r="H75" i="15" s="1"/>
  <c r="V250" i="15"/>
  <c r="I75" i="15" s="1"/>
  <c r="I249" i="15"/>
  <c r="G73" i="15" s="1"/>
  <c r="E16" i="15" s="1"/>
  <c r="E21" i="15" s="1"/>
  <c r="M230" i="14"/>
  <c r="F71" i="14" s="1"/>
  <c r="D16" i="14" s="1"/>
  <c r="V256" i="14"/>
  <c r="I77" i="14" s="1"/>
  <c r="L175" i="14"/>
  <c r="E62" i="14" s="1"/>
  <c r="C15" i="14" s="1"/>
  <c r="M175" i="14"/>
  <c r="F62" i="14" s="1"/>
  <c r="D15" i="14" s="1"/>
  <c r="I175" i="14"/>
  <c r="G62" i="14" s="1"/>
  <c r="E15" i="14" s="1"/>
  <c r="E21" i="14" s="1"/>
  <c r="L255" i="14"/>
  <c r="E75" i="14" s="1"/>
  <c r="C17" i="14" s="1"/>
  <c r="S230" i="14"/>
  <c r="H71" i="14" s="1"/>
  <c r="P21" i="14"/>
  <c r="S230" i="13"/>
  <c r="H68" i="13" s="1"/>
  <c r="L230" i="13"/>
  <c r="E68" i="13" s="1"/>
  <c r="C16" i="13" s="1"/>
  <c r="S122" i="13"/>
  <c r="H60" i="13" s="1"/>
  <c r="I230" i="13"/>
  <c r="L100" i="12"/>
  <c r="E58" i="12" s="1"/>
  <c r="C15" i="12" s="1"/>
  <c r="L150" i="12"/>
  <c r="E69" i="12" s="1"/>
  <c r="I143" i="12"/>
  <c r="G65" i="12" s="1"/>
  <c r="E16" i="12" s="1"/>
  <c r="S150" i="12"/>
  <c r="H69" i="12" s="1"/>
  <c r="M143" i="12"/>
  <c r="I100" i="12"/>
  <c r="S143" i="12"/>
  <c r="H65" i="12" s="1"/>
  <c r="I150" i="12"/>
  <c r="G69" i="12" s="1"/>
  <c r="S222" i="11"/>
  <c r="H65" i="11" s="1"/>
  <c r="V223" i="11"/>
  <c r="I67" i="11" s="1"/>
  <c r="M222" i="11"/>
  <c r="F65" i="11" s="1"/>
  <c r="D16" i="11" s="1"/>
  <c r="I222" i="11"/>
  <c r="G65" i="11" s="1"/>
  <c r="E16" i="11" s="1"/>
  <c r="S223" i="11"/>
  <c r="H67" i="11" s="1"/>
  <c r="L222" i="11"/>
  <c r="E65" i="11" s="1"/>
  <c r="C16" i="11" s="1"/>
  <c r="I89" i="10"/>
  <c r="G58" i="10" s="1"/>
  <c r="E15" i="10" s="1"/>
  <c r="M135" i="10"/>
  <c r="F63" i="10" s="1"/>
  <c r="D16" i="10" s="1"/>
  <c r="I135" i="10"/>
  <c r="G63" i="10" s="1"/>
  <c r="E16" i="10" s="1"/>
  <c r="L136" i="10"/>
  <c r="E65" i="10" s="1"/>
  <c r="P23" i="10"/>
  <c r="L188" i="9"/>
  <c r="E65" i="9" s="1"/>
  <c r="S177" i="9"/>
  <c r="H61" i="9" s="1"/>
  <c r="I188" i="9"/>
  <c r="G65" i="9" s="1"/>
  <c r="V189" i="9"/>
  <c r="I67" i="9" s="1"/>
  <c r="I89" i="9"/>
  <c r="G57" i="9" s="1"/>
  <c r="E15" i="9" s="1"/>
  <c r="M177" i="9"/>
  <c r="F61" i="9" s="1"/>
  <c r="D17" i="9" s="1"/>
  <c r="I177" i="9"/>
  <c r="G61" i="9" s="1"/>
  <c r="E17" i="9" s="1"/>
  <c r="S188" i="9"/>
  <c r="H65" i="9" s="1"/>
  <c r="L177" i="9"/>
  <c r="E61" i="9" s="1"/>
  <c r="C17" i="9" s="1"/>
  <c r="L139" i="8"/>
  <c r="E60" i="8" s="1"/>
  <c r="C15" i="8" s="1"/>
  <c r="I220" i="8"/>
  <c r="G71" i="8" s="1"/>
  <c r="E16" i="8" s="1"/>
  <c r="V221" i="8"/>
  <c r="I73" i="8" s="1"/>
  <c r="I139" i="8"/>
  <c r="G60" i="8" s="1"/>
  <c r="E15" i="8" s="1"/>
  <c r="E22" i="8" s="1"/>
  <c r="L220" i="8"/>
  <c r="E71" i="8" s="1"/>
  <c r="C16" i="8" s="1"/>
  <c r="S221" i="8"/>
  <c r="H73" i="8" s="1"/>
  <c r="L109" i="7"/>
  <c r="E58" i="7" s="1"/>
  <c r="C15" i="7" s="1"/>
  <c r="L162" i="7"/>
  <c r="E70" i="7" s="1"/>
  <c r="C17" i="7" s="1"/>
  <c r="S162" i="7"/>
  <c r="H70" i="7" s="1"/>
  <c r="M154" i="7"/>
  <c r="I154" i="7"/>
  <c r="G66" i="7" s="1"/>
  <c r="E16" i="7" s="1"/>
  <c r="I109" i="7"/>
  <c r="L154" i="7"/>
  <c r="E66" i="7" s="1"/>
  <c r="C16" i="7" s="1"/>
  <c r="M162" i="7"/>
  <c r="F70" i="7" s="1"/>
  <c r="D17" i="7" s="1"/>
  <c r="I162" i="7"/>
  <c r="G70" i="7" s="1"/>
  <c r="E17" i="7" s="1"/>
  <c r="S154" i="7"/>
  <c r="H66" i="7" s="1"/>
  <c r="S163" i="7"/>
  <c r="H72" i="7" s="1"/>
  <c r="V94" i="6"/>
  <c r="I63" i="6" s="1"/>
  <c r="I83" i="6"/>
  <c r="G57" i="6" s="1"/>
  <c r="E15" i="6" s="1"/>
  <c r="E21" i="6" s="1"/>
  <c r="S94" i="6"/>
  <c r="H63" i="6" s="1"/>
  <c r="L93" i="6"/>
  <c r="E61" i="6" s="1"/>
  <c r="C16" i="6" s="1"/>
  <c r="M94" i="6"/>
  <c r="F63" i="6" s="1"/>
  <c r="S173" i="5"/>
  <c r="H65" i="5" s="1"/>
  <c r="L173" i="5"/>
  <c r="E65" i="5" s="1"/>
  <c r="C16" i="5" s="1"/>
  <c r="I174" i="5"/>
  <c r="M174" i="5"/>
  <c r="F67" i="5" s="1"/>
  <c r="S174" i="5"/>
  <c r="H67" i="5" s="1"/>
  <c r="P21" i="5"/>
  <c r="P22" i="5"/>
  <c r="V233" i="4"/>
  <c r="I69" i="4" s="1"/>
  <c r="E22" i="4"/>
  <c r="M136" i="4"/>
  <c r="F61" i="4" s="1"/>
  <c r="D15" i="4" s="1"/>
  <c r="S232" i="4"/>
  <c r="H67" i="4" s="1"/>
  <c r="S305" i="3"/>
  <c r="H64" i="3" s="1"/>
  <c r="L674" i="3"/>
  <c r="E84" i="3" s="1"/>
  <c r="C16" i="3" s="1"/>
  <c r="S741" i="3"/>
  <c r="H96" i="3" s="1"/>
  <c r="S724" i="3"/>
  <c r="H92" i="3" s="1"/>
  <c r="S674" i="3"/>
  <c r="H84" i="3" s="1"/>
  <c r="L741" i="3"/>
  <c r="E96" i="3" s="1"/>
  <c r="L724" i="3"/>
  <c r="E92" i="3" s="1"/>
  <c r="C17" i="3" s="1"/>
  <c r="M674" i="3"/>
  <c r="F84" i="3" s="1"/>
  <c r="D16" i="3" s="1"/>
  <c r="I741" i="3"/>
  <c r="G96" i="3" s="1"/>
  <c r="I724" i="3"/>
  <c r="G92" i="3" s="1"/>
  <c r="E17" i="3" s="1"/>
  <c r="I674" i="3"/>
  <c r="G84" i="3" s="1"/>
  <c r="E16" i="3" s="1"/>
  <c r="P21" i="3" s="1"/>
  <c r="L241" i="2"/>
  <c r="E81" i="2" s="1"/>
  <c r="L135" i="2"/>
  <c r="E58" i="2" s="1"/>
  <c r="C15" i="2" s="1"/>
  <c r="I135" i="2"/>
  <c r="I241" i="2"/>
  <c r="G81" i="2" s="1"/>
  <c r="V242" i="2"/>
  <c r="I83" i="2" s="1"/>
  <c r="S241" i="2"/>
  <c r="H81" i="2" s="1"/>
  <c r="L220" i="2"/>
  <c r="E72" i="2" s="1"/>
  <c r="C16" i="2" s="1"/>
  <c r="L111" i="18" l="1"/>
  <c r="E62" i="18" s="1"/>
  <c r="P22" i="17"/>
  <c r="E19" i="17"/>
  <c r="E23" i="17"/>
  <c r="E22" i="17"/>
  <c r="P25" i="17" s="1"/>
  <c r="E23" i="14"/>
  <c r="I256" i="14"/>
  <c r="B19" i="1" s="1"/>
  <c r="M231" i="13"/>
  <c r="F70" i="13" s="1"/>
  <c r="E22" i="10"/>
  <c r="P22" i="8"/>
  <c r="E19" i="5"/>
  <c r="E21" i="5"/>
  <c r="P25" i="5" s="1"/>
  <c r="E22" i="5"/>
  <c r="I233" i="4"/>
  <c r="L742" i="3"/>
  <c r="E98" i="3" s="1"/>
  <c r="L233" i="4"/>
  <c r="E69" i="4" s="1"/>
  <c r="I221" i="8"/>
  <c r="G73" i="8" s="1"/>
  <c r="I136" i="10"/>
  <c r="G65" i="10" s="1"/>
  <c r="E22" i="16"/>
  <c r="L204" i="17"/>
  <c r="E74" i="17" s="1"/>
  <c r="P22" i="6"/>
  <c r="S167" i="16"/>
  <c r="H70" i="16" s="1"/>
  <c r="P22" i="10"/>
  <c r="P22" i="14"/>
  <c r="S204" i="17"/>
  <c r="H74" i="17" s="1"/>
  <c r="M233" i="4"/>
  <c r="F69" i="4" s="1"/>
  <c r="I94" i="6"/>
  <c r="P23" i="14"/>
  <c r="I167" i="16"/>
  <c r="B21" i="1" s="1"/>
  <c r="P21" i="8"/>
  <c r="M256" i="14"/>
  <c r="F77" i="14" s="1"/>
  <c r="E23" i="16"/>
  <c r="E73" i="15"/>
  <c r="C16" i="15" s="1"/>
  <c r="L250" i="15"/>
  <c r="E75" i="15" s="1"/>
  <c r="E19" i="8"/>
  <c r="P21" i="15"/>
  <c r="P21" i="16"/>
  <c r="M221" i="8"/>
  <c r="F73" i="8" s="1"/>
  <c r="S742" i="3"/>
  <c r="H98" i="3" s="1"/>
  <c r="L94" i="6"/>
  <c r="E63" i="6" s="1"/>
  <c r="E23" i="8"/>
  <c r="S189" i="9"/>
  <c r="H67" i="9" s="1"/>
  <c r="S151" i="12"/>
  <c r="H71" i="12" s="1"/>
  <c r="E19" i="14"/>
  <c r="E22" i="14"/>
  <c r="P25" i="14" s="1"/>
  <c r="E22" i="15"/>
  <c r="G69" i="4"/>
  <c r="B9" i="1"/>
  <c r="G67" i="5"/>
  <c r="B10" i="1"/>
  <c r="B15" i="1"/>
  <c r="E19" i="10"/>
  <c r="G77" i="14"/>
  <c r="H63" i="10"/>
  <c r="S136" i="10"/>
  <c r="H65" i="10" s="1"/>
  <c r="G60" i="18"/>
  <c r="E15" i="18" s="1"/>
  <c r="I111" i="18"/>
  <c r="G63" i="6"/>
  <c r="B11" i="1"/>
  <c r="B13" i="1"/>
  <c r="L151" i="12"/>
  <c r="E71" i="12" s="1"/>
  <c r="E19" i="15"/>
  <c r="S242" i="2"/>
  <c r="H83" i="2" s="1"/>
  <c r="S256" i="14"/>
  <c r="H77" i="14" s="1"/>
  <c r="G70" i="16"/>
  <c r="P23" i="16"/>
  <c r="P25" i="16" s="1"/>
  <c r="G74" i="17"/>
  <c r="B22" i="1"/>
  <c r="P23" i="4"/>
  <c r="P21" i="4"/>
  <c r="P22" i="4"/>
  <c r="E23" i="4"/>
  <c r="E19" i="4"/>
  <c r="L167" i="16"/>
  <c r="E70" i="16" s="1"/>
  <c r="P22" i="15"/>
  <c r="E23" i="15"/>
  <c r="P23" i="15"/>
  <c r="I250" i="15"/>
  <c r="M250" i="15"/>
  <c r="F75" i="15" s="1"/>
  <c r="L256" i="14"/>
  <c r="E77" i="14" s="1"/>
  <c r="G68" i="13"/>
  <c r="E16" i="13" s="1"/>
  <c r="I231" i="13"/>
  <c r="S231" i="13"/>
  <c r="H70" i="13" s="1"/>
  <c r="L231" i="13"/>
  <c r="E70" i="13" s="1"/>
  <c r="F65" i="12"/>
  <c r="D16" i="12" s="1"/>
  <c r="M151" i="12"/>
  <c r="F71" i="12" s="1"/>
  <c r="G58" i="12"/>
  <c r="E15" i="12" s="1"/>
  <c r="P22" i="12" s="1"/>
  <c r="I151" i="12"/>
  <c r="E22" i="11"/>
  <c r="P22" i="11"/>
  <c r="E19" i="11"/>
  <c r="E23" i="11"/>
  <c r="P23" i="11"/>
  <c r="P21" i="11"/>
  <c r="E21" i="11"/>
  <c r="I223" i="11"/>
  <c r="L223" i="11"/>
  <c r="E67" i="11" s="1"/>
  <c r="M223" i="11"/>
  <c r="F67" i="11" s="1"/>
  <c r="E21" i="10"/>
  <c r="E23" i="10"/>
  <c r="P21" i="10"/>
  <c r="M136" i="10"/>
  <c r="F65" i="10" s="1"/>
  <c r="P23" i="9"/>
  <c r="E21" i="9"/>
  <c r="E19" i="9"/>
  <c r="P21" i="9"/>
  <c r="P22" i="9"/>
  <c r="E23" i="9"/>
  <c r="E22" i="9"/>
  <c r="M189" i="9"/>
  <c r="F67" i="9" s="1"/>
  <c r="I189" i="9"/>
  <c r="L189" i="9"/>
  <c r="E67" i="9" s="1"/>
  <c r="P23" i="8"/>
  <c r="E21" i="8"/>
  <c r="L221" i="8"/>
  <c r="E73" i="8" s="1"/>
  <c r="G58" i="7"/>
  <c r="E15" i="7" s="1"/>
  <c r="I163" i="7"/>
  <c r="F66" i="7"/>
  <c r="D16" i="7" s="1"/>
  <c r="M163" i="7"/>
  <c r="F72" i="7" s="1"/>
  <c r="L163" i="7"/>
  <c r="E72" i="7" s="1"/>
  <c r="E23" i="6"/>
  <c r="P21" i="6"/>
  <c r="E22" i="6"/>
  <c r="E19" i="6"/>
  <c r="P23" i="6"/>
  <c r="L174" i="5"/>
  <c r="E67" i="5" s="1"/>
  <c r="S233" i="4"/>
  <c r="H69" i="4" s="1"/>
  <c r="M742" i="3"/>
  <c r="F98" i="3" s="1"/>
  <c r="P22" i="3"/>
  <c r="P23" i="3"/>
  <c r="E23" i="3"/>
  <c r="E19" i="3"/>
  <c r="E21" i="3"/>
  <c r="P25" i="3" s="1"/>
  <c r="E22" i="3"/>
  <c r="I742" i="3"/>
  <c r="G58" i="2"/>
  <c r="E15" i="2" s="1"/>
  <c r="I242" i="2"/>
  <c r="L242" i="2"/>
  <c r="E83" i="2" s="1"/>
  <c r="P25" i="15" l="1"/>
  <c r="P27" i="15" s="1"/>
  <c r="P25" i="6"/>
  <c r="C11" i="1" s="1"/>
  <c r="G11" i="1" s="1"/>
  <c r="P25" i="8"/>
  <c r="C13" i="1" s="1"/>
  <c r="G13" i="1" s="1"/>
  <c r="P27" i="6"/>
  <c r="P27" i="16"/>
  <c r="C21" i="1"/>
  <c r="G21" i="1" s="1"/>
  <c r="G98" i="3"/>
  <c r="P25" i="10"/>
  <c r="G67" i="11"/>
  <c r="B16" i="1"/>
  <c r="E23" i="18"/>
  <c r="P23" i="18"/>
  <c r="E19" i="18"/>
  <c r="E21" i="18"/>
  <c r="E22" i="18"/>
  <c r="P22" i="18"/>
  <c r="P21" i="18"/>
  <c r="G83" i="2"/>
  <c r="G67" i="9"/>
  <c r="P25" i="11"/>
  <c r="G71" i="12"/>
  <c r="P27" i="14"/>
  <c r="C19" i="1"/>
  <c r="G19" i="1" s="1"/>
  <c r="G75" i="15"/>
  <c r="B20" i="1"/>
  <c r="P25" i="4"/>
  <c r="P27" i="3"/>
  <c r="C8" i="1"/>
  <c r="G72" i="7"/>
  <c r="B12" i="1"/>
  <c r="P27" i="8"/>
  <c r="G70" i="13"/>
  <c r="B18" i="1"/>
  <c r="C20" i="1"/>
  <c r="P27" i="17"/>
  <c r="C22" i="1"/>
  <c r="G22" i="1" s="1"/>
  <c r="P27" i="5"/>
  <c r="C10" i="1"/>
  <c r="G10" i="1" s="1"/>
  <c r="G62" i="18"/>
  <c r="B23" i="1"/>
  <c r="P23" i="13"/>
  <c r="E21" i="13"/>
  <c r="E23" i="13"/>
  <c r="E22" i="13"/>
  <c r="P21" i="13"/>
  <c r="P22" i="13"/>
  <c r="E19" i="13"/>
  <c r="P23" i="12"/>
  <c r="E21" i="12"/>
  <c r="E23" i="12"/>
  <c r="E22" i="12"/>
  <c r="E19" i="12"/>
  <c r="P21" i="12"/>
  <c r="P25" i="9"/>
  <c r="E22" i="7"/>
  <c r="P22" i="7"/>
  <c r="P21" i="7"/>
  <c r="E23" i="7"/>
  <c r="P23" i="7"/>
  <c r="E21" i="7"/>
  <c r="E19" i="7"/>
  <c r="P23" i="2"/>
  <c r="E21" i="2"/>
  <c r="E22" i="2"/>
  <c r="E19" i="2"/>
  <c r="P22" i="2"/>
  <c r="P21" i="2"/>
  <c r="E23" i="2"/>
  <c r="P25" i="7" l="1"/>
  <c r="B24" i="1"/>
  <c r="H28" i="5"/>
  <c r="P28" i="5" s="1"/>
  <c r="P30" i="5" s="1"/>
  <c r="H28" i="15"/>
  <c r="P28" i="15" s="1"/>
  <c r="P30" i="15" s="1"/>
  <c r="H28" i="8"/>
  <c r="P28" i="8" s="1"/>
  <c r="P30" i="8" s="1"/>
  <c r="P27" i="11"/>
  <c r="C16" i="1"/>
  <c r="G16" i="1" s="1"/>
  <c r="P27" i="10"/>
  <c r="C15" i="1"/>
  <c r="G15" i="1" s="1"/>
  <c r="H28" i="16"/>
  <c r="P28" i="16" s="1"/>
  <c r="P30" i="16" s="1"/>
  <c r="P27" i="9"/>
  <c r="C14" i="1"/>
  <c r="G14" i="1" s="1"/>
  <c r="P27" i="4"/>
  <c r="C9" i="1"/>
  <c r="G9" i="1" s="1"/>
  <c r="H28" i="14"/>
  <c r="P28" i="14" s="1"/>
  <c r="P30" i="14" s="1"/>
  <c r="P25" i="18"/>
  <c r="G8" i="1"/>
  <c r="H28" i="17"/>
  <c r="P28" i="17" s="1"/>
  <c r="P30" i="17" s="1"/>
  <c r="H28" i="3"/>
  <c r="P28" i="3" s="1"/>
  <c r="P30" i="3" s="1"/>
  <c r="G20" i="1"/>
  <c r="H28" i="6"/>
  <c r="P28" i="6" s="1"/>
  <c r="P30" i="6" s="1"/>
  <c r="P25" i="13"/>
  <c r="P25" i="12"/>
  <c r="P25" i="2"/>
  <c r="H28" i="11" l="1"/>
  <c r="P28" i="11" s="1"/>
  <c r="P30" i="11" s="1"/>
  <c r="P27" i="2"/>
  <c r="C7" i="1"/>
  <c r="P27" i="12"/>
  <c r="C17" i="1"/>
  <c r="G17" i="1" s="1"/>
  <c r="P27" i="18"/>
  <c r="C23" i="1"/>
  <c r="G23" i="1" s="1"/>
  <c r="P27" i="13"/>
  <c r="C18" i="1"/>
  <c r="G18" i="1" s="1"/>
  <c r="H28" i="4"/>
  <c r="P28" i="4" s="1"/>
  <c r="P30" i="4" s="1"/>
  <c r="H28" i="9"/>
  <c r="P28" i="9" s="1"/>
  <c r="P30" i="9" s="1"/>
  <c r="H28" i="10"/>
  <c r="P28" i="10" s="1"/>
  <c r="P30" i="10" s="1"/>
  <c r="P27" i="7"/>
  <c r="C12" i="1"/>
  <c r="G12" i="1" s="1"/>
  <c r="C24" i="1" l="1"/>
  <c r="G7" i="1"/>
  <c r="G24" i="1" s="1"/>
  <c r="H28" i="18"/>
  <c r="P28" i="18" s="1"/>
  <c r="P30" i="18" s="1"/>
  <c r="H28" i="2"/>
  <c r="P28" i="2" s="1"/>
  <c r="P30" i="2" s="1"/>
  <c r="H28" i="7"/>
  <c r="P28" i="7" s="1"/>
  <c r="P30" i="7" s="1"/>
  <c r="H28" i="13"/>
  <c r="P28" i="13" s="1"/>
  <c r="P30" i="13" s="1"/>
  <c r="H28" i="12"/>
  <c r="P28" i="12" s="1"/>
  <c r="P30" i="12" s="1"/>
  <c r="B25" i="1" l="1"/>
  <c r="G25" i="1" s="1"/>
  <c r="B26" i="1" l="1"/>
  <c r="G26" i="1" s="1"/>
  <c r="G27" i="1" s="1"/>
</calcChain>
</file>

<file path=xl/sharedStrings.xml><?xml version="1.0" encoding="utf-8"?>
<sst xmlns="http://schemas.openxmlformats.org/spreadsheetml/2006/main" count="7382" uniqueCount="3125">
  <si>
    <t>Rekapitulácia rozpočtu</t>
  </si>
  <si>
    <t>Stavba Rev., rek.a vyb.existujúcej šp. infrašt. a jej príslušenstva - Zimný štadión Banská Bystrica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</si>
  <si>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</si>
  <si>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</si>
  <si>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</si>
  <si>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</si>
  <si>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</si>
  <si>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</si>
  <si>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</si>
  <si>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</si>
  <si>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</si>
  <si>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</si>
  <si>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SO01 Prestavba záp.tribúny vrát.hl. vst.a prislúchajúceho zázemia ZŠ - SO01-1  Búracie práce</t>
  </si>
  <si>
    <t>SO01 Prestavba záp.tribúny vrát.hl. vst.a prislúchajúceho zázemia ZŠ - SO01-2  Stavebné práce</t>
  </si>
  <si>
    <t>SO01 Prestavba záp.tribúny vrát.hl. vst.a prislúchajúceho zázemia ZŠ - ZTI</t>
  </si>
  <si>
    <t>SO01 Prestavba záp.tribúny vrát.hl. vst.a prislúchajúceho zázemia ZŠ - ÚK</t>
  </si>
  <si>
    <t>SO02  Ošetrenie a náter str. povrchu haly A náterom s vysokou reflexiou slnečného žiarenia</t>
  </si>
  <si>
    <t>SO03  Ošetrenie / úprava východnej štítovej steny haly A</t>
  </si>
  <si>
    <t>SO04  Rekonštrukcia WC pri VIP zóne hala A - stavebná časť</t>
  </si>
  <si>
    <t>SO04  Rekonštrukcia WC pri VIP zóne hala A - elektroinštalácia</t>
  </si>
  <si>
    <t>SO04  Rekonštrukcia WC pri VIP zóne hala A - vzduchotechnika</t>
  </si>
  <si>
    <t>SO04  Rekonštrukcia WC pri VIP zóne hala A  - zdravotechnika</t>
  </si>
  <si>
    <t>SO05  Oprava strechy a zateplenie medzistrešného priestoru haly B</t>
  </si>
  <si>
    <t xml:space="preserve">SO06  Výmena okien, dverí, brán.otv. haly B, zázemia haly B, rolbárne a nádvoria medzi hala </t>
  </si>
  <si>
    <t>SO07  Oprava fasád hala B vrátane telocvične a nádvoria medzi halami</t>
  </si>
  <si>
    <t>SO08  Oprava vnútorných priestorov v hale B</t>
  </si>
  <si>
    <t>SO09  Oprava vnútorných priestorov telocvične hala B</t>
  </si>
  <si>
    <t>SO09  Oprava vnútorných priestorov telocvične hala B - oprava podlahy</t>
  </si>
  <si>
    <t>SO10  Oprava interiéru technickej časti haly A</t>
  </si>
  <si>
    <t>Krycí list rozpočtu</t>
  </si>
  <si>
    <t>Objekt SO01 Prestavba záp.tribúny vrát.hl. vst.a prislúchajúceho zázemia ZŠ - SO01-1  Búracie práce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</si>
  <si>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</si>
  <si>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</si>
  <si>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</si>
  <si>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</si>
  <si>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</si>
  <si>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20.5.2020</t>
  </si>
  <si>
    <t>Odberateľ: Vlastná firma</t>
  </si>
  <si>
    <t>Projektant: ...</t>
  </si>
  <si>
    <t>Dodávateľ: ...</t>
  </si>
  <si>
    <t>IČO: 12345678</t>
  </si>
  <si>
    <t>DIČ: 0123456789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</si>
  <si>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</si>
  <si>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</si>
  <si>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</si>
  <si>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</si>
  <si>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</si>
  <si>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</si>
  <si>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</si>
  <si>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</si>
  <si>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</si>
  <si>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</si>
  <si>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</si>
  <si>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</si>
  <si>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</si>
  <si>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</si>
  <si>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</si>
  <si>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</si>
  <si>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</si>
  <si>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</si>
  <si>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</si>
  <si>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</si>
  <si>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</si>
  <si>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</si>
  <si>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</si>
  <si>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</si>
  <si>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</si>
  <si>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</si>
  <si>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</si>
  <si>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</si>
  <si>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</si>
  <si>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</si>
  <si>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</si>
  <si>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</si>
  <si>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20.5.2020</t>
  </si>
  <si>
    <t>Prehľad rozpočtových nákladov</t>
  </si>
  <si>
    <t>Práce HSV</t>
  </si>
  <si>
    <t xml:space="preserve">   ZEMNÉ PRÁCE</t>
  </si>
  <si>
    <t xml:space="preserve">   OSTATNÉ PRÁCE</t>
  </si>
  <si>
    <t>Práce PSV</t>
  </si>
  <si>
    <t xml:space="preserve">   IZOLÁCIE TEPELNÉ BEŽNÝCH STAVEB. KONŠTRUKCIÍ</t>
  </si>
  <si>
    <t xml:space="preserve">   ZTI-VNÚTORNÝ VODOVOD</t>
  </si>
  <si>
    <t xml:space="preserve">   ZTI-ZARIAĎOVACIE PREDMETY</t>
  </si>
  <si>
    <t xml:space="preserve">   ÚSTREDNÉ VYKUROVANIE-ROZVOD POTRUBIA</t>
  </si>
  <si>
    <t xml:space="preserve">   ÚSTREDNÉ VYKUROVANIE-VYKUROVACIE TELESÁ</t>
  </si>
  <si>
    <t xml:space="preserve">   KONŠTRUKCIE TESÁRSKE</t>
  </si>
  <si>
    <t xml:space="preserve">   DREVOSTAVBY</t>
  </si>
  <si>
    <t xml:space="preserve">   KONŠTRUKCIE KLAMPIARSKE</t>
  </si>
  <si>
    <t xml:space="preserve">   KONŠTRUKCIE STOLÁRSKE</t>
  </si>
  <si>
    <t xml:space="preserve">   KOVOVÉ DOPLNKOVÉ KONŠTRUKCIE</t>
  </si>
  <si>
    <t xml:space="preserve">   ZASKLENIE-ZRIADENIE</t>
  </si>
  <si>
    <t>Montážne práce</t>
  </si>
  <si>
    <t xml:space="preserve">   M-21 ELEKTROMONTÁŽE</t>
  </si>
  <si>
    <t xml:space="preserve">   M-43 MONTÁŽ OCEĽOVÝCH KONŠTRUKCIÍ</t>
  </si>
  <si>
    <t xml:space="preserve">   HZS ZA SKÚŠKY A REVÍZIE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</si>
  <si>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</si>
  <si>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</si>
  <si>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</si>
  <si>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</si>
  <si>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</si>
  <si>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</si>
  <si>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</si>
  <si>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</si>
  <si>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</si>
  <si>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</si>
  <si>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</si>
  <si>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</si>
  <si>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</si>
  <si>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</si>
  <si>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</si>
  <si>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Rev., rek.a vyb.existujúcej šp. infrašt. a jej príslušenstva - Zimný štadión Banská Bystrica</t>
  </si>
  <si>
    <t>113106612</t>
  </si>
  <si>
    <t>Rozoberanie zámkovej dlažby všetkých druhov v ploche nad 20 m2,  -0,26000t</t>
  </si>
  <si>
    <t>m2</t>
  </si>
  <si>
    <t>113107213</t>
  </si>
  <si>
    <t>Odstránenie krytu v ploche nad 200 m2 z kameniva ťaženého, hr. vrstvy 200 do 300 mm,  -0,50000t</t>
  </si>
  <si>
    <t>962031132</t>
  </si>
  <si>
    <t>Búranie priečok alebo vybúranie otvorov plochy nad 4 m2 z tehál pálených, plných alebo dutých hr. do 150 mm,  -0,19600t</t>
  </si>
  <si>
    <t>962032231</t>
  </si>
  <si>
    <t>Búranie muriva alebo vybúranie otvorov plochy nad 4 m2 nadzákladového z tehál pálených, vápenopieskových, cementových na maltu,  -1,90500t</t>
  </si>
  <si>
    <t>m3</t>
  </si>
  <si>
    <t>963051113</t>
  </si>
  <si>
    <t>Búranie železobetónových stropov doskových hr.nad 80 mm,  -2,40000t</t>
  </si>
  <si>
    <t>963053935</t>
  </si>
  <si>
    <t>Búranie železobetónových schodiskových ramien monolitických,  -0,39200t</t>
  </si>
  <si>
    <t>964051111</t>
  </si>
  <si>
    <t>Búranie samostatných trámov, prievlakov alebo pásov zo železobetónu do 0,16 m2,  -2,40000t</t>
  </si>
  <si>
    <t>965043441</t>
  </si>
  <si>
    <t>Búranie podkladov pod dlažby, liatych dlažieb a mazanín,betón s poterom,teracom hr.do 150 mm,  plochy nad 4 m2 -2,20000t</t>
  </si>
  <si>
    <t>965049120</t>
  </si>
  <si>
    <t>Príplatok za búranie betónovej mazaniny so zváranou sieťou alebo rabicovým pletivom hr. nad 100 mm</t>
  </si>
  <si>
    <t>966053121</t>
  </si>
  <si>
    <t>Vybúranie častí ríms zo železobetónu vyložených do 500 mm,  -0,08300t</t>
  </si>
  <si>
    <t>m</t>
  </si>
  <si>
    <t>968062245</t>
  </si>
  <si>
    <t>Vybúranie drevených rámov okien jednoduchých plochy do 2 m2,  -0,03100t</t>
  </si>
  <si>
    <t>968071115</t>
  </si>
  <si>
    <t>Demontáž okien kovových, 1 bm obvodu - 0,005t</t>
  </si>
  <si>
    <t>968071116</t>
  </si>
  <si>
    <t>Demontáž dverí kovových vchodových, 1 bm obvodu - 0,005t</t>
  </si>
  <si>
    <t>968072455</t>
  </si>
  <si>
    <t>Vybúranie kovových dverových zárubní plochy do 2 m2,  -0,07600t</t>
  </si>
  <si>
    <t>968072456</t>
  </si>
  <si>
    <t>Vybúranie kovových dverových zárubní plochy nad 2 m2,  -0,06300t</t>
  </si>
  <si>
    <t>968072641</t>
  </si>
  <si>
    <t>Vybúranie kovových stien plných, zasklených alebo výkladných,  -0,02500t</t>
  </si>
  <si>
    <t>968081115</t>
  </si>
  <si>
    <t>Demontáž okien plastových, 1 bm obvodu - 0,007t</t>
  </si>
  <si>
    <t>978065001</t>
  </si>
  <si>
    <t>Odstránenie kontaktného zateplenia vrátane povrchovej úpravy z polystyrénových dosiek hrúbky nad 30-80 mm,  -0,01804t</t>
  </si>
  <si>
    <t>979081111</t>
  </si>
  <si>
    <t>Odvoz sutiny a vybúraných hmôt na skládku do 1 km</t>
  </si>
  <si>
    <t>t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</si>
  <si>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</si>
  <si>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</si>
  <si>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</si>
  <si>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</si>
  <si>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979082121</t>
  </si>
  <si>
    <t>Vnútrostavenisková doprava sutiny a vybúraných hmôt za každých ďalších 5 m</t>
  </si>
  <si>
    <t>979087112</t>
  </si>
  <si>
    <t>Nakladanie na dopravný prostriedok pre vodorovnú dopravu sutiny</t>
  </si>
  <si>
    <t>979089012</t>
  </si>
  <si>
    <t>Poplatok za skladovanie - betón, tehly, dlaždice (17 01) ostatné</t>
  </si>
  <si>
    <t>979089112</t>
  </si>
  <si>
    <t>Poplatok za skladovanie - drevo, plasty (17 02 ), ostatné</t>
  </si>
  <si>
    <t>979089116</t>
  </si>
  <si>
    <t xml:space="preserve">Poplatok za skladovanie - sklo </t>
  </si>
  <si>
    <t>979089312</t>
  </si>
  <si>
    <t>Poplatok za skladovanie - kovy (meď, bronz, mosadz atď.) (17 04 ), ostatné /druhotná surovina - výkup, nenaceňovať/</t>
  </si>
  <si>
    <t>979089512</t>
  </si>
  <si>
    <t>Poplatok za skladovanie - stavebné materiály na báze sadry (17 08 ), ostatné</t>
  </si>
  <si>
    <t>979089612</t>
  </si>
  <si>
    <t>Poplatok za skladovanie - iné odpady zo stavieb a demolácií (17 09), ostatné</t>
  </si>
  <si>
    <t>979089714</t>
  </si>
  <si>
    <t>Prenájom kontajneru 10 m3</t>
  </si>
  <si>
    <t>ks</t>
  </si>
  <si>
    <t>713000011</t>
  </si>
  <si>
    <t>Odstránenie tepelnej izolácie stropov kladenej voľne z vláknitých materiálov hr. nad 10 cm -0,00336t</t>
  </si>
  <si>
    <t>998713203</t>
  </si>
  <si>
    <t>Presun hmôt pre izolácie tepelné v objektoch výšky nad 12 m do 24 m</t>
  </si>
  <si>
    <t>%</t>
  </si>
  <si>
    <t>722130801</t>
  </si>
  <si>
    <t>Demontáž potrubia z oceľových rúrok závitových do DN 25,  -0,00213t</t>
  </si>
  <si>
    <t>722130802</t>
  </si>
  <si>
    <t>Demontáž potrubia z oceľových rúrok závitových nad 25 do DN 40,  -0,00497t</t>
  </si>
  <si>
    <t>722290823</t>
  </si>
  <si>
    <t>Vnútrostav. premiestnenie vybúraných hmôt vnútorný vodovod vodorovne do 100 m z budov vys. do 24 m</t>
  </si>
  <si>
    <t>998722201</t>
  </si>
  <si>
    <t>Presun hmôt pre vnútorný vodovod v objektoch výšky do 6 m</t>
  </si>
  <si>
    <t>725110811</t>
  </si>
  <si>
    <t>Demontáž záchoda splachovacieho s nádržou alebo s tlakovým splachovačom,  -0,01933t</t>
  </si>
  <si>
    <t>súb.</t>
  </si>
  <si>
    <t>725130811</t>
  </si>
  <si>
    <t>Demontáž pisoárového státia 1 dielnych,  -0,03968t</t>
  </si>
  <si>
    <t>725210821</t>
  </si>
  <si>
    <t>Demontáž umývadiel alebo umývadielok bez výtokovej armatúry,  -0,01946t</t>
  </si>
  <si>
    <t>725240811</t>
  </si>
  <si>
    <t>Demontáž sprchovej kabíny a misy bez výtokových armatúr kabín,  -0,08800t</t>
  </si>
  <si>
    <t>725330840</t>
  </si>
  <si>
    <t>Demontáž výlevky bez výtok. armatúry, bez nádrže a splach. potrubia,oceľ. alebo liatinovej,  -0,01880t</t>
  </si>
  <si>
    <t>725820810</t>
  </si>
  <si>
    <t>Demontáž batérie drezovej, umývadlovej nástennej,  -0,0026t</t>
  </si>
  <si>
    <t>725860820</t>
  </si>
  <si>
    <t>Demontáž jednoduchej  zápachovej uzávierky pre zariaďovacie predmety, umývadlá, drezy, práčky  -0,00085t</t>
  </si>
  <si>
    <t>725860822</t>
  </si>
  <si>
    <t>Demontáž zápachovej uzávierky pre zariaďovacie predmety, vane, sprchy  -0,00122t</t>
  </si>
  <si>
    <t>725590811</t>
  </si>
  <si>
    <t>Vnútrostav. premiestnenie vybúr. hmôt zariaď. predmetov vodorovne do 100 m z budov s výš. do 6 m</t>
  </si>
  <si>
    <t>998725201</t>
  </si>
  <si>
    <t>Presun hmôt pre zariaďovacie predmety v objektoch výšky do 6 m</t>
  </si>
  <si>
    <t>733120815</t>
  </si>
  <si>
    <t>Demontáž potrubia z oceľových rúrok hladkých do priem. 38,  -0,00254t</t>
  </si>
  <si>
    <t>733890801</t>
  </si>
  <si>
    <t>Vnútrostav. premiestnenie vybúraných hmôt rozvodov potrubia vodorovne do 100 m z obj. výš. do 6 m</t>
  </si>
  <si>
    <t>998733201</t>
  </si>
  <si>
    <t>Presun hmôt pre rozvody potrubia v objektoch výšky do 6 m</t>
  </si>
  <si>
    <t>735111810</t>
  </si>
  <si>
    <t>Demontáž radiátorov článkových,  -0,02380t</t>
  </si>
  <si>
    <t>735890801</t>
  </si>
  <si>
    <t>Vnútrostaveniskové premiestnenie vybúraných hmôt vykurovacích telies do 6m</t>
  </si>
  <si>
    <t>998735201</t>
  </si>
  <si>
    <t>Presun hmôt pre vykurovacie telesá v objektoch výšky do 6 m</t>
  </si>
  <si>
    <t>762331813</t>
  </si>
  <si>
    <t>Demontáž viazaných konštrukcií krovov so sklonom do 60°, prierez. plochy 224 - 288 cm2,  -0.02400t</t>
  </si>
  <si>
    <t>762341811</t>
  </si>
  <si>
    <t>Demontáž debnenia striech rovných, oblúkových do 60°, z dosiek hrubých, hobľovaných,  -0.01600t</t>
  </si>
  <si>
    <t>762343811</t>
  </si>
  <si>
    <t>Demontáž debnenia odkvapov a štítových ríms z dosiek hrubých, hobľovaných hr. do 32 mm,  -0.01700t</t>
  </si>
  <si>
    <t>998762203</t>
  </si>
  <si>
    <t>Presun hmôt pre konštrukcie tesárske v objektoch výšky od 12 do 24 m</t>
  </si>
  <si>
    <t>763119522</t>
  </si>
  <si>
    <t>Demontáž sadrokartónovej priečky, jednoduchá nosná oceľová konštrukcia, dvojité opláštenie,  -0,05447t</t>
  </si>
  <si>
    <t>763139532</t>
  </si>
  <si>
    <t>Demontáž sadrokartónového podhľadu s jednovrstvou nosnou konštrukciou z oceľových profilov, dvojité opláštenie, -0,03460t</t>
  </si>
  <si>
    <t>763717212</t>
  </si>
  <si>
    <t>Demontáž zvislej konštrukcie plnostenné stľpy, prierezovej plochy 150-500 cm2</t>
  </si>
  <si>
    <t>998763201</t>
  </si>
  <si>
    <t>Presun hmôt pre drevostavby v objektoch výšky do 12 m</t>
  </si>
  <si>
    <t>764312822</t>
  </si>
  <si>
    <t>Demontáž krytiny hladkej strešnej z tabúľ 2000 x 670 mm, do 30st.,  -0,00751t</t>
  </si>
  <si>
    <t>764351820</t>
  </si>
  <si>
    <t>Demontáž žľabov pododkvap. štvorhranných rovných, oblúkových, do 30° rš 400 mm,  -0,00390t</t>
  </si>
  <si>
    <t>764359810</t>
  </si>
  <si>
    <t>Demontáž kotlíka kónického, so sklonom žľabu do 30st.,  -0,00110t</t>
  </si>
  <si>
    <t>764391840</t>
  </si>
  <si>
    <t>Demontáž ostatných strešných prvkov záveterné lišty, so sklonom do 30° rš 400 a 500 mm,  -0,00250t</t>
  </si>
  <si>
    <t>764410850</t>
  </si>
  <si>
    <t>Demontáž oplechovania parapetov rš od 100 do 330 mm,  -0,00135t</t>
  </si>
  <si>
    <t>764453844</t>
  </si>
  <si>
    <t>Demontáž odpadového kolena horného dvojitého 120 a 150 mm,  -0,00290t</t>
  </si>
  <si>
    <t>764454802</t>
  </si>
  <si>
    <t>Demontáž odpadových rúr kruhových, s priemerom 120 mm,  -0,00285t</t>
  </si>
  <si>
    <t>998764203</t>
  </si>
  <si>
    <t>Presun hmôt pre konštrukcie klampiarske v objektoch výšky nad 12 do 24 m</t>
  </si>
  <si>
    <t>766411821</t>
  </si>
  <si>
    <t>Demontáž obloženia stien panelmi, palub. doskami,  -0,01098t</t>
  </si>
  <si>
    <t>766411822</t>
  </si>
  <si>
    <t>Demontáž obloženia stien panelmi, podkladových roštov,  -0,00800t</t>
  </si>
  <si>
    <t>766421821</t>
  </si>
  <si>
    <t>Demontáž obloženia podhľadu stien, palub.doskami,  -0,01000t</t>
  </si>
  <si>
    <t>766421822</t>
  </si>
  <si>
    <t>Demontáž obloženia podhľadu stien, podkladových roštov,  -0,00800t</t>
  </si>
  <si>
    <t>998766203</t>
  </si>
  <si>
    <t>Presun hmot pre konštrukcie stolárske v objektoch výšky nad 12 do 24 m</t>
  </si>
  <si>
    <t>767581801</t>
  </si>
  <si>
    <t>Demontáž podhľadov kaziet,  -0,00500t</t>
  </si>
  <si>
    <t>767582800</t>
  </si>
  <si>
    <t>Demontáž podhľadov roštov  -0,00200t</t>
  </si>
  <si>
    <t>767996801</t>
  </si>
  <si>
    <t>Demontáž ostatných doplnkov stavieb s hmotnosťou jednotlivých dielov konštrukcií do 50 kg,  -0,00100t</t>
  </si>
  <si>
    <t>kg</t>
  </si>
  <si>
    <t>998767203</t>
  </si>
  <si>
    <t>Presun hmôt pre kovové stavebné doplnkové konštrukcie v objektoch výšky nad 12 do 24 m</t>
  </si>
  <si>
    <t>787100802</t>
  </si>
  <si>
    <t>Vysklievanie stien a priečok, balkón. zábradlia, výťahových šachiet skla plochého nad 1 do 3 m2,  -0,01400t</t>
  </si>
  <si>
    <t>998787203</t>
  </si>
  <si>
    <t>Presun hmôt pre zasklievanie v objektoch výšky nad 12 do 24 mm</t>
  </si>
  <si>
    <t>HZS000113</t>
  </si>
  <si>
    <t>Stavebno montážne práce náročné ucelené - odborné, tvorivé remeselné (Tr. 3) v rozsahu viac ako 8 hodín</t>
  </si>
  <si>
    <t>hod</t>
  </si>
  <si>
    <t>430000001.Dem</t>
  </si>
  <si>
    <t>Demontáž rôznych dielov OK - oceľová konštrukcia tribúny a zábradlí vrátane pomocných lešení, lávok, vertikálnej a horizontálnej dopravy materiálu</t>
  </si>
  <si>
    <t>430000002.Dem</t>
  </si>
  <si>
    <t>Demontáž rôznych dielov OK - oceľová konštrukcia pergoly vstupu vrrátane pomocných lešení, lávok, vertikálnej a horizontálnej dopravy materiálu</t>
  </si>
  <si>
    <t>430000003.Dem</t>
  </si>
  <si>
    <t>Demontáž rôznych dielov OK - delenie a triedenie oceľovej konštrukcie na manipulovateľné kusy rezaním a pálením na medziskládke</t>
  </si>
  <si>
    <t>HZS000111</t>
  </si>
  <si>
    <t>Stavebno montážne práce menej náročne, pomocné alebo manupulačné (Tr. 1) v rozsahu viac ako 8 hodín</t>
  </si>
  <si>
    <t>000500025</t>
  </si>
  <si>
    <t>Príprava staveniska - odpojenie sietí /elektro, voda, plyn, vykurovanie/</t>
  </si>
  <si>
    <t>súb</t>
  </si>
  <si>
    <t>Objekt SO01 Prestavba záp.tribúny vrát.hl. vst.a prislúchajúceho zázemia ZŠ - SO01-2  Stavebné práce</t>
  </si>
  <si>
    <t xml:space="preserve">   ZÁKLADY</t>
  </si>
  <si>
    <t xml:space="preserve">   ZVISLÉ KONŠTRUKCIE</t>
  </si>
  <si>
    <t xml:space="preserve">   VODOROVNÉ KONŠTRUKCIE</t>
  </si>
  <si>
    <t xml:space="preserve">   SPEVNENÉ PLOCHY</t>
  </si>
  <si>
    <t xml:space="preserve">   POVRCHOVÉ ÚPRAVY</t>
  </si>
  <si>
    <t xml:space="preserve">   PRESUNY HMÔT</t>
  </si>
  <si>
    <t xml:space="preserve">   IZOLÁCIE PROTI VODE A VLHKOSTI</t>
  </si>
  <si>
    <t xml:space="preserve">   POVLAKOVÉ KRYTINY</t>
  </si>
  <si>
    <t xml:space="preserve">   ZTI-VNÚTORNA KANALIZÁCIA</t>
  </si>
  <si>
    <t xml:space="preserve">   MONTÁŽ VZDUCHOTECHNICKÝCH ZARIADENÍ</t>
  </si>
  <si>
    <t xml:space="preserve">   PODLAHY A OBKLADY KERAMICKÉ-DLAŽBY</t>
  </si>
  <si>
    <t xml:space="preserve">   PODLAHY POVLAKOVÉ</t>
  </si>
  <si>
    <t xml:space="preserve">   PODLAHY SYNTETICKÉ</t>
  </si>
  <si>
    <t xml:space="preserve">   PODLAHY A OBKLADY KERAMICKÉ-OBKLADY</t>
  </si>
  <si>
    <t xml:space="preserve">   NÁTERY</t>
  </si>
  <si>
    <t xml:space="preserve">   MAĽBY</t>
  </si>
  <si>
    <t xml:space="preserve">   M-22 MONTÁŽ OZNAMOVACÍCH  A SIGNAL. ZARIADENÍ</t>
  </si>
  <si>
    <t xml:space="preserve">   M-33 MONTÁŽ DOPR. A SKLAD. ZARIADENÍ</t>
  </si>
  <si>
    <t xml:space="preserve">   M-46 MONTÁŽE ZEMNÝCH PRÁC</t>
  </si>
  <si>
    <t>131201103</t>
  </si>
  <si>
    <t>Výkop nezapaženej jamy v hornine 3, nad 1000 do 10000 m3</t>
  </si>
  <si>
    <t>131201109</t>
  </si>
  <si>
    <t>Hĺbenie nezapažených jám a zárezov. Príplatok za lepivosť horniny 3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</si>
  <si>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</si>
  <si>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</si>
  <si>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</si>
  <si>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</si>
  <si>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171101111</t>
  </si>
  <si>
    <t>Uloženie sypaniny do násypu  nesúdržnej horníny v aktívnej zóne</t>
  </si>
  <si>
    <t>583410004400</t>
  </si>
  <si>
    <t>Štrkodrva frakcia 0-63 mm</t>
  </si>
  <si>
    <t>171201203</t>
  </si>
  <si>
    <t>Uloženie sypaniny na skládky nad 1000 do 10000 m3</t>
  </si>
  <si>
    <t>171209002</t>
  </si>
  <si>
    <t>Poplatok za skladovanie - zemina a kamenivo (17 05) ostatné</t>
  </si>
  <si>
    <t>174101002</t>
  </si>
  <si>
    <t>Zásyp sypaninou so zhutnením jám, šachiet, rýh, zárezov alebo okolo objektov nad 100 do 1000 m3</t>
  </si>
  <si>
    <t>274271305</t>
  </si>
  <si>
    <t>Murivo základových pásov (m3) napr. PREMAC  alebo ekvivalent 50x30x25 cm s betónovou výplňou tr. C 30/37 - XC2,XA1(SK)-Cl0,4-Dmax 16-S3 hr. 300 mm</t>
  </si>
  <si>
    <t>274313811</t>
  </si>
  <si>
    <t>Betón základových pásov, prostý tr. C 30/37 - XC2,XA1(SK)-Cl0,4-Dmax 16-S3</t>
  </si>
  <si>
    <t>274321511</t>
  </si>
  <si>
    <t>Betón základových pásov, železový (bez výstuže), tr. C 30/37 - XC2,XA1(SK)-Cl0,4-Dmax 16-S3</t>
  </si>
  <si>
    <t>274351215</t>
  </si>
  <si>
    <t>Debnenie stien základových pásov, zhotovenie - dielce</t>
  </si>
  <si>
    <t>274351216</t>
  </si>
  <si>
    <t>Debnenie stien základových pásov, odstránenie - dielce</t>
  </si>
  <si>
    <t>274361821</t>
  </si>
  <si>
    <t>Výstuž základových pásov z ocele 10505</t>
  </si>
  <si>
    <t>274361825</t>
  </si>
  <si>
    <t>Výstuž pre murivo základových pásov napr. PREMAC  alebo ekvivalent  s betónovou výplňou z ocele 10505</t>
  </si>
  <si>
    <t>275313811</t>
  </si>
  <si>
    <t>Betón základových pätiek, prostý tr. C 30/37 - XC2,XA1(SK)-Cl0,4-Dmax 16-S3</t>
  </si>
  <si>
    <t>275351215</t>
  </si>
  <si>
    <t>Debnenie stien základových pätiek, zhotovenie - dielce</t>
  </si>
  <si>
    <t>275351216</t>
  </si>
  <si>
    <t>Debnenie stien základovýcb pätiek, odstránenie - dielce</t>
  </si>
  <si>
    <t>275361821</t>
  </si>
  <si>
    <t>Výstuž základových pätiek z ocele 10505</t>
  </si>
  <si>
    <t>311271305</t>
  </si>
  <si>
    <t>Murivo nosné (m3) napr. PREMAC  alebo ekvivalent  50x25x25 s betónovou výplňou tr. C 30/37 - XC2,XA1(SK)-Cl0,4-Dmax 16-S3 hr. 250 mm</t>
  </si>
  <si>
    <t>311271306</t>
  </si>
  <si>
    <t>Murivo nosné (m3) napr. PREMAC  alebo ekvivalent 50x30x25 s betónovou výplňou tr. C 30/37 - XC4(SK)-Cl0,4-Dmax 16-S3  hr. 300 mm</t>
  </si>
  <si>
    <t>311272123</t>
  </si>
  <si>
    <t>Murivo nosné (m3) z tvárnic YTONG Statik Plus hr. 250 mm P6-650, na MVC a maltu YTONG  alebo ekvivalent  (250x249x499)</t>
  </si>
  <si>
    <t>311272511</t>
  </si>
  <si>
    <t>Murivo nosné (m3) z tvárnic YTONG Univerzal hr. 250 mm P3-450 PD, na MVC a maltu YTONG  alebo ekvivalent  (250x249x599)</t>
  </si>
  <si>
    <t>311272512</t>
  </si>
  <si>
    <t>Murivo nosné (m3) z tvárnic YTONG Univerzal hr. 300 mm P3-450 PDK, na MVC a maltu YTONG  alebo ekvivalent (300x249x599)</t>
  </si>
  <si>
    <t>311321411</t>
  </si>
  <si>
    <t>Betón nadzákladových múrov, železový (bez výstuže) tr. C 25/30-XC3(Sk)-Cl0,4-Dmax 16-S3</t>
  </si>
  <si>
    <t>311351105</t>
  </si>
  <si>
    <t>Debnenie nadzákladových múrov  obojstranné zhotovenie - dielce</t>
  </si>
  <si>
    <t>311351106</t>
  </si>
  <si>
    <t>Debnenie nadzákladových múrov  obojstranné odstránenie-dielce</t>
  </si>
  <si>
    <t>311361821</t>
  </si>
  <si>
    <t>Výstuž nadzákladových múrov 10505</t>
  </si>
  <si>
    <t>311361825</t>
  </si>
  <si>
    <t>Výstuž pre murivo nosné napr. PREMAC  alebo ekvivalent  s betónovou výplňou z ocele 10505</t>
  </si>
  <si>
    <t>317165121</t>
  </si>
  <si>
    <t>Prekladový trámec YTONG  alebo ekvivalent šírky 150 mm, výšky 124 mm, dĺžky 1150 mm</t>
  </si>
  <si>
    <t>317165122</t>
  </si>
  <si>
    <t>Prekladový trámec YTONG  alebo ekvivalent šírky 150 mm, výšky 124 mm, dĺžky 1300 mm</t>
  </si>
  <si>
    <t>317165123</t>
  </si>
  <si>
    <t>Prekladový trámec YTONG  alebo ekvivalent  šírky 150 mm, výšky 124 mm, dĺžky 1500 mm</t>
  </si>
  <si>
    <t>317165124</t>
  </si>
  <si>
    <t>Prekladový trámec YTONG  alebo ekvivalent šírky 150 mm, výšky 124 mm, dĺžky 1750 mm</t>
  </si>
  <si>
    <t>317165126</t>
  </si>
  <si>
    <t>Prekladový trámec YTONG  alebo ekvivalent šírky 150 mm, výšky 124 mm, dĺžky 2250 mm</t>
  </si>
  <si>
    <t>317165221</t>
  </si>
  <si>
    <t>Nosný preklad YTONG  alebo ekvivalent  šírky 300 mm, výšky 249 mm, dĺžky 1300 mm</t>
  </si>
  <si>
    <t>317165222</t>
  </si>
  <si>
    <t>Nosný preklad YTONG  alebo ekvivalent šírky 300 mm, výšky 249 mm, dĺžky 1500 mm</t>
  </si>
  <si>
    <t>317165301</t>
  </si>
  <si>
    <t>Nenosný preklad YTONG  alebo ekvivalent  šírky 100 mm, výšky 249 mm, dĺžky 1250 mm</t>
  </si>
  <si>
    <t>317321411</t>
  </si>
  <si>
    <t>Betón prekladov železový (bez výstuže) tr. C 25/30-XC4(Sk)-Cl0,4-Dmax 16-S3</t>
  </si>
  <si>
    <t>317321511</t>
  </si>
  <si>
    <t>Betón prekladov železový (bez výstuže) tr. C 30/37-XC4(Sk)-Cl0,4-Dmax 16-S3</t>
  </si>
  <si>
    <t>317351107</t>
  </si>
  <si>
    <t>Debnenie prekladu  vrátane podpornej konštrukcie výšky do 4 m zhotovenie</t>
  </si>
  <si>
    <t>317351108</t>
  </si>
  <si>
    <t>Debnenie prekladu  vrátane podpornej konštrukcie výšky do 4 m odstránenie</t>
  </si>
  <si>
    <t>317361821</t>
  </si>
  <si>
    <t>Výstuž prekladov z ocele 10505</t>
  </si>
  <si>
    <t>331321410</t>
  </si>
  <si>
    <t>Betón stĺpov a pilierov hranatých, ťahadiel, rámových stojok, vzpier, železový (bez výstuže) tr.C 25/30-XC4(Sk)-Cl0,4-Dmax 16-S3</t>
  </si>
  <si>
    <t>331321610</t>
  </si>
  <si>
    <t>Betón stĺpov a pilierov hranatých, ťahadiel, rámových stojok, vzpier, železový (bez výstuže) tr. C 30/37-XC4(Sk)-Cl0,4-Dmax 16-S3</t>
  </si>
  <si>
    <t>331351101</t>
  </si>
  <si>
    <t>Debnenie hranatých stĺpov prierezu pravouhlého štvoruholníka výšky do 4 m, zhotovenie-dielce</t>
  </si>
  <si>
    <t>331351102</t>
  </si>
  <si>
    <t>Debnenie hranatých stĺpov prierezu pravouhlého štvoruholníka výšky do 4 m, odstránenie-dielce</t>
  </si>
  <si>
    <t>331361821</t>
  </si>
  <si>
    <t>Výstuž stĺpov, pilierov, stojok hranatých z bet. ocele 10505</t>
  </si>
  <si>
    <t>341321610</t>
  </si>
  <si>
    <t>Betón stien a priečok, železový (bez výstuže) tr.  C 30/37-XC4(Sk)-Cl0,4-Dmax 16-S3</t>
  </si>
  <si>
    <t>341351105</t>
  </si>
  <si>
    <t>Debnenie stien a priečok  obojstranné zhotovenie - dielce</t>
  </si>
  <si>
    <t>341351106</t>
  </si>
  <si>
    <t>Debnenie stien a priečok  obojstranné odstránenie - dielce</t>
  </si>
  <si>
    <t>341361821</t>
  </si>
  <si>
    <t>Výstuž stien a priečok 10505</t>
  </si>
  <si>
    <t>342272102</t>
  </si>
  <si>
    <t>Priečky z tvárnic YTONG hr. 100 mm P2-500 hladkých, na MVC a maltu YTONG  alebo ekvivalent  (100x249x599)</t>
  </si>
  <si>
    <t>342272104</t>
  </si>
  <si>
    <t>Priečky z tvárnic YTONG hr. 150 mm P2-500 hladkých, na MVC a maltu YTONG  alebo ekvivalent  (150x249x599)</t>
  </si>
  <si>
    <t>346244359.R</t>
  </si>
  <si>
    <t>Obmurovka montážnych zostáv Geberit z tvárnic YTONG a malty, hrúbky 150 mm</t>
  </si>
  <si>
    <t>411321414</t>
  </si>
  <si>
    <t>Betón stropov doskových a trámových,  železový tr. C 25/30-XC4(Sk)-Cl0,4-Dmax 16-S3</t>
  </si>
  <si>
    <t>411321616</t>
  </si>
  <si>
    <t>Betón stropov doskových a trámových,  železový tr. C 30/37-XC4(Sk)-Cl0,4-Dmax 16-S3</t>
  </si>
  <si>
    <t>411351101</t>
  </si>
  <si>
    <t>Debnenie stropov doskových zhotovenie - dielce</t>
  </si>
  <si>
    <t>411351102</t>
  </si>
  <si>
    <t>Debnenie stropov doskových odstránenie - dielce</t>
  </si>
  <si>
    <t>411354175</t>
  </si>
  <si>
    <t>Podporná konštrukcia stropov výšky do 4 m pre zaťaženie do 20 kPa zhotovenie</t>
  </si>
  <si>
    <t>411354176</t>
  </si>
  <si>
    <t>Podporná konštrukcia stropov výšky do 4 m pre zaťaženie do 20 kPa odstránenie</t>
  </si>
  <si>
    <t>411361821</t>
  </si>
  <si>
    <t>Výstuž stropov doskových, trámových, vložkových,konzolových alebo balkónových, 10505</t>
  </si>
  <si>
    <t>411362021</t>
  </si>
  <si>
    <t>Výstuž stropov doskových, trámových, vložkových,konzolových alebo balkónových, zo zváraných sietí KARI</t>
  </si>
  <si>
    <t>413321414</t>
  </si>
  <si>
    <t>Betón nosníkov, železový tr. C 25/30-XC4(SK)-Cl0,4-Dmax 16-S3</t>
  </si>
  <si>
    <t>413321616</t>
  </si>
  <si>
    <t>Betón nosníkov, železový tr. C 30/37-XC4(Sk)-Cl0,4-Dmax 16-S3</t>
  </si>
  <si>
    <t>413351107</t>
  </si>
  <si>
    <t>Debnenie nosníka zhotovenie - dielce</t>
  </si>
  <si>
    <t>413351108</t>
  </si>
  <si>
    <t>Debnenie nosníka odstránenie - dielce</t>
  </si>
  <si>
    <t>413351217</t>
  </si>
  <si>
    <t>Podporná konštrukcia nosníkov výšky do 4 m zaťaženia do 30 kPa - zhotovenie</t>
  </si>
  <si>
    <t>413351218</t>
  </si>
  <si>
    <t>Podporná konštrukcia nosníkov výšky do 4 m zaťaženia do 30 kPa - odstránenie</t>
  </si>
  <si>
    <t>413361821</t>
  </si>
  <si>
    <t>Výstuž  nosníkov a trámov, bez rozdielu tvaru a uloženia, 10505</t>
  </si>
  <si>
    <t>417321515</t>
  </si>
  <si>
    <t>Betón stužujúcich pásov a vencov železový tr. C 25/30-XC4(SK)-Cl0,4-Dmax 16-S3</t>
  </si>
  <si>
    <t>417321616</t>
  </si>
  <si>
    <t>Betón stužujúcich pásov a vencov železový tr. C 30/37-XC4(Sk)-Cl0,4-Dmax 16-S3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</si>
  <si>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</si>
  <si>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</si>
  <si>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</si>
  <si>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</si>
  <si>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417361821</t>
  </si>
  <si>
    <t>Výstuž stužujúcich pásov a vencov z betonárskej ocele 10505</t>
  </si>
  <si>
    <t>417391151</t>
  </si>
  <si>
    <t>Montáž obkladu betónových konštrukcií vykonaný súčasne s betónovaním extrudovaným polystyrénom</t>
  </si>
  <si>
    <t>283750000500</t>
  </si>
  <si>
    <t>Doska XPS STYRODUR 2800 C  alebo ekvivalent  hr. 30 mm, zateplenie soklov, suterénov, podláh</t>
  </si>
  <si>
    <t>430321414</t>
  </si>
  <si>
    <t>Schodiskové konštrukcie, betón železový tr. C 30/37-XC4(Sk)-Cl0,4-Dmax 16-S3</t>
  </si>
  <si>
    <t>430361821</t>
  </si>
  <si>
    <t>Výstuž schodiskových konštrukcií z betonárskej ocele 10505</t>
  </si>
  <si>
    <t>430362021</t>
  </si>
  <si>
    <t>Výstuž schodiskových konštrukcií zo zváraných sietí z drôtov typu KARI</t>
  </si>
  <si>
    <t>431351121</t>
  </si>
  <si>
    <t>Debnenie do 4 m výšky - podest a podstupňových dosiek pôdorysne priamočiarych zhotovenie</t>
  </si>
  <si>
    <t>431351122</t>
  </si>
  <si>
    <t>Debnenie do 4 m výšky - podest a podstupňových dosiek pôdorysne priamočiarych odstránenie</t>
  </si>
  <si>
    <t>434311116</t>
  </si>
  <si>
    <t>Stupne dusané na terén alebo dosku z betónu bez poteru, so zahladením povrchu tr. C 20/25</t>
  </si>
  <si>
    <t>434351141</t>
  </si>
  <si>
    <t>Debnenie stupňov na podstupňovej doske alebo na teréne pôdorysne priamočiarych zhotovenie</t>
  </si>
  <si>
    <t>434351142</t>
  </si>
  <si>
    <t>Debnenie stupňov na podstupňovej doske alebo na teréne pôdorysne priamočiarych odstránenie</t>
  </si>
  <si>
    <t>564871111</t>
  </si>
  <si>
    <t>Podklad zo štrkodrviny s rozprestretím a zhutnením, po zhutnení hr. 250 mm</t>
  </si>
  <si>
    <t>565151111</t>
  </si>
  <si>
    <t>Podklad z asfaltového betónu AC 16 P s rozprestretím a zhutnením v pruhu š. do 3 m, po zhutnení hr. 70 mm</t>
  </si>
  <si>
    <t>573211111</t>
  </si>
  <si>
    <t>Postrek asfaltový spojovací bez posypu kamenivom z asfaltu cestného v množstve 0,70 kg/m2</t>
  </si>
  <si>
    <t>577134271</t>
  </si>
  <si>
    <t>Asfaltový betón vrstva obrusná AC 11 O v pruhu š. do 3 m z modifik. asfaltu tr. II, po zhutnení hr. 40 mm</t>
  </si>
  <si>
    <t>611461115</t>
  </si>
  <si>
    <t>Príprava vnútorného podkladu stropov BAUMIT, penetračný náter Baumit BetonKontakt  alebo ekvivalent</t>
  </si>
  <si>
    <t>611461136</t>
  </si>
  <si>
    <t>Vnútorná omietka stropov BAUMIT  alebo ekvivalent, vápennocementová, strojné miešanie, ručné nanášanie, MVR Uni, hr. 8 mm</t>
  </si>
  <si>
    <t>612465136</t>
  </si>
  <si>
    <t>Vnútorná omietka stien napr. BAUMIT  alebo ekvivalent, vápennocementová, strojné miešanie, ručné nanášanie, MVR Uni, hr. 10 mm</t>
  </si>
  <si>
    <t>612481022</t>
  </si>
  <si>
    <t>Okenný a dverový plastový dilatačný profil pre hrúbku omietky 9 mm</t>
  </si>
  <si>
    <t>612481031</t>
  </si>
  <si>
    <t>Rohový profil z pozinkovaného plechu pre hrúbku omietky 8 až 12 mm</t>
  </si>
  <si>
    <t>612481121.R</t>
  </si>
  <si>
    <t>Potiahnutie vnútorných stien výstužnou sklotextílnou mriežkou do omietok s vložením bez lepidla</t>
  </si>
  <si>
    <t>631290000000</t>
  </si>
  <si>
    <t>Baumit  alebo ekvivalent výstuž do omietok plošná hmotnosť 150 gr/m2, oká cca 8 mm</t>
  </si>
  <si>
    <t>622255041.1</t>
  </si>
  <si>
    <t>Montáž stien prevetrávanej fasády z fasádnych hliníkových kaziet, vrátane hliníkovej podkonštrukcie, bez tepelnej izolácie</t>
  </si>
  <si>
    <t>622255034.2</t>
  </si>
  <si>
    <t>Montáž stien prevetrávanej fasády z fasádnych hliníkových kaziet, vrátane hliníkovej podkonštrukcie a tepelnej izolácie hr. 120 mm</t>
  </si>
  <si>
    <t>5915200000.PC01</t>
  </si>
  <si>
    <t>Hliníkový kazetový fasádny systém napr. AVG ALU Easy  alebo ekvivalent hr. 2 mm, reakcia na oheň kategória A1 vrátane tepelnej izolácie</t>
  </si>
  <si>
    <t>5915200000.PC02</t>
  </si>
  <si>
    <t>Hliníkový kazetový fasádny systém napr. AVG ALU Easy  alebo ekvivalent hr. 2 mm, reakcia na oheň kategória A1 bez tepelnej izolácie</t>
  </si>
  <si>
    <t>622255041.2</t>
  </si>
  <si>
    <t>Montáž stien prevetrávanej fasády z fasádnych dosiek Cetris,  alebo ekvivalent vrátane dodávky hliníkovej podkonštrukcie, uchytenie na nity, bez tepelnej izolácie</t>
  </si>
  <si>
    <t>591510001000</t>
  </si>
  <si>
    <t>Cementotriesková doska CETRIS BASIC  alebo ekvivalent , rozmer 10x3350x1250 mm, s hladkým cementovo šedým povrchom</t>
  </si>
  <si>
    <t>631312711</t>
  </si>
  <si>
    <t>Mazanina z betónu prostého (m3) tr.  C 25/30-XC4(Sk)-Cl0,4-Dmax 16-S3 hr.nad 50 do 80 mm</t>
  </si>
  <si>
    <t>631315712</t>
  </si>
  <si>
    <t>Mazanina z betónu prostého (m3) tr. C 30/37-XC4(Sk)-Cl0,4-Dmax 16-S3 hr.nad 120 do 240 mm</t>
  </si>
  <si>
    <t>631346631</t>
  </si>
  <si>
    <t>Mazanina z ľahkého betónu ekostyrénového  zn.LC 0,5  D 0,5  (m3) hr.nad 80 do 120 mm</t>
  </si>
  <si>
    <t>631351101</t>
  </si>
  <si>
    <t>Debnenie stien, rýh a otvorov v podlahách zhotovenie</t>
  </si>
  <si>
    <t>631351102</t>
  </si>
  <si>
    <t>Debnenie stien, rýh a otvorov v podlahách odstránenie</t>
  </si>
  <si>
    <t>631361821</t>
  </si>
  <si>
    <t>Výstuž mazanín z betónov (z kameniva) a z ľahkých betónov z betonárskej ocele 10 505</t>
  </si>
  <si>
    <t>631362411</t>
  </si>
  <si>
    <t>Výstuž mazanín z betónov (z kameniva) a z ľahkých betónov zo sietí KARI, priemer drôtu 5/5 mm, veľkosť oka 100x100 mm</t>
  </si>
  <si>
    <t>631362422</t>
  </si>
  <si>
    <t>Výstuž mazanín z betónov (z kameniva) a z ľahkých betónov zo sietí KARI, priemer drôtu 6/6 mm, veľkosť oka 150x150 mm</t>
  </si>
  <si>
    <t>631362422.R</t>
  </si>
  <si>
    <t>Výstuž mazanín - dištančné pásy AVI DA 090  alebo ekvivalent</t>
  </si>
  <si>
    <t>632001011</t>
  </si>
  <si>
    <t>Zhotovenie separačnej fólie v podlahových vrstvách z PE</t>
  </si>
  <si>
    <t>283290003600</t>
  </si>
  <si>
    <t>Separačná fólia FE, šxl 1,3x100 m, na oddelenie poterov, PE, BAUMIT  alebo ekvivalent</t>
  </si>
  <si>
    <t>632311001</t>
  </si>
  <si>
    <t>Brúsenie nerovností nových betónových podláh - zbrúsenie povlaku hrúbky do 2 mm</t>
  </si>
  <si>
    <t>632477494.R</t>
  </si>
  <si>
    <t>Samonivelizačná cementová podlahová hmota napr. PROFI E225 CT-C20-F4  alebo ekvivalent 20 MPa hr. 50 mm</t>
  </si>
  <si>
    <t>632477495.R</t>
  </si>
  <si>
    <t>Samonivelizačná cementová podlahová hmota napr. PROFI E225 CT-C20-F4  alebo ekvivalent 20 MPa hr. 55 mm</t>
  </si>
  <si>
    <t>632477496.R</t>
  </si>
  <si>
    <t>Samonivelizačná cementová podlahová hmota napr. PROFI E225 CT-C20-F4  alebo ekvivalent 20 MPa hr. 65 mm</t>
  </si>
  <si>
    <t>632477497.R</t>
  </si>
  <si>
    <t>Samonivelizačná cementová podlahová hmota napr. PROFI E225 CT-C20-F4  alebo ekvivalent 20 MPa hr. 60 mm</t>
  </si>
  <si>
    <t>642942111</t>
  </si>
  <si>
    <t>Osadenie oceľovej dverovej zárubne alebo rámu, plochy otvoru do 2,5 m2</t>
  </si>
  <si>
    <t>642942221</t>
  </si>
  <si>
    <t>Osadenie oceľovej dverovej zárubne alebo rámu, plochy otvoru nad 2,5 do 4,5 m2</t>
  </si>
  <si>
    <t>5533100094.PC01</t>
  </si>
  <si>
    <t>Zárubňa oceľová CgH šxvxhr 600x1970x113 mm</t>
  </si>
  <si>
    <t>5533100094.PC02</t>
  </si>
  <si>
    <t>Zárubňa oceľová CgH šxvxhr 700x1970x113 mm</t>
  </si>
  <si>
    <t>5533100094.PC03</t>
  </si>
  <si>
    <t>Zárubňa oceľová CgH šxvxhr 800x1970x113 mm</t>
  </si>
  <si>
    <t>5533100094.PC04</t>
  </si>
  <si>
    <t>Zárubňa oceľová CgH šxvxhr 900x1970x113 mm</t>
  </si>
  <si>
    <t>5533100094.PC06</t>
  </si>
  <si>
    <t>Zárubňa oceľová CgH EW 30 šxvxhr 700x1970x110 mm</t>
  </si>
  <si>
    <t>5533100094.PC08</t>
  </si>
  <si>
    <t>Zárubňa oceľová CgH EW30 šxvxhr 900x1970x110 mm</t>
  </si>
  <si>
    <t>5533100094.PC09</t>
  </si>
  <si>
    <t>Zárubňa oceľová CgH EW30 šxvxhr 900x1700x110 mm atyp</t>
  </si>
  <si>
    <t>5533100094.PC05</t>
  </si>
  <si>
    <t>Zárubňa oceľová atyp CgH šxvxhr 1800x1970x113 mm</t>
  </si>
  <si>
    <t>5533100094.PC07</t>
  </si>
  <si>
    <t>Zárubňa oceľová atyp CgH EW30 šxvxhr 1800x1970x110 mm</t>
  </si>
  <si>
    <t>919735124</t>
  </si>
  <si>
    <t>Rezanie existujúceho betónového krytu alebo podkladu hĺbky nad 150 do 200 mm</t>
  </si>
  <si>
    <t>931961115</t>
  </si>
  <si>
    <t>Vložky do dilatačných škár zvislé, z polystyrénovej dosky hr. 30 mm</t>
  </si>
  <si>
    <t>941942001</t>
  </si>
  <si>
    <t>Montáž lešenia rámového systémového s podlahami šírky do 0,75 m, výšky do 10 m</t>
  </si>
  <si>
    <t>941942002</t>
  </si>
  <si>
    <t>Montáž lešenia rámového systémového s podlahami šírky do 0,75 m, výšky nad 10 do 20 m</t>
  </si>
  <si>
    <t>941942901</t>
  </si>
  <si>
    <t>Príplatok za prvý a každý ďalší i začatý týždeň použitia lešenia rámového systémového šírky do 0,75 m, výšky do 10 m</t>
  </si>
  <si>
    <t>941942902</t>
  </si>
  <si>
    <t>Príplatok za prvý a každý ďalší i začatý týždeň použitia lešenia rámového systémového šírky do 0,75 m, výšky nad 10 do 20 m</t>
  </si>
  <si>
    <t>941955002</t>
  </si>
  <si>
    <t>Lešenie ľahké pracovné pomocné s výškou lešeňovej podlahy nad 1,20 do 1,90 m</t>
  </si>
  <si>
    <t>941955102</t>
  </si>
  <si>
    <t>Lešenie ľahké pracovné v schodisku plochy do 6 m2, s výškou lešeňovej podlahy nad 1,50 do 3,5 m</t>
  </si>
  <si>
    <t>952901111</t>
  </si>
  <si>
    <t>Vyčistenie budov pri výške podlaží do 4 m</t>
  </si>
  <si>
    <t>953943123</t>
  </si>
  <si>
    <t>Osadenie drobných kovových predmetov do betónu pred zabetónovaním, hmotnosti 5-15 kg/kus (bez dodávky)</t>
  </si>
  <si>
    <t>5535000000.PC01</t>
  </si>
  <si>
    <t>Kotviace platne PEIKKO Welda  alebo ekvivalent 300x300-165</t>
  </si>
  <si>
    <t>5535000000.PC00</t>
  </si>
  <si>
    <t>Kotviace platne PEIKKO Welda  alebo ekvivalent 200x200-165</t>
  </si>
  <si>
    <t>5535000000.PC02</t>
  </si>
  <si>
    <t>Kotviace platne PEIKKO Welda  alebo ekvivalent 250x250-165</t>
  </si>
  <si>
    <t>5535000000.PC03</t>
  </si>
  <si>
    <t>Kotviace platne PEIKKO Welda  alebo ekvivalent 200x300-165</t>
  </si>
  <si>
    <t>953943124</t>
  </si>
  <si>
    <t>Osadenie drobných kovových predmetov do betónu pred zabetónovaním, hmotnosti 15-50 kg/kus (bez dodávky)</t>
  </si>
  <si>
    <t>5535100000.PC01</t>
  </si>
  <si>
    <t>Dodávka zámočníckych výrobkov - kotviace platne ozn.P2</t>
  </si>
  <si>
    <t>959941141</t>
  </si>
  <si>
    <t>Chemická kotva s kotevným svorníkom tesnená chemickou ampulkou do betónu, ŽB, kameňa, s vyvŕtaním otvoru M20/60/260 mm</t>
  </si>
  <si>
    <t>961043111</t>
  </si>
  <si>
    <t>Búranie základov alebo vybúranie otvorov plochy nad 4 m2 z betónu prostého alebo preloženého kameňom,  -2,20000t</t>
  </si>
  <si>
    <t>971036023</t>
  </si>
  <si>
    <t>Jadrové vrty diamantovými korunkami do D 400 mm do stien - murivo tehlové -0,00201t</t>
  </si>
  <si>
    <t>cm</t>
  </si>
  <si>
    <t>763001.PC</t>
  </si>
  <si>
    <t>Sanácia 2ks pätiek krajného oblúkového nosníka - rekonštrukcia, ošetrenie, doplnenie oceľových pätiek</t>
  </si>
  <si>
    <t>kpl</t>
  </si>
  <si>
    <t>009000001</t>
  </si>
  <si>
    <t>Hasiaci prístroj PHP  snehový 5kg, piktogram, tabuľka - dodávka a montáž</t>
  </si>
  <si>
    <t>009000002</t>
  </si>
  <si>
    <t>Hasiaci prístroj PHP  práškový ABC 6kg, piktogram, tabuľka - dodávka a montáž</t>
  </si>
  <si>
    <t>100000001</t>
  </si>
  <si>
    <t>Deliace terasové lavičky ozn.LAV - dodávka a montáž</t>
  </si>
  <si>
    <t>200000001</t>
  </si>
  <si>
    <t>Extenzívna zelená strecha - realizácia vrátane dodávky</t>
  </si>
  <si>
    <t>300000001</t>
  </si>
  <si>
    <t>Sedačky tribúny napr. typ Toronto  alebo ekvivalent - dodávka a montáž</t>
  </si>
  <si>
    <t>30000002</t>
  </si>
  <si>
    <t>Sedačky tribúny napr. typ Toronto Club  alebo ekvivalent - dodávka a montáž</t>
  </si>
  <si>
    <t>30000003</t>
  </si>
  <si>
    <t>Podrúčka s držiakom na pohár napr. typ Toronto  alebo ekvivalent</t>
  </si>
  <si>
    <t>998021021</t>
  </si>
  <si>
    <t>Presun hmôt pre haly 802, 811 zvislá konštr.z tehál,tvárnic,blokov alebo kovová do výšky 20 m</t>
  </si>
  <si>
    <t>711210100</t>
  </si>
  <si>
    <t>Zhotovenie dvojnásobnej izol. stierky pod keramické obklady v interiéri na ploche vodorovnej</t>
  </si>
  <si>
    <t>711210110</t>
  </si>
  <si>
    <t>Zhotovenie dvojnásobnej izol. stierky pod keramické obklady v interiéri na ploche zvislej</t>
  </si>
  <si>
    <t>245610000400</t>
  </si>
  <si>
    <t>Stierka izolačná napr. PCI Lastogum  alebo ekvivalent, na báze syntetickej živice, (tekutá hydroizolačná fólia)  1,20kg/m2</t>
  </si>
  <si>
    <t>247710007700</t>
  </si>
  <si>
    <t>Pás tesniaci napr. PCI Pecitape  alebo ekvivalent Objekt š. 120 mm, na utesnenie rohových a spojovacích škár pri aplikácii hydroizolácií</t>
  </si>
  <si>
    <t>711471051</t>
  </si>
  <si>
    <t>Zhotovenie izolácie proti tlakovej vode PVC fóliou položenou voľne na vodorovnej ploche so zvarením spoju</t>
  </si>
  <si>
    <t>711472051</t>
  </si>
  <si>
    <t>Zhotovenie izolácie proti tlakovej vode PVC fóliou položenou voľne na ploche zvislej so zvarením spoju</t>
  </si>
  <si>
    <t>283220000300</t>
  </si>
  <si>
    <t>Hydroizolačná fólia PVC-P FATRAFOL 803 , hr. 1,5 mm, š. 1,3 m, izolácia základov proti zemnej vlhkosti, tlakovej vode, radónu, hnedá, FATRA IZOLFA  alebo ekvivalent</t>
  </si>
  <si>
    <t>711472056</t>
  </si>
  <si>
    <t>Zhotovenie izolácie proti tlakovej vode nopovou fóloiu položenou voľne na ploche zvislej</t>
  </si>
  <si>
    <t>283230002700</t>
  </si>
  <si>
    <t>Nopová HDPE fólia napr. FONDALINE  alebo ekvivalent  500, výška nopu 8 mm, proti zemnej vlhkosti s radónovou ochranou, pre spodnú stavbu</t>
  </si>
  <si>
    <t>711491171</t>
  </si>
  <si>
    <t>Zhotovenie podkladnej vrstvy izolácie z textílie na ploche vodorovnej, pre izolácie proti zemnej vlhkosti, podpovrchovej a tlakovej vode</t>
  </si>
  <si>
    <t>711491172</t>
  </si>
  <si>
    <t>Zhotovenie ochrannej vrstvy izolácie z textílie na ploche vodorovnej, pre izolácie proti zemnej vlhkosti, podpovrchovej a tlakovej vode</t>
  </si>
  <si>
    <t>693110001200</t>
  </si>
  <si>
    <t>Geotextília polypropylénová Tatratex GTX N PP 300  alebo ekvivalent , šírka 1,75-3,5 m, dĺžka 90 m, hrúbka 2,7 mm, netkaná</t>
  </si>
  <si>
    <t>998711203</t>
  </si>
  <si>
    <t>Presun hmôt pre izoláciu proti vode v objektoch výšky nad 12 do 60 m</t>
  </si>
  <si>
    <t>712390982</t>
  </si>
  <si>
    <t>Údržba povlakovej krytiny striech plochých do 10° ostatné násypom z hrubého kameniva</t>
  </si>
  <si>
    <t>5833100039.PC01</t>
  </si>
  <si>
    <t>Štrk dekoratívny na strechy riečny fr. 16-22</t>
  </si>
  <si>
    <t>712370550</t>
  </si>
  <si>
    <t>Zhotovenie povlakovej krytiny striech plochých do 10° fóliou TPO položenou voľne</t>
  </si>
  <si>
    <t>712872570</t>
  </si>
  <si>
    <t>Zhotovenie povlakovej krytiny striech vytiahnutím izol. povlaku TPO fóliou na konštrukcie prevyšujúce úroveň strechy prikotvenou a prilep. na celej ploche so zvarením spoja</t>
  </si>
  <si>
    <t>2832900031.PC01</t>
  </si>
  <si>
    <t>Hydroizolačná strešná fólia BAUDER Thermoplan T18 TPO  alebo ekvivalent  hr. 1,8 mm, s vysokopevnostnou polyesterovou vložkou, pre mechanicky kotvený systém, priťaženie a vegetačné strechy</t>
  </si>
  <si>
    <t>712370070</t>
  </si>
  <si>
    <t>Zhotovenie povlakovej krytiny striech plochých do 10° PVC-P fóliou upevnenou prikotvením so zvarením spoju</t>
  </si>
  <si>
    <t>712873230</t>
  </si>
  <si>
    <t>Zhotovenie povlakovej krytiny vytiahnutím izol.povlaku z PVC-P fólie na konštrukcie prevyšujúce úroveň strechy do 50 cm so zvarením spoju</t>
  </si>
  <si>
    <t>2832200027.PC02</t>
  </si>
  <si>
    <t>Strešná hydroizolačná fólia PVC-P BAUDER Thermofol  alebo ekvivalent  M PVC-P  hr. 2,0 mm s vysokopevnostnou polyesterovou vložkou, pre mechanický kotvený systém</t>
  </si>
  <si>
    <t>712370401</t>
  </si>
  <si>
    <t>Pripevnenie povlakovej krytiny z termoplastu striech plochých do 10° prikotvením</t>
  </si>
  <si>
    <t>311970001501</t>
  </si>
  <si>
    <t>Kotviace prvky - vrut do dreva EDS H a podložka</t>
  </si>
  <si>
    <t>712973220</t>
  </si>
  <si>
    <t>Detaily k PVC-P fóliam osadenie hotovej strešnej vpuste</t>
  </si>
  <si>
    <t>2837700036.PC01</t>
  </si>
  <si>
    <t>Strešná vpusť do plochej strechy BAUDER  alebo ekvivalent  priemer 75 mm, dĺ. 315 mm</t>
  </si>
  <si>
    <t>712973245</t>
  </si>
  <si>
    <t>Zhotovenie flekov v rohoch na povlakovej krytine z PVC-P fólie</t>
  </si>
  <si>
    <t>2832200027.PC03</t>
  </si>
  <si>
    <t>Strešná hydroizolačná fólia PVC-P BAUDER  alebo ekvivalent  - kútová tvarovka PVC 90</t>
  </si>
  <si>
    <t>712973345</t>
  </si>
  <si>
    <t>Povlaková krytina - detaily k TPO fóliam vytvorenie flekov v rohoch</t>
  </si>
  <si>
    <t>2832900033.PC01</t>
  </si>
  <si>
    <t>Vonkajší/vnútorný roh BAUDER Themoplan   alebo ekvivalent TPO T18</t>
  </si>
  <si>
    <t>2832900033.PC02</t>
  </si>
  <si>
    <t>Univerzálna záplata BAUDER T/F  alebo ekvivalent</t>
  </si>
  <si>
    <t>712973349</t>
  </si>
  <si>
    <t>Povlaková krytina - detaily k TPO fóliam opracovanie prestupov podkonštrukcie odvetranej fasády</t>
  </si>
  <si>
    <t>712973420</t>
  </si>
  <si>
    <t>Detaily k termoplastom všeobecne, kútový uholník z hrubopoplastovaného plechu rš 125 mm, ohyb 90-135°</t>
  </si>
  <si>
    <t>712973510</t>
  </si>
  <si>
    <t>Povlaková krytina - detaily k TPO fóliam kotvenie po obvode</t>
  </si>
  <si>
    <t>5536000000.PC02</t>
  </si>
  <si>
    <t>Prítlačná lišta TPO  alebo ekvivalent 3m/ks</t>
  </si>
  <si>
    <t>712973521</t>
  </si>
  <si>
    <t>Povlaková krytina - detaily k TPO fóliam osadenie kačírkovej lišty</t>
  </si>
  <si>
    <t>5536000000.PC01</t>
  </si>
  <si>
    <t>Kačírková lišta TPO TW KL AL40/80/ 2000mm  alebo ekvivalent</t>
  </si>
  <si>
    <t>712973530</t>
  </si>
  <si>
    <t>Povlaková krytina - detaily k TPO fóliam osadenie hotovej strešnej vpuste</t>
  </si>
  <si>
    <t>2837700036.PC02</t>
  </si>
  <si>
    <t>Strešná vpusť terasová TOPWET TPO TWTE DN 110  alebo ekvivalent</t>
  </si>
  <si>
    <t>2837700036.PC03</t>
  </si>
  <si>
    <t>Šachta pre zelené strechy TOPWET  alebo ekvivalent 300x300x130 mm</t>
  </si>
  <si>
    <t>712973781</t>
  </si>
  <si>
    <t>Detaily k termoplastom všeobecne, stenový kotviaci pásik z hrubopoplast. plechu rš 70 mm</t>
  </si>
  <si>
    <t>712973820</t>
  </si>
  <si>
    <t>Detaily k termoplastom všeobecne, oplechovanie okraja odkvapovou záveternou lištou z hrubopolpast. plechu rš 165 mm</t>
  </si>
  <si>
    <t>712973890</t>
  </si>
  <si>
    <t>Detaily k termoplastom všeobecne, oplechovanie okraja odkvapovou lištou z hrubopolpast. plechu rš 250 mm</t>
  </si>
  <si>
    <t>712990040</t>
  </si>
  <si>
    <t>Položenie geotextílie vodorovne alebo zvislo na strechy ploché do 10°</t>
  </si>
  <si>
    <t>693110001400</t>
  </si>
  <si>
    <t>Geotextília polypropylénová napr. Tatratex GTX N PP  alebo ekvivalent  500, šírka 1,75-3,5 m, dĺžka 60 m, hrúbka 3,4 mm, netkaná</t>
  </si>
  <si>
    <t>712991010</t>
  </si>
  <si>
    <t>Montáž podkladnej konštrukcie z OSB dosiek na atike šírky 200 - 250 mm pod klampiarske konštrukcie</t>
  </si>
  <si>
    <t>712991030</t>
  </si>
  <si>
    <t>Montáž podkladnej konštrukcie z OSB dosiek na atike šírky 311 - 410 mm pod klampiarske konštrukcie</t>
  </si>
  <si>
    <t>607260000300</t>
  </si>
  <si>
    <t>Doska OSB 3 Superfinish ECO nebrúsené hrxlxš 18x2500x1250 mm, JAFHOLZ  alebo ekvivalent</t>
  </si>
  <si>
    <t>998712203</t>
  </si>
  <si>
    <t>Presun hmôt pre izoláciu povlakovej krytiny v objektoch výšky nad 12 do 24 m</t>
  </si>
  <si>
    <t>713111111</t>
  </si>
  <si>
    <t>Montáž tepelnej izolácie stropov minerálnou vlnou, vrchom kladenou voľne</t>
  </si>
  <si>
    <t>631650000300</t>
  </si>
  <si>
    <t>Pás ISOVER UNIROL PROFI 12  alebo ekvivalent , 120x1200x4000 mm, izolácia zo sklenej vlny vhodná pre šikmé strechy</t>
  </si>
  <si>
    <t>713120010</t>
  </si>
  <si>
    <t>Zakrývanie tepelnej izolácie podláh fóliou</t>
  </si>
  <si>
    <t>283230006600</t>
  </si>
  <si>
    <t>Parozábrana - fólia z PE hr. 0,2 mm</t>
  </si>
  <si>
    <t>283230005700</t>
  </si>
  <si>
    <t>Poistná hydroizolačná PE fólia DELTA-MAXX PLUS  alebo ekvivalent, šxl 1,5x50 m, energeticky úsporná membrána, s vodotesným a paropriepustným polyuretánovým povrstvením a integrovaným samolepiacim ok</t>
  </si>
  <si>
    <t>713122111</t>
  </si>
  <si>
    <t>Montáž tepelnej izolácie podláh polystyrénom, kladeným voľne v jednej vrstve</t>
  </si>
  <si>
    <t>283720002810</t>
  </si>
  <si>
    <t>Doska EPS FLOOR 4000  alebo ekvivalent hr. 50 mm, pre podlahy</t>
  </si>
  <si>
    <t>713122121</t>
  </si>
  <si>
    <t>Montáž tepelnej izolácie podláh polystyrénom, kladeným voľne v dvoch vrstvách</t>
  </si>
  <si>
    <t>283720008799</t>
  </si>
  <si>
    <t>Doska EPS 150S hr. 50 mm, na zateplenie podláh a strešných terás</t>
  </si>
  <si>
    <t>713131144</t>
  </si>
  <si>
    <t>Montáž paropriepustnej fólie na steny</t>
  </si>
  <si>
    <t>Poistná hydroizolačná PE fólia DELTA-MAXX PLUS  alebo ekvivalent , šxl 1,5x50 m, energeticky úsporná membrána, s vodotesným a paropriepustným polyuretánovým povrstvením a integrovaným samolepiacim ok</t>
  </si>
  <si>
    <t>713132215</t>
  </si>
  <si>
    <t>Montáž tepelnej izolácie podzemných stien a základov XPS kotvením a lepením</t>
  </si>
  <si>
    <t>283750000900</t>
  </si>
  <si>
    <t>Doska XPS STYRODUR 2800 C  alebo ekvivalent  hr. 80 mm, zateplenie soklov, suterénov, podláh</t>
  </si>
  <si>
    <t>713142255</t>
  </si>
  <si>
    <t>Montáž tepelnej izolácie striech plochých do 10° polystyrénom, rozloženej v dvoch vrstvách, prikotvením</t>
  </si>
  <si>
    <t>283750004201</t>
  </si>
  <si>
    <t>Doska z polyisolyanurátovej tuhej peny PIR Kingspan TR 26  alebo ekvivalent pre ploché strechy 2400x1200 mm, hr. 100 mm - 8,64 m2/bal</t>
  </si>
  <si>
    <t>713144080</t>
  </si>
  <si>
    <t>Montáž tepelnej izolácie na atiku z XPS do lepidla</t>
  </si>
  <si>
    <t>283750000700</t>
  </si>
  <si>
    <t>Doska XPS STYRODUR 2800 C  alebo ekvivalent  hr. 50 mm, zateplenie soklov, suterénov, podláh</t>
  </si>
  <si>
    <t>721171505</t>
  </si>
  <si>
    <t>Potrubie z rúr PE-HD GEBERIT  alebo ekvivalent  63/3 odpadné prípojné</t>
  </si>
  <si>
    <t>998721203</t>
  </si>
  <si>
    <t>Presun hmôt pre vnútornú kanalizáciu v objektoch výšky nad 12 do 24 m</t>
  </si>
  <si>
    <t>725190010</t>
  </si>
  <si>
    <t>Montáž pisoárovej deliacej steny zo skla</t>
  </si>
  <si>
    <t>634310000100</t>
  </si>
  <si>
    <t>Pisoárová deliaca stena hranatá, rozmer 750x430x40 mm, biele sklo</t>
  </si>
  <si>
    <t>725291114</t>
  </si>
  <si>
    <t>Montáž doplnkov zariadení kúpeľní a záchodov, madlá</t>
  </si>
  <si>
    <t>552380012300</t>
  </si>
  <si>
    <t>Madlo nerezové sklopné, dĺžka 830 mm, povrch matný</t>
  </si>
  <si>
    <t>552380012700</t>
  </si>
  <si>
    <t>Madlo nerezové univerzálne pevné, dĺžka 600 mm, povrch matný</t>
  </si>
  <si>
    <t>552380012900</t>
  </si>
  <si>
    <t>Madlo nerezové pevné, dĺžka 550 mm, povrch matný</t>
  </si>
  <si>
    <t>998725203</t>
  </si>
  <si>
    <t>Presun hmôt pre zariaďovacie predmety v objektoch výšky nad 12 do 24 m</t>
  </si>
  <si>
    <t>762131115</t>
  </si>
  <si>
    <t>Montáž debnenia stien z hrubých dosiek hr. do 32 mm pre rákosovú omietku, štiepané</t>
  </si>
  <si>
    <t>607260000240</t>
  </si>
  <si>
    <t>Doska OSB 3 Superfinish ECO  alebo ekvivalent  nebrúsené hrxlxš 15x2500x1250 mm</t>
  </si>
  <si>
    <t>607260000200</t>
  </si>
  <si>
    <t>Doska OSB 3 Superfinish ECO nebrúsené hrxlxš 12x2500x1250 mm</t>
  </si>
  <si>
    <t>762311103</t>
  </si>
  <si>
    <t>Montáž kotevných želiez, príložiek, pätiek, ťahadiel, s pripojením k drevenej konštrukcii</t>
  </si>
  <si>
    <t>5535000000.PC04</t>
  </si>
  <si>
    <t>Kotviace uholníky BOVA BV/U  alebo ekvivalent</t>
  </si>
  <si>
    <t>5535000000.PC05</t>
  </si>
  <si>
    <t xml:space="preserve">Kotviace uholníky BOVA BV/T V 140  alebo ekvivalent </t>
  </si>
  <si>
    <t>762332110</t>
  </si>
  <si>
    <t>Montáž viazaných konštrukcií krovov striech z reziva priemernej plochy do 120 cm2</t>
  </si>
  <si>
    <t>762332120</t>
  </si>
  <si>
    <t>Montáž viazaných konštrukcií krovov striech z reziva priemernej plochy 120-224 cm2</t>
  </si>
  <si>
    <t>762332130</t>
  </si>
  <si>
    <t>Montáž viazaných konštrukcií krovov striech z reziva priemernej plochy 224-288 cm2</t>
  </si>
  <si>
    <t>605420000300</t>
  </si>
  <si>
    <t>Rezivo stavebné zo smreku - hranoly hranené, stredové rezivo EBW</t>
  </si>
  <si>
    <t>6054200003.PC01</t>
  </si>
  <si>
    <t xml:space="preserve">Rezivo stavebné zo smreku - hranoly hranené, stredové rezivo EBW, 1 pozdĺžna hrana upravovaná do oblúka </t>
  </si>
  <si>
    <t>762335110</t>
  </si>
  <si>
    <t>Montáž viazaných konštrukcií krovov krokví vlašských z hraneného reziva plochy do 120 cm2</t>
  </si>
  <si>
    <t>762341001</t>
  </si>
  <si>
    <t>Montáž debnenia jednoduchých striech, na kontralaty drevotrieskovými OSB doskami na zráz</t>
  </si>
  <si>
    <t>607260000450</t>
  </si>
  <si>
    <t>Doska OSB 3 Superfinish ECO  alebo ekvivalent  nebrúsené hrxlxš 25x2500x1250 mm</t>
  </si>
  <si>
    <t>762341004</t>
  </si>
  <si>
    <t>Montáž debnenia jednoduchých striech, na krokvy a kontralaty z dosiek na zraz</t>
  </si>
  <si>
    <t>605410000200</t>
  </si>
  <si>
    <t>Rezivo stavebné zo smreku - dosky bočné triedené hr. 25 mm, š. 100-200 mm, dĺ. 4000-6000 mm</t>
  </si>
  <si>
    <t>762395000</t>
  </si>
  <si>
    <t>Spojovacie prostriedky pre viazané konštrukcie krovov, debnenie a laťovanie, nadstrešné konštr., spádové kliny - svorky, dosky, klince, pásová oceľ, vruty</t>
  </si>
  <si>
    <t>762421231</t>
  </si>
  <si>
    <t>Montáž obloženia stropov alebo strešných podhľadov doskami tvrdými cementotrieskovými na zraz</t>
  </si>
  <si>
    <t>591510006300</t>
  </si>
  <si>
    <t>Cementotriesková doska CETRIS FINISH  alebo ekvivalent , odtieň A, nad 50 m2, rozmer 10x3350x1250 mm, s hladkým povrchom, základným náterom a finálnou farbou</t>
  </si>
  <si>
    <t>762421331</t>
  </si>
  <si>
    <t>Obloženie stropov alebo strešných podhľadov z dosiek CETRIS skrutkovaných na zraz hr. dosky 10 mm</t>
  </si>
  <si>
    <t>762421500</t>
  </si>
  <si>
    <t>Montáž obloženia stropov, podkladový rošt</t>
  </si>
  <si>
    <t>605430000100</t>
  </si>
  <si>
    <t>Rezivo stavebné zo smreku - strešné laty impregnované hr. 30 mm, š. 50 mm, dĺ. 4000-5000 mm</t>
  </si>
  <si>
    <t>762431331</t>
  </si>
  <si>
    <t>Obloženie stien z dosiek CETRIS  alebo ekvivalent  skrutkovaných na zraz hr. dosky 10 mm</t>
  </si>
  <si>
    <t>762431500</t>
  </si>
  <si>
    <t>Montáž obloženia stien, podkladový rošt</t>
  </si>
  <si>
    <t>605430000300</t>
  </si>
  <si>
    <t>Rezivo stavebné zo smreku - strešné laty impregnované hr. 40 mm, š. 60 mm, dĺ. 4000-5000 mm</t>
  </si>
  <si>
    <t>763112114</t>
  </si>
  <si>
    <t>Priečka sádrokartónová napr. KNAUF  alebo ekvivalent  W112 hr. 150 mm, jednoduchá kca CW 100, UW 100, dosky 2x GKB hr. 12,5 mm s TI 100 mm</t>
  </si>
  <si>
    <t>763112124</t>
  </si>
  <si>
    <t>Priečka sádrokartónová napr. KNAUF W112 hr.  alebo ekvivalent 150 mm, jednoduchá kca CW 100, UW 100, dosky 2x GKF hr. 12,5 mm s TI 100 mm</t>
  </si>
  <si>
    <t>763120010</t>
  </si>
  <si>
    <t>Sadrokartónová inštalačná predstena pre sanitárne zariadenia, jednoduché opláštenie, doska RBI 12,5 mm</t>
  </si>
  <si>
    <t>763121112</t>
  </si>
  <si>
    <t>Sádrokartónová predsadená stena napr. KNAUF  alebo ekvivalent W611 bez nosnej kca dosky 1x GKF hr. 12,5 mm lepená celoplošne</t>
  </si>
  <si>
    <t>763122111</t>
  </si>
  <si>
    <t>Predsadená sádrokartónová stena napr. KNAUF  alebo ekvivalent W623 hr. 62,5 mm, jednoduchá kca UD a CD dosky GKB hr. 12,5 mm TI hr. 50 mm</t>
  </si>
  <si>
    <t>763123132</t>
  </si>
  <si>
    <t>Predsadená sádrokartónová stena napr. KNAUF  alebo ekvivalent  W625 hr. 112,5 mm, jednoduchá kca UW 100 a CW 100 dosky 1x GKBI hr. 12,5 mm, TI 100 mm</t>
  </si>
  <si>
    <t>763124111</t>
  </si>
  <si>
    <t>Predsadená sádrokartónová stena napr. KNAUF  alebo ekvivalent  W626 hr. 75 mm, jednoduchá kca UW 50 a CW 50 dosky 2x GKB hr. 12,5 mm, TI 50 mm</t>
  </si>
  <si>
    <t>763125305</t>
  </si>
  <si>
    <t>Šachtová sádrokartónová predsadená stena napr. KNAUF  alebo ekvivalent W628, jednoduchá kca CW 50 a UW 50, dosky 2x GKF hr. 12,5 mm, TI 50 mm</t>
  </si>
  <si>
    <t>763125380</t>
  </si>
  <si>
    <t>Šachtová predsadená stena predsadená stena napr. KNAUF  alebo ekvivalent W628 typ B, jednoduchá kca CW 50 a UW 50, dosky 2x GKF hr. 12,5 mm, bez TI</t>
  </si>
  <si>
    <t>763132210</t>
  </si>
  <si>
    <t>Sádrokartónový podhľad napr. KNAUF alebo ekvivalent  D112, závesná dvojvrstvová konštrukcia profil montažný CD a nosný UD, dosky GKF hr. 12,5 mm</t>
  </si>
  <si>
    <t>763132410</t>
  </si>
  <si>
    <t>Sádrokartónový podhľad napr. KNAUF  alebo ekvivalent D112, závesná dvojvrstvová kca profil montažný CD a nosný UD, dosky GKFI hr. 12,5 mm</t>
  </si>
  <si>
    <t>763132810</t>
  </si>
  <si>
    <t>Montáž zavesenej dvojvrstvovej nosnej konštrukcie z profilov montážnych CD a nosných UD pre podhľad KNAUF  alebo ekvivalent  D112</t>
  </si>
  <si>
    <t>590180000400</t>
  </si>
  <si>
    <t>Profil CD Knauf  alebo ekvivalent oceľový, šxvxl 60x27x2600 mm, hr. plechu 0,6 mm pre podhľady a predsadené steny</t>
  </si>
  <si>
    <t>590180000600</t>
  </si>
  <si>
    <t>Profil UD Knauf  alebo ekvivalent  okrajový oceľový, šxvxl 28x27x3000 mm, hr. plechu 0,6 mm pre podhľady a predsadené steny</t>
  </si>
  <si>
    <t>763132820</t>
  </si>
  <si>
    <t>Montáž sádrokartónových dosiek dosiek jednoduché opláštenie pre podhľad KNAUF  alebo ekvivalent D112, zavesená dvojvrstvová konštrukcia</t>
  </si>
  <si>
    <t>590110001000</t>
  </si>
  <si>
    <t>Doska sadrokartónová Knauf RED PIANO  alebo ekvivalent, hrana HRAK, GKF protipožiarna, hr. 12,5 mm, šxl 1250x2000 mm</t>
  </si>
  <si>
    <t>590110001300</t>
  </si>
  <si>
    <t>Doska sadrokartónová Knauf RED GREEN  alebo ekvivalent GKFI protipožiarna, impregnovaná hr. 12,5 mm, šxl 1250x2000 mm</t>
  </si>
  <si>
    <t>763132820.R</t>
  </si>
  <si>
    <t>Montáž dosiek Cetris  alebo ekvivalent jednoduché opláštenie pre podhľad, zavesená dvojvrstvová konštrukcia</t>
  </si>
  <si>
    <t>Cementotriesková doska CETRIS BASIC  alebo ekvivalent, rozmer 10x3350x1250 mm, s hladkým cementovo šedým povrchom</t>
  </si>
  <si>
    <t>763134020</t>
  </si>
  <si>
    <t>Sádrokartónový podhľad napr. KNAUF  alebo ekvivalent D116, závesná kca profil UA, montážny profil CD , dosky GKF hr. 15 mm</t>
  </si>
  <si>
    <t>763135010</t>
  </si>
  <si>
    <t>Kazetový podhľad napr. Rigips 6 alebo ekvivalent 00 x 600 mm, hrana A, konštrukcia viditeľná, doska napr. Casoprano Casobianca biela</t>
  </si>
  <si>
    <t>763135035</t>
  </si>
  <si>
    <t>Kazetový podhľad napr. Rigips  alebo ekvivalent 600 x 600 mm, hrana A, konštrukcia viditeľná, doska Gyptone Base biela</t>
  </si>
  <si>
    <t>763750210</t>
  </si>
  <si>
    <t>Montáž drevoplastových kompozitných podláh na terasy, balkóny, móla Woodlook standard vrátane rektifikovateľných stavacích terčov</t>
  </si>
  <si>
    <t>283190001700</t>
  </si>
  <si>
    <t>Doska terasová STANDARD, šxhrxl 146x24x2200 mm, drevoplast, farba Merbau, WOODLOOK  alebo ekvivalent</t>
  </si>
  <si>
    <t>764312321.R</t>
  </si>
  <si>
    <t>Krytiny hladké z hliníkového plechu Prefalz hr. 0,7 mm, zo zvitkov šírky 670 mm, oblúková strecha</t>
  </si>
  <si>
    <t>764313281</t>
  </si>
  <si>
    <t>Krytiny hladké z pozinkovaného farbeného PZf plechu, zo zvitkov šírky 670 mm, sklon do 30°</t>
  </si>
  <si>
    <t>764317396</t>
  </si>
  <si>
    <t>Montáž oddeľovacej štruktúrovanej rohože s integrovanou poistnou hydroizoláciou pre plechové krytiny hliníkové</t>
  </si>
  <si>
    <t>283280002700</t>
  </si>
  <si>
    <t>Hydroizolačná PP fólia DELTA-TRELA PLUS  alebo ekvivalent 3-vrstvová, s nakašírovanou rohožou s nopovou štruktúrou, s integrovanou samolepiacou páskou, hmotnosť 380 g/m2</t>
  </si>
  <si>
    <t>764321450</t>
  </si>
  <si>
    <t>Oplechovanie z hliníkového farebného Al plechu, ríms pod nadrímsovým žľabom vrátane podkladového plechu rš 800 mm</t>
  </si>
  <si>
    <t>764324400.R</t>
  </si>
  <si>
    <t>Oplechovanie stien z hliníkového plechu Prefalz hr. 0,7 mm, zo zvitkov šírky 670 mm</t>
  </si>
  <si>
    <t>764352814</t>
  </si>
  <si>
    <t>Žľaby z hliníkového farebného Al plechu, pododkvapové polkruhové rš 400 mm</t>
  </si>
  <si>
    <t>764391710</t>
  </si>
  <si>
    <t>Záveterná lišta z hliníkového farebného Al plechu, rš 250 mm</t>
  </si>
  <si>
    <t>764391740</t>
  </si>
  <si>
    <t>Záveterná lišta z hliníkového farebného Al plechu, rš 500 mm</t>
  </si>
  <si>
    <t>764326250</t>
  </si>
  <si>
    <t>Oplechovanie z pozinkovaného farbeného PZf plechu, ríms pod nadrímsovým žľabom vrátane podkladového plechu rš 800 mm</t>
  </si>
  <si>
    <t>764359501</t>
  </si>
  <si>
    <t>Montáž žľabu z pozinkovaného farbeného PZf plechu, pododkvapové polkruhové rš 200 - 400 mm</t>
  </si>
  <si>
    <t>553440044000</t>
  </si>
  <si>
    <t>Žľab Z 28 pododkvapový pozink farebný, r.š. 280 mm dĺ. 4000, 6000 mm, KJG  alebo ekvivalent</t>
  </si>
  <si>
    <t>553440044100</t>
  </si>
  <si>
    <t>Žľab Z 33 pododkvapový pozink farebný, r.š. 330 mm dĺ. 4000, 6000 mm, KJG  alebo ekvivalent</t>
  </si>
  <si>
    <t>764359581</t>
  </si>
  <si>
    <t>Montáž kotlíka kónického z pozinkovaného farbeného PZf plechu, pre rúry s priemerom do 150 mm</t>
  </si>
  <si>
    <t>553440049900</t>
  </si>
  <si>
    <t>Kotlík lisovaný pozink farebný KL 33/100, rozmer 330/100 mm zváraný, KJG  alebo ekvivalent</t>
  </si>
  <si>
    <t>764359511</t>
  </si>
  <si>
    <t>Montáž príslušenstva k žľabom z pozinkovaného farbeného PZf plechu, čelo k pododkvapovým polkruhovým r.š. 200 - 400 mm</t>
  </si>
  <si>
    <t>553440044800</t>
  </si>
  <si>
    <t>Čelo lisované pozink farebný CL 28, rozmer 280 mm, KJG  alebo ekvivalent</t>
  </si>
  <si>
    <t>553440044900</t>
  </si>
  <si>
    <t>Čelo lisované pozink farebný CL 33, rozmer 330 mm, KJG  alebo ekvivalent</t>
  </si>
  <si>
    <t>764359542</t>
  </si>
  <si>
    <t>Montáž príslušenstva k žľabom z pozinkovaného farbeného PZf plechu, hák na krokvu k pododkvapovým polkruhovým r.š. 250 - 330 mm</t>
  </si>
  <si>
    <t>553440037700</t>
  </si>
  <si>
    <t>Hák do krokvy pozink HP-K 28 25/4, r.š. 280 mm, KJG  alebo ekvivalent</t>
  </si>
  <si>
    <t>553440037800</t>
  </si>
  <si>
    <t>Hák do krokvy pozink HP-K 33 25/5, r.š. 330 mm, KJG  alebo ekvivalent</t>
  </si>
  <si>
    <t>764391440</t>
  </si>
  <si>
    <t>Záveterná lišta z pozinkovaného farbeného PZf plechu, rš 500 mm</t>
  </si>
  <si>
    <t>764410341</t>
  </si>
  <si>
    <t>Montáž oplechovania parapetov z hliníkového Al plechu, vrátane rohov rš 250 mm</t>
  </si>
  <si>
    <t>5534500100.PC01</t>
  </si>
  <si>
    <t>Parapet vonkajší z extrudovaného Al elox rš 240 mm</t>
  </si>
  <si>
    <t>5534500100.PC02</t>
  </si>
  <si>
    <t>Bočná krytka narážacia Al</t>
  </si>
  <si>
    <t>pár</t>
  </si>
  <si>
    <t>764430740</t>
  </si>
  <si>
    <t>Oplechovanie muriva a atík z hliníkového farebného Al plechu, vrátane rohov r.š. 500 mm</t>
  </si>
  <si>
    <t>764454431</t>
  </si>
  <si>
    <t>Montáž zvodových rúr z pozinkovaného farbeného PZf plechu, kruhové s priemerom 60 - 150 mm</t>
  </si>
  <si>
    <t>553440045900</t>
  </si>
  <si>
    <t xml:space="preserve">Rúra zvodová ZR 80 pozink farebný, menovitá svetlosť 80 mm dĺ. 1000, 3000, 4000 mm, KJG  alebo ekvivalent </t>
  </si>
  <si>
    <t>553440046000</t>
  </si>
  <si>
    <t>Rúra zvodová ZR 100 pozink farebný, menovitá svetlosť 100 mm dĺ. 1000, 3000, 4000 mm, KJG  alebo ekvivalent</t>
  </si>
  <si>
    <t>764454434</t>
  </si>
  <si>
    <t>Montáž kruhových kolien z pozinkovaného farbeného PZf plechu, pre zvodové rúry s priemerom 60 - 150 mm</t>
  </si>
  <si>
    <t>553440048300</t>
  </si>
  <si>
    <t>Koleno lisované pozink farebný K 80, 72°, priemer 80 mm, KJG  alebo ekvivalent</t>
  </si>
  <si>
    <t>553440048500</t>
  </si>
  <si>
    <t>Koleno lisované pozink farebný K 100, 72°, priemer 100 mm, KJG  alebo ekvivalent</t>
  </si>
  <si>
    <t>764312999.R</t>
  </si>
  <si>
    <t>Úpravy existujúcej strešnej krytiny v miestach napojenia nových striech - vystrihnutie krytiny, dopojenie krytiny s dodávkou materiálu</t>
  </si>
  <si>
    <t>766121200.R</t>
  </si>
  <si>
    <t>Montáž interiérových deliacich stien mobilných, vrátane horizontálnej a vertikálnej dopravy materiálu</t>
  </si>
  <si>
    <t>6151000000.PC01</t>
  </si>
  <si>
    <t>Mobilné interiérové steny typ MILT Espero Sonico 110 - ozn.MPS  alebo ekvivalent</t>
  </si>
  <si>
    <t>766231001</t>
  </si>
  <si>
    <t>Montáž stropných sklápacích schodov do vopred pripraveného otvoru</t>
  </si>
  <si>
    <t>612330001100</t>
  </si>
  <si>
    <t>Schody stropné sklápacie FAKRO LMF  alebo ekvivalent  zateplené, biela doska - 860x1400 mm, rebrík do výšky 358 cm, nosnosť 200 kg</t>
  </si>
  <si>
    <t>766662112</t>
  </si>
  <si>
    <t>Montáž dverového krídla otočného jednokrídlového poldrážkového, do existujúcej zárubne, vrátane kovania</t>
  </si>
  <si>
    <t>766662132</t>
  </si>
  <si>
    <t>Montáž dverového krídla otočného dvojkrídlového poldrážkového, do existujúcej zárubne, vrátane kovania</t>
  </si>
  <si>
    <t>549150000600</t>
  </si>
  <si>
    <t>Kľučka dverová 2x, 2x rozeta BB, FAB, nehrdzavejúca oceľ, povrch nerez brúsený, vložka FAB  alebo ekvivalent</t>
  </si>
  <si>
    <t>6116100008.PC01</t>
  </si>
  <si>
    <t>Dvere vnútorné jednokrídlové, šírka 600-900 mm, výplň papierová voština, povrch CPL laminát M10, mechanicky odolné plné - pol.01,05,06,07,08</t>
  </si>
  <si>
    <t>6116100008.PC02</t>
  </si>
  <si>
    <t>Dvere vnútorné jednokrídlové, šírka 600-900 mm, výplň papierová voština, povrch CPL laminát M10, mechanicky odolné plné, panikové kovanie - pol.04</t>
  </si>
  <si>
    <t>6116100008.PC10</t>
  </si>
  <si>
    <t>Dvere vnútorné dvojkrídlové, šírka 1400x1800 mm, výplň papierová voština, povrch CPL laminát M10, mechanicky odolné plné - pol.10</t>
  </si>
  <si>
    <t>6116500011.PC01</t>
  </si>
  <si>
    <t>Dvere vnútorné protipožiarne drevené EI EW 30 D3, šxv 900x1970 mm, požiarna výplň DTD, SK certifikát, CPL lamino 0,2 mm, padací prah - pol.02</t>
  </si>
  <si>
    <t>6116500011.PC03</t>
  </si>
  <si>
    <t>Dvere vnútorné protipožiarne drevené EI EW 30 D3, šxv 900x1970 mm, požiarna výplň DTD, SK certifikát, CPL lamino 0,2 mm, padací prah, panikové kovanie - pol.15</t>
  </si>
  <si>
    <t>6116500010.PC02</t>
  </si>
  <si>
    <t>Dvere vnútorné protipožiarne drevené EI EW 30 D3, šxv 700x1700 mm, požiarna výplň DTD, SK certifikát, CPL lamino 0,2 mm, padací prah - pol.13</t>
  </si>
  <si>
    <t>6116500010.PC03</t>
  </si>
  <si>
    <t>Dvere vnútorné protipožiarne drevené EI EW 30 D3, šxv 1800x1970 mm, požiarna výplň DTD, SK certifikát, CPL lamino 0,2 mm, padací prah - pol.14</t>
  </si>
  <si>
    <t>766664131</t>
  </si>
  <si>
    <t>Montáž dverového krídla kyvného dvojkrídlového, do existujúcej zárubne, vrátane kovania</t>
  </si>
  <si>
    <t>6116100000.PC01</t>
  </si>
  <si>
    <t>Dvere vnútorné jednokrídlové kyvné, šírka 1200 mm, výplň papierová voština, povrch CPL laminát, mechanicky odolné, madlo obojstranné, asymetrické krídla s možnosťou fixácie - pol.0</t>
  </si>
  <si>
    <t>766669117</t>
  </si>
  <si>
    <t>Montáž samozatvárača pre dverné krídla s hmotnosťou do 50 kg</t>
  </si>
  <si>
    <t>549170000600</t>
  </si>
  <si>
    <t>Samozatvárač dverí do 70 kg hydraulický, rozmer 173x85,5x76 mm, pre dvere šírky max. 1050 mm</t>
  </si>
  <si>
    <t>766669119</t>
  </si>
  <si>
    <t>Montáž samozatvárača pre dverné krídla s hmotnosťou nad 50 kg</t>
  </si>
  <si>
    <t>766694141</t>
  </si>
  <si>
    <t>Montáž parapetnej dosky plastovej šírky do 300 mm, dĺžky do 1000 mm</t>
  </si>
  <si>
    <t>766694142</t>
  </si>
  <si>
    <t>Montáž parapetnej dosky plastovej šírky do 300 mm, dĺžky 1000-1600 mm</t>
  </si>
  <si>
    <t>766694143</t>
  </si>
  <si>
    <t>Montáž parapetnej dosky plastovej šírky do 300 mm, dĺžky 1600-2600 mm</t>
  </si>
  <si>
    <t>766694144</t>
  </si>
  <si>
    <t>Montáž parapetnej dosky plastovej šírky do 300 mm, dĺžky nad 2600 mm</t>
  </si>
  <si>
    <t>611560000400</t>
  </si>
  <si>
    <t>Parapetná doska plastová, šírka 300 mm, komôrková vnútorná, zlatý dub, mramor, mahagon, svetlý buk, orech</t>
  </si>
  <si>
    <t>611560000800</t>
  </si>
  <si>
    <t>Plastové krytky k vnútorným parapetom plastovým, pár, vo farbe biela, mramor, zlatý dub, buk, mahagón, orech, WINK TRADE</t>
  </si>
  <si>
    <t>766694155.R</t>
  </si>
  <si>
    <t>Montáž parapetnej dosky z liateho mramoru nad 300 mm</t>
  </si>
  <si>
    <t>5831000000.PC</t>
  </si>
  <si>
    <t>Parapetná doska z umelého syntetického kameňa š. 350 mm hr. 50 mm</t>
  </si>
  <si>
    <t>766702111</t>
  </si>
  <si>
    <t>Montáž zárubní obložkových pre dvere jednokrídlové</t>
  </si>
  <si>
    <t>6118100001.PC01</t>
  </si>
  <si>
    <t>Zárubňa vnútorná obložková šírka 600-900 mm, výška1970 mm, DTD doska, povrch CPL laminát, pre stenu hrúbky 60-170 mm, pre jednokrídlové dvere</t>
  </si>
  <si>
    <t>6118100001.PC02</t>
  </si>
  <si>
    <t>Zárubňa vnútorná obložková šírka 600-900 mm, výška1970 mm, DTD doska, povrch CPL laminát, pre stenu hrúbky 60-170 mm, pre jednokrídlové kyvné dvere</t>
  </si>
  <si>
    <t>767000000.PC</t>
  </si>
  <si>
    <t>Montáž oceľovej konštrukcia vstupného portálu vrátane opláštenia</t>
  </si>
  <si>
    <t>55399900000.PC</t>
  </si>
  <si>
    <t>Dodávka oceľovej konštrukcie vstupného portálu</t>
  </si>
  <si>
    <t>767113199.R</t>
  </si>
  <si>
    <t>Montáž stien a priečok presklených pevných a otváravých z nerez a AL-profilov</t>
  </si>
  <si>
    <t>5534100000.PC01</t>
  </si>
  <si>
    <t>Interiérová presklená stena, pevná parapetná časť, posuvný systém krídel, 2x dverný modul</t>
  </si>
  <si>
    <t>767122111</t>
  </si>
  <si>
    <t>Montáž stien a priečok s výplňou z drôtenej siete spojených skrutkovaním</t>
  </si>
  <si>
    <t>5534000000.PC05</t>
  </si>
  <si>
    <t>Výplň konštrukcie predsadenej fasády z peforovaného plechu AL plechu hr. 3 mm, vrátane povrchovej úpravy</t>
  </si>
  <si>
    <t>767130000.R</t>
  </si>
  <si>
    <t>Montáž systémových deliacich sanitárnych priečok WC kabín</t>
  </si>
  <si>
    <t>5530000000.PC01</t>
  </si>
  <si>
    <t>Dodávka ľahkých montovaných sanitárnych priečok WC vrátane kotviaceho a spojovacieho materiálu</t>
  </si>
  <si>
    <t>5530000000.PC02</t>
  </si>
  <si>
    <t>Dodávka ľahkých deliacich priečok a pisoárových stienok - ozn.o/5</t>
  </si>
  <si>
    <t>767162210</t>
  </si>
  <si>
    <t>Montáž zábradlia rovného z profilovej ocele na oceľovú konštrukciu, s hmotnosťou 1m do 20 kg</t>
  </si>
  <si>
    <t>5535200010.PC06</t>
  </si>
  <si>
    <t>Zámočnícky výrobok - Zábradlie oceľové, 3x horizontálna výplň, výška 900 mm, kotvenie k oceľovému rámu lávky, vrátane povrchovej úpravy - ozn.OL</t>
  </si>
  <si>
    <t>767163045.R</t>
  </si>
  <si>
    <t>Montáž zábradlia celoskleneného bez madla, výplň bezpečnostné sklo, kotvenie do podlahy</t>
  </si>
  <si>
    <t>5535200018.PC01</t>
  </si>
  <si>
    <t>Zábradlie celosklenené, osadzovacie hliníkové profily, výplň bezpečnostné sklo Easy Glass Maxx  alebo ekvivalent  hr. 24,76 mm, výška do 900 mm, kotvenie do podlahy, bez madla  - ozn.Z5p,l</t>
  </si>
  <si>
    <t>767230046.R</t>
  </si>
  <si>
    <t>Montáž zábradlia celoskleneného na schody, výplň bezpečnostné sklo, kotvenie z čela</t>
  </si>
  <si>
    <t>5535200018.PC05</t>
  </si>
  <si>
    <t>Zábradlie celosklenené, osadzovacie hliníkové profily, výplň bezpečnostné sklo Easy Glass Maxx  alebo ekvivalent hr. 24,76 mm, výška 1000 mm, kotvenie z čela, bez madla  - ozn.Z9</t>
  </si>
  <si>
    <t>5535200018.PC06</t>
  </si>
  <si>
    <t>Zábradlie celosklenené, osadzovacie hliníkové profily, výplň bezpečnostné sklo Easy Glass Maxx  alebo ekvivalent  hr. 24,76 mm, výška 1000 mm, kotvenie z čela, bez madla  - ozn.Z10</t>
  </si>
  <si>
    <t>767221110</t>
  </si>
  <si>
    <t>Montáž zábradlí schodísk z rúrok do muriva, s hmotnosťou 1 bm zábradlia do 15 kg</t>
  </si>
  <si>
    <t>5535200010.PC02</t>
  </si>
  <si>
    <t>Zámočnícky výrobok - Zábradlie oceľové, 2x horizontálna výplň, výška 1000 mm, kotvenie zhora, vrátane povrchovej úpravy - ozn.Z7</t>
  </si>
  <si>
    <t>5535200010.PC04</t>
  </si>
  <si>
    <t>Zámočnícky výrobok - Zábradlie oceľové, 1x horizontálna výplň, výška 900 mm, kotvenie zhora, vrátane povrchovej úpravy - ozn.Z6</t>
  </si>
  <si>
    <t>5535200010.PC03</t>
  </si>
  <si>
    <t>Zámočnícky výrobok - Zábradlie oceľové, 1x horizontálna výplň, výška 1000 mm, kotvenie zhora, vrátane povrchovej úpravy - ozn.Z11</t>
  </si>
  <si>
    <t>767221120</t>
  </si>
  <si>
    <t>Montáž zábradlí schodísk z rúrok do muriva, s hmotnosťou 1 bm zábradlia nad 15 do 25 kg</t>
  </si>
  <si>
    <t>5535200010.PC01</t>
  </si>
  <si>
    <t>Zámočnícky výrobok - Zábradlie oceľové, 3x horizontálna výplň, výška 900 mm, kotvenie bočné, vrátane povrchovej úpravy - ozn.Z1-p,l, Z2-p,l,Z4-l</t>
  </si>
  <si>
    <t>5535200010.PC20</t>
  </si>
  <si>
    <t>Zámočnícky výrobok - Zábradlie oceľové šikmé, 2x horizontálna výplň, výška 1000 mm, kotvenie zhora, vrátane povrchovej úpravy - ozn.Z8</t>
  </si>
  <si>
    <t>5535200010.PC21</t>
  </si>
  <si>
    <t>Zámočnícky výrobok - Zábradlie oceľové rovné, 2x horizontálna výplň, výška 1000 mm, kotvenie zhora, vrátane povrchovej úpravy - ozn.Z12</t>
  </si>
  <si>
    <t>767230070</t>
  </si>
  <si>
    <t>Montáž schodiskového madla na stenu</t>
  </si>
  <si>
    <t>5535200036.PC01</t>
  </si>
  <si>
    <t>Zámočnícky výrobok - Madlo oceľové, kotvenie do steny bočné, vrátane povrchovej úpravy - ozn.NM1-p,l,NM2-p,l,NM3-l,Z3-p,l</t>
  </si>
  <si>
    <t>767590120</t>
  </si>
  <si>
    <t>Montáž podlahových konštrukcií podlahových roštov skrutkovaním</t>
  </si>
  <si>
    <t>5531000000.PC03</t>
  </si>
  <si>
    <t>Dodávka podlahových pororoštov - podlaha obslužných plošín rošt SP 340-34/38-3 mm zinkovaný</t>
  </si>
  <si>
    <t>767612100</t>
  </si>
  <si>
    <t>Montáž okien hliníkových s hydroizolačnými ISO páskami (exteriérová a interiérová)</t>
  </si>
  <si>
    <t>767612100.1</t>
  </si>
  <si>
    <t>Montáž dverí hliníkových s hydroizolačnými ISO páskami (exteriérová a interiérová)</t>
  </si>
  <si>
    <t>767612100.2</t>
  </si>
  <si>
    <t>Montáž stien hliníkových s hydroizolačnými ISO páskami (exteriérová a interiérová)</t>
  </si>
  <si>
    <t>283290005900</t>
  </si>
  <si>
    <t>Tesniaca fólia CX exteriér, š. 90 mm, dĺ. 30 m, pre tesnenie pripájacej škáry okenného rámu a muriva, polymér</t>
  </si>
  <si>
    <t>283290006300</t>
  </si>
  <si>
    <t>Tesniaca fólia CX interiér, š. 90 mm, dĺ. 30 m, pre tesnenie pripájacej škáry okenného rámu a muriva, polymér</t>
  </si>
  <si>
    <t>5534100039.PC01</t>
  </si>
  <si>
    <t>Stena ext hliníková šxv 5600x2585 mm, 2x 2krd dvere, 2x fix bočný svetlík, rozširovací podlahový profil, zasklenie izolačné trojsklo číre  bezpečnostné Ug=0,6, 2x panikové kovanie,</t>
  </si>
  <si>
    <t>5534100039.PC02</t>
  </si>
  <si>
    <t>Okno ext hliníkové 4-dielne šxv 3250x1585 mm, 2x výsuvné krídlo, 2x fix krídlo, spojovací stĺpik š.100 mm, zasklenie izolačné trojsklo číre bezpečnostné Ug=0,6 - pol.O2</t>
  </si>
  <si>
    <t>5534100039.PC03</t>
  </si>
  <si>
    <t>Okno ext hliníkové 2-dielne šxv 4130x2585 mm, 2x fix krídlo,rozširovací podlahový profil, zasklenie izolačné trojsklo číre bezpečnostné Ug=0,6 - pol.O3</t>
  </si>
  <si>
    <t>5534100039.PC04</t>
  </si>
  <si>
    <t>Dvere ext hliníkové 2krd šxv 1800x2585 mm, 2x fix krídlo, rozširovací podlahový profil, zasklenie izolačné trojsklo číre bezpečnostné Ug=0,6, panikové kovanie, bezpečnostný polep -</t>
  </si>
  <si>
    <t>5534100039.PC05</t>
  </si>
  <si>
    <t>Stena ext hliníková šxv 9560x2585 mm, 4x fix krídlo, spojovací stĺpik š. 200 mm, rozširovací podlahový profil, zasklenie izolačné trojsklo číre bezpečnostné Ug=0,6 - pol.O5</t>
  </si>
  <si>
    <t>5534100039.PC06</t>
  </si>
  <si>
    <t xml:space="preserve">Stena ext hliníková šxv 3900x2585 mm, 2krd dvere, 1x fix krídlo, rozširovací podlahový profil, zasklenie izolačné trojsklo číre bezpečnostné Ug=0,6, panikové kovanie, bezpečnostný </t>
  </si>
  <si>
    <t>5534100039.PC07</t>
  </si>
  <si>
    <t>Okno ext hliníkové 2-dielne šxv 1800x1550 mm, 2x otváravé krídlo, zasklenie izolačné trojsklo číre bezpečnostné Ug=0,6 - pol.O7</t>
  </si>
  <si>
    <t>5534100039.PC08</t>
  </si>
  <si>
    <t>Dvere ext hliníkové 1krd šxv 1100x2335 mm, plná tepelnoizolačná výplň, rozširovací podlahový profil, panikové kovanie - pol.O8</t>
  </si>
  <si>
    <t>5534100039.PC09</t>
  </si>
  <si>
    <t>Okno ext hliníkové 1-dielne šxv 1800x900 mm, 1x sklopné krídlo, zasklenie izolačné trojsklo číre bezpečnostné Ug=0,6 - pol.O9</t>
  </si>
  <si>
    <t>5534100039.PC11</t>
  </si>
  <si>
    <t>Dvere ext hliníkové 1krd šxv 900x1970 mm, plná tepelnoizolačná výplň, rozširovací podlahový profil - pol.O11,O15</t>
  </si>
  <si>
    <t>5534100039.PC12</t>
  </si>
  <si>
    <t>Stena ext hliníková šxv 10600x2585 mm, 2x 2krd dvere, 4x fix bočný svetlík, rozširovací podlahový profil, 2x spojovací stĺpik š. 200 mm, zasklenie izolačné trojsklo číre  bezpečnos</t>
  </si>
  <si>
    <t>5534100039.PC13</t>
  </si>
  <si>
    <t>Okno ext hliníkové 1-dielne šxv 1800x500 mm, 1x sklopné krídlo, zasklenie izolačné trojsklo číre bezpečnostné Ug=0,6 - pol.O13</t>
  </si>
  <si>
    <t>5534100039.PC14</t>
  </si>
  <si>
    <t>Okno ext hliníkové 1-dielne šxv 900x500 mm, 1x sklopné krídlo, zasklenie izolačné trojsklo číre bezpečnostné Ug=0,6 - pol.O14</t>
  </si>
  <si>
    <t>5534100039.PC16</t>
  </si>
  <si>
    <t>Stena ext hliníková šxv 4850x2560 mm, 2x 1krd dvere, 2x fix nadsvetlík, 1x fix krídlo, rozširovací podlahový profil, zasklenie izolačné trojsklo číre bezpečnostné Ug=0,6, 2x paniko</t>
  </si>
  <si>
    <t>5534100039.PC17</t>
  </si>
  <si>
    <t>Stena ext hliníková šxv 4700x2560 mm, 4x fix krídlo, rozširovací podlahový profil, zasklenie izolačné trojsklo číre bezpečnostné Ug=0,6 - pol.O18</t>
  </si>
  <si>
    <t>5534100039.PC18</t>
  </si>
  <si>
    <t>Stena ext hliníková šxv 4700x2560 mm, 2krd dvere, 3x fix krídlo, 1x fix nadsvetlík, rozširovací podlahový profil, zasklenie izolačné trojsklo číre bezpečnostné Ug=0,6, panikové kov</t>
  </si>
  <si>
    <t>5534100039.PC19</t>
  </si>
  <si>
    <t>Stena ext hliníková šxv 4850x2560 mm, 2krd dvere, 2x fix krídlo, 1x fix nadsvetlík, rozširovací podlahový profil, zasklenie izolačné trojsklo číre bezpečnostné Ug=0,6, panikové kov</t>
  </si>
  <si>
    <t>5534100039.PC20</t>
  </si>
  <si>
    <t>Dvere ext hliníkové 1krd šxv 900x2250 mm, plná tepelnoizolačná výplň, rozširovací podlahový profil - pol.O21</t>
  </si>
  <si>
    <t>5534100039.PC21</t>
  </si>
  <si>
    <t>Okno ext hliníkové 4-dielne šxv 4700x2000 mm, 2x otváravosklopné krídlo, 2x fix krídlo, zasklenie izolačné trojsklo číre bezpečnostné Ug=0,6 - pol.O22</t>
  </si>
  <si>
    <t>5534100039.PC22</t>
  </si>
  <si>
    <t>Okno ext hliníkové 4-dielne šxv 4700x1700 mm, 2x otváravosklopné krídlo, 2x fix krídlo, zasklenie izolačné trojsklo číre bezpečnostné Ug=0,6, exterriérové AL madlo D 50 mm - pol.O2</t>
  </si>
  <si>
    <t>767612100.3</t>
  </si>
  <si>
    <t>Montáž dverí hliníkových protipožiarnych s hydroizolačnými ISO páskami (exteriérová a interiérová)</t>
  </si>
  <si>
    <t>767612100.4</t>
  </si>
  <si>
    <t>Montáž okien hliníkových protipožiarnych s hydroizolačnými ISO páskami (exteriérová a interiérová)</t>
  </si>
  <si>
    <t>5534100039.PC23</t>
  </si>
  <si>
    <t>Dvere ext hliníkové požiarne EW-30/D3-C 1krd šxv 900x1970 mm, čiastočné presklenie, zasklenie izolačné trojsklo číre bezpečnostné, rozširovací podlahový profil - pol.O24,O25</t>
  </si>
  <si>
    <t>5534100039.PC15</t>
  </si>
  <si>
    <t>Dvere ext hliníkové požiarne EW-30/D3-C 1krd šxv 900x1970 mm, plná tepelnoizolačná výplň, rozširovací podlahový profil - pol.O16</t>
  </si>
  <si>
    <t>5534100039.PC10</t>
  </si>
  <si>
    <t>Okno ext hliníkové požiarne EW-30/D3 1-dielne šxv 1800x500 mm, 1x sklopné krídlo, zasklenie izolačné trojsklo číre bezpečnostné Ug=0,6 - pol.O10</t>
  </si>
  <si>
    <t>767641111</t>
  </si>
  <si>
    <t>Montáž kovového dverového krídla s požiarnou odolnosťou otočného jednokrídlového, do existujúcej zárubne, vrátane kovania</t>
  </si>
  <si>
    <t>767641121</t>
  </si>
  <si>
    <t>Montáž kovového dverového krídla s požiarnou odolnosťou otočného dvojkrídlového, do existujúcej zárubne, vrátane kovania</t>
  </si>
  <si>
    <t>767646281</t>
  </si>
  <si>
    <t>Montáž hliníkových zárubní jednokrídlových požiarnych</t>
  </si>
  <si>
    <t>767646286</t>
  </si>
  <si>
    <t>Montáž hliníkových zárubní dvojkrídlových požiarnych</t>
  </si>
  <si>
    <t>5534100330.PC01</t>
  </si>
  <si>
    <t>Dvere hliníkové požiarne plné 900x1970 mm s vrátane zárubne pre pevné steny EW-30/C2-C, samozatvárač, padací prah -  pol.3</t>
  </si>
  <si>
    <t>5534100330.PC02</t>
  </si>
  <si>
    <t>Dvere hliníkové požiarne plné 1800x1970 mm s vrátane zárubne pre pevné steny EW-30/C2-C, samozatvárač, padací prah -  pol.11</t>
  </si>
  <si>
    <t>5534100330.PC03</t>
  </si>
  <si>
    <t>Stena hliníková požiarna 900x3000 mm s 1krd plnými dverami 900x2200 mm a preskleným nadsvetlíkom 900x800 mm, vrátane zárubne pre pevné steny EW-30/C2-C, samozatvárač, padací prah -</t>
  </si>
  <si>
    <t>767649197</t>
  </si>
  <si>
    <t>Montáž doplnkov dverí - panikové kovanie</t>
  </si>
  <si>
    <t>767662299.PP</t>
  </si>
  <si>
    <t>Montáž požiarneho roletového uzáveru</t>
  </si>
  <si>
    <t>5536100000.PC01</t>
  </si>
  <si>
    <t>Roletový požiarny uzáver typ napr. Ficotex A,  alebo ekvivalent rozmer šxv 3450x2700 mm, požiarna odolnosť EW30-CDP1 - ozn.xx</t>
  </si>
  <si>
    <t>767662299.R</t>
  </si>
  <si>
    <t>Montáž mreží bezpečnostných rolovacích</t>
  </si>
  <si>
    <t>5536100100.PC01</t>
  </si>
  <si>
    <t>Rolovacia mreža napr. Jolly Joker TUBOLARE R  alebo ekvivalent, materiál nerez, rozmer šxv 1500x3350 mm - ozn.BM</t>
  </si>
  <si>
    <t>5536100100.PC02</t>
  </si>
  <si>
    <t>Rolovacia mreža napr. Jolly Joker TUBOLARE R  alebo ekvivalent, materiál nerez, rozmer šxv 1500x2450 mm - ozn.BM</t>
  </si>
  <si>
    <t>5536100100.PC03</t>
  </si>
  <si>
    <t>Rolovacia mreža napr. Jolly Joker TUBOLARE R  alebo ekvivalent, materiál nerez, rozmer šxv 1950x1000 mm - ozn.BM</t>
  </si>
  <si>
    <t>5536100100.PC04</t>
  </si>
  <si>
    <t>Rolovacia mreža napr. Jolly Joker TUBOLARE R  alebo ekvivalent, materiál nerez, rozmer šxv 1500x1000 mm - ozn.BM</t>
  </si>
  <si>
    <t>5536100100.PC05</t>
  </si>
  <si>
    <t>Rolovacia mreža napr. Jolly Joker TUBOLARE R  alebo ekvivalent, materiál nerez, rozmer šxv 1150x1000 mm - ozn.BM</t>
  </si>
  <si>
    <t>767995103</t>
  </si>
  <si>
    <t>Montáž ostatných atypických kovových stavebných doplnkových konštrukcií nad 10 do 20 kg</t>
  </si>
  <si>
    <t>5534000000.PC04</t>
  </si>
  <si>
    <t>Zámočnícky výrobok - Oceľový montážny nosník výťahovej šachty, vrátane povrchovej úpravy</t>
  </si>
  <si>
    <t>767995104</t>
  </si>
  <si>
    <t>Montáž ostatných atypických kovových stavebných doplnkových konštrukcií nad 20 do 50 kg</t>
  </si>
  <si>
    <t>5534000000.PC01</t>
  </si>
  <si>
    <t>Zámočnícky výrobok - Oceľový dielec prekrytia schodiska, rám L profil, výplň ťahokov, vrátane povrchovej úpravy</t>
  </si>
  <si>
    <t>5534000000.PC03</t>
  </si>
  <si>
    <t>Zámočnícky výrobok - Oceľová segmentová rámová podkonštrukcia pod oplechovanie pohľadového oblúkového nosníka, vrátane povrchovej úpravy</t>
  </si>
  <si>
    <t>5534000000.PC07</t>
  </si>
  <si>
    <t>Zámočnícky výrobok - Oceľový rám obslužnej lávky k VZT, vrátane povrchovej úpravy - ozn.OL</t>
  </si>
  <si>
    <t>767995106</t>
  </si>
  <si>
    <t>Montáž ostatných atypických kovových stavebných doplnkových konštrukcií nad 100 do 250 kg</t>
  </si>
  <si>
    <t>5534000000.PC02</t>
  </si>
  <si>
    <t>Oceľové dielce prestrešenia terasy, rám Jakl, výplň perforovaný plech, vrátane povrchovej úpravy - ozn.BR</t>
  </si>
  <si>
    <t>769000000.PC</t>
  </si>
  <si>
    <t>Montáž vzduchotechnických zariadení č.1-6,8-16</t>
  </si>
  <si>
    <t>429110005100</t>
  </si>
  <si>
    <t>Dodávka vzduchotechnických zariadení č.1-6,8-16 vrátane dopravných nákladov, balného</t>
  </si>
  <si>
    <t>998769203</t>
  </si>
  <si>
    <t>Presun hmôt pre montáž vzduchotechnických zariadení v stavbe (objekte) výšky nad 7 do 24 m</t>
  </si>
  <si>
    <t>771415003</t>
  </si>
  <si>
    <t>Montáž soklíkov z obkladačiek do tmelu veľ. 300 x 72 mm</t>
  </si>
  <si>
    <t>5977400019.PC</t>
  </si>
  <si>
    <t>Dlaždice keramické lxvxhr 298x298x9 mm protišmykové, protišmyková trieda R12</t>
  </si>
  <si>
    <t>771415008</t>
  </si>
  <si>
    <t>Montáž soklíkov z obkladačiek do tmelu veľ. 600 x 95 mm</t>
  </si>
  <si>
    <t>5977400033.PC</t>
  </si>
  <si>
    <t>Dlaždice keramické protišmykové kalibrované lxvxhr 598x598x95 mm, protišmyková trieda R9</t>
  </si>
  <si>
    <t>771575109</t>
  </si>
  <si>
    <t>Montáž podláh z dlaždíc keramických do tmelu veľ. 300 x 300 mm</t>
  </si>
  <si>
    <t>771575546</t>
  </si>
  <si>
    <t>Montáž podláh z dlaždíc keramických do tmelu veľ. 600 x 600 mm</t>
  </si>
  <si>
    <t>998771203</t>
  </si>
  <si>
    <t>Presun hmôt pre podlahy z dlaždíc v objektoch výšky nad 12 do 24 m</t>
  </si>
  <si>
    <t>776591010</t>
  </si>
  <si>
    <t>Lepenie elastických povlakových podláh pre športové plochy hrúbky nad 5 mm</t>
  </si>
  <si>
    <t>272520005799.PC</t>
  </si>
  <si>
    <t>Podlaha Sportec Splash  alebo ekvivalent  hr. 12 mm, červená, pás š. 1,00 m, tvrdosť 60 Shore, sila v ťahu 1,5 N/mm2, odolnosť voči ohňu Bfgl(B2)</t>
  </si>
  <si>
    <t>272520005798.PC</t>
  </si>
  <si>
    <t>Podlaha Sportec Splash hr. 15 mm, červená, puzzle, tvrdosť 60 Shore, sila v ťahu 1,5 N/mm2, odolnosť voči ohňu Bfgl(B2)</t>
  </si>
  <si>
    <t>998776203</t>
  </si>
  <si>
    <t>Presun hmôt pre podlahy povlakové v objektoch výšky nad 12 do 24 m</t>
  </si>
  <si>
    <t>777531000.R</t>
  </si>
  <si>
    <t>Polyuretánová samonivelačná stierka hr. 4 mm napr. systém BASF Ucrete DP10  alebo ekvivalent , príprava podkladu penetrácia, nosný náter, uzatvárací náter v UV stabilnom prevedení</t>
  </si>
  <si>
    <t>777531001.R</t>
  </si>
  <si>
    <t>Polyuretánová samonivelačná stierka na zvislé plochy hr. 4 mm napr. systém BASF Ucrete RG  alebo ekvivalent, príprava podkladu penetrácia, nosný náter, uzatvárací náter</t>
  </si>
  <si>
    <t>777531002.R</t>
  </si>
  <si>
    <t>Polyuretánová samonivelačná stierka napr. systém MasterTop 1324  alebo ekvivalent hr. do 3 mm, príprava podkladu penetrácia, nosný náter, uzatvárací náter, bez čipsov</t>
  </si>
  <si>
    <t>777531003.R</t>
  </si>
  <si>
    <t>Polyuretánová samonivelačná stierka napr. systém MasterTop 1273 E  alebo ekvivalent hr. do 1 mm, príprava podkladu penetrácia, nosný náter, uzatvárací náter</t>
  </si>
  <si>
    <t>777531004.R</t>
  </si>
  <si>
    <t>Polyuretánová samonivelačná stierka napr. systém MasterTop 1325  alebo ekvivalent hr. do 2 mm, príprava podkladu penetrácia, nosný náter, uzatvárací náter, bez čipsov</t>
  </si>
  <si>
    <t>777990010</t>
  </si>
  <si>
    <t>Hliníková soklová ukončovacia lišta - lepenie</t>
  </si>
  <si>
    <t>1941600009.PC02</t>
  </si>
  <si>
    <t>Lišta s soklová hliníková 45414  alebo ekvivalent dl.2,50 m/ks vrátane spojok, rohových profilov, ukončovacích profilov</t>
  </si>
  <si>
    <t>777990010.R</t>
  </si>
  <si>
    <t>Polyuretánová podlahová stierka na zvislé povrchy napr. BASF Ucrete RG  alebo ekvivalent do nerezovej soklovej lišty v. 50 mm</t>
  </si>
  <si>
    <t>777990011</t>
  </si>
  <si>
    <t>Hliníková ukončovacia lišta schodisková hrana - lepená</t>
  </si>
  <si>
    <t>1941600009.PC01</t>
  </si>
  <si>
    <t>Lišta schodisková protišmyková 40/20 Al elox 2,70m/ks</t>
  </si>
  <si>
    <t>998777203</t>
  </si>
  <si>
    <t>Presun hmôt pre podlahy syntetické v objektoch výšky nad 12 do 24 m</t>
  </si>
  <si>
    <t>781445102</t>
  </si>
  <si>
    <t>Montáž obkladov vnútor. stien z obkladačiek kladených do tmelu veľ. 200x250 mm</t>
  </si>
  <si>
    <t>5976400021.PC</t>
  </si>
  <si>
    <t>Obkladačky keramické lxvxhr 200x250 mm</t>
  </si>
  <si>
    <t>998781203</t>
  </si>
  <si>
    <t>Presun hmôt pre obklady keramické v objektoch výšky nad 12 do 24 m</t>
  </si>
  <si>
    <t>783225600</t>
  </si>
  <si>
    <t>Nátery kov.stav.doplnk.konštr. syntetické na vzduchu schnúce 2x emailovaním - 70µm</t>
  </si>
  <si>
    <t>783782404</t>
  </si>
  <si>
    <t>Nátery tesárskych konštrukcií, povrchová impregnácia proti drevokaznému hmyzu, hubám a plesniam, jednonásobná</t>
  </si>
  <si>
    <t>784410100</t>
  </si>
  <si>
    <t>Penetrovanie jednonásobné jemnozrnných podkladov výšky do 3,80 m</t>
  </si>
  <si>
    <t>784452471</t>
  </si>
  <si>
    <t>Maľby z maliarskych zmesí napr. Primalex, Farmal  alebo ekvivalent, ručne nanášané tónované s bielym stropom dvojnásobné na jemnozrnný podklad výšky do 3,80 m</t>
  </si>
  <si>
    <t>210193080</t>
  </si>
  <si>
    <t>ELI - vid podrobný rozpočet - Príloha č. 1</t>
  </si>
  <si>
    <t>240100005</t>
  </si>
  <si>
    <t>EPS - vid podrobný rozpočet - Príloha č. 3</t>
  </si>
  <si>
    <t>214500112</t>
  </si>
  <si>
    <t>HSP - vid podrobný rozpočet - Príloha č. 2</t>
  </si>
  <si>
    <t>330100000.PC</t>
  </si>
  <si>
    <t>Turniketový systém vrátane elektroinštalácie - dodávka a montáž</t>
  </si>
  <si>
    <t>330100001.PC</t>
  </si>
  <si>
    <t>Malý nákladný výťah bez prepravy osôb, nosnosť 200 kg - dodávka a montáž</t>
  </si>
  <si>
    <t>430846002</t>
  </si>
  <si>
    <t>Krytina podlažia zváraná - stratené debnenie pre penobetón, rozm. 1000x50x0,8 mm, hmot. 9,00 kg/m2 vrátane horizontálnej a vertikálnej dopravy materiálu, montážnych plošín a lešení</t>
  </si>
  <si>
    <t>138310005400</t>
  </si>
  <si>
    <t>Plech trapézový pozinkovaný T-50 1085x50 mm hr. 1,00 mm</t>
  </si>
  <si>
    <t>138310005200</t>
  </si>
  <si>
    <t>Plech trapézový pozinkovaný T 50 1085x50 mm hr. 0,75 mm</t>
  </si>
  <si>
    <t>430862001.0</t>
  </si>
  <si>
    <t>Montáž rôznych dielov OK - druhá cenová krivka do 500 kg oceľová konštrukcia stropov vrátane pomocných lešení, lávok, vertikálnej a horizontálnej dopravy materiálu, geodetického za</t>
  </si>
  <si>
    <t>424100000.PC01</t>
  </si>
  <si>
    <t>Dodávka oceľovej konštrukcie - nosná konštrukcia stropu nad 1.NP., oceľ S235JR, vrátane povrchovej úpravy</t>
  </si>
  <si>
    <t>424100000.PC02</t>
  </si>
  <si>
    <t>Dodávka oceľovej konštrukcie - nosná konštrukcia stropu nad 2.NP., oceľ S235JR, vrátane povrchovej úpravy</t>
  </si>
  <si>
    <t>424100000.PC03</t>
  </si>
  <si>
    <t>Dodávka oceľovej konštrukcie - nosná konštrukcia stropu nad 3.NP., oceľ S235JR, vrátane povrchovej úpravy</t>
  </si>
  <si>
    <t>424100000.PC04</t>
  </si>
  <si>
    <t>Dodávka oceľovej konštrukcie - nosná konštrukcia stropu nad 4.NP., oceľ S235JR, vrátane povrchovej úpravy</t>
  </si>
  <si>
    <t>430862001.1</t>
  </si>
  <si>
    <t>Montáž rôznych dielov OK - druhá cenová krivka do 500 kg - oceľová konštrukcia predsadenej fasády vrátane pomocných lešení, lávok, vertikálnej a horizontálnej dopravy materiálu</t>
  </si>
  <si>
    <t>424100002.PC01</t>
  </si>
  <si>
    <t>Dodávka oceľovej konštrukcie - nosná podkonštrukcia predsadenej fasády, oceľ S235JR,  vrátane povrchovej úpravy</t>
  </si>
  <si>
    <t>430862001.2</t>
  </si>
  <si>
    <t>Montáž rôznych dielov OK - druhá cenová krivka do 500 kg - oceľová konštrukcia tribúny vrátane pomocných lešení, lávok, vertikálnej a horizontálnej dopravy materiálu</t>
  </si>
  <si>
    <t>424100003.PC02</t>
  </si>
  <si>
    <t>Dodávka oceľovej konštrukcie - oceľová nosná konštrukcia tribúny, oceľ S235JR,  vrátane povrchovej úpravy</t>
  </si>
  <si>
    <t>430862001.3</t>
  </si>
  <si>
    <t>Montáž rôznych dielov OK - druhá cenová krivka do 500 kg oceľové schody tribúny vrátane pomocných lešení, lávok, vertikálnej a horizontálnej dopravy materiálu</t>
  </si>
  <si>
    <t>424100003.PC01</t>
  </si>
  <si>
    <t>Dodávka oceľovej konštrukcie - oceľová konštrukcia schodov tribúny, oceľ S235JR,  vrátane povrchovej úpravy</t>
  </si>
  <si>
    <t>430862001.4</t>
  </si>
  <si>
    <t>Montáž rôznych dielov OK - druhá cenová krivka do 500 kg oceľový väzník vrátane pomocných lešení, lávok, vertikálnej a horizontálnej dopravy materiálu</t>
  </si>
  <si>
    <t>424100004.PC01</t>
  </si>
  <si>
    <t>Dodávka oceľovej konštrukcie - oceľová nosná priehradového väzníku, oceľ S235JR,  vrátane povrchovej úpravy</t>
  </si>
  <si>
    <t>430862001.5</t>
  </si>
  <si>
    <t>Montáž rôznych dielov OK - druhá cenová krivka do 500 kg oceľová konštrukcia strechy vrátane pomocných lešení, lávok, vertikálnej a horizontálnej dopravy materiálu</t>
  </si>
  <si>
    <t>424100004.PC02</t>
  </si>
  <si>
    <t>Dodávka oceľovej konštrukcie - oceľová nosná konštrukcia strechy vrátane zavetrovania, oceľ S235JR,  vrátane povrchovej úpravy</t>
  </si>
  <si>
    <t>430862001.6</t>
  </si>
  <si>
    <t>Montáž rôznych dielov OK - druhá cenová krivka do 500 kg oceľová konštrukcia schodiska 2.NP.-3.NP. vrátane pomocných lešení, lávok, vertikálnej a horizontálnej dopravy materiálu</t>
  </si>
  <si>
    <t>424100001.PC01</t>
  </si>
  <si>
    <t>Dodávka oceľovej konštrukcie - nosná konštrukcia schodiska 2.NP. - 3.NP. vrátane povrchovej úpravy</t>
  </si>
  <si>
    <t>430863001.1</t>
  </si>
  <si>
    <t>Montáž rôznych dielov OK - tretia cenová krivka do 750 kg oceľová konštrukcia prekrytia terasy vrátane pomocných lešení, lávok, vertikálnej a horizontálnej dopravy materiálu</t>
  </si>
  <si>
    <t>424100005.PC01</t>
  </si>
  <si>
    <t>Dodávka oceľovej konštrukcie - oceľová nosná konštrukcia prekrytia terasy, oceľ S235JR,  vrátane povrchovej úpravy</t>
  </si>
  <si>
    <t>430863001.2</t>
  </si>
  <si>
    <t>Montáž rôznych dielov OK - tretia cenová krivka do 750 kg oceľová konštrukcia bočného prestrešenia vrátane pomocných lešení, lávok, vertikálnej a horizontálnej dopravy materiálu</t>
  </si>
  <si>
    <t>424100002.PC03</t>
  </si>
  <si>
    <t>Dodávka oceľovej konštrukcie - oceľová konštrukcia bočného prestrešenia severná strana, oceľ S235JR,  vrátane povrchovej úpravy</t>
  </si>
  <si>
    <t>424100002.PC04</t>
  </si>
  <si>
    <t>Dodávka oceľovej konštrukcie - oceľová konštrukcia bočného prestrešenia severná strana - prelamovaný nosník, oceľ S235JR,  vrátane povrchovej úpravy</t>
  </si>
  <si>
    <t>430863001.3</t>
  </si>
  <si>
    <t>Montáž rôznych dielov OK - tretia cenová krivka do 750 kg oceľová konštrukcia napojenie predsadenej fasádnej konštrukcie vrátane pomocných lešení, lávok, vertikálnej a horizontálne</t>
  </si>
  <si>
    <t>424100002.PC02</t>
  </si>
  <si>
    <t>Dodávka oceľovej konštrukcie - oceľová konštrukcia napojenia predsadenej fasádnej konštrukcie, oceľ S235JR,  vrátane povrchovej úpravy</t>
  </si>
  <si>
    <t>000300041</t>
  </si>
  <si>
    <t>Geodetické práce - kartografické práce bez rozlíšenia - geometrický plán</t>
  </si>
  <si>
    <t>eur</t>
  </si>
  <si>
    <t>000500021</t>
  </si>
  <si>
    <t>Príprava staveniska - preloženie konštrukcií - prekládky inžinierskych sietí kolízia kanalizácia - zakladanie/</t>
  </si>
  <si>
    <t>000600011</t>
  </si>
  <si>
    <t>Zariadenie staveniska - prevádzkové kancelárie</t>
  </si>
  <si>
    <t>000600013</t>
  </si>
  <si>
    <t>Zariadenie staveniska - prevádzkové sklady</t>
  </si>
  <si>
    <t>000600021</t>
  </si>
  <si>
    <t>Zariadenie staveniska - prevádzkové oplotenie staveniska</t>
  </si>
  <si>
    <t>000600022</t>
  </si>
  <si>
    <t>Zariadenie staveniska - prevádzkové osvetlenie pracoviska</t>
  </si>
  <si>
    <t>000600023</t>
  </si>
  <si>
    <t>Zariadenie staveniska - prevádzkové strážna služba, elektronické zabezpečenie</t>
  </si>
  <si>
    <t>000600042</t>
  </si>
  <si>
    <t>Zariadenie staveniska - sociálne sociálne zariadenia</t>
  </si>
  <si>
    <t>001000014</t>
  </si>
  <si>
    <t>Inžinierska činnosť - dozory koordinátor BOZP na stavenisku</t>
  </si>
  <si>
    <t>001000025</t>
  </si>
  <si>
    <t>Inžinierska činnosť - posudky plán BOZP na stavenisku</t>
  </si>
  <si>
    <t>001000033</t>
  </si>
  <si>
    <t>Inžinierska činnosť - skúšky a revízie zaťažkávacie skúšky</t>
  </si>
  <si>
    <t>Objekt SO01 Prestavba záp.tribúny vrát.hl. vst.a prislúchajúceho zázemia ZŠ - ZTI</t>
  </si>
  <si>
    <t xml:space="preserve">   POTRUBNÉ ROZVODY</t>
  </si>
  <si>
    <t>113107142</t>
  </si>
  <si>
    <t xml:space="preserve">Odstránenie krytu asfaltového v ploche do 200 m2, hr. nad 50 do 100 mm,  -0,18100t   </t>
  </si>
  <si>
    <t>113307112</t>
  </si>
  <si>
    <t xml:space="preserve">Odstránenie podkladu v ploche do 200 m2 z kameniva ťaženého, hr.100- 200mm,  -0,24000t   </t>
  </si>
  <si>
    <t>119001411</t>
  </si>
  <si>
    <t xml:space="preserve">Dočasné zaistenie podzemného potrubia DN do 200   </t>
  </si>
  <si>
    <t>119001422</t>
  </si>
  <si>
    <t xml:space="preserve">Dočasné zaistenie káblov a káblových tratí do 6 káblov   </t>
  </si>
  <si>
    <t>131201101</t>
  </si>
  <si>
    <t xml:space="preserve">Výkop nezapaženej jamy v hornine 3, do 100 m3   </t>
  </si>
  <si>
    <t xml:space="preserve">Hĺbenie nezapažených jám a zárezov. Príplatok za lepivosť horniny 3   </t>
  </si>
  <si>
    <t>132201202</t>
  </si>
  <si>
    <t xml:space="preserve">Výkop ryhy šírky 600-2000mm horn.3 od 100 do 1000 m3   </t>
  </si>
  <si>
    <t>132201209</t>
  </si>
  <si>
    <t xml:space="preserve">Príplatok k cenám za lepivosť pri hĺbení rýh š. nad 600 do 2 000 mm zapaž. i nezapažených, s urovnaním dna v hornine 3   </t>
  </si>
  <si>
    <t>133201101</t>
  </si>
  <si>
    <t xml:space="preserve">Výkop šachty zapaženej, hornina 3 do 100 m3   </t>
  </si>
  <si>
    <t>133201109</t>
  </si>
  <si>
    <t xml:space="preserve">Príplatok k cenám za lepivosť pri hĺbení šachiet zapažených i nezapažených v hornine 3   </t>
  </si>
  <si>
    <t>151101102</t>
  </si>
  <si>
    <t xml:space="preserve">Paženie a rozopretie stien rýh pre podzemné vedenie, príložné do 4 m   </t>
  </si>
  <si>
    <t>151101112</t>
  </si>
  <si>
    <t xml:space="preserve">Odstránenie paženia rýh pre podzemné vedenie, príložné hĺbky do 4 m   </t>
  </si>
  <si>
    <t>162201102</t>
  </si>
  <si>
    <t xml:space="preserve">Vodorovné premiestnenie výkopku z horniny 1-4 nad 20-50m   </t>
  </si>
  <si>
    <t>171201202</t>
  </si>
  <si>
    <t xml:space="preserve">Uloženie sypaniny na skládky nad 100 do 1000 m3   </t>
  </si>
  <si>
    <t xml:space="preserve">Poplatok za skladovanie - zemina a kamenivo (17 05) ostatné   </t>
  </si>
  <si>
    <t>174101001</t>
  </si>
  <si>
    <t xml:space="preserve">Zásyp sypaninou so zhutnením jám, šachiet, rýh, zárezov alebo okolo objektov do 100 m3   </t>
  </si>
  <si>
    <t>1741010011</t>
  </si>
  <si>
    <t xml:space="preserve">Štrkodrva frakcia 0-63 mm, STN EN 13242 + A1   </t>
  </si>
  <si>
    <t>175101101</t>
  </si>
  <si>
    <t xml:space="preserve">Obsyp potrubia sypaninou z vhodných hornín 1 až 4 bez prehodenia sypaniny   </t>
  </si>
  <si>
    <t>5833725100</t>
  </si>
  <si>
    <t xml:space="preserve">Štrkopiesok 0-63   </t>
  </si>
  <si>
    <t>386942112</t>
  </si>
  <si>
    <t xml:space="preserve">Montáž odlučovača tukov, veľkosť T3-T4   </t>
  </si>
  <si>
    <t>286640003200</t>
  </si>
  <si>
    <t>Odlučovač tukov Klartec KL_LT_6   alebo ekvivalent</t>
  </si>
  <si>
    <t>451573111</t>
  </si>
  <si>
    <t xml:space="preserve">Lôžko pod potrubie, stoky a drobné objekty, v otvorenom výkope z piesku a štrkopiesku do 63 mm   </t>
  </si>
  <si>
    <t>286120000200</t>
  </si>
  <si>
    <t>Rúra PVC hladký kanalizačný systém DN 110x3,2, dĺ. 1 m, SN4, PIPELIFE   alebo ekvivalent</t>
  </si>
  <si>
    <t>871313121</t>
  </si>
  <si>
    <t xml:space="preserve">Montáž potrubia z kanalizačných rúr z tvrdého PVC tesn. gumovým krúžkom v skl. do 20% DN 150   </t>
  </si>
  <si>
    <t>286120000700</t>
  </si>
  <si>
    <t>Rúra PVC hladký kanalizačný systém DN 125x3,2, dĺ. 1 m, SN4, PIPELIFE   alebo ekvivalent</t>
  </si>
  <si>
    <t>286120004700</t>
  </si>
  <si>
    <t>Rúra PVC hladký kanalizačný systém DN 160x4,7, dĺ. 1 m, SN8, PIPELIFE   alebo ekvivalent</t>
  </si>
  <si>
    <t>871356006</t>
  </si>
  <si>
    <t xml:space="preserve">Montáž kanalizačného PVC-U potrubia hladkého viacvrstvového DN 200   </t>
  </si>
  <si>
    <t>286110000200</t>
  </si>
  <si>
    <t>Rúra PVC hladký kanalizačný systém DN 200, dĺ. 1 m, SN8, PIPELIFE   alebo ekvivalent</t>
  </si>
  <si>
    <t>892311000</t>
  </si>
  <si>
    <t xml:space="preserve">Skúška tesnosti kanalizácie D 150   </t>
  </si>
  <si>
    <t>892351000</t>
  </si>
  <si>
    <t xml:space="preserve">Skúška tesnosti kanalizácie D 200   </t>
  </si>
  <si>
    <t>892314111</t>
  </si>
  <si>
    <t xml:space="preserve">Monitoring potrubia kamerovým systémom do DN 150 mm   </t>
  </si>
  <si>
    <t>894221119</t>
  </si>
  <si>
    <t xml:space="preserve">Šachta kanalizačná   </t>
  </si>
  <si>
    <t>899104111</t>
  </si>
  <si>
    <t xml:space="preserve">Osadenie poklopu liatinového a oceľového vrátane rámu hmotn. nad 150 kg   </t>
  </si>
  <si>
    <t>sub_2</t>
  </si>
  <si>
    <t xml:space="preserve">Poklop kanalizačný komplet okrúhly,trieda D 400kN   </t>
  </si>
  <si>
    <t>998276101</t>
  </si>
  <si>
    <t xml:space="preserve">Presun hmôt pre rúrové vedenie hĺbené z rúr z plast., hmôt alebo sklolamin. v otvorenom výkope   </t>
  </si>
  <si>
    <t>721171713</t>
  </si>
  <si>
    <t xml:space="preserve">Potrubie z rúr REHAU, rúra RAUPIANO Plus alebo ekvivalent DN 110   </t>
  </si>
  <si>
    <t>721171714</t>
  </si>
  <si>
    <t xml:space="preserve">Potrubie z rúr REHAU odpadné zvislé, rúra RAUPIANO Plus alebo ekvivalent  DN 125   </t>
  </si>
  <si>
    <t>7211717211</t>
  </si>
  <si>
    <t xml:space="preserve">Potrubie z rúr REHAU odpadné prípojné, rúra RAUPIANO Plus alebo ekvivalent DN 40   </t>
  </si>
  <si>
    <t>721171721</t>
  </si>
  <si>
    <t xml:space="preserve">Potrubie z rúr REHAU odpadné prípojné, rúra RAUPIANO Plus alebo ekvivalent DN 50   </t>
  </si>
  <si>
    <t>721175006</t>
  </si>
  <si>
    <t xml:space="preserve">Montáž PVC potrubia na odvod kondenzátu D 32 mm   </t>
  </si>
  <si>
    <t>286120017030</t>
  </si>
  <si>
    <t xml:space="preserve">PVC pre odvod kondenzátu, d 32 mm   </t>
  </si>
  <si>
    <t>721175015</t>
  </si>
  <si>
    <t xml:space="preserve">Montáž zápachového uzáveru (sifónu) pre klimatizačné zariadenia   </t>
  </si>
  <si>
    <t>286220044120</t>
  </si>
  <si>
    <t>HL21    alebo ekvivalent</t>
  </si>
  <si>
    <t>721194103</t>
  </si>
  <si>
    <t xml:space="preserve">Zriadenie prípojky na potrubí vyvedenie a upevnenie odpadových výpustiek D 32x1, 8   </t>
  </si>
  <si>
    <t>721194104</t>
  </si>
  <si>
    <t xml:space="preserve">Zriadenie prípojky na potrubí vyvedenie a upevnenie odpadových výpustiek D 40x1, 8   </t>
  </si>
  <si>
    <t>721194105</t>
  </si>
  <si>
    <t xml:space="preserve">Zriadenie prípojky na potrubí vyvedenie a upevnenie odpadových výpustiek D 50x1, 8   </t>
  </si>
  <si>
    <t>721194109</t>
  </si>
  <si>
    <t xml:space="preserve">Zriadenie prípojky na potrubí vyvedenie a upevnenie odpadových výpustiek D 110x2, 3   </t>
  </si>
  <si>
    <t>721213015</t>
  </si>
  <si>
    <t xml:space="preserve">Montáž podlahového vpustu s zvislým odtokom DN 110   </t>
  </si>
  <si>
    <t>286630025900</t>
  </si>
  <si>
    <t xml:space="preserve">Podlahový vpust HL310N-3020, (0,67 l/s), vertikálny odtok DN 50/75/110, nadstavec, rám 132 x 132? mm, kryt s možnosťou nalepenia dlažby 112 x 112? mm, PP/PE/ABS/nerez alebo ekvivalent  </t>
  </si>
  <si>
    <t>721274103</t>
  </si>
  <si>
    <t>Ventilačné hlavice strešná - plastové DN 100 HUL 810   alebo ekvivalent</t>
  </si>
  <si>
    <t>721290012</t>
  </si>
  <si>
    <t xml:space="preserve">Montáž privzdušňovacieho ventilu pre odpadové potrubia DN 110   </t>
  </si>
  <si>
    <t>551610000100</t>
  </si>
  <si>
    <t xml:space="preserve">Privzdušňovacia hlavica HL900N alebo ekvivalent, DN 50/75/110, (37 l/s), - 40 až + 60°C, dvojitá vzduchová izolácia, vnútorná kanalizácia, PP   </t>
  </si>
  <si>
    <t>721290111</t>
  </si>
  <si>
    <t xml:space="preserve">Ostatné - skúška tesnosti kanalizácie v objektoch vodou do DN 125   </t>
  </si>
  <si>
    <t>721290123</t>
  </si>
  <si>
    <t xml:space="preserve">Ostatné - skúška tesnosti kanalizácie v objektoch dymom do DN 300   </t>
  </si>
  <si>
    <t>998721102</t>
  </si>
  <si>
    <t xml:space="preserve">Presun hmôt pre vnútornú kanalizáciu v objektoch výšky nad 6 do 12 m   </t>
  </si>
  <si>
    <t>sub_1</t>
  </si>
  <si>
    <t xml:space="preserve">Požiarna manžeta DN100   </t>
  </si>
  <si>
    <t>722131114</t>
  </si>
  <si>
    <t xml:space="preserve">Potrubie z ušlachtilej ocele 1.4401, rúry Geberit Mapress alebo ekvivalent d28x1,2mm   </t>
  </si>
  <si>
    <t>722131115</t>
  </si>
  <si>
    <t xml:space="preserve">Potrubie z ušlachtilej ocele 1.4401, rúry Geberit Mapress alebo ekvivalent d35x1,5mm   </t>
  </si>
  <si>
    <t>722131117</t>
  </si>
  <si>
    <t xml:space="preserve">Potrubie z ušlachtilej ocele 1.4401, rúry Geberit Mapress alebo ekvivalent d54x1,5mm   </t>
  </si>
  <si>
    <t>722172602</t>
  </si>
  <si>
    <t xml:space="preserve">Potrubie z rúr REHAU, rúrka univerzálna RAUTITAN stabil alebo ekvivalentDN 20,0x2,9 v kotúčoch+tepelná izolácia+závesy   </t>
  </si>
  <si>
    <t>722172603</t>
  </si>
  <si>
    <t xml:space="preserve">Potrubie z rúr REHAU, rúrka univerzálna RAUTITAN stabil alebo ekvivalent DN 25,0x3,7 v kotúčoch+tepelná izolácia+závesy   </t>
  </si>
  <si>
    <t>722172611</t>
  </si>
  <si>
    <t xml:space="preserve">Potrubie z rúr REHAU, rúrka univerzálna RAUTITAN stabil alebo ekvivalent DN 32,0x4,7 v tyčiach+tepelná izolácia+závesy   </t>
  </si>
  <si>
    <t>722172612</t>
  </si>
  <si>
    <t xml:space="preserve">Potrubie z rúr REHAU, rúrka univerzálna RAUTITAN stabil alebo ekvivalent DN 40,0x6,0 v tyčiach+tepelná izolácia+závesy   </t>
  </si>
  <si>
    <t>722172632</t>
  </si>
  <si>
    <t xml:space="preserve">Potrubie z rúr REHAU, rúrka univerzálna RAUTITAN flex alebo ekvivalent DN 50,0x6,9 v tyčiach+tepelná izolácia+závesy   </t>
  </si>
  <si>
    <t>722181131</t>
  </si>
  <si>
    <t xml:space="preserve">Ochrana potrubia gumovými vložkami do upevňovacích prvkov proti prenášaniu hluku do DN 25   </t>
  </si>
  <si>
    <t>722181134</t>
  </si>
  <si>
    <t xml:space="preserve">Ochrana potrubia gumovými vložkami do upevňovacích prvkov proti prenášaniu hluku nad 25 do DN 50   </t>
  </si>
  <si>
    <t>722190401</t>
  </si>
  <si>
    <t xml:space="preserve">Vyvedenie a upevnenie výpustky DN 15   </t>
  </si>
  <si>
    <t>722190403</t>
  </si>
  <si>
    <t xml:space="preserve">Vyvedenie a upevnenie výpustky DN 25   </t>
  </si>
  <si>
    <t>722221010</t>
  </si>
  <si>
    <t xml:space="preserve">Montáž guľového kohúta závitového priameho pre vodu G 1/2   </t>
  </si>
  <si>
    <t>551110013700</t>
  </si>
  <si>
    <t xml:space="preserve">Guľový uzáver pre vodu Perfecta alebo ekvivalent, 1/2 FF, páčka, niklovaná mosadz, IVAR   </t>
  </si>
  <si>
    <t>5511100137001</t>
  </si>
  <si>
    <t xml:space="preserve">Alwa Kombi 4-regulačný ventil DN15   </t>
  </si>
  <si>
    <t>722221015</t>
  </si>
  <si>
    <t xml:space="preserve">Montáž guľového kohúta závitového priameho pre vodu G 3/4   </t>
  </si>
  <si>
    <t>551110013800</t>
  </si>
  <si>
    <t xml:space="preserve">Guľový uzáver pre vodu Perfecta alebo ekvivalent, 3/4 FF, páčka, niklovaná mosadz, IVAR   </t>
  </si>
  <si>
    <t>722221035</t>
  </si>
  <si>
    <t xml:space="preserve">Montáž guľového kohúta závitového  pre vodu G 2   </t>
  </si>
  <si>
    <t>5511100142001</t>
  </si>
  <si>
    <t xml:space="preserve">Guľový uzáver pre vodu Perfecta alebo ekvivalent s vypúšťaním, 2 FF, páčka, niklovaná mosadz, IVAR   </t>
  </si>
  <si>
    <t>722231043</t>
  </si>
  <si>
    <t xml:space="preserve">Montáž armatúry s dvoma závitmi, posúvač klinový G 1   </t>
  </si>
  <si>
    <t>5512627000</t>
  </si>
  <si>
    <t xml:space="preserve">IVAR alebo ekvivalent Guľový uzáver voda  1   </t>
  </si>
  <si>
    <t>722250045</t>
  </si>
  <si>
    <t xml:space="preserve">Montáž nástenného hydrantu D 25   </t>
  </si>
  <si>
    <t>449160005900</t>
  </si>
  <si>
    <t xml:space="preserve">Nástenný hydrant DN25   </t>
  </si>
  <si>
    <t>722290226</t>
  </si>
  <si>
    <t xml:space="preserve">Tlaková skúška vodovodného potrubia závitového do DN 50   </t>
  </si>
  <si>
    <t>722290234</t>
  </si>
  <si>
    <t xml:space="preserve">Prepláchnutie a dezinfekcia vodovodného potrubia do DN 80   </t>
  </si>
  <si>
    <t>998722102</t>
  </si>
  <si>
    <t xml:space="preserve">Presun hmôt pre vnútorný vodovod v objektoch výšky nad 6 do 12 m   </t>
  </si>
  <si>
    <t>725119410</t>
  </si>
  <si>
    <t xml:space="preserve">Montáž záchodovej misy zavesenej   </t>
  </si>
  <si>
    <t>642360000400</t>
  </si>
  <si>
    <t xml:space="preserve">Misa záchodová keramická závesná OLYMP NEW hlboké splachovanie, JIKA alebo ekvivalent+poklop a sedátko   </t>
  </si>
  <si>
    <t>6423600004001</t>
  </si>
  <si>
    <t xml:space="preserve">Misa záchodová keramická závesná pre imobilných+poklop a sedátko   </t>
  </si>
  <si>
    <t>725129201</t>
  </si>
  <si>
    <t xml:space="preserve">Montáž pisoáru keramického bez splachovacej nádrže   </t>
  </si>
  <si>
    <t>642510000300</t>
  </si>
  <si>
    <t>Pisoár GOLEM, rozmer 305x340x535 mm, keramika, JIKA    alebo ekvivalent</t>
  </si>
  <si>
    <t>725149710</t>
  </si>
  <si>
    <t xml:space="preserve">Montáž predstenového systému záchodov do kombinovaných stien (napr.GEBERIT, AlcaPlast alebo ekvivalent)   </t>
  </si>
  <si>
    <t>552370000100</t>
  </si>
  <si>
    <t xml:space="preserve">Predstenový systém DuoFix pre závesné WC, výška 1120 mm so splachovacou podomietkovou nádržou Sigma 12, bezbariérový, plast, GEBERIT alebo ekvivalent  </t>
  </si>
  <si>
    <t>725219401</t>
  </si>
  <si>
    <t xml:space="preserve">Montáž umývadla na skrutky do muriva, bez výtokovej armatúry   </t>
  </si>
  <si>
    <t>6421370600</t>
  </si>
  <si>
    <t xml:space="preserve">Umývadlo 550 mm   </t>
  </si>
  <si>
    <t>1370600</t>
  </si>
  <si>
    <t xml:space="preserve">Umývatko 450 mm   </t>
  </si>
  <si>
    <t>sub11</t>
  </si>
  <si>
    <t xml:space="preserve">Umývadlo pre imobilných   </t>
  </si>
  <si>
    <t>725241513</t>
  </si>
  <si>
    <t xml:space="preserve">Montáž - sprchového kútu štvorcový 900x900 mm   </t>
  </si>
  <si>
    <t>552230000800</t>
  </si>
  <si>
    <t>Kút sprchový CUBITO PURE štvorcový, štvordielny, rozmer 900x900x1950 mm, 6 mm bezpečnostné sklo, JIKA   alebo ekvivalent</t>
  </si>
  <si>
    <t>7252415131</t>
  </si>
  <si>
    <t xml:space="preserve">Montáž - sprchového žľabu   </t>
  </si>
  <si>
    <t>5522300008001</t>
  </si>
  <si>
    <t xml:space="preserve">Sprchový žľab   </t>
  </si>
  <si>
    <t>725329102</t>
  </si>
  <si>
    <t xml:space="preserve">Montáž kuchynských drezov dvojitých, s dvoma drezmi   </t>
  </si>
  <si>
    <t>5523148900</t>
  </si>
  <si>
    <t xml:space="preserve">Kuchynský drez (dodávka kuchyne)   </t>
  </si>
  <si>
    <t>725333360</t>
  </si>
  <si>
    <t xml:space="preserve">Montáž výlevky keramickej voľne stojacej bez výtokovej armatúry   </t>
  </si>
  <si>
    <t>642710000200</t>
  </si>
  <si>
    <t>Výlevka stojatá keramická MIRA, rozmer 425x500x450 mm, plastová mreža, JIKA   alebo ekvivalent</t>
  </si>
  <si>
    <t>725819402</t>
  </si>
  <si>
    <t xml:space="preserve">Montáž ventilu bez pripojovacej rúrky G 1/2   </t>
  </si>
  <si>
    <t>5514100500</t>
  </si>
  <si>
    <t xml:space="preserve">Ventil pre hygienické a zdravotnické zariadenia rohový mosadzný T 66 A 1/2 s vrškom T 13   </t>
  </si>
  <si>
    <t>725829601</t>
  </si>
  <si>
    <t xml:space="preserve">Montáž batérií umývadlových stojankových pákových alebo klasických   </t>
  </si>
  <si>
    <t>5514644580</t>
  </si>
  <si>
    <t xml:space="preserve">Umývadlová stojánková batéria   </t>
  </si>
  <si>
    <t>551sub4</t>
  </si>
  <si>
    <t xml:space="preserve">Drezová stojánková batéria   </t>
  </si>
  <si>
    <t>551sub5</t>
  </si>
  <si>
    <t xml:space="preserve">Batéria pre výlevku   </t>
  </si>
  <si>
    <t>725849201</t>
  </si>
  <si>
    <t xml:space="preserve">Montáž batérie sprchovej nástennej pákovej, klasickej   </t>
  </si>
  <si>
    <t>551450002400</t>
  </si>
  <si>
    <t xml:space="preserve">Batéria sprchová nástenná , rozteč 150 mm, so sprchovou sadou, chróm   </t>
  </si>
  <si>
    <t>725869301</t>
  </si>
  <si>
    <t xml:space="preserve">Montáž zápachovej uzávierky pre zariaďovacie predmety, umývadlová do D 40   </t>
  </si>
  <si>
    <t>5514703200</t>
  </si>
  <si>
    <t xml:space="preserve">Uzávierka zápachová-sifón umývadlový  biely iDN40   </t>
  </si>
  <si>
    <t>725869311</t>
  </si>
  <si>
    <t xml:space="preserve">Montáž zápachovej uzávierky pre zariaďovacie predmety, drezová do D 50   </t>
  </si>
  <si>
    <t>2863120185</t>
  </si>
  <si>
    <t xml:space="preserve">Drezový sifón jednodielny D 50 úsporný   </t>
  </si>
  <si>
    <t>725869340</t>
  </si>
  <si>
    <t xml:space="preserve">Montáž zápachovej uzávierky pre zariaďovacie predmety, sprchovej do D 50   </t>
  </si>
  <si>
    <t>551620002800</t>
  </si>
  <si>
    <t xml:space="preserve">Odtok sprchovej vaničky s otvorom pre ventil d 52 mm, pripájacie koleno d 50 mm s guľovým kĺbom, plast, GEBERIT   </t>
  </si>
  <si>
    <t>725869371</t>
  </si>
  <si>
    <t xml:space="preserve">Montáž zápachovej uzávierky pre zariaďovacie predmety, pisoárovej do D 50   </t>
  </si>
  <si>
    <t>551620011000</t>
  </si>
  <si>
    <t xml:space="preserve">Zápachová uzávierka - sifón pre pisoáre HL430/50 alebo ekvivalent, DN 50, (0,7 l/s), odtok 0 - 90°, odsávací, horizontálny odtok, biela, PP   </t>
  </si>
  <si>
    <t>725989101</t>
  </si>
  <si>
    <t xml:space="preserve">Montáž dvierok kovových lakovaných   </t>
  </si>
  <si>
    <t>998725102</t>
  </si>
  <si>
    <t xml:space="preserve">Presun hmôt pre zariaďovacie predmety v objektoch výšky nad 6 do 12 m   </t>
  </si>
  <si>
    <t>Objekt SO01 Prestavba záp.tribúny vrát.hl. vst.a prislúchajúceho zázemia ZŠ - ÚK</t>
  </si>
  <si>
    <t xml:space="preserve">   ÚSTREDNÉ VYKUROVANIE-ARMATÚRY</t>
  </si>
  <si>
    <t>UK69</t>
  </si>
  <si>
    <t xml:space="preserve">Sekacie práce </t>
  </si>
  <si>
    <t>UK10</t>
  </si>
  <si>
    <t>Izolácia Tubolit DG alebo ekvivalent  28/20</t>
  </si>
  <si>
    <t>UK11</t>
  </si>
  <si>
    <t>Izolácia Tubolit DG alebo ekvivalent   35/20</t>
  </si>
  <si>
    <t>UK12</t>
  </si>
  <si>
    <t>Izolácia Tubolit DG alebo ekvivalent   42/20</t>
  </si>
  <si>
    <t>UK13</t>
  </si>
  <si>
    <t>Izolácia Tubolit DG alebo ekvivalent   48/30</t>
  </si>
  <si>
    <t>UK14</t>
  </si>
  <si>
    <t>Izolácia Tubolit DG alebo ekvivalent    60/30</t>
  </si>
  <si>
    <t>UK1</t>
  </si>
  <si>
    <t>Potrubie z rúr oceľových hladkých DN15  21,4x2,65</t>
  </si>
  <si>
    <t>UK2</t>
  </si>
  <si>
    <t>Potrubie z rúr oceľových hladkých DN20  26,9x2,60</t>
  </si>
  <si>
    <t>UK3</t>
  </si>
  <si>
    <t>Potrubie z rúr oceľových hladkých DN25  31,8x2,60</t>
  </si>
  <si>
    <t>UK4</t>
  </si>
  <si>
    <t>Potrubie z rúr oceľových hladkých DN32  38,0x2,60</t>
  </si>
  <si>
    <t>UK5</t>
  </si>
  <si>
    <t>Potrubie z rúr oceľových hladkých DN40  44,5x2,60</t>
  </si>
  <si>
    <t>UK6</t>
  </si>
  <si>
    <t>Potrubie z rúr oceľových hladkých DN50  57,0x2,90</t>
  </si>
  <si>
    <t>UK7</t>
  </si>
  <si>
    <t>Plastové potrubie HERZ PE-RT alebo ekvivalent  D16 16x2 vrátane tvaroviek</t>
  </si>
  <si>
    <t>UK8</t>
  </si>
  <si>
    <t>Plastové potrubie HERZ PE-RT alebo ekvivalent   D20 20x2 vrátane tvaroviek</t>
  </si>
  <si>
    <t>UK9</t>
  </si>
  <si>
    <t>Izolácia Tubolit DG 22/20</t>
  </si>
  <si>
    <t>UK66</t>
  </si>
  <si>
    <t>Tlaková skúška potrubia</t>
  </si>
  <si>
    <t>UK44</t>
  </si>
  <si>
    <t xml:space="preserve">Termostatický ventil Herz TS-90 alebo ekvivalent  -  1/2xEK </t>
  </si>
  <si>
    <t>UK45</t>
  </si>
  <si>
    <t xml:space="preserve">Ventil do spiatočky Herz RL-5 alebo ekvivalent  - 1/2xEK </t>
  </si>
  <si>
    <t>UK46</t>
  </si>
  <si>
    <t>Pripájací diel HERZ-3000 alebo ekvivalent  , priamy, pre 2-rúrkové sústavy</t>
  </si>
  <si>
    <t>UK47</t>
  </si>
  <si>
    <t>Automatický termostatický ventil Oventrop AQ alebo ekvivalent   DN20</t>
  </si>
  <si>
    <t>UK48</t>
  </si>
  <si>
    <t>Šróbenie do spiatočky Oventrop Combi 2 alebo ekvivalent   DN20</t>
  </si>
  <si>
    <t>UK49</t>
  </si>
  <si>
    <t>Regulačný ventil Oventrop Hycocon VTZ alebo ekvivalent   DN15</t>
  </si>
  <si>
    <t>UK50</t>
  </si>
  <si>
    <t xml:space="preserve">Termostatická hlavica </t>
  </si>
  <si>
    <t>UK51</t>
  </si>
  <si>
    <t>Automatický odvzdušňovací ventil Ivar 1/2</t>
  </si>
  <si>
    <t>UK52</t>
  </si>
  <si>
    <t>Vypúšťací kohút Ivar 1/2</t>
  </si>
  <si>
    <t>UK53</t>
  </si>
  <si>
    <t xml:space="preserve">Guľový kohút DN25 Herz alebo ekvivalent  </t>
  </si>
  <si>
    <t>UK54</t>
  </si>
  <si>
    <t xml:space="preserve">Guľový kohút DN32 Herz alebo ekvivalent  </t>
  </si>
  <si>
    <t>UK55</t>
  </si>
  <si>
    <t xml:space="preserve">Guľový kohút DN40 Herz alebo ekvivalent  </t>
  </si>
  <si>
    <t>UK56</t>
  </si>
  <si>
    <t xml:space="preserve">Guľový kohút DN50 Herz alebo ekvivalent  </t>
  </si>
  <si>
    <t>UK57</t>
  </si>
  <si>
    <t>Vyvažovací ventil STAD alebo ekvivalent   s vypúšť. DN15</t>
  </si>
  <si>
    <t>UK58</t>
  </si>
  <si>
    <t>Vyvažovací ventil STAD alebo ekvivalent   s vypúšť. DN20</t>
  </si>
  <si>
    <t>UK59</t>
  </si>
  <si>
    <t xml:space="preserve">Spätná klapka DN40 Ivar alebo ekvivalent  </t>
  </si>
  <si>
    <t>UK60</t>
  </si>
  <si>
    <t xml:space="preserve">Spätná klapka DN50 Ivar alebo ekvivalent  </t>
  </si>
  <si>
    <t>UK61</t>
  </si>
  <si>
    <t xml:space="preserve">Filter DN40 Ivar alebo ekvivalent  </t>
  </si>
  <si>
    <t>UK62</t>
  </si>
  <si>
    <t xml:space="preserve">Filter DN50 Ivar alebo ekvivalent  </t>
  </si>
  <si>
    <t>UK63</t>
  </si>
  <si>
    <t>Trojcestný zmiešavací ventil Esbe VL3TB alebo ekvivalent    DN32</t>
  </si>
  <si>
    <t>UK15</t>
  </si>
  <si>
    <t xml:space="preserve">Doskové vykurovacie teleso Buderus Logatrend K-Profil K 11 600/400 alebo ekvivalent  </t>
  </si>
  <si>
    <t>UK16</t>
  </si>
  <si>
    <t xml:space="preserve">Doskové vykurovacie teleso Buderus Logatrend K-Profil K 21 300/800 alebo ekvivalent  </t>
  </si>
  <si>
    <t>UK17</t>
  </si>
  <si>
    <t xml:space="preserve">Doskové vykurovacie teleso Buderus Logatrend K-Profil K 21 600/400 alebo ekvivalent  </t>
  </si>
  <si>
    <t>UK18</t>
  </si>
  <si>
    <t xml:space="preserve">Doskové vykurovacie teleso Buderus Logatrend K-Profil K 21 600/500 alebo ekvivalent  </t>
  </si>
  <si>
    <t>UK19</t>
  </si>
  <si>
    <t xml:space="preserve">Doskové vykurovacie teleso Buderus Logatrend K-Profil K 22 300/500 alebo ekvivalent  </t>
  </si>
  <si>
    <t>UK20</t>
  </si>
  <si>
    <t xml:space="preserve">Doskové vykurovacie teleso Buderus Logatrend K-Profil K 22 600/400 alebo ekvivalent  </t>
  </si>
  <si>
    <t>UK21</t>
  </si>
  <si>
    <t xml:space="preserve">Doskové vykurovacie teleso Buderus Logatrend K-Profil K 22 600/500 alebo ekvivalent  </t>
  </si>
  <si>
    <t>UK22</t>
  </si>
  <si>
    <t xml:space="preserve">Doskové vykurovacie teleso Buderus Logatrend K-Profil K 22 600/600 alebo ekvivalent  </t>
  </si>
  <si>
    <t>UK23</t>
  </si>
  <si>
    <t xml:space="preserve">Doskové vykurovacie teleso Buderus Logatrend K-Profil K 22 600/800 alebo ekvivalent  </t>
  </si>
  <si>
    <t>UK24</t>
  </si>
  <si>
    <t xml:space="preserve">Doskové vykurovacie teleso Buderus Logatrend K-Profil K 22 600/1000 alebo ekvivalent  </t>
  </si>
  <si>
    <t>UK25</t>
  </si>
  <si>
    <t xml:space="preserve">Doskové vykurovacie teleso Buderus Logatrend K-Profil K 22 600/1200 alebo ekvivalent  </t>
  </si>
  <si>
    <t>UK26</t>
  </si>
  <si>
    <t xml:space="preserve">Doskové vykurovacie teleso Buderus Logatrend K-Profil K 22 900/600 alebo ekvivalent  </t>
  </si>
  <si>
    <t>UK27</t>
  </si>
  <si>
    <t xml:space="preserve">Doskové vykurovacie teleso Buderus Logatrend K-Profil K 33 300/1000 alebo ekvivalent  </t>
  </si>
  <si>
    <t>UK28</t>
  </si>
  <si>
    <t xml:space="preserve">Doskové vykurovacie teleso Buderus Logatrend K-Profil K 33 300/1400 alebo ekvivalent  </t>
  </si>
  <si>
    <t>UK29</t>
  </si>
  <si>
    <t xml:space="preserve">Doskové vykurovacie teleso Buderus Logatrend K-Profil K 33 900/800 alebo ekvivalent  </t>
  </si>
  <si>
    <t>UK30</t>
  </si>
  <si>
    <t xml:space="preserve">Doskové vykurovacie teleso Buderus Logatrend K-Profil K 33 900/1000 alebo ekvivalent  </t>
  </si>
  <si>
    <t>UK31</t>
  </si>
  <si>
    <t xml:space="preserve">Doskové vykurovacie teleso Buderus Logatrend VK-Profil VK 22 300/1600 alebo ekvivalent  </t>
  </si>
  <si>
    <t>UK32</t>
  </si>
  <si>
    <t xml:space="preserve">Doskové vykurovacie teleso Buderus Logatrend VK-Profil VK 22 400/1400 alebo ekvivalent  </t>
  </si>
  <si>
    <t>UK33</t>
  </si>
  <si>
    <t xml:space="preserve">Doskové vykurovacie teleso Buderus Logatrend VK-Profil VK 22 600/600 alebo ekvivalent  </t>
  </si>
  <si>
    <t>UK34</t>
  </si>
  <si>
    <t xml:space="preserve">Doskové vykurovacie teleso Buderus Logatrend VK-Profil VK 22 600/800 alebo ekvivalent  </t>
  </si>
  <si>
    <t>UK35</t>
  </si>
  <si>
    <t xml:space="preserve">Doskové vykurovacie teleso Buderus Logatrend VK-Profil VK 22 600/1200 alebo ekvivalent  </t>
  </si>
  <si>
    <t>UK36</t>
  </si>
  <si>
    <t xml:space="preserve">Doskové vykurovacie teleso Buderus Logatrend VK-Profil VK 22 600/1400 alebo ekvivalent  </t>
  </si>
  <si>
    <t>UK37</t>
  </si>
  <si>
    <t xml:space="preserve">Doskové vykurovacie teleso Buderus Logatrend VK-Profil VK 33 300/1000 alebo ekvivalent  </t>
  </si>
  <si>
    <t>UK38</t>
  </si>
  <si>
    <t xml:space="preserve">Doskové vykurovacie teleso Buderus Logatrend VK-Profil VK 33 300/1400 alebo ekvivalent  </t>
  </si>
  <si>
    <t>UK39</t>
  </si>
  <si>
    <t xml:space="preserve">Konzola Logatrend typ 11 výška 600 alebo ekvivalent  </t>
  </si>
  <si>
    <t>sada</t>
  </si>
  <si>
    <t>UK40</t>
  </si>
  <si>
    <t xml:space="preserve">Konzola Logatrend typ 20-33 výška 300 alebo ekvivalent  </t>
  </si>
  <si>
    <t>UK41</t>
  </si>
  <si>
    <t xml:space="preserve">Konzola Logatrend typ 20-33 výška 400 alebo ekvivalent  </t>
  </si>
  <si>
    <t>UK42</t>
  </si>
  <si>
    <t xml:space="preserve">Konzola Logatrend typ 20-33 výška 600 alebo ekvivalent  </t>
  </si>
  <si>
    <t>UK43</t>
  </si>
  <si>
    <t xml:space="preserve">Konzola Logatrend typ 20-33 výška 900 alebo ekvivalent  </t>
  </si>
  <si>
    <t>UK67</t>
  </si>
  <si>
    <t>Vykurovacia skúška</t>
  </si>
  <si>
    <t>UK68</t>
  </si>
  <si>
    <t>Vyregulovanie sústavy</t>
  </si>
  <si>
    <t>UK71</t>
  </si>
  <si>
    <t>Kotviaci a spojovací materiál</t>
  </si>
  <si>
    <t>UK70</t>
  </si>
  <si>
    <t>Náter potrubia - základný náter</t>
  </si>
  <si>
    <t>Objekt SO02  Ošetrenie a náter str. povrchu haly A náterom s vysokou reflexiou slnečného žiarenia</t>
  </si>
  <si>
    <t>952903014.R</t>
  </si>
  <si>
    <t>Čistenie plochy strechy tlakovou vodou od prachu, usadenín a pavučín z pojazdnej plošiny</t>
  </si>
  <si>
    <t>783201812</t>
  </si>
  <si>
    <t>Odstránenie starých náterov z kovových stavebných doplnkových konštrukcií oceľovou kefou</t>
  </si>
  <si>
    <t>783521000.kc1</t>
  </si>
  <si>
    <t>Nátery klamp.konštr.syntet. na vzduchu schnúce jednonás. so základným náterom reaktívnou farbou Reaktiv 2+1  alebo ekvivalent hr. vrstvy 20 µm</t>
  </si>
  <si>
    <t>783521000.kc2</t>
  </si>
  <si>
    <t>Nátery klamp.konštr.syntet. na vzduchu schnúce jednonás. s náterom farbou Almadur Fast Dray  alebo ekvivalent hr. vrstvy 140 µm</t>
  </si>
  <si>
    <t>783521000.kc3</t>
  </si>
  <si>
    <t>Nátery klamp.konštr.syntet. na vzduchu schnúce jednonás. s náterom farbou Almapur Finish  alebo ekvivalent  hr. vrstvy 80 µm</t>
  </si>
  <si>
    <t>Objekt SO03  Ošetrenie / úprava východnej štítovej steny haly A</t>
  </si>
  <si>
    <t>941942802</t>
  </si>
  <si>
    <t>Demontáž lešenia rámového systémového s podlahami šírky do 0,75 m, výšky nad 10 do 20 m</t>
  </si>
  <si>
    <t>959941201</t>
  </si>
  <si>
    <t>Chemická kotva s kotevným svorníkom lepeným chemickou kotvou HILTI HIT-HY 200A   alebo ekvivalent do betónu, ŽB, kameňa, s vyvŕtaním otvoru M16 hl. 185 mm a dodávkou kotvy HILTI HIT-V (8.8) M16 dl. 2</t>
  </si>
  <si>
    <t>999281111</t>
  </si>
  <si>
    <t>Presun hmôt pre opravy a údržbu objektov vrátane vonkajších plášťov výšky do 25 m</t>
  </si>
  <si>
    <t>Doska OSB 3 Superfinish ECO  alebo ekvivalent nebrúsené hrxlxš 25x2500x1250 mm</t>
  </si>
  <si>
    <t>762131811</t>
  </si>
  <si>
    <t>Demontáž debnenia zvislých stien a nadstrešných stien z hrubých dosiek, lát tyčoviny,  -0.01400t</t>
  </si>
  <si>
    <t>605330001400</t>
  </si>
  <si>
    <t>Laty zo smreku akosť I prierez do 25 cm2</t>
  </si>
  <si>
    <t>762495000</t>
  </si>
  <si>
    <t>Spojovacie prostriedky pre olištovanie škár, obloženie stropov, strešných podhľadov a stien - klince, závrtky</t>
  </si>
  <si>
    <t>Hydroizolačná PP fólia DELTA-TRELA PLUS  alebo ekvivalent  3-vrstvová , s nakašírovanou rohožou s nopovou štruktúrou, s integrovanou samolepiacou páskou, hmotnosť 380 g/m2</t>
  </si>
  <si>
    <t>764334895</t>
  </si>
  <si>
    <t>Demontáž lemovania múrov na plochých strechách vrátane krycieho plechu nadmúroviek rš 1200 mm,  -0,00620t</t>
  </si>
  <si>
    <t>764430840</t>
  </si>
  <si>
    <t>Demontáž oplechovania múrov a nadmuroviek rš od 330 do 500 mm,  -0,00230t</t>
  </si>
  <si>
    <t>767113160.R</t>
  </si>
  <si>
    <t>Montáž presklenej hliníkovej fasády, vrátane doplnkových klampiarskych lemovacích, kotviacich a tesniacich prvkov prvkov</t>
  </si>
  <si>
    <t>5534100040.PC01</t>
  </si>
  <si>
    <t>Presklená hliníková fasáda, profilový systém MB-SR50 A  alebo ekvivalent , zasklenie izolačné dvojsklo PSG číre - ozn.A</t>
  </si>
  <si>
    <t>767411111</t>
  </si>
  <si>
    <t>Montáž opláštenia sendvičovými stenovými panelmi so skrytým zámkom na OK, hrúbky do 100 mm</t>
  </si>
  <si>
    <t>5532500028PC01</t>
  </si>
  <si>
    <t>Systémový izolačný dielec napr. AVG Wave Isoclass 1000/72  alebo ekvivalent, horizontálna montáž, profilácia vlna v. 22 mm vzdialenosť vĺn 125 mm, skrytý spoj, vlnité ukončenie, hr. PUR jadra 80 mm,</t>
  </si>
  <si>
    <t>767411111.1</t>
  </si>
  <si>
    <t>Montáž zvislých prvkov na spájanie systémových dielcov</t>
  </si>
  <si>
    <t>767411111.2</t>
  </si>
  <si>
    <t>Montáž klampiarskych prvkov na olemovanie systémových dielcov</t>
  </si>
  <si>
    <t>5532500028PC02</t>
  </si>
  <si>
    <t>Spojovacie prvky na spájanie systémových dielcov</t>
  </si>
  <si>
    <t>5532500028PC03</t>
  </si>
  <si>
    <t>Klampiarske doplnky k olemovaniu systémových dielcov</t>
  </si>
  <si>
    <t>Dodávka oceľovej konštrukcie - nosná oceľová podkonštrukcia presklenej hliníkovej fasády, oceľ S235JR,  vrátane povrchovej úpravy</t>
  </si>
  <si>
    <t>Objekt SO04  Rekonštrukcia WC pri VIP zóne hala A - stavebná časť</t>
  </si>
  <si>
    <t>Nenosný preklad YTONG  alebo ekvivalent šírky 100 mm, výšky 249 mm, dĺžky 1250 mm</t>
  </si>
  <si>
    <t>Priečky z tvárnic YTONG   hr. 100 mm P2-500 hladkých, na MVC a maltu YTONG  alebo ekvivalent (100x249x599)</t>
  </si>
  <si>
    <t>342948112.S</t>
  </si>
  <si>
    <t>Ukotvenie priečok k murovaným konštrukciám priskrutkovaním</t>
  </si>
  <si>
    <t>610991111</t>
  </si>
  <si>
    <t>Zakrývanie výplní vnútorných okenných otvorov, predmetov a konštrukcií</t>
  </si>
  <si>
    <t>612465115</t>
  </si>
  <si>
    <t>Príprava vnútorného podkladu stien BAUMIT, penetračný náter Baumit BetonKontakt  alebo ekvivalent</t>
  </si>
  <si>
    <t>612465127</t>
  </si>
  <si>
    <t>Vnútorná omietka stien BAUMIT, sadrová, ručné miešanie a nanášanie, UnoGold  alebo ekvivalent, hr. 10 mm</t>
  </si>
  <si>
    <t>Vnútorná omietka stien BAUMIT  alebo ekvivalent, vápennocementová, strojné miešanie, ručné nanášanie, MVR Uni, hr. 10 mm</t>
  </si>
  <si>
    <t>612481119</t>
  </si>
  <si>
    <t>Potiahnutie vnútorných stien sklotextílnou mriežkou s celoplošným prilepením</t>
  </si>
  <si>
    <t>631362021</t>
  </si>
  <si>
    <t>Výstuž mazanín z betónov (z kameniva) a z ľahkých betónov zo zváraných sietí z drôtov typu KARI</t>
  </si>
  <si>
    <t>5858151020</t>
  </si>
  <si>
    <t>632001021</t>
  </si>
  <si>
    <t>Zhotovenie okrajovej dilatačnej pásky z PE</t>
  </si>
  <si>
    <t>2832300100</t>
  </si>
  <si>
    <t>Okrajová dilatačná páska PE RSS100/5 mm  bez fólie na oddilatovanie poterov od stenových konštrukcií, BAUMIT  alebo ekvivalent</t>
  </si>
  <si>
    <t>632452259</t>
  </si>
  <si>
    <t>Cementový poter (vhodný aj ako spádový), pevnosti v tlaku 25 MPa, hr. 160-185 mm</t>
  </si>
  <si>
    <t>642944121.S</t>
  </si>
  <si>
    <t>Dodatočná montáž oceľovej dverovej zárubne, plochy otvoru do 2,5 m2</t>
  </si>
  <si>
    <t>553310009800</t>
  </si>
  <si>
    <t>Zárubňa oceľová CgU šxv 900x1970 mm</t>
  </si>
  <si>
    <t>553310007200</t>
  </si>
  <si>
    <t>Zárubňa oceľová CgU šxvxhr 600x1970x100 mm</t>
  </si>
  <si>
    <t>941955001</t>
  </si>
  <si>
    <t>Lešenie ľahké pracovné pomocné, s výškou lešeňovej podlahy do 1,20 m</t>
  </si>
  <si>
    <t>953995183</t>
  </si>
  <si>
    <t>BAUMIT  alebo ekvivalent Okenný a dverový dilatačný profil Basic (plastový)</t>
  </si>
  <si>
    <t>953995201</t>
  </si>
  <si>
    <t>BAUMIT  alebo ekvivalent Rohová lišta flexibilná (plastová)</t>
  </si>
  <si>
    <t>Búranie priečok z tehál pálených, plných alebo dutých hr. do 150 mm,  -0,19600t</t>
  </si>
  <si>
    <t>965081712</t>
  </si>
  <si>
    <t>Búranie dlažieb, bez podklad. lôžka z xylolit., alebo keramických dlaždíc hr. do 10 mm,  -0,02000t</t>
  </si>
  <si>
    <t>968061112</t>
  </si>
  <si>
    <t>Vyvesenie alebo zavesenie dreveného okenného krídla do 1, 5 m2</t>
  </si>
  <si>
    <t>968061125</t>
  </si>
  <si>
    <t>Vyvesenie alebo zavesenie dreveného dverného krídla do 2 m2</t>
  </si>
  <si>
    <t>968062354</t>
  </si>
  <si>
    <t>Vybúranie drevených rámov okien dvojitých alebo zdvojených, plochy do 1 m2,  -0,08200t</t>
  </si>
  <si>
    <t>968062455</t>
  </si>
  <si>
    <t>Vybúranie drevených dverových zárubní,  -0,08200t</t>
  </si>
  <si>
    <t>971033351</t>
  </si>
  <si>
    <t>Vybúranie otvoru v murive tehl. plochy do 0,09 m2 hr. do 450 mm,  -0,08000t</t>
  </si>
  <si>
    <t>978011191</t>
  </si>
  <si>
    <t>Otlčenie omietok vnútorných vápenných alebo vápennocementových v rozsahu do 100 %,  -0,05000t</t>
  </si>
  <si>
    <t>978059511</t>
  </si>
  <si>
    <t>Odsekanie a odobratie stien z obkladačiek vnútorných do 2 m2,  -0,06800t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</si>
  <si>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</si>
  <si>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</si>
  <si>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</si>
  <si>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</si>
  <si>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Poplatok za skladovanie - betón, tehly, dlaždice (17 01 ), ostatné</t>
  </si>
  <si>
    <t>Stavebno montážne práce menej náročne, pomocné alebo manupulačné (Tr. 1) v rozsahu viac ako 8 hodín - Nepredvídané práce</t>
  </si>
  <si>
    <t>5856051360</t>
  </si>
  <si>
    <t>Hydroizolačná stierka  ATRO Aquall  alebo ekvivalent</t>
  </si>
  <si>
    <t>998711201</t>
  </si>
  <si>
    <t>Presun hmôt pre izoláciu proti vode v objektoch výšky do 6 m</t>
  </si>
  <si>
    <t>763119111</t>
  </si>
  <si>
    <t>SDK priečka s izoláciou ochrana hran (rohov) voľne stojacich priečok úhelníkum Pz 31x31 mm</t>
  </si>
  <si>
    <t>763119210</t>
  </si>
  <si>
    <t>SDK priečka s izoláciou základný penetračný náter</t>
  </si>
  <si>
    <t>763126672</t>
  </si>
  <si>
    <t>Predsadená SDK stena Rigips  alebo ekvivalent  hr. 100 mm, dvojito opláštená doskou RBI 12.5 mm s tep. izoláciou, voľne stojaca na podkonštrukcií CW75</t>
  </si>
  <si>
    <t>7631266721</t>
  </si>
  <si>
    <t>Predsadená SDK stena Rigips  alebo ekvivalent  hr. 150 mm, dvojito opláštená doskou RBI 12.5 mm s tep. izoláciou, voľne stojaca na podkonštrukcií CW75</t>
  </si>
  <si>
    <t>7631266821</t>
  </si>
  <si>
    <t>Predsadená SDK stena Rigips  alebo ekvivalent  hr. 200 mm, dvojito opláštená doskou RBI 12.5 mm s tep. izoláciou, voľne stojaca na podkonštrukcií CW100</t>
  </si>
  <si>
    <t>763138222</t>
  </si>
  <si>
    <t>Podhľad SDK Rigips  alebo ekvivalent  RBI 12.5 mm závesný, dvojúrovňová oceľová podkonštrukcia CD</t>
  </si>
  <si>
    <t>763170071</t>
  </si>
  <si>
    <t>Revízne dvierka 400x400 mm pre sdk stropy</t>
  </si>
  <si>
    <t>764410498</t>
  </si>
  <si>
    <t>Celoplošné lepenie parapetov z pozinkovaného farbeného PZf plechu, vrátane rohov</t>
  </si>
  <si>
    <t>764711115</t>
  </si>
  <si>
    <t>Oplechovanie parapetov z plechu LINDAB   alebo ekvivalent r.š. 330 mm</t>
  </si>
  <si>
    <t>998764202</t>
  </si>
  <si>
    <t>Presun hmôt pre konštrukcie klampiarske v objektoch výšky nad 6 do 12 m</t>
  </si>
  <si>
    <t>766612501</t>
  </si>
  <si>
    <t>Montáž a dodávka deliacej WC konštrukcie  - WC priečka (HPL)  - Z/1</t>
  </si>
  <si>
    <t>kus</t>
  </si>
  <si>
    <t>766612502</t>
  </si>
  <si>
    <t>Montáž a dodávka deliacej WC konštrukcie  - WC priečka (HPL)  - Z/2</t>
  </si>
  <si>
    <t>766621400.S</t>
  </si>
  <si>
    <t>Montáž okien plastových s hydroizolačnými ISO páskami (exteriérová a interiérová)</t>
  </si>
  <si>
    <t>283290006100.S</t>
  </si>
  <si>
    <t>Tesniaca paropriepustná fólia polymér-flísová, š. 290 mm, dĺ. 30 m, pre tesnenie pripájacej škáry okenného rámu a muriva z exteriéru</t>
  </si>
  <si>
    <t>283290006200.S</t>
  </si>
  <si>
    <t>Tesniaca paronepriepustná fólia polymér-flísová, š. 70 mm, dĺ. 30 m, pre tesnenie pripájacej škáry okenného rámu a muriva z interiéru</t>
  </si>
  <si>
    <t>611410005500.S</t>
  </si>
  <si>
    <t>Plastové okno jednokrídlové OS, vxš 600x860 mm, izolačné trojsklo, 6 komorový profil</t>
  </si>
  <si>
    <t>611410005500.S1</t>
  </si>
  <si>
    <t>Plastové okno jednokrídlové OS, vxš 600x900 mm, izolačné trojsklo, 6 komorový profil</t>
  </si>
  <si>
    <t>611410006200.S</t>
  </si>
  <si>
    <t>Plastové okno jednokrídlové OS, vxš 600x620 mm, izolačné trojsklo, 6 komorový profil</t>
  </si>
  <si>
    <t>611410006300.S</t>
  </si>
  <si>
    <t>Plastové okno jednokrídlové OS, vxš 800x500 mm, izolačné trojsklo, 6 komorový profil</t>
  </si>
  <si>
    <t>Kľučka dverová 2x, 2x rozeta BB, FAB, nehrdzavejúca oceľ, povrch nerez brúsený, SAPELI  alebo ekvivalent</t>
  </si>
  <si>
    <t>611610000400</t>
  </si>
  <si>
    <t>Dvere vnútorné jednokrídlové, šírka 600-900 mm, výplň papierová voština, povrch fólia M10, plné, SAPELI  alebo ekvivalent</t>
  </si>
  <si>
    <t>998766201</t>
  </si>
  <si>
    <t>Presun hmot pre konštrukcie stolárske v objektoch výšky do 6 m</t>
  </si>
  <si>
    <t>771415010</t>
  </si>
  <si>
    <t>Montáž soklíkov z obkladačiek do tmelu</t>
  </si>
  <si>
    <t>771576315</t>
  </si>
  <si>
    <t>Montáž podláh z dlaždíc keramických do tmelu flexibilného v obmedzenom priestore</t>
  </si>
  <si>
    <t>597740003300</t>
  </si>
  <si>
    <t>Dlaždice keramické  (cena sa upraví po výbere investorom)</t>
  </si>
  <si>
    <t>585820001100</t>
  </si>
  <si>
    <t>Pružná tenkovrstvová lepiaca malta ATRO Adraliht Flex  alebo ekvivalent</t>
  </si>
  <si>
    <t>585860000600</t>
  </si>
  <si>
    <t>Škárovacia hmota  Premium Fuge, Adracoloralebo ekvivalent</t>
  </si>
  <si>
    <t>998771201</t>
  </si>
  <si>
    <t>Presun hmôt pre podlahy z dlaždíc v objektoch výšky do 6m</t>
  </si>
  <si>
    <t>781445018</t>
  </si>
  <si>
    <t>Montáž obkladov vnútor. stien z obkladačiek kladených do tmelu veľ. 200x200 mm</t>
  </si>
  <si>
    <t>5976574000</t>
  </si>
  <si>
    <t>Obkladačky keramické (cena sa upresní po výbere investorom)</t>
  </si>
  <si>
    <t>Pružná tenkovrstvová lepiaca malta ATRO Adraliht Flex alebo ekvivalent</t>
  </si>
  <si>
    <t>Škárovacia hmota  Premium Fuge, Adracolor</t>
  </si>
  <si>
    <t>781485130</t>
  </si>
  <si>
    <t>Montáž obkladov vnútor. stien z mozaiky s rovnými hranami kladenej do tmelu v obmedzenom priestore</t>
  </si>
  <si>
    <t>597620000600</t>
  </si>
  <si>
    <t>Mozaika keramická (cena sa upresní po výbere investorom)</t>
  </si>
  <si>
    <t>781491112</t>
  </si>
  <si>
    <t>Montáž plastových profilov pre obklad do tmelu</t>
  </si>
  <si>
    <t>553610015</t>
  </si>
  <si>
    <t>Profil nerezový k obkladu</t>
  </si>
  <si>
    <t>998781201</t>
  </si>
  <si>
    <t>Presun hmôt pre obklady keramické v objektoch výšky do 6 m</t>
  </si>
  <si>
    <t>783226100</t>
  </si>
  <si>
    <t>Nátery kov.stav.doplnk.konštr. syntetické na vzduchu schnúce základný - 35µm</t>
  </si>
  <si>
    <t>784418011</t>
  </si>
  <si>
    <t>Zakrývanie otvorov, podláh a zariadení fóliou v miestnostiach alebo na schodisku</t>
  </si>
  <si>
    <t>784423271</t>
  </si>
  <si>
    <t>Maľby vápenné tónované dvojnásobné, ručne nanášané na jemnozrnný podklad výšky do 3,80 m</t>
  </si>
  <si>
    <t>21M</t>
  </si>
  <si>
    <t>Elektromontáže</t>
  </si>
  <si>
    <t>SUB</t>
  </si>
  <si>
    <t>Elektroinštalácia a bleskozvod</t>
  </si>
  <si>
    <t>súbor</t>
  </si>
  <si>
    <t>24M</t>
  </si>
  <si>
    <t>Vzduchotechnika</t>
  </si>
  <si>
    <t>Objekt SO04  Rekonštrukcia WC pri VIP zóne hala A - elektroinštalácia</t>
  </si>
  <si>
    <t>973031616</t>
  </si>
  <si>
    <t>Vysekanie kapies pre inštalačné krabice 100x100x50mm tehla</t>
  </si>
  <si>
    <t>974082212</t>
  </si>
  <si>
    <t>Vysekanie ryhy pre vodiče v omietke ryha do š.50mm</t>
  </si>
  <si>
    <t>90000001</t>
  </si>
  <si>
    <t>Sádrovanie</t>
  </si>
  <si>
    <t>210010024</t>
  </si>
  <si>
    <t>Rúrka ohybná elektroinštalačná z PVC typ FXP 16, uložená pevne</t>
  </si>
  <si>
    <t>345710009000</t>
  </si>
  <si>
    <t>Rúrka ohybná vlnitá pancierová PVC-U, FXP DN 16</t>
  </si>
  <si>
    <t>210010025</t>
  </si>
  <si>
    <t>Rúrka ohybná elektroinštalačná z PVC typ FXP 20, uložená pevne</t>
  </si>
  <si>
    <t>345710009100</t>
  </si>
  <si>
    <t>Rúrka ohybná vlnitá pancierová PVC-U, FXP DN 20</t>
  </si>
  <si>
    <t>210010026</t>
  </si>
  <si>
    <t>Rúrka ohybná elektroinštalačná z PVC typ FXP 25, uložená pevne</t>
  </si>
  <si>
    <t>345710009200</t>
  </si>
  <si>
    <t>Rúrka ohybná vlnitá pancierová PVC-U, FXP DN 25</t>
  </si>
  <si>
    <t>210010301</t>
  </si>
  <si>
    <t>Krabica prístrojová bez zapojenia (1901, KP 68, KZ 3)</t>
  </si>
  <si>
    <t>345410002300</t>
  </si>
  <si>
    <t>Krabica prístrojová rozvodná z PVC pod omietku KPR 68, Dxh 73x66 mm, KOPOS</t>
  </si>
  <si>
    <t>345410003501</t>
  </si>
  <si>
    <t>Viečko na krabicu KPR 68</t>
  </si>
  <si>
    <t>210010321</t>
  </si>
  <si>
    <t>Krabica (1903, KR 68) odbočná s viečkom, svorkovnicou vrátane zapojenia, kruhová</t>
  </si>
  <si>
    <t>345410002400</t>
  </si>
  <si>
    <t>Krabica univerzálna z PVC pod omietku KU 68-1901,Dxh 73x42 mm</t>
  </si>
  <si>
    <t>210010351</t>
  </si>
  <si>
    <t>Krabicová rozvodka z lisovaného izolantu vrátane ukončenia káblov a zapojenia vodičov typ 6455-11 do 4 m</t>
  </si>
  <si>
    <t>345410013000</t>
  </si>
  <si>
    <t>Krabica rozvodná PVC na stenu 6455-11 šxvxh 124x112x50 mm</t>
  </si>
  <si>
    <t>210010502</t>
  </si>
  <si>
    <t>Osadenie lustrovej svorky vrátane zapojenia do 3 x 4</t>
  </si>
  <si>
    <t>345610005300</t>
  </si>
  <si>
    <t>Svorka WAGO alebo ekvivalent 224-112 2x1,0-2,5 mm2</t>
  </si>
  <si>
    <t>345610005700</t>
  </si>
  <si>
    <t>Svorka WAGO alebo ekvivalent  273-253 3x1,0-2,5 mm2</t>
  </si>
  <si>
    <t>345610005800</t>
  </si>
  <si>
    <t>Svorka WAGO alebo ekvivalent 273-254 4x1,0-2,5 mm2</t>
  </si>
  <si>
    <t>345610005900</t>
  </si>
  <si>
    <t>Svorka WAGO alebo ekvivalent 273-255 5x1,0-2,5 mm2</t>
  </si>
  <si>
    <t>309300000200</t>
  </si>
  <si>
    <t>Skrutka závitorezná 4x16 mm lisovaná</t>
  </si>
  <si>
    <t>369160003401.1</t>
  </si>
  <si>
    <t xml:space="preserve">Výstražná tabuľka </t>
  </si>
  <si>
    <t>210011302</t>
  </si>
  <si>
    <t>Osadenie polyamidovej príchytky HM 8, do tehlového muriva</t>
  </si>
  <si>
    <t>311310002800</t>
  </si>
  <si>
    <t>Hmoždinka klasická, sivá, M 8x40 mm, typ T8-PA, TRACON Elektric</t>
  </si>
  <si>
    <t>210100002</t>
  </si>
  <si>
    <t>Ukončenie vodičov v rozvádzač. vrátane zapojenia a vodičovej koncovky do 6 mm2</t>
  </si>
  <si>
    <t>210100251</t>
  </si>
  <si>
    <t>Ukončenie celoplastových káblov zmrašť. záklopkou alebo páskou do 4 x 10 mm2</t>
  </si>
  <si>
    <t>210220301.P</t>
  </si>
  <si>
    <t>Svorka ochranného pospojovania</t>
  </si>
  <si>
    <t>210220341.P</t>
  </si>
  <si>
    <t>Uzemňovacia svorka na vodovodné batérie</t>
  </si>
  <si>
    <t>354410006200.1</t>
  </si>
  <si>
    <t>Svorka uzemňovacia Bernard + páska</t>
  </si>
  <si>
    <t>354410004701.1</t>
  </si>
  <si>
    <t>Svorka uzemňovacia na vodovodné batérie ZS4</t>
  </si>
  <si>
    <t>354410004701.2</t>
  </si>
  <si>
    <t>210290814</t>
  </si>
  <si>
    <t>Pripojenie motorického spotrebiča prechodne vyradeného z prevádzky do 30 kW</t>
  </si>
  <si>
    <t>210800107</t>
  </si>
  <si>
    <t>Kábel medený uložený voľne CYKY 450/750 V 3x1,5</t>
  </si>
  <si>
    <t>341110000700.1</t>
  </si>
  <si>
    <t>Kábel medený 1-CYKY V-O 3x1,5 mm2</t>
  </si>
  <si>
    <t>210800140</t>
  </si>
  <si>
    <t>Kábel medený uložený pevne CYKY 450/750 V 2x1,5</t>
  </si>
  <si>
    <t>341110000100.1</t>
  </si>
  <si>
    <t>Kábel medený 1-CYKY-J 2x1,5 mm2</t>
  </si>
  <si>
    <t>210800146</t>
  </si>
  <si>
    <t>Kábel medený uložený pevne CYKY 450/750 V 3x1,5</t>
  </si>
  <si>
    <t>341110000700.2</t>
  </si>
  <si>
    <t>Kábel medený 1-CYKY 3Cx1,5 mm2</t>
  </si>
  <si>
    <t>341110000700.3</t>
  </si>
  <si>
    <t>Kábel medený 1-CYKY 3Dx1,5 mm2</t>
  </si>
  <si>
    <t>210800147</t>
  </si>
  <si>
    <t>Kábel medený uložený pevne CYKY 450/750 V 3x2,5</t>
  </si>
  <si>
    <t>341110000800.1</t>
  </si>
  <si>
    <t>Kábel medený 1-CYKY-J 3x2,5 mm2</t>
  </si>
  <si>
    <t>210800161</t>
  </si>
  <si>
    <t>Kábel medený uložený pevne CYKY 450/750 V 5x6</t>
  </si>
  <si>
    <t>341110002200.1</t>
  </si>
  <si>
    <t>Kábel medený 1-CYKY 5x6 mm2</t>
  </si>
  <si>
    <t>210800546</t>
  </si>
  <si>
    <t>Vodič uložený pevne 1-C5XKE-V 4</t>
  </si>
  <si>
    <t>341110012700.1</t>
  </si>
  <si>
    <t>Vodič medený 1-C5XKE-V 4</t>
  </si>
  <si>
    <t>210950101</t>
  </si>
  <si>
    <t>Označovací štítok na kábel hliníkový (naviac proti norme)</t>
  </si>
  <si>
    <t>585410000200</t>
  </si>
  <si>
    <t xml:space="preserve">Sadra stavebná </t>
  </si>
  <si>
    <t>PM</t>
  </si>
  <si>
    <t>Podružný materiál</t>
  </si>
  <si>
    <t>PPV</t>
  </si>
  <si>
    <t>Podiel pridružených výkonov</t>
  </si>
  <si>
    <t>210110041</t>
  </si>
  <si>
    <t>Spínač polozapustený a zapustený vrátane zapojenia jednopólový - radenie 1</t>
  </si>
  <si>
    <t>345320000501.1</t>
  </si>
  <si>
    <t>Spínač č.5 Legrand alebo ekvivalent IP20</t>
  </si>
  <si>
    <t>210110041.1</t>
  </si>
  <si>
    <t>Jednorámik Legrand alebo ekvivalent</t>
  </si>
  <si>
    <t>210110041.2</t>
  </si>
  <si>
    <t>Tlačítko Legrand alebo ekvivalent</t>
  </si>
  <si>
    <t>345350002300.1</t>
  </si>
  <si>
    <t xml:space="preserve">Rámik Legrand alebo ekvivalent 1-násobný </t>
  </si>
  <si>
    <t>345350002300.2</t>
  </si>
  <si>
    <t xml:space="preserve">Rámik Legrand alebo ekvivalent 2-násobný </t>
  </si>
  <si>
    <t>210110082</t>
  </si>
  <si>
    <t>Sporáková prípojka typ 39563 - 23C, pre zapustenú montáž vrátane tlejivky</t>
  </si>
  <si>
    <t>345320003501.1</t>
  </si>
  <si>
    <t>Vypínač šporáková prípojka ABB alebo ekvivalent 16 A, IP20</t>
  </si>
  <si>
    <t>210111011</t>
  </si>
  <si>
    <t>Domová zásuvka polozapustená alebo zapustená vrátane zapojenia 10/16 A 250 V 2P + Z</t>
  </si>
  <si>
    <t>345510004601.1</t>
  </si>
  <si>
    <t>Zásuvka 230 V/16 A, IP44 Legrand Valena  alebo ekvivalent</t>
  </si>
  <si>
    <t>220711060</t>
  </si>
  <si>
    <t>Montáž a zapojenie bezdrôtových pohybových senzorov PIR - interiér</t>
  </si>
  <si>
    <t>404610000101.1</t>
  </si>
  <si>
    <t>Snímač pohybu IP20 300 W, V-TAC  alebo ekvivalent</t>
  </si>
  <si>
    <t>404610000101.2</t>
  </si>
  <si>
    <t>Senzor PIR</t>
  </si>
  <si>
    <t>210201081.1</t>
  </si>
  <si>
    <t>Zapojenie svietidla IP44, stropného - nástenného LED</t>
  </si>
  <si>
    <t>210201081.2</t>
  </si>
  <si>
    <t>210201250</t>
  </si>
  <si>
    <t>Zapojenie svietidla IP54, 1x svetelný zdroj, zabudovatelné s lineárnou žiarovkou</t>
  </si>
  <si>
    <t>348140003501.1</t>
  </si>
  <si>
    <t>LED svietidlo stropné Modus BRSB alebo ekvivalent LED 27 W IP44</t>
  </si>
  <si>
    <t>348140003501.2</t>
  </si>
  <si>
    <t>LED svietidlo stropné Modus BRSB alebo ekvivalent LED 10 W</t>
  </si>
  <si>
    <t>348140003501.3</t>
  </si>
  <si>
    <t>LED svietidlo stropné Modus SPMI alebo ekvivalent 15 W</t>
  </si>
  <si>
    <t>210290759.1</t>
  </si>
  <si>
    <t xml:space="preserve">Montáž motorického spotrebiča, ventilátora </t>
  </si>
  <si>
    <t>429130050769.1</t>
  </si>
  <si>
    <t>Ventilátor Sytemair Sileo K125X alebo ekvivalent</t>
  </si>
  <si>
    <t>429130050769.2</t>
  </si>
  <si>
    <t>Ventilátor Sytemair Prio 200 E2 alebo ekvivalent</t>
  </si>
  <si>
    <t>220840031</t>
  </si>
  <si>
    <t>Montáž transformátora pre zabezpeč.zariadenie, pripevnenie a zapojenie</t>
  </si>
  <si>
    <t>374210003800</t>
  </si>
  <si>
    <t>Transformátor Sanela alebo ekvivalent 230/24V IP55</t>
  </si>
  <si>
    <t>210193060.1</t>
  </si>
  <si>
    <t>Montáž rozvádzača PRZ</t>
  </si>
  <si>
    <t>35823000030.1</t>
  </si>
  <si>
    <t>Prúdový chránič B-10/2/0,03A</t>
  </si>
  <si>
    <t>35822000030.1</t>
  </si>
  <si>
    <t>Istič B-10A/1</t>
  </si>
  <si>
    <t>35822000030.2</t>
  </si>
  <si>
    <t>Istič B-16A/1</t>
  </si>
  <si>
    <t>34532000000.1</t>
  </si>
  <si>
    <t>Vypínač Eaton IS 32A/3 alebo ekvivalent</t>
  </si>
  <si>
    <t>34529001200.1</t>
  </si>
  <si>
    <t>Prípojnica N+PE</t>
  </si>
  <si>
    <t>35441006559.1</t>
  </si>
  <si>
    <t>Štítok popisný</t>
  </si>
  <si>
    <t>21000PD</t>
  </si>
  <si>
    <t>Vypracovanie jednostupňového projektu</t>
  </si>
  <si>
    <t>HZS000211.S1</t>
  </si>
  <si>
    <t xml:space="preserve">Stavebno montážne práce menej náročne, pomocné alebo manipulačné </t>
  </si>
  <si>
    <t>HZS000213.S1</t>
  </si>
  <si>
    <t>Stavebno montážne práce náročné ucelené - odborné - demontáž existujúcej elektroinštalácie</t>
  </si>
  <si>
    <t>HZS000213.S2</t>
  </si>
  <si>
    <t>Stavebno montážne práce náročné ucelené - odborné - nepredvídané práce</t>
  </si>
  <si>
    <t>HZS000214.S1</t>
  </si>
  <si>
    <t>Stavebno montážne práce najnáročnejšie na odbornosť - odborná prehliadka a skúška</t>
  </si>
  <si>
    <t>HZS000214.S2</t>
  </si>
  <si>
    <t>Stavebno montážne práce najnáročnejšie na odbornosť - vypracovanie revíznej správy</t>
  </si>
  <si>
    <t>Objekt SO04  Rekonštrukcia WC pri VIP zóne hala A - vzduchotechnika</t>
  </si>
  <si>
    <t xml:space="preserve">   </t>
  </si>
  <si>
    <t>Vybúranie otvoru</t>
  </si>
  <si>
    <t xml:space="preserve">   OST</t>
  </si>
  <si>
    <t>Skúšobná prevádzka a vyregulovanie</t>
  </si>
  <si>
    <t>OST</t>
  </si>
  <si>
    <t>713492122</t>
  </si>
  <si>
    <t>Izolácia tepelná -  pripevnenými Al páskou</t>
  </si>
  <si>
    <t>2837721590</t>
  </si>
  <si>
    <t>Izolácia  AC-AL DUCT alebo ekvivalent 19mm,</t>
  </si>
  <si>
    <t>769011310</t>
  </si>
  <si>
    <t>Montáž diagonálneho ventilátora do kruhového potrubia veľkosť: 125</t>
  </si>
  <si>
    <t>429140021130</t>
  </si>
  <si>
    <t>Ventilátor kovový do kruhového potrubia K 125 XL sileo, 230V, SYSTEMAIR alebo ekvivalent</t>
  </si>
  <si>
    <t>1610</t>
  </si>
  <si>
    <t>FK spona na ventilátor 125</t>
  </si>
  <si>
    <t>769011320</t>
  </si>
  <si>
    <t>Montáž diagonálneho ventilátora do kruhového potrubia veľkosť:  200</t>
  </si>
  <si>
    <t>429140021260</t>
  </si>
  <si>
    <t>Ventilátor plastový do kruhového potrubia Prio 200 E2, 230V, SYSTEMAIR alebo ekvivalent</t>
  </si>
  <si>
    <t>1611</t>
  </si>
  <si>
    <t>FK spona na ventilátor 200</t>
  </si>
  <si>
    <t>769021003</t>
  </si>
  <si>
    <t>Montáž spiro potrubia DN 125-140</t>
  </si>
  <si>
    <t>429810000300</t>
  </si>
  <si>
    <t>Potrubie kruhové spiro DN 125, dĺžka 1000 mm, TZB GLOBAL alebo ekvivalent</t>
  </si>
  <si>
    <t>769021009</t>
  </si>
  <si>
    <t>Montáž spiro potrubia DN 200-225</t>
  </si>
  <si>
    <t>429810000700</t>
  </si>
  <si>
    <t>Potrubie kruhové spiro DN 200, dĺžka 1000 mm, TZB GLOBAL alebo ekvivalent</t>
  </si>
  <si>
    <t>769021319</t>
  </si>
  <si>
    <t>Montáž kolena 90° na spiro potrubie DN 80-150</t>
  </si>
  <si>
    <t>429850007600</t>
  </si>
  <si>
    <t>Koleno KS 90° DN 80 pre kruhové spiro potrubie, TZB GLOBAL alebo ekvivalent</t>
  </si>
  <si>
    <t>769021334</t>
  </si>
  <si>
    <t>Montáž spojky na spiro potrubie DN 80-150</t>
  </si>
  <si>
    <t>429850012800</t>
  </si>
  <si>
    <t>Spojka DN 125 pre kruhové spiro potrubie, TZB GLOBAL alebo ekvivalent</t>
  </si>
  <si>
    <t>769021382</t>
  </si>
  <si>
    <t>Montáž prechodu symetrického na spiro potrubie DN 150-200</t>
  </si>
  <si>
    <t>429850018300</t>
  </si>
  <si>
    <t>Prechod symetrický DN 200 pre kruhové spiro potrubie, TZB GLOBAL alebo ekvivalent</t>
  </si>
  <si>
    <t>769021397</t>
  </si>
  <si>
    <t>Montáž T-kusu na spiro potrubie DN 80-150</t>
  </si>
  <si>
    <t>429850010300</t>
  </si>
  <si>
    <t>T-kus DN 125 pre kruhové spiro potrubie, TZB GLOBAL alebo ekvivalent</t>
  </si>
  <si>
    <t>769021400</t>
  </si>
  <si>
    <t>Montáž T-kusu na spiro potrubie DN 160-250</t>
  </si>
  <si>
    <t>429850010800</t>
  </si>
  <si>
    <t>T-kus DN 200 pre kruhové spiro potrubie, TZB GLOBAL alebo ekvivalent</t>
  </si>
  <si>
    <t>769021472</t>
  </si>
  <si>
    <t>Montáž výfukového kusu priameho DN 80-140</t>
  </si>
  <si>
    <t>429720013200</t>
  </si>
  <si>
    <t>Výfukový kus priamy DN 125, TZB GLOBAL</t>
  </si>
  <si>
    <t>769021475</t>
  </si>
  <si>
    <t>Montáž výfukového kusu priameho DN 150-200</t>
  </si>
  <si>
    <t>429720013700</t>
  </si>
  <si>
    <t>Výfukový kus priamy DN 200, TZB GLOBAL alebo ekvivalent</t>
  </si>
  <si>
    <t>769021604</t>
  </si>
  <si>
    <t>Montáž rýchloupínacej spony do priemeru 200 mm</t>
  </si>
  <si>
    <t>769025063</t>
  </si>
  <si>
    <t>Montáž tlmiča hluku pre kruhové potrubie do priemeru 150 mm</t>
  </si>
  <si>
    <t>429760008300</t>
  </si>
  <si>
    <t>Tlmič hluku pre kruhové potrubie MAA 125/600 ED, ELEKTRODESIGN alebo ekvivalent</t>
  </si>
  <si>
    <t>769025270</t>
  </si>
  <si>
    <t>Montáž spätnej klapky do kruhového potrubia priemeru 100-150 mm</t>
  </si>
  <si>
    <t>429710068300</t>
  </si>
  <si>
    <t>Klapka spätná, motýlová RSK 125 ED pre kruhové potrubie, ELEKTRODESIGN alebo ekvivalent</t>
  </si>
  <si>
    <t>769025273</t>
  </si>
  <si>
    <t>Montáž spätnej klapky do kruhového potrubia priemeru 160-200 mm</t>
  </si>
  <si>
    <t>429710068700</t>
  </si>
  <si>
    <t>Klapka spätná, motýlová RSK 200 ED pre kruhové potrubie, ELEKTRODESIGN alebo ekvivalent</t>
  </si>
  <si>
    <t>769037045</t>
  </si>
  <si>
    <t>Montáž tanierového ventilu plastového priemeru 125 mm</t>
  </si>
  <si>
    <t>429720341100</t>
  </si>
  <si>
    <t>Ventil tanierový plastový odvodný VEF 125, ELEKTRODESIGN alebo ekvivalent</t>
  </si>
  <si>
    <t>998769201</t>
  </si>
  <si>
    <t>Presun hmôt pre montáž vzduchotechnických zariadení v stavbe (objekte) výšky do 7 m</t>
  </si>
  <si>
    <t>montmat</t>
  </si>
  <si>
    <t>Montážny a spojovací materíál</t>
  </si>
  <si>
    <t>Objekt SO04  Rekonštrukcia WC pri VIP zóne hala A  - zdravotechnika</t>
  </si>
  <si>
    <t>899912111</t>
  </si>
  <si>
    <t>Oceľová objímka z pásov. ocele montovaná na potrubie do DN 50</t>
  </si>
  <si>
    <t>899912111.1</t>
  </si>
  <si>
    <t>Oceľová objímka z pásov. ocele montovaná na potrubie od DN 50 do DN 100</t>
  </si>
  <si>
    <t>713482121</t>
  </si>
  <si>
    <t>Montáž trubíc z PE, hr.15-20 mm,vnút.priemer do 38 mm</t>
  </si>
  <si>
    <t>283310004700</t>
  </si>
  <si>
    <t>Izolačná PE trubica TUBOLIT DG 22x20 mm (d potrubia x hr. izolácie), nadrezaná, AZ FLEX alebo ekvivalent</t>
  </si>
  <si>
    <t>283310004800</t>
  </si>
  <si>
    <t>Izolačná PE trubica TUBOLIT DG 28x20 mm (d potrubia x hr. izolácie), nadrezaná, AZ FLEX alebo ekvivalent</t>
  </si>
  <si>
    <t>998713102</t>
  </si>
  <si>
    <t>Presun hmôt pre izolácie tepelné v objektoch výšky nad 6 m do 12 m</t>
  </si>
  <si>
    <t>721170905.S</t>
  </si>
  <si>
    <t>Oprava odpadového potrubia novodurového vsadenie odbočky do potrubia D 50</t>
  </si>
  <si>
    <t>721170907.S</t>
  </si>
  <si>
    <t>Oprava odpadového potrubia novodurového vsadenie odbočky do potrubia D 75</t>
  </si>
  <si>
    <t>721170909.S</t>
  </si>
  <si>
    <t>Oprava odpadového potrubia novodurového vsadenie odbočky do potrubia D 110, D 114</t>
  </si>
  <si>
    <t>721170962.S</t>
  </si>
  <si>
    <t>Oprava odpadového potrubia novodurového prepojenie doterajšieho potrubia D 50</t>
  </si>
  <si>
    <t>721170963.S</t>
  </si>
  <si>
    <t>Oprava odpadového potrubia novodurového prepojenie doterajšieho potrubia D 75</t>
  </si>
  <si>
    <t>721170965.S</t>
  </si>
  <si>
    <t>Oprava odpadového potrubia novodurového prepojenie doterajšieho potrubia D 110</t>
  </si>
  <si>
    <t>721171550</t>
  </si>
  <si>
    <t>Potrubie z rúr GEBERIT SILENT  - PP alebo ekvivalent ležaté D 70/2,6 mm</t>
  </si>
  <si>
    <t>721171550.1</t>
  </si>
  <si>
    <t>Potrubie z rúr GEBERIT SILENT  - PP alebo ekvivalent ležaté D 90/3,1 mm</t>
  </si>
  <si>
    <t>721171550.S</t>
  </si>
  <si>
    <t>Potrubie z rúr GEBERIT SILENT - PP alebo ekvivalent ležaté D 110/3,6 mm</t>
  </si>
  <si>
    <t>721171570</t>
  </si>
  <si>
    <t>Potrubie z rúr GEBERIT SILENT - PP alebo ekvivalent zvislé D 70/2,6 mm</t>
  </si>
  <si>
    <t>721171571</t>
  </si>
  <si>
    <t>Potrubie z rúr GEBERIT SILENT - PP  alebo ekvivalent zvislé D 90/3,1 mm</t>
  </si>
  <si>
    <t>721171580</t>
  </si>
  <si>
    <t>Potrubie z rúr GEBERIT SILENT - PP alebo ekvivalent prípojné D 50/2,0 mm</t>
  </si>
  <si>
    <t>286540141400</t>
  </si>
  <si>
    <t>Čistiaca tvarovka PP Silent 90° s kruhovým servisným otvorom, D 90 mm, GEBERIT alebo ekvivalent</t>
  </si>
  <si>
    <t>286540144400</t>
  </si>
  <si>
    <t>Uzatváracie zátka PP D 90 mm, s tesnením, GEBERIT alebo ekvivalent</t>
  </si>
  <si>
    <t>286540144300</t>
  </si>
  <si>
    <t>Uzatváracie zátka PP D 75 mm, s tesnením, GEBERIT alebo ekvivalent</t>
  </si>
  <si>
    <t>721171803.S</t>
  </si>
  <si>
    <t>Demontáž potrubia z novodurových rúr odpadového alebo pripojovacieho do D75,  -0,00210 t</t>
  </si>
  <si>
    <t>721171808.S</t>
  </si>
  <si>
    <t>Demontáž potrubia z novodurových rúr odpadového alebo pripojovacieho nad 75 do D114,  -0,00198 t</t>
  </si>
  <si>
    <t>721194103.S</t>
  </si>
  <si>
    <t>Zriadenie prípojky na potrubí vyvedenie a upevnenie odpadových výpustiek D 32 mm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</si>
  <si>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</si>
  <si>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</si>
  <si>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</si>
  <si>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</si>
  <si>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</si>
  <si>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90 mm</t>
  </si>
  <si>
    <t>721290006.S</t>
  </si>
  <si>
    <t>Montáž privzdušňovacieho ventilu pre odpadové potrubia D 50</t>
  </si>
  <si>
    <t>303.900.00.1</t>
  </si>
  <si>
    <t>Privzdušňovací ventil GBR50, pre Geberit Silent-PP  alebo ekvivalent: d=50mm</t>
  </si>
  <si>
    <t>721290012.S</t>
  </si>
  <si>
    <t>Montáž privzdušňovacieho ventilu pre odpadové potrubia D 90</t>
  </si>
  <si>
    <t>307.006.00.1</t>
  </si>
  <si>
    <t>Privzdušňovací ventil GRB90, pre Geberit Silent-PP alebo ekvivalent : d=90mm</t>
  </si>
  <si>
    <t>721290111.S</t>
  </si>
  <si>
    <t>Ostatné - skúška tesnosti kanalizácie v objektoch vodou do DN 125</t>
  </si>
  <si>
    <t>721290822.S</t>
  </si>
  <si>
    <t>Vnútrostav. premiestnenie vybúraných hmôt vnútor. kanal. vodorovne do 100 m z budov vysokých do 12 m</t>
  </si>
  <si>
    <t>998721102.S</t>
  </si>
  <si>
    <t>Presun hmôt pre vnútornú kanalizáciu v objektoch výšky nad 6 do 12 m</t>
  </si>
  <si>
    <t>722130801.S</t>
  </si>
  <si>
    <t>722171312</t>
  </si>
  <si>
    <t>Potrubie z viacvrstvových rúr PE Geberit Mepla alebo ekvivalent D 20 mm, 5 m tyč</t>
  </si>
  <si>
    <t>722171313</t>
  </si>
  <si>
    <t>Potrubie z viacvrstvových rúr PE Geberit Mepla alebo ekvivalent D 26 mm, 5 m tyč</t>
  </si>
  <si>
    <t>722173157.S</t>
  </si>
  <si>
    <t>Montáž plasthliníkového prechodu pre vodu lisovaním D 20 mm</t>
  </si>
  <si>
    <t>198730025700</t>
  </si>
  <si>
    <t>Prechodka s vnútorným závitom, d 20 mm - 1/2, Mepla, O-krúžok EPDM, GEBERIT alebo ekvivalent</t>
  </si>
  <si>
    <t>722190401.S</t>
  </si>
  <si>
    <t>Vyvedenie a upevnenie výpustky DN 15</t>
  </si>
  <si>
    <t>722190402.S</t>
  </si>
  <si>
    <t>Vyvedenie a upevnenie výpustky DN 20</t>
  </si>
  <si>
    <t>722221010.S</t>
  </si>
  <si>
    <t>Montáž guľového kohúta závitového priameho pre vodu G 1/2</t>
  </si>
  <si>
    <t>551110006300</t>
  </si>
  <si>
    <t>Guľový uzáver  1/2 FM, plnoprietokový, motýľ, niklovaná mosadz</t>
  </si>
  <si>
    <t>722221015.S</t>
  </si>
  <si>
    <t>Montáž guľového kohúta závitového priameho pre vodu G 3/4</t>
  </si>
  <si>
    <t>551110005600</t>
  </si>
  <si>
    <t>Guľový uzáver , 3/4 FM, plnoprietokový, páčka, niklovaná mosadz</t>
  </si>
  <si>
    <t>722221083.S</t>
  </si>
  <si>
    <t>Montáž guľového kohúta vypúšťacieho závitového G 3/4</t>
  </si>
  <si>
    <t>551110011300.S</t>
  </si>
  <si>
    <t>Guľový uzáver vypúšťací s páčkou, 3/4 M, mosadz</t>
  </si>
  <si>
    <t>722221175.S</t>
  </si>
  <si>
    <t>Montáž poistného ventilu závitového pre vodu G 3/4</t>
  </si>
  <si>
    <t>551210021600.S</t>
  </si>
  <si>
    <t>Ventil poistný  3/4”, mosadz</t>
  </si>
  <si>
    <t>722221270.S</t>
  </si>
  <si>
    <t>Montáž spätného ventilu závitového G 3/4</t>
  </si>
  <si>
    <t>551110016800</t>
  </si>
  <si>
    <t>Jednoduchý spätný venti RV277 3/4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</si>
  <si>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</si>
  <si>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</si>
  <si>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</si>
  <si>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</si>
  <si>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722290822.S</t>
  </si>
  <si>
    <t>Vnútrostav. premiestnenie vybúraných hmôt vnútorný vodovod vodorovne do 100 m z budov vys. do 12 m</t>
  </si>
  <si>
    <t>723221033.S</t>
  </si>
  <si>
    <t>Montáž manometra  priemer 63 mm</t>
  </si>
  <si>
    <t>388430004900.S</t>
  </si>
  <si>
    <t>Manometer , d 63 mm</t>
  </si>
  <si>
    <t>998722102.S</t>
  </si>
  <si>
    <t>Presun hmôt pre vnútorný vodovod v objektoch výšky nad 6 do 12 m</t>
  </si>
  <si>
    <t>721213015.S</t>
  </si>
  <si>
    <t>Montáž podlahového odtoku</t>
  </si>
  <si>
    <t>388.023.00.1</t>
  </si>
  <si>
    <t>Podlahový odtok Geberit Varino alebo ekvivalent, horizontálny, d50: d=50mm, d1=50mm</t>
  </si>
  <si>
    <t>725119410.S</t>
  </si>
  <si>
    <t>Montáž záchodovej misy keramickej zavesenej s rovným odpadom</t>
  </si>
  <si>
    <t>115.882.KJ.1</t>
  </si>
  <si>
    <t>Ovládacie tlačidlo podomietkové pre dvojité splachovanie Sigma20, 246x164 mm, biela/lesklý chróm/biela, GEBERIT alebo ekvivalent</t>
  </si>
  <si>
    <t>156.050.00.1</t>
  </si>
  <si>
    <t>súprava zvukovej izolácie pre nástenné WC</t>
  </si>
  <si>
    <t>M33120000</t>
  </si>
  <si>
    <t>Wc závesné Kolo Nova Pro alebo ekvivalent  zadný odpad</t>
  </si>
  <si>
    <t>725129201.S</t>
  </si>
  <si>
    <t>Montáž pisoáru keramického bez splachovacej nádrže</t>
  </si>
  <si>
    <t>116.011.11.5</t>
  </si>
  <si>
    <t>Ovládanie splachovania pisoárov Geberit alebo ekvivalent s pneumatickým spúšťaním splachovania, ovládacie tlačidlo typ 01: Alpská biela</t>
  </si>
  <si>
    <t>500.344.01.1</t>
  </si>
  <si>
    <t>Pisoár Geberit Selnova alebo ekvivalent</t>
  </si>
  <si>
    <t>725149715.S</t>
  </si>
  <si>
    <t>Montáž predstenového systému záchodov do ľahkých stien s kovovou konštrukciou</t>
  </si>
  <si>
    <t>111.300.00.5</t>
  </si>
  <si>
    <t>Prvok Geberit Duofix pre závesné WC, 112 cm, s podomietkovou splachovacou nádržkou Sigma alebo ekvivalent 12 cm</t>
  </si>
  <si>
    <t>111.815.00.1</t>
  </si>
  <si>
    <t>Stavebná sada pre predstenovú montáž, oceľ/plast, sanitárny systém, GEBERIT alebo ekvivalent</t>
  </si>
  <si>
    <t>725149740.S</t>
  </si>
  <si>
    <t>Montáž predstenového systému pisoárov do ľahkých stien s kovovou konštrukciou</t>
  </si>
  <si>
    <t>111.616.00.1</t>
  </si>
  <si>
    <t>Predstenový systém DuoFix pre pisoár, univerzálny, výška 1120-1300 mm, plast, GEBERIT alebo ekvivalent</t>
  </si>
  <si>
    <t>725149760.S</t>
  </si>
  <si>
    <t>Montáž predstenového systému umývadiel  do ľahkých stien s kovovou konštrukciou</t>
  </si>
  <si>
    <t>111.430.00.1</t>
  </si>
  <si>
    <t>Montážny prvok DuoFix pre umývadlo, dĺ. 1120 mm, stojančeková armatúra, pozinkovaný povrch, GEBERIT alebo ekvivalent</t>
  </si>
  <si>
    <t>725149770.S</t>
  </si>
  <si>
    <t>Montáž predstenového systému spŕch do ľahkých stien s kovovou konštrukciou</t>
  </si>
  <si>
    <t>111.740.00.1</t>
  </si>
  <si>
    <t>Prvok Geberit Duofix  alebo ekvivalent pre sprchu a kúpeľňovú vaňu, 98–112 cm, nadomietková nástenná armatúra</t>
  </si>
  <si>
    <t>725149780.S</t>
  </si>
  <si>
    <t>Montáž predstenového systému výleviek do ľahkých stien s kovovou konštrukciou</t>
  </si>
  <si>
    <t>111.450.00.1</t>
  </si>
  <si>
    <t>Inštalačný prvok Geberit Duofix alebo ekvivalent pre výlevku, 130 cm, nadomietková nástenná armatúra</t>
  </si>
  <si>
    <t>725190005.S</t>
  </si>
  <si>
    <t>Montáž pisoárovej deliacej steny keramickej</t>
  </si>
  <si>
    <t>642520000200</t>
  </si>
  <si>
    <t>Pisoárová deliaca stena Nova Pro, lxšxhr 700x400x100 mm, keramická, GEBERIT KOLO alebo ekvivalent, vrátane montážnej sady</t>
  </si>
  <si>
    <t>725210821.S</t>
  </si>
  <si>
    <t>725219505.S</t>
  </si>
  <si>
    <t>Montáž umývadla keramického závesného, bez výtokovej armatúry</t>
  </si>
  <si>
    <t>M31166000</t>
  </si>
  <si>
    <t>Umývadlo Kolo Nova Pro alebo ekvivalent 65x48 cm otvor pre batériu uprostred</t>
  </si>
  <si>
    <t>725245162.S</t>
  </si>
  <si>
    <t>Montáž sprchovej zásteny zásuvnej trojdielnej s dvomi posuvnými dielmi do výšky 2000 mm a šírky 900 mm</t>
  </si>
  <si>
    <t>552260001500</t>
  </si>
  <si>
    <t>Kolo First alebo ekvivalent 3-dielne posuvné dvere 90cm, číre sklo, profil strieborný lesklý</t>
  </si>
  <si>
    <t>725291112.S</t>
  </si>
  <si>
    <t>Montáž záchodového sedadla s poklopom</t>
  </si>
  <si>
    <t>M30111000</t>
  </si>
  <si>
    <t>WC doska Kolo Nova Pro alebo ekvivalent duroplast biela</t>
  </si>
  <si>
    <t>725332320.S</t>
  </si>
  <si>
    <t>Montáž výlevky keramickej závesnej bez výtokovej armatúry</t>
  </si>
  <si>
    <t>K21161000</t>
  </si>
  <si>
    <t>Kolo Boston - Závesná keramická výlevka, 500 mm x 390 mm, biela</t>
  </si>
  <si>
    <t>K21161000.1</t>
  </si>
  <si>
    <t>Kolo Boston alebo ekvivalent - Sklopná mriežka k závesnej výlevke rozmery: 28 cm × 18 cm, chróm</t>
  </si>
  <si>
    <t>725530826.S</t>
  </si>
  <si>
    <t>Demontáž elektrického zásobníkového ohrievača vody akumulačného do 800 l,  -0,69347t</t>
  </si>
  <si>
    <t>725539103.S</t>
  </si>
  <si>
    <t>Montáž elektrického ohrievača závesného zvislého do 120 L</t>
  </si>
  <si>
    <t>541320005600</t>
  </si>
  <si>
    <t>Ohrievač vody Dražice OKHE  alebo ekvivalent 100</t>
  </si>
  <si>
    <t>725539105.S</t>
  </si>
  <si>
    <t>Montáž elektrického ohrievača závesného zvislého do 200 L</t>
  </si>
  <si>
    <t>541320005800</t>
  </si>
  <si>
    <t>Ohrievač vody Dražice OKHE alebo ekvivalent  160</t>
  </si>
  <si>
    <t>725590812.S</t>
  </si>
  <si>
    <t>Vnútrostaveniskové premiestnenie vybúraných hmôt zariaďovacích predmetov vodorovne do 100 m z budov s výš. do 12 m</t>
  </si>
  <si>
    <t>725819401.S</t>
  </si>
  <si>
    <t>Montáž ventilu rohového s pripojovacou rúrkou G 1/2</t>
  </si>
  <si>
    <t>052760699</t>
  </si>
  <si>
    <t>SCHELL - Comfort Rohový alebo ekvivalent regulačný ventil, 1/2 - 3/8 chróm</t>
  </si>
  <si>
    <t>725829201.S</t>
  </si>
  <si>
    <t>Montáž batérie výlevkovej nástennej pákovej alebo klasickej s mechanickým ovládaním</t>
  </si>
  <si>
    <t>551450000200</t>
  </si>
  <si>
    <t>AQUALINE SAGARA alebo ekvivalent batéria k výlevke  nástenná, PJ532</t>
  </si>
  <si>
    <t>725829601.S</t>
  </si>
  <si>
    <t>Montáž batérie umývadlovej a drezovej stojankovej, pákovej alebo klasickej s mechanickým ovládaním</t>
  </si>
  <si>
    <t>31517000</t>
  </si>
  <si>
    <t>Umývadlová batéria , stojančeková Hansgrohe Focus alebo ekvivalent  bez výpuste chróm</t>
  </si>
  <si>
    <t>725849203.S</t>
  </si>
  <si>
    <t>Montáž batérie sprchovej nástennej</t>
  </si>
  <si>
    <t>27129000</t>
  </si>
  <si>
    <t>Batéria sprchová Hansgrohe Raindance Select S - 240 2jet Showerpipe alebo ekvivalent s termostatom</t>
  </si>
  <si>
    <t>725859102.S</t>
  </si>
  <si>
    <t>Montáž ventilu odpadového pre zariaďovacie predmety nad 32 do DN 50</t>
  </si>
  <si>
    <t>99302000</t>
  </si>
  <si>
    <t>Vpusť a zátka pre keramické drezy a výlevky</t>
  </si>
  <si>
    <t>99111000</t>
  </si>
  <si>
    <t>„Click-Clack” uzatvárateľný odtokový ventil k umývadlu s prepadom</t>
  </si>
  <si>
    <t>725869301.S</t>
  </si>
  <si>
    <t>Montáž zápachovej uzávierky pre zariaďovacie predmety, umývadlovej do D 40</t>
  </si>
  <si>
    <t>151.035.21.1</t>
  </si>
  <si>
    <t>Zápachová uzávierka s ponornou rúrou Geberit alebo ekvivalent pre umývadlo, vodorovný odtok: d=40mm, G=1 1/4, S lesklým pochrómovaním</t>
  </si>
  <si>
    <t>725869351.S</t>
  </si>
  <si>
    <t>Montáž zápachovej uzávierky pre zariaďovacie predmety, výlevkovej do D 50</t>
  </si>
  <si>
    <t>152.741.11.1</t>
  </si>
  <si>
    <t>Zápachová uzávierka kolenová pre výlevku/ drez, d 50 mm, G 1 1/2, vodorovný odtok, závit, plast, GEBERIT alebo ekvivalent</t>
  </si>
  <si>
    <t>725869381.S</t>
  </si>
  <si>
    <t>Montáž zápachovej uzávierky pre zariaďovacie predmety, ostatných typov do D 40</t>
  </si>
  <si>
    <t>551620027100</t>
  </si>
  <si>
    <t>Vtokový lievik HL21, DN 32, (0,17 l/s), s protizápachovým uzáverom, PP</t>
  </si>
  <si>
    <t>998725102.S</t>
  </si>
  <si>
    <t>Presun hmôt pre zariaďovacie predmety v objektoch výšky nad 6 do 12 m</t>
  </si>
  <si>
    <t>763170030</t>
  </si>
  <si>
    <t>Revízne dvierka s pevnými pántmi 150x150 mm</t>
  </si>
  <si>
    <t>763170031</t>
  </si>
  <si>
    <t>Revízne dvierka s pevnými pántmi 300x300 mm</t>
  </si>
  <si>
    <t>Objekt SO05  Oprava strechy a zateplenie medzistrešného priestoru haly B</t>
  </si>
  <si>
    <t>952901221</t>
  </si>
  <si>
    <t>Vyčistenie budov priemyselných objektov akejkoľvek výšky</t>
  </si>
  <si>
    <t>Odstránenie tepelnej izolácie stropov kladenej voľne z vláknitých materiálov - náročnejšia demontáž postupným nosením z medzistrešného priestoru</t>
  </si>
  <si>
    <t>713146r</t>
  </si>
  <si>
    <t>Montáž tepelnej izolácie striekaným polystyrénom hr. 10 cm vrátane očistenia povrchu, zbavenia hrdze, odprášnenia, mimostaveniskového presunu, staveniskového presunu (kompletná cen</t>
  </si>
  <si>
    <t>62911000010R</t>
  </si>
  <si>
    <t>Materiál - Poliuretan spray S-35 GB/ECO alebo ekvivalent  hr. 10 cm</t>
  </si>
  <si>
    <t>767316R</t>
  </si>
  <si>
    <t>Montáž a dodávka výlezu do medzistrešného priestoru vrátane polyuretánovej dosky - kompletná dodávka (viď výkres č. D104)</t>
  </si>
  <si>
    <t>76903602R</t>
  </si>
  <si>
    <t>Montáž nasávacej mreže 800x600 - náročnejšia montáž</t>
  </si>
  <si>
    <t>42972010R</t>
  </si>
  <si>
    <t>dodávka nasávacej mreže 800x600 mm - označenie 301</t>
  </si>
  <si>
    <t>76908287R</t>
  </si>
  <si>
    <t>Demontáž nasávacej mriežky jestvujúcej - komplikovanejší prístup a demontáž</t>
  </si>
  <si>
    <t>9987692031</t>
  </si>
  <si>
    <t>769011R</t>
  </si>
  <si>
    <t>Montáž ventilátora nástrešného vč. montáže príslušenstva</t>
  </si>
  <si>
    <t>4291700R</t>
  </si>
  <si>
    <t>Ventilátor nástrešný odsávací axiálny HCTT/4-450 alebo ekvivalent  IP65 V=3000 m3/h; dps=120 Pa; P=0,5kW; I=1 A; U=400V</t>
  </si>
  <si>
    <t>MAT3</t>
  </si>
  <si>
    <t>Montážny podstavec JBS 710, výška 500 mm</t>
  </si>
  <si>
    <t>MAT4</t>
  </si>
  <si>
    <t>Adaptér JPA 710 alebo ekvivalent</t>
  </si>
  <si>
    <t>MAT5</t>
  </si>
  <si>
    <t>Spätná klapka JCA 710 alebo ekvivalent</t>
  </si>
  <si>
    <t>MAT6</t>
  </si>
  <si>
    <t>Voľná príruba JBR 710 alebo ekvivalent</t>
  </si>
  <si>
    <t>MAT7</t>
  </si>
  <si>
    <t>Motorová ochrana trojfázová MSD alebo ekvivalent</t>
  </si>
  <si>
    <t>MAT8</t>
  </si>
  <si>
    <t>Priestorový termostat napr. TR-1</t>
  </si>
  <si>
    <t>769012R</t>
  </si>
  <si>
    <t>Montáž a dodávka krycieho sita pr. 500 mm</t>
  </si>
  <si>
    <t>7690210R</t>
  </si>
  <si>
    <t>Montáž spiro potrubia DN 500 - náročnejšia montáž</t>
  </si>
  <si>
    <t>429810001R</t>
  </si>
  <si>
    <t>Dodávka Kruhového Spiro potrubia pozinkovaný plech do pr. 500/0%TV</t>
  </si>
  <si>
    <t>MAT9</t>
  </si>
  <si>
    <t>Montážny, tesniaci a spojovací materiál pozinkovaný</t>
  </si>
  <si>
    <t>MAT10</t>
  </si>
  <si>
    <t>Mimostavenisková doprava</t>
  </si>
  <si>
    <t>7699PC1</t>
  </si>
  <si>
    <t>Triedenie a úprava zariadení na stavbe</t>
  </si>
  <si>
    <t>7699PC2</t>
  </si>
  <si>
    <t>Zaregulovanie, komplexné skúšky</t>
  </si>
  <si>
    <t>MAT2</t>
  </si>
  <si>
    <t>Dodávka Almacoat Hydroprec alebo ekvivalent (2,5kg/m2)</t>
  </si>
  <si>
    <t>783172R</t>
  </si>
  <si>
    <t>Zhotovenie náteru, resp. nástreku  strechy vrátane dopravy, staveniskového presunu, očistenia a odhrdzavenia potvrchu a odstránenia bitúmenových pásov prekrývajúcich spoje (komplet</t>
  </si>
  <si>
    <t>MAT1</t>
  </si>
  <si>
    <t>Dodávka Almacoat Primer steel  alebo ekvivalent (0,3 kg/m2)</t>
  </si>
  <si>
    <t>Stavebno montážne práce náročné ucelené - odborné, tvorivé remeselné (Tr. 3) v rozsahu viac ako 8 hodín - nešpecifikované práce</t>
  </si>
  <si>
    <t xml:space="preserve">Objekt SO06  Výmena okien, dverí, brán.otv. haly B, zázemia haly B, rolbárne a nádvoria medzi hala </t>
  </si>
  <si>
    <t>34023924.R</t>
  </si>
  <si>
    <t>Zamurovanie otvorov plochy nad 4 m2 tvárnicami YTONG alebo ekvivalent (450x499x249)</t>
  </si>
  <si>
    <t>612425921</t>
  </si>
  <si>
    <t>Omietka vápenná vnútorného ostenia okenného alebo dverného hladká</t>
  </si>
  <si>
    <t>612425931</t>
  </si>
  <si>
    <t>Omietka vápenná vnútorného ostenia okenného alebo dverného štuková</t>
  </si>
  <si>
    <t>612460253</t>
  </si>
  <si>
    <t>Vnútorná omietka stien vápennocementová štuková (jemná), hr. 5 mm</t>
  </si>
  <si>
    <t>612481119.S</t>
  </si>
  <si>
    <t>962081131</t>
  </si>
  <si>
    <t>Búranie muriva priečok zo sklenených tvárnic, hr. do 100 mm,  -0,05500t</t>
  </si>
  <si>
    <t>Vybúranie drevených rámov okien dvojitých alebo zdvojených, plochy do 1 m2,  -0,07500t</t>
  </si>
  <si>
    <t>968062355</t>
  </si>
  <si>
    <t>Vybúranie drevených rámov okien dvojitých alebo zdvojených, plochy do 2 m2,  -0,06200t</t>
  </si>
  <si>
    <t>968062356</t>
  </si>
  <si>
    <t>Vybúranie drevených rámov okien dvojitých alebo zdvojených, plochy do 4 m2,  -0,05400t</t>
  </si>
  <si>
    <t>968062357</t>
  </si>
  <si>
    <t>Vybúranie drevených rámov okien dvojitých alebo zdvojených, plochy nad 4 m2,  -0,04700t</t>
  </si>
  <si>
    <t>968072355</t>
  </si>
  <si>
    <t>Vybúranie kovových rámov okien dvojitých alebo zdvojených, plochy do 2 m2,  -0,06100t</t>
  </si>
  <si>
    <t>968072356</t>
  </si>
  <si>
    <t>Vybúranie kovových rámov okien dvojitých alebo zdvojených, plochy do 4 m2,  -0,05300t</t>
  </si>
  <si>
    <t>968072357</t>
  </si>
  <si>
    <t>Vybúranie kovových rámov okien dvojitých alebo zdvojených, plochy nad 4 m2,  -0,05000t</t>
  </si>
  <si>
    <t>968072558</t>
  </si>
  <si>
    <t>Vybúranie kovových vrát plochy do 5 m2,  -0,06000t</t>
  </si>
  <si>
    <t>968072559</t>
  </si>
  <si>
    <t>Vybúranie kovových vrát plochy nad 5 m2,  -0,06600t</t>
  </si>
  <si>
    <t xml:space="preserve">Vybúranie kovových stien plných, zasklených alebo výkladných,  -0,02500t </t>
  </si>
  <si>
    <t>764410750</t>
  </si>
  <si>
    <t>Oplechovanie parapetov z hliníkového farebného Al plechu, vrátane rohov rš 330 mm</t>
  </si>
  <si>
    <t>764410770</t>
  </si>
  <si>
    <t>Oplechovanie parapetov z hliníkového farebného Al plechu, vrátane rohov rš 500 mm</t>
  </si>
  <si>
    <t>764410780</t>
  </si>
  <si>
    <t>Oplechovanie parapetov z hliníkového farebného Al plechu, vrátane rohov rš 600 mm</t>
  </si>
  <si>
    <t>764410880</t>
  </si>
  <si>
    <t>Demontáž oplechovania parapetov rš od 400 do 600 mm,  -0,00287t</t>
  </si>
  <si>
    <t>Montáž okien a dverí plastových s hydroizolačnými ISO páskami (exteriérová a interiérová)</t>
  </si>
  <si>
    <t>2832900061</t>
  </si>
  <si>
    <t>Tesniaca fólia CX exteriér,  pre tesnenie pripájacej škáry okenného rámu a muriva, polymér</t>
  </si>
  <si>
    <t>2832900066</t>
  </si>
  <si>
    <t>Tesniaca fólia CX interiér, pre tesnenie pripájacej škáry okenného rámu a muriva, polymér</t>
  </si>
  <si>
    <t>6114100000.R</t>
  </si>
  <si>
    <t xml:space="preserve">Plastové dvere exteriér 1krd rozmer šxv 1000x2050 mm, plné vrátane zárubne, tepelnoizolačná výplň, farba RAL medená, kovanie, zámok - pol.B13 </t>
  </si>
  <si>
    <t>6114100100.P</t>
  </si>
  <si>
    <t xml:space="preserve">Plastové okno 1krd 1500x1800 mm, OS, izolačné trojsklo číre, kovanie, kľučky, farba RAL, kovanie - pol.B11 </t>
  </si>
  <si>
    <t>6114100100.P1</t>
  </si>
  <si>
    <t xml:space="preserve">Plastové okno 1krd 1500x1800 mm, OS, izolačné trojsklo číre, kovanie, kľučky, farba RAL, kovanie, polep matnou bezpečnostnou fóliou proti vlámaniu 8 mil SFX - pol.B11 </t>
  </si>
  <si>
    <t>6114100001.A</t>
  </si>
  <si>
    <t>Plastové okno 4krd 2000x1770 mm, O+OS+O+OS, izolačné trojsklo číre, kovanie, kľučky, farba RAL, polep matnou bezpečnostnou fóliou proti vlámaniu 8 mil SFX - ozn. B2</t>
  </si>
  <si>
    <t>6114100002.B</t>
  </si>
  <si>
    <t>Plastové okno 2krd 1200x1160 mm, O+OS, izolačné trojsklo číre, kovanie, kľučky, farba RAL - ozn. B1</t>
  </si>
  <si>
    <t>6114100002.B1</t>
  </si>
  <si>
    <t>Plastové okno 2krd 1200x1160 mm, O+OS, izolačné trojsklo číre, kovanie, kľučky, farba RAL, polep matnou bezpečnostnou fóliou 4 mil SFX - ozn. B1</t>
  </si>
  <si>
    <t>6114100002.C</t>
  </si>
  <si>
    <t>Plastové okno 1krd 900x1200 mm, OS, izolačné trojsklo číre, kovanie, kľučky, farba RAL - ozn. B3</t>
  </si>
  <si>
    <t>6114100002.C1</t>
  </si>
  <si>
    <t>Plastové okno 1krd 900x1200 mm, OS, izolačné trojsklo číre, kovanie, kľučky, farba RAL, polep matnou bezpečnostnou fóliou 8 mil SFX - ozn. B3</t>
  </si>
  <si>
    <t>6114100001.E1</t>
  </si>
  <si>
    <t>Plastové okno 2krd 2100x1850 mm, O+OS, izolačné trojsklo číre, kovanie, kľučky, farba RAL, polep matnou bezpečnsotnou fóliou proti vlámaniu 89 mil SFX - ozn. B9</t>
  </si>
  <si>
    <t>6114100002.G1</t>
  </si>
  <si>
    <t>Plastové okno 4krd 4800x1160 mm, 4xOS, izolačné trojsklo číre, kovanie, kľučky, farba RAL, polep matnou bezpečnsotnou fóliou proti vlámaniu 8 mil SFX - ozn. B10</t>
  </si>
  <si>
    <t>6114100003.G</t>
  </si>
  <si>
    <t>Plastové okno 1krd 2200x1160 mm, Fix, izolačné trojsklo číre, kovanie, kľučky, farba RAL - ozn. B8</t>
  </si>
  <si>
    <t>6114100004.H1</t>
  </si>
  <si>
    <t>Plastové okno 1krd 1170x600 mm, S, izolačné trojsklo číre, kovanie, kľučky, farba RAL, polep matnou bezpečnostnou fóliou 4 mil SFX - ozn. B4</t>
  </si>
  <si>
    <t>6114100004.H2</t>
  </si>
  <si>
    <t>Plastové okno 1krd 1170x600 mm, S, izolačné trojsklo číre, kovanie, kľučky, farba RAL, polep matnou bezpečnostnou fóliou proti vlámaniu 8 mil SFX - ozn. B4</t>
  </si>
  <si>
    <t>6114100005.H</t>
  </si>
  <si>
    <t>Plastové okno 1krd 900x600 mm, OS, izolačné trojsklo číre, kovanie, kľučky, farba RAL - ozn. B5</t>
  </si>
  <si>
    <t>6114100006.H</t>
  </si>
  <si>
    <t>Plastové okno 1krd 1170x1800 mm, S, izolačné trojsklo číre, kovanie, kľučky, farba RAL - ozn. B12</t>
  </si>
  <si>
    <t>6114100007.H1</t>
  </si>
  <si>
    <t>Plastové okno 1krd 720x600 mm, OS, izolačné trojsklo číre, kovanie, kľučky, farba RAL, polep matnou bezpečnostnou fóliou 4 mil SFX - ozn. B7</t>
  </si>
  <si>
    <t>6114100008.H1</t>
  </si>
  <si>
    <t>Plastové okno 1krd 1200x1100 mm, OS, izolačné trojsklo mliečne, kovanie, kľučky, farba RAL, polep matnou bezpečnostnou fóliou proti vlámaniu 8 mil SFX - ozn. G1</t>
  </si>
  <si>
    <t>6114100009.H1</t>
  </si>
  <si>
    <t>Plastové okno 1krd 1200x2510mm, Fix, izolačné trojsklo číre, kovanie, kľučky, farba RAL, polep matnou bezpečnostnou fóliou proti vlámaniu 8 mil SFX - ozn. G2</t>
  </si>
  <si>
    <t>6114100010.H</t>
  </si>
  <si>
    <t>Plastové okno 1krd 650x600mm, OS, izolačné trojsklo číre, kovanie, kľučky, farba RAL - ozn. B6</t>
  </si>
  <si>
    <t>6114100010.H1</t>
  </si>
  <si>
    <t>Plastové okno 1krd 650x600mm, OS, izolačné trojsklo číre, kovanie, kľučky, farba RAL, polep matnou bezpečnsotnou fóliou 4 mil SFX - ozn. B6</t>
  </si>
  <si>
    <t>6114100011.H1</t>
  </si>
  <si>
    <t>Plastové okno 1krd 1180x1630 mm, OS, izolačné trojsklo mliečne, kovanie, kľučky, farba RAL, polep matnou bezpečnostnou fóliou proti vlámaniu 8 mil SFX - ozn. G3</t>
  </si>
  <si>
    <t>6114100012.C1</t>
  </si>
  <si>
    <t>Plastové okno 4krd 2200x2580 mm, OS+3xFix, izolačné trojsklo mliečne, kovanie, kľučky, farba RAL, polep matnou bezpečnostnou fóliou 4 mil SFX horné krídla, matnou bezpečnostnou fól</t>
  </si>
  <si>
    <t>6114100014.E1</t>
  </si>
  <si>
    <t>Plastové okno 6krd 1550x1760 mm, 2xOS+4xFix, izolačné trojsklo mliečne, kovanie, kľučky, farba RAL, polep matnou bezpečnostnou fóliou proti vlámaniu 8 mil SFX - ozn. G5</t>
  </si>
  <si>
    <t>6114100015.F</t>
  </si>
  <si>
    <t>Plastové okno 3krd 1800x2600 mm, S+2xFix, izolačné trojsklo číre, kovanie, kľučky, farba RAL - ozn. F</t>
  </si>
  <si>
    <t>6114100016.A1</t>
  </si>
  <si>
    <t>Plastové okno 1krd 2400x700 mm, Fix, izolačné trojsklo číre, farba RAL, polep matnou fóliou - ozn. O2</t>
  </si>
  <si>
    <t>766694142.S</t>
  </si>
  <si>
    <t>Montáž parapetnej dosky plastovej šírky do 300 mm, dĺžky  do 1600 mm</t>
  </si>
  <si>
    <t>766694143.S</t>
  </si>
  <si>
    <t>611560000200.S</t>
  </si>
  <si>
    <t>Parapetná doska plastová, šírka 200 mm, komôrková vnútorná, zlatý dub, mramor, mahagon, svetlý buk, orech</t>
  </si>
  <si>
    <t>611560000300</t>
  </si>
  <si>
    <t>Parapetná doska plastová, šírka 250 mm, komôrková vnútorná, zlatý dub, mramor, mahagon, svetlý buk, orech</t>
  </si>
  <si>
    <t>611560000800.S</t>
  </si>
  <si>
    <t>Plastové krytky k vnútorným parapetom plastovým, pár, vo farbe biela, mramor, zlatý dub, buk, mahagón, orech</t>
  </si>
  <si>
    <t>766694980.S</t>
  </si>
  <si>
    <t>Demontáž parapetnej dosky drevenej šírky do 300 mm, dĺžky do 1600 mm, -0,003t</t>
  </si>
  <si>
    <t>766694981.S</t>
  </si>
  <si>
    <t>Demontáž parapetnej dosky drevenej šírky do 300 mm, dĺžky nad 1600 mm, -0,006t</t>
  </si>
  <si>
    <t>998766202</t>
  </si>
  <si>
    <t>Presun hmot pre konštrukcie stolárske v objektoch výšky nad 6 do 12 m</t>
  </si>
  <si>
    <t>Systémový izolačný dielec napr. AVG Wave Isoclass alebo ekvivalent 1000/72, horizontálna montáž, profilácia vlna v. 22 mm vzdialenosť vĺn 125 mm, skrytý spoj, vlnité ukončenie, hr. PUR jadra 80 mm,</t>
  </si>
  <si>
    <t>767612100.R</t>
  </si>
  <si>
    <t>Stena ext hliníková šxv 6340x2585 mm, 2x 2krd dvere, 3x fix bočný svetlík, 5x fix nadsvetlík, zasklenie izolačné trojsklo číre bezpečnostné, farba RAL medená - pol.E2</t>
  </si>
  <si>
    <t>Dvere ext hliníkové 2krd šxv 1500x2230 mm, 1/3 zasklenie izolačné trojsklo číre bezpečnostné, farba RAL medená - pol.E3</t>
  </si>
  <si>
    <t>Dvere ext hliníkové 3krd šxv 2700x2290 mm, 1x otváravé krídlo+1x zalamovacie 2-krídlo, 1/3 zasklenie izolačné trojsklo číre bezpečnostné, farba RAL medená - pol.E1</t>
  </si>
  <si>
    <t>767612101.R</t>
  </si>
  <si>
    <t>Montáž zostavy fasádnych okien hliníkových hydroizolačnými ISO páskami (exteriérová a interiérová)</t>
  </si>
  <si>
    <t xml:space="preserve">Hliníkové okno zostava 22900x3050 mm 8xS+49x Fix, izolačné trojsklo číre, spojovacie stĺpiky v. 3050 mm, 9x ovládacie tiahlo, polep skla z interiérovej strany bezpečnostnou fóliou </t>
  </si>
  <si>
    <t>5534100040.PC02</t>
  </si>
  <si>
    <t>Hliníkové okno zostava 13800x1850 mm 3xOX+9x Fix, izolačné trojsklo číre, 1x tepelnoizolačná výplň panel, spojovacie stĺpiky v. 1850 mm - pol.O17</t>
  </si>
  <si>
    <t>5534100040.PC03</t>
  </si>
  <si>
    <t>Hliníkové okno zostava 52800x1000 mm 3xOX+9x Fix, izolačné trojsklo číre, 1x tepelnoizolačná výplň panel, spojovacie stĺpiky v. 1000 mm, polep skla z interiérovej strany bezpečnost</t>
  </si>
  <si>
    <t>767659031.F</t>
  </si>
  <si>
    <t>D+M Rolovacia brána zateplená 3000x3620 mm, motorický pohon, farba RAL medená - ozn. O1</t>
  </si>
  <si>
    <t>767659032.A</t>
  </si>
  <si>
    <t>D+M Oceľová brána 2krd 2400x2920 mm, plná, zateplená, vrátane zárubne, presklený nadsvetlík 2400x700 mm, s kovaním, kľučkou a zámkom, farba RAL medená, polep nadsvetlíka matnou fól</t>
  </si>
  <si>
    <t>767659032.B</t>
  </si>
  <si>
    <t>D+M Oceľová  brána 2krd 1500x2100 mm, plná, zateplená vrátane zárubne, s kovaním, kľučkou a zámkom, RAL - ozn. O8</t>
  </si>
  <si>
    <t>767659032.C</t>
  </si>
  <si>
    <t>D+M Oceľová brána 2krd 3000x3400 mm, plná, zateplená vrátane zárubne, s kovaním, kľučkou a zámkom, RAL - ozn. O12</t>
  </si>
  <si>
    <t>767659032.D</t>
  </si>
  <si>
    <t>D+M Oceľová brána 2krd 1700x2100 mm, plná, zateplená so zárubňou, s pevným nadsvetlíkom 1700x1300 mm s výplňou tepelnoizolačným PUR panelom, kovaním, kľučkou a zámkom, RAL - ozn. O</t>
  </si>
  <si>
    <t>767659033.F</t>
  </si>
  <si>
    <t>D+M Výsuvná sekcionálna brána zateplená 3000x3700 mm s 1 krd dverami a s presklenou sekciou v.700 mm, s kovaním, motorický pohon, diaľkové ovládanie, farba RAL medená, polep nadsve</t>
  </si>
  <si>
    <t>767659033.G</t>
  </si>
  <si>
    <t>D+M Oceľová brána 2krd 3000x3400 mm, plná, zateplená, integrované 1krd personálne dvere š. 900 mm, vrátane zárubne, s kovanim, kľučkou, farba RAL - ozn. O10</t>
  </si>
  <si>
    <t>767659034.F</t>
  </si>
  <si>
    <t>D+M Výsuvná sekcionálna brána zateplená 3150x3700 mm s presklenou sekciou v.700 mm, s kovaním, motorický pohon, diaľkové ovládanie, farba RAL medená, polep nadsvetlíka matnou fólio</t>
  </si>
  <si>
    <t>767659034.G</t>
  </si>
  <si>
    <t>D+M Výsuvná sekcionálna brána zateplená 2700x3700 mm s presklenou sekciou v.700 mm, s kovaním, motorický pohon, diaľkové ovládanie, farba RAL medená, polep nadsvetlíka matnou fólio</t>
  </si>
  <si>
    <t>767659035.G</t>
  </si>
  <si>
    <t>D+M Výsuvná sekcionálna brána zateplená 3500x3600 mm, zateplená, motorický pohon, RAL - ozn. O7</t>
  </si>
  <si>
    <t>767659036.A</t>
  </si>
  <si>
    <t>D+M Oceľová brána 2krd 1500x1970 mm, plná, zateplená, so zárubňou, kovaním, kľučkou a zámkom, RAL - ozn. O8</t>
  </si>
  <si>
    <t>767659037.C</t>
  </si>
  <si>
    <t>D+M Oceľová brána 2krd 2700x2700 mm, plná, zateplená, so zárubňou, kovaním, kľučkou a zámkom, RAL - ozn. O9</t>
  </si>
  <si>
    <t>767995200.H</t>
  </si>
  <si>
    <t>D+M Rolovacia mreža 1100x2350mm -  ozn. C</t>
  </si>
  <si>
    <t>7679953.R1A</t>
  </si>
  <si>
    <t>Repasácia existujúcich plechových vrát 2krd, 1800x2600 mm /očistenie, odhrdzavenie, nový náter, výmena poškodených častí, resp. doplnenie chýbajúcich častí/ - ozn.D pohľad A</t>
  </si>
  <si>
    <t>7679953.R3C</t>
  </si>
  <si>
    <t>Repasácia existujúcich plechových dverí 1krd, 830x1970 mm /očistenie, odhrdzavenie, nový náter, výmena poškodených častí, resp. doplnenie chýbajúcich častí/ - ozn. D pohľad C</t>
  </si>
  <si>
    <t>7679953.R4C</t>
  </si>
  <si>
    <t>Repasácia existujúcich plechových dverí 1krd, 1130x1970 mm /očistenie, odhrdzavenie, nový náter, výmena poškodených častí, resp. doplnenie chýbajúcich častí/ - pohľad C, ozn. D</t>
  </si>
  <si>
    <t>7679953.R6H</t>
  </si>
  <si>
    <t>Repasácia existujúcich plechových dverí 1krd, 800x1730+600 mm /očistenie, odhrdzavenie, nový náter, výmena poškodených častí, resp. doplnenie chýbajúcich častí/ - ozn.D pohľad H</t>
  </si>
  <si>
    <t>7679953.R2A</t>
  </si>
  <si>
    <t>Repasácia existujúcej oceľovej vetracej mriežky, 1000x650 mm /očistenie, odhrdzavenie, nový náter, oprava poškodených častí/ - ozn.D pohľad A</t>
  </si>
  <si>
    <t>7679953.R5C</t>
  </si>
  <si>
    <t>Repasácia existujúcej oceľovej vetracej mriežky, 600x600 mm /očistenie, odhrdzavenie, nový náter, oprava poškodených častí/ - ozn.D pohľad C</t>
  </si>
  <si>
    <t>767930001.R</t>
  </si>
  <si>
    <t xml:space="preserve">Demontáž oceľových okenných mreží </t>
  </si>
  <si>
    <t>5535500000.PC</t>
  </si>
  <si>
    <t>Dodávka zámočníckych výrobkov - oceľová podkonštrukcia pod pásové hliníkové fasádne otvorové výplne</t>
  </si>
  <si>
    <t>998767202</t>
  </si>
  <si>
    <t>Presun hmôt pre kovové stavebné doplnkové konštrukcie v objektoch výšky nad 6 do 12 m</t>
  </si>
  <si>
    <t>781545210</t>
  </si>
  <si>
    <t>Montáž obkladov ostenia z obkladačiek hutných, polohutných do tmelu</t>
  </si>
  <si>
    <t>781675102</t>
  </si>
  <si>
    <t>Montáž obkladov parapetov z dlaždíc keramických do tmelu, akákoľvek veľkosť</t>
  </si>
  <si>
    <t>998781202</t>
  </si>
  <si>
    <t>Presun hmôt pre obklady keramické v objektoch výšky nad 6 do 12 m</t>
  </si>
  <si>
    <t>784452271</t>
  </si>
  <si>
    <t>Maľby z maliarskych zmesí Primalex, Farmal alebo ekvivalent , ručne nanášané dvojnásobné základné na podklad jemnozrnný výšky do 3,80 m</t>
  </si>
  <si>
    <t>Objekt SO07  Oprava fasád hala B vrátane telocvične a nádvoria medzi halami</t>
  </si>
  <si>
    <t>113106611</t>
  </si>
  <si>
    <t>Rozoberanie zámkovej dlažby všetkých druhov v ploche do 20 m2,  -0,2600 t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</si>
  <si>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</si>
  <si>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</si>
  <si>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</si>
  <si>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</si>
  <si>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132211101</t>
  </si>
  <si>
    <t>Hĺbenie rýh šírky do 600 mm v  hornine tr.3 súdržných - ručným náradím</t>
  </si>
  <si>
    <t>132211119</t>
  </si>
  <si>
    <t>Príplatok za lepivosť pri hĺbení rýh š do 600 mm ručným náradím v hornine tr. 3</t>
  </si>
  <si>
    <t>167101101</t>
  </si>
  <si>
    <t>Nakladanie neuľahnutého výkopku z hornín tr.1-4 do 100 m3</t>
  </si>
  <si>
    <t>Uloženie sypaniny na skládky nad 100 do 1000 m3</t>
  </si>
  <si>
    <t>Zásyp sypaninou so zhutnením jám, šachiet, rýh, zárezov alebo okolo objektov do 100 m3</t>
  </si>
  <si>
    <t>181101102</t>
  </si>
  <si>
    <t>Úprava pláne v zárezoch v hornine 1-4 so zhutnením</t>
  </si>
  <si>
    <t>211521111</t>
  </si>
  <si>
    <t>Výplň odvodňovacieho rebra alebo trativodu do rýh kamenivom hrubým drveným frakcie 16-125</t>
  </si>
  <si>
    <t>211971121</t>
  </si>
  <si>
    <t>Zhotov. oplášt. výplne z geotext. v ryhe alebo v záreze pri rozvinutej šírke oplášt. od 0 do 2,5 m</t>
  </si>
  <si>
    <t>6936654900</t>
  </si>
  <si>
    <t>Separačné, filtračné a spevňovacie geotextílie Geofilex alebo ekvivalent  300 gr/m2</t>
  </si>
  <si>
    <t>212752127</t>
  </si>
  <si>
    <t>Trativody z flexodrenážnych rúr DN 160</t>
  </si>
  <si>
    <t>216904113</t>
  </si>
  <si>
    <t>Očistenie plôch tlakovou vodou líca stien a klenieb</t>
  </si>
  <si>
    <t>566902223</t>
  </si>
  <si>
    <t>Vyspravenie podkladu po prekopoch inžinierskych sietí plochy nad 15 m2 štrkodrvou, po zhutnení hr. 200 mm</t>
  </si>
  <si>
    <t>567122114</t>
  </si>
  <si>
    <t>Podklad z kameniva stmeleného cementom s rozprestretím a zhutnením, CBGM C 8/10 (C 6/8), po zhutnení hr. 150 mm</t>
  </si>
  <si>
    <t>596211002</t>
  </si>
  <si>
    <t>Položenie dlažby po prekopoch, dlaždice betonové zámkové do lôžka z kameniva ťaženého</t>
  </si>
  <si>
    <t>620991121.S</t>
  </si>
  <si>
    <t>Zakrývanie výplní vonkajších otvorov s rámami a zárubňami, zábradlí, oplechovania, atď. zhotovené z lešenia akýmkoľvek spôsobom</t>
  </si>
  <si>
    <t>Hliníkový kazetový fasádny systém napr. AVG ALU Easy alebo ekvivalent hr. 2 mm, reakcia na oheň kategória A1 bez tepelnej izolácie</t>
  </si>
  <si>
    <t>622460111</t>
  </si>
  <si>
    <t>Príprava vonkajšieho podkladu stien na silno a nerovnomerne nasiakavé podklady regulátorom nasiakavosti</t>
  </si>
  <si>
    <t>622460242</t>
  </si>
  <si>
    <t>Vonkajšia omietka stien vápennocementová jadrová (hrubá), hr. 15 mm</t>
  </si>
  <si>
    <t>622461052</t>
  </si>
  <si>
    <t>Vonkajšia omietka stien pastovitá silikónová roztieraná, hr. 1,5 mm</t>
  </si>
  <si>
    <t>622481119</t>
  </si>
  <si>
    <t>Potiahnutie vonkajších stien sklotextílnou mriežkou s celoplošným prilepením</t>
  </si>
  <si>
    <t>625259373</t>
  </si>
  <si>
    <t>Kontaktný zatepľovací systém z XPS hr. 60 mm, zatĺkacie kotvy</t>
  </si>
  <si>
    <t>625259392</t>
  </si>
  <si>
    <t>Kontaktný zatepľovací systém ostenia z XPS hr. 30 mm</t>
  </si>
  <si>
    <t>625259431</t>
  </si>
  <si>
    <t>Kontaktný zatepľovací systém z minerálnej vlny hr. 40 mm, zatĺkacie kotvy</t>
  </si>
  <si>
    <t>625259161</t>
  </si>
  <si>
    <t>Príplatok za zhotovenie vodorovnej podhľadovej konštrukcie z kontaktného zatepľovacieho systému z MW hr. do 190 mm</t>
  </si>
  <si>
    <t>625259433</t>
  </si>
  <si>
    <t>Kontaktný zatepľovací systém z minerálnej vlny hr. 60 mm, zatĺkacie kotvy</t>
  </si>
  <si>
    <t>625259462</t>
  </si>
  <si>
    <t>Kontaktný zatepľovací systém ostenia z minerálnej vlny hr. 30 mm</t>
  </si>
  <si>
    <t>627452641</t>
  </si>
  <si>
    <t>Oprava škárovania tehlového muriva stien komínov nad strechou cementovou maltou  nad 30 do 40 %</t>
  </si>
  <si>
    <t>622401911.R</t>
  </si>
  <si>
    <t>Príplatok za vyrovnanie nerovností povrchu, oprava jemných prasklín a defektov</t>
  </si>
  <si>
    <t>944944103</t>
  </si>
  <si>
    <t>Ochranná sieť na boku lešenia zo siete Baumit alebo ekvivalent</t>
  </si>
  <si>
    <t>944944803</t>
  </si>
  <si>
    <t>Demontáž ochrannej siete na boku lešenia zo siete Baumit alebo ekvivalent</t>
  </si>
  <si>
    <t>944945012.S</t>
  </si>
  <si>
    <t>Montáž záchytnej striešky zriadenej súčasne s ľahkým alebo ťažkým lešením šírky do 2 m</t>
  </si>
  <si>
    <t>944945013.S</t>
  </si>
  <si>
    <t>Montáž záchytnej striešky zriadenej súčasne s ľahkým alebo ťažkým lešením šírky nad 2 m</t>
  </si>
  <si>
    <t>944945192.S</t>
  </si>
  <si>
    <t>Príplatok za prvý a každý ďalší i začatý mesiac použitia záchytnej striešky do 2 m</t>
  </si>
  <si>
    <t>944945193.S</t>
  </si>
  <si>
    <t>Príplatok za prvý a každý ďalší i začatý mesiac použitia záchytnej striešky nad 2 m</t>
  </si>
  <si>
    <t>944945812.S</t>
  </si>
  <si>
    <t>Demontáž záchytnej striešky zriaďovanej súčasne s ľahkým alebo ťažkým lešením, šírky do 2 m</t>
  </si>
  <si>
    <t>944945813.S</t>
  </si>
  <si>
    <t>Demontáž záchytnej striešky zriaďovanej súčasne s ľahkým alebo ťažkým lešením šírky nad 2 m</t>
  </si>
  <si>
    <t>952903011</t>
  </si>
  <si>
    <t>Čistenie fasád tlakovou vodou od prachu, usadenín a pavučín z úrovne terénu</t>
  </si>
  <si>
    <t>953945305.S</t>
  </si>
  <si>
    <t>Hliníkový soklový profil šírky 63 mm</t>
  </si>
  <si>
    <t>953945351.S</t>
  </si>
  <si>
    <t>Hliníkový rohový ochranný profil s integrovanou mriežkou</t>
  </si>
  <si>
    <t>953995406.S</t>
  </si>
  <si>
    <t>Okenný a dverový začisťovací profil</t>
  </si>
  <si>
    <t>953995411.S</t>
  </si>
  <si>
    <t>Nadokenný profil so skrytou okapničkou</t>
  </si>
  <si>
    <t>953995416.S</t>
  </si>
  <si>
    <t>Parapetný profil s integrovanou sieťovinou</t>
  </si>
  <si>
    <t>953995421.S</t>
  </si>
  <si>
    <t>Rohový profil s integrovanou sieťovinou - pevný</t>
  </si>
  <si>
    <t>976082130.R</t>
  </si>
  <si>
    <t>Demontáž, dodávka a montáž roštov káblových vedení na fasáde</t>
  </si>
  <si>
    <t>978015291</t>
  </si>
  <si>
    <t>Otlčenie omietok vonkajších priečelí jednoduchých, s vyškriabaním škár, očistením muriva, v rozsahu do 100 %,  -0,05900t</t>
  </si>
  <si>
    <t>978059631</t>
  </si>
  <si>
    <t>Odsekanie a odobratie obkladov stien z obkladačiek vonkajších vrátane podkladovej omietky nad 2 m2,  -0,08900t</t>
  </si>
  <si>
    <t>979054441</t>
  </si>
  <si>
    <t>Očistenie vybúraných obrubníkov, krajníkov, panelov s pôvodným vyplnením škár kamenivom ťaženým</t>
  </si>
  <si>
    <t>998011002</t>
  </si>
  <si>
    <t>Presun hmôt pre budovy (801, 803, 812), zvislá konštr. z tehál, tvárnic, z kovu výšky do 12 m</t>
  </si>
  <si>
    <t>Zhotovenie izolácie proti tlakovej vode nopovou fólou položenou voľne na ploche zvislej</t>
  </si>
  <si>
    <t>2832300027.PC1</t>
  </si>
  <si>
    <t>Nopová HDPE fólia napr. DEKDREN alebo ekvivalent  400, výška nopu 8 mm, proti zemnej vlhkosti s radónovou ochranou, pre spodnú stavbu</t>
  </si>
  <si>
    <t>2832300027.PC2</t>
  </si>
  <si>
    <t>Ukončovacia lišta  8 mm napr. DEKDREN N8 alebo ekvivalent 2 m</t>
  </si>
  <si>
    <t>998711202</t>
  </si>
  <si>
    <t>Presun hmôt pre izoláciu proti vode v objektoch výšky nad 6 do 12 m</t>
  </si>
  <si>
    <t>713132210</t>
  </si>
  <si>
    <t>Montáž tepelnej izolácie podzemných stien a základov XPS bodovým prilepením</t>
  </si>
  <si>
    <t>283750000800</t>
  </si>
  <si>
    <t>Doska XPS STYRODUR 2800 C alebo ekvivalent  hr. 60 mm, zateplenie soklov, suterénov, podláh</t>
  </si>
  <si>
    <t>283750001300</t>
  </si>
  <si>
    <t>Doska XPS STYRODUR 2800 C alebo ekvivalent  hr. 160 mm, zateplenie soklov, suterénov, podláh</t>
  </si>
  <si>
    <t>998713202</t>
  </si>
  <si>
    <t>764351405</t>
  </si>
  <si>
    <t>Žľaby z pozinkovaného farbeného PZf plechu, pododkvapové štvorhranné rš 400 mm</t>
  </si>
  <si>
    <t>764359432</t>
  </si>
  <si>
    <t>Kotlík štvorhranný z pozinkovaného farbeného PZf plechu, pre pododkvapové žľaby rozmerov 200x300x400 mm</t>
  </si>
  <si>
    <t>764359436</t>
  </si>
  <si>
    <t>Kotlík zberný z pozinkovaného farbeného PZf plechu, pre rúry s priemerom D 80 - 120 mm</t>
  </si>
  <si>
    <t>764359820</t>
  </si>
  <si>
    <t>Demontáž kotlíka oválneho a štvorhranného, so sklonom žľabu do 30st.,  -0,00320t</t>
  </si>
  <si>
    <t>764359841</t>
  </si>
  <si>
    <t>Demontáž kotlíka zberného na plochej streche,  -0,00516t</t>
  </si>
  <si>
    <t>764421730</t>
  </si>
  <si>
    <t>Oplechovanie ríms a ozdobných prvkov z hliníkového farebného Al plechu, r.š. 200 mm</t>
  </si>
  <si>
    <t>764451804</t>
  </si>
  <si>
    <t>Demontáž odpadových rúr štvorcových so stranou od 120 do 150 mm,  -0,00418t</t>
  </si>
  <si>
    <t>764454454</t>
  </si>
  <si>
    <t>Zvodové rúry z pozinkovaného farbeného PZf plechu, kruhové priemer 120 mm</t>
  </si>
  <si>
    <t>767131111</t>
  </si>
  <si>
    <t>Montáž stien a priečok z plechu spojených skrutkovaním</t>
  </si>
  <si>
    <t>1594100001.PC01</t>
  </si>
  <si>
    <t>Zámočnícky výrobok - Opláštenie káblovej rampy z dielcov ťahokov, šroubovaný spoj</t>
  </si>
  <si>
    <t>767134802</t>
  </si>
  <si>
    <t>Demontáž oplechovania stien plechmi skrutkovanými,  -0,00900 t</t>
  </si>
  <si>
    <t>767330840.R</t>
  </si>
  <si>
    <t>Demontáž striešky uchytenej na stenu šírky nad 5500 do 6000 mm  -0,04130t</t>
  </si>
  <si>
    <t>767833100</t>
  </si>
  <si>
    <t>Montáž rebríkov do muriva s bočnicami z profilovej ocele, z rúrok alebo z tenkostenných profilov</t>
  </si>
  <si>
    <t>767834101</t>
  </si>
  <si>
    <t>Montáž ochranného koša skrutkovaním</t>
  </si>
  <si>
    <t>553500000.PC</t>
  </si>
  <si>
    <t>Dodávka zámočníckych výrovkov - požiarny rebrík dl. 8,50 m s ochranným košom dl. 7,00 m a výstupnou plošinou z pororoštu</t>
  </si>
  <si>
    <t>Zámočnícky výrobok - Oceľová konštrukcia káblovej rampy, vrátane povrchovej úpravy</t>
  </si>
  <si>
    <t>76908305.R</t>
  </si>
  <si>
    <t>Demontáž, úprava a spätná montáž VZT potrubia na fasáde po zateplení</t>
  </si>
  <si>
    <t>783201811</t>
  </si>
  <si>
    <t>Odstránenie starých náterov z kovových stavebných doplnkových konštrukcií oškrabaním</t>
  </si>
  <si>
    <t>783521900</t>
  </si>
  <si>
    <t>Oprava náterov klampiarskych konštrukcií syntetické na vzduchu schnúce jednonásobné - 35µm</t>
  </si>
  <si>
    <t>210220001</t>
  </si>
  <si>
    <t>Uzemňovacie vedenie na povrchu FeZn drôt zvodový O 8-10</t>
  </si>
  <si>
    <t>354410054800</t>
  </si>
  <si>
    <t>Drôt bleskozvodový FeZn, d 10 mm</t>
  </si>
  <si>
    <t>210220050</t>
  </si>
  <si>
    <t>Označenie zvodov číselnými štítkami</t>
  </si>
  <si>
    <t>354410064800</t>
  </si>
  <si>
    <t>Štítok orientačný na zvody 1</t>
  </si>
  <si>
    <t>210220105</t>
  </si>
  <si>
    <t>Podpery vedenia FeZn do muriva PV 01h a PV01-03</t>
  </si>
  <si>
    <t>354410031900</t>
  </si>
  <si>
    <t>Podpera vedenia FeZn do muriva a do hmoždinky označenie PV 01 h</t>
  </si>
  <si>
    <t>210220243</t>
  </si>
  <si>
    <t>Svorka FeZn spojovacia SS</t>
  </si>
  <si>
    <t>354410003400</t>
  </si>
  <si>
    <t>Svorka FeZn spojovacia označenie SS 2 skrutky s príložkou</t>
  </si>
  <si>
    <t>210220247</t>
  </si>
  <si>
    <t>Svorka FeZn skúšobná SZ</t>
  </si>
  <si>
    <t>354410004300</t>
  </si>
  <si>
    <t>Svorka FeZn skúšobná označenie SZ</t>
  </si>
  <si>
    <t>210220260</t>
  </si>
  <si>
    <t>Ochranný uholník FeZn OU</t>
  </si>
  <si>
    <t>354410053400</t>
  </si>
  <si>
    <t>Uholník ochranný FeZn označenie OU 2 m</t>
  </si>
  <si>
    <t>210220261</t>
  </si>
  <si>
    <t>Držiak ochranného uholníka FeZn   DU-Z,D a DOU</t>
  </si>
  <si>
    <t>354410053600</t>
  </si>
  <si>
    <t>Držiak FeZn ochranného uholníka do muriva označenie DU Z</t>
  </si>
  <si>
    <t>210293001</t>
  </si>
  <si>
    <t>Údržba bleskozvodov vyrovnanie jestvujúcich zvodových vodičov</t>
  </si>
  <si>
    <t>210964801</t>
  </si>
  <si>
    <t>Demontáž - uzemňovacie vedenie na povrchu FeZn drôt zvodový   -0,00063 t</t>
  </si>
  <si>
    <t>210964825</t>
  </si>
  <si>
    <t>Demontáž - podpery vedenia FeZn do muriva PV 01h a PV01-03   -0,00020 t</t>
  </si>
  <si>
    <t>21M003</t>
  </si>
  <si>
    <t>Demontáž a spätná montáž vonkajšieho osvetlenia /po zateplení/, vrátane materiálu</t>
  </si>
  <si>
    <t>HZS000114</t>
  </si>
  <si>
    <t>Stavebno montážne práce najnáročnejšie na odbornosť - prehliadky pracoviska a revízie (Tr. 4) v rozsahu viac ako 8 hodín</t>
  </si>
  <si>
    <t>Objekt SO08  Oprava vnútorných priestorov v hale B</t>
  </si>
  <si>
    <t>312273119</t>
  </si>
  <si>
    <t>Murivo výplňové (m3) z tvárnic YTONG Standard hr. 375 mm P2-400 PDK, na MVC a maltu YTONGalebo ekvivalent (375x249x599)</t>
  </si>
  <si>
    <t>612421431</t>
  </si>
  <si>
    <t>Oprava vnútorných vápenných omietok stien, v množstve opravenej plochy nad 30 do 50 % štukových</t>
  </si>
  <si>
    <t>612460111</t>
  </si>
  <si>
    <t>Príprava vnútorného podkladu stien na silno a nerovnomerne nasiakavé podklady regulátorom nasiakavosti</t>
  </si>
  <si>
    <t>612460112</t>
  </si>
  <si>
    <t>Príprava vnútorného podkladu stien na nenasiakavé betónové podklady kontaktným mostíkom</t>
  </si>
  <si>
    <t>612460122</t>
  </si>
  <si>
    <t>Príprava vnútorného podkladu stien penetráciou hĺbkovou</t>
  </si>
  <si>
    <t>612460211</t>
  </si>
  <si>
    <t>Vnútorná omietka stien vápenná jadrová (hrubá), hr. 10 mm</t>
  </si>
  <si>
    <t>612460241</t>
  </si>
  <si>
    <t>Vnútorná omietka stien vápennocementová jadrová (hrubá), hr. 10 mm</t>
  </si>
  <si>
    <t>612460251</t>
  </si>
  <si>
    <t>Vnútorná omietka stien vápennocementová štuková (jemná), hr. 3 mm</t>
  </si>
  <si>
    <t>631313661</t>
  </si>
  <si>
    <t>Mazanina z betónu prostého (m3) tr. C 20/25 hr.nad 80 do 120 mm</t>
  </si>
  <si>
    <t>632001051</t>
  </si>
  <si>
    <t>Zhotovenie jednonásobného penetračného náteru pre potery a stierky</t>
  </si>
  <si>
    <t>585520001900</t>
  </si>
  <si>
    <t>Penetračný náter na báze disperzie BAUMIT Grund alebo ekvivalent , pre samonivelizačné potery a sierky, 25 kg</t>
  </si>
  <si>
    <t>632452616</t>
  </si>
  <si>
    <t>Cementová samonivelizačná stierka, pevnosti v tlaku 20 MPa, hr. 8 mm</t>
  </si>
  <si>
    <t>941942801</t>
  </si>
  <si>
    <t>Demontáž lešenia rámového systémového s podlahami šírky do 0,75 m, výšky do 10 m</t>
  </si>
  <si>
    <t>94300002</t>
  </si>
  <si>
    <t>Pojazdná lešenárska klietka s pracovnou podlahou vo výške 6,50 m, montáž, demontáž, prenájom</t>
  </si>
  <si>
    <t>952901114</t>
  </si>
  <si>
    <t>Vyčistenie budov pri výške podlaží nad 4 m</t>
  </si>
  <si>
    <t>965043331</t>
  </si>
  <si>
    <t>Búranie podkladov pod dlažby, liatych dlažieb a mazanín,betón s poterom,teracom hr.do 100 mm, plochy do 4 m2 -2,20000t</t>
  </si>
  <si>
    <t>Vyvesenie dreveného dverného krídla do suti plochy do 2 m2, -0,02400t</t>
  </si>
  <si>
    <t>974083102</t>
  </si>
  <si>
    <t>Rezanie betónových mazanín existujúcich nevystužených hĺbky nad 50 do 100 mm</t>
  </si>
  <si>
    <t>978013191</t>
  </si>
  <si>
    <t>Otlčenie omietok stien vnútorných vápenných alebo vápennocementových v rozsahu do 100 %,  -0,04600t</t>
  </si>
  <si>
    <t>978059531</t>
  </si>
  <si>
    <t>Odsekanie a odobratie obkladov stien z obkladačiek vnútorných vrátane podkladovej omietky nad 2 m2,  -0,06800t</t>
  </si>
  <si>
    <t>607260000400</t>
  </si>
  <si>
    <t>Doska OSB 3 Superfinish ECO alebo ekvivalent nebrúsené hrxlxš 22x2500x1250 mm</t>
  </si>
  <si>
    <t>998712202</t>
  </si>
  <si>
    <t>Presun hmôt pre izoláciu povlakovej krytiny v objektoch výšky nad 6 do 12 m</t>
  </si>
  <si>
    <t>725119307</t>
  </si>
  <si>
    <t>Montáž záchodovej misy keramickej kombinovanej s rovným odpadom</t>
  </si>
  <si>
    <t>642340001225</t>
  </si>
  <si>
    <t>Kombinované WC keramické, zvislý odpad, vrátane inštalačnej sady</t>
  </si>
  <si>
    <t>554330000400</t>
  </si>
  <si>
    <t>Záchodové sedadlo s poklopom, rozmer 355x425x50 mm, duroplast s antibakteriálnou úpravou</t>
  </si>
  <si>
    <t>Montáž umývadla keramického na skrutky do muriva, bez výtokovej armatúry</t>
  </si>
  <si>
    <t>642150000210</t>
  </si>
  <si>
    <t>Umývadlo keramické 550x450 mm bez otvoru pre batériu, biele</t>
  </si>
  <si>
    <t>725590812</t>
  </si>
  <si>
    <t>Vnútrostav. premiestnenie vybúr. hmôt zariaď. predmetov vodorovne do 100 m z budov s výš. do 12 m</t>
  </si>
  <si>
    <t>725819401</t>
  </si>
  <si>
    <t>552380013900</t>
  </si>
  <si>
    <t>Ventil rohový s filtrom 1/2x3/8 TE-66F</t>
  </si>
  <si>
    <t>552270003900</t>
  </si>
  <si>
    <t>Hadica FLEXI nerezová sanitárna ohybná 3/8 FF, dĺ. 600 mm, pripojovacia do sanitárnych rozvodov</t>
  </si>
  <si>
    <t>725829201</t>
  </si>
  <si>
    <t>Montáž batérie umývadlovej a drezovej nástennej pákovej alebo klasickej s mechanickým ovládaním</t>
  </si>
  <si>
    <t>Batéria drezová nástenná Logo Neo DN 15, rozmer dxšxv 253x147x103 mm, jednopáková, chróm</t>
  </si>
  <si>
    <t>551620005800</t>
  </si>
  <si>
    <t>Zápachová uzávierka kolenová pre umývadlá a bidety, d 40 mm, G 1 1/4, vodorovný odtok, alpská biela, plast</t>
  </si>
  <si>
    <t>998725202</t>
  </si>
  <si>
    <t>763126630</t>
  </si>
  <si>
    <t>Predsadená sádrokartónová stena Rigips alebo ekvivalent  hr. 65 mm, opláštená doskou RB 12.5 mm bez tepelnej izolácie, voľne stojaca na podkonštrukcií CW50</t>
  </si>
  <si>
    <t>Kazetový podhľad napr. Rigips alebo ekvivalent 600 x 600 mm, hrana A, konštrukcia viditeľná, doska napr. Casoprano Casobianca biela</t>
  </si>
  <si>
    <t>998763403</t>
  </si>
  <si>
    <t>Presun hmôt pre sádrokartónové konštrukcie v stavbách(objektoch )výšky od 7 do 24 m</t>
  </si>
  <si>
    <t>Oplechovanie muriva a atík z hliníkového farebného Al plechu, vrátane rohov rš 500 mm</t>
  </si>
  <si>
    <t>766211811</t>
  </si>
  <si>
    <t>Demontáž madiel schodiskových drevených   -0,0019t</t>
  </si>
  <si>
    <t>766212200</t>
  </si>
  <si>
    <t>Montáž madiel schodiskových plastových priebežných</t>
  </si>
  <si>
    <t>283190007300</t>
  </si>
  <si>
    <t>Madlo drevoplast WPC 86x62x2000 mm, drevodekor</t>
  </si>
  <si>
    <t>766411113</t>
  </si>
  <si>
    <t>Montáž obloženia stien, stĺpov a pilierov palubovkami na pero a drážku do 1 m2 z mäkkého dreva, š. nad 80 do 100 mm</t>
  </si>
  <si>
    <t>611920001700</t>
  </si>
  <si>
    <t>Drevené obloženie palubovka, hrúbka 20 mm, šírka 81-100 mm, smrek</t>
  </si>
  <si>
    <t>766411811</t>
  </si>
  <si>
    <t>Demontáž obloženia stien panelmi, veľ. do 1,5 m2,  -0,02465t</t>
  </si>
  <si>
    <t>766411812</t>
  </si>
  <si>
    <t>Demontáž obloženia stien panelmi, veľ. nad 1,5 m2,  -0,02465t</t>
  </si>
  <si>
    <t>766414141</t>
  </si>
  <si>
    <t>Montáž oblož. stien, stĺpov a pilierov do 5 m2 panelmi obklad. z aglomerovaných dosiek, veľ. do 0,6 m2</t>
  </si>
  <si>
    <t>283190004900</t>
  </si>
  <si>
    <t>Výplň zábradlia balkóna - Plotové dosky WPC 140x12 mm, drevodekor, rezanie na mieru, vrátane spojovacieho materiálu</t>
  </si>
  <si>
    <t>766417111</t>
  </si>
  <si>
    <t>Montáž obloženia stien, stĺpov a pilierov podkladový rošt</t>
  </si>
  <si>
    <t>605430000400</t>
  </si>
  <si>
    <t>Rezivo stavebné zo smreku - laty impregnované hr. 40 mm, š. 80 mm, dĺ. 4000-5000 mm</t>
  </si>
  <si>
    <t>766699741</t>
  </si>
  <si>
    <t>Montáž olištovanie latkami alebo doskami z mäkkého dreva</t>
  </si>
  <si>
    <t>605400014.PC</t>
  </si>
  <si>
    <t>Ukončujúca lišta z mäkkého reziva tvaru L 100x50 mm</t>
  </si>
  <si>
    <t>Dvere vnútorné jednokrídlové, šírka 600-900 mm, výplň papierová voština, povrch CPL laminát M10, mechanicky odolné plné, padací prah - pol.d1,d2</t>
  </si>
  <si>
    <t xml:space="preserve">Kľučka dverová 2x, 2x rozeta BB, FAB, nehrdzavejúca oceľ, povrch nerez brúsený, vložka FAB alebo ekvivalent </t>
  </si>
  <si>
    <t>Dodávka podlahových pororoštov - podlaha technologických mostíkov rošt SP 340-34/38-3 mm zinkovaný</t>
  </si>
  <si>
    <t>998771202</t>
  </si>
  <si>
    <t>Presun hmôt pre podlahy z dlaždíc v objektoch výšky nad 6 do 12 m</t>
  </si>
  <si>
    <t>783101812</t>
  </si>
  <si>
    <t>Odstránenie starých náterov z oceľových konštrukcií ťažkých A oceľovou kefou</t>
  </si>
  <si>
    <t>783102812</t>
  </si>
  <si>
    <t>Odstránenie starých náterov z oceľových konštrukcií stredných B plnostenných D oceľovou kefou</t>
  </si>
  <si>
    <t>783122110</t>
  </si>
  <si>
    <t>Nátery oceľ.konštr. syntetické na vzduchu schnúce ťažkých A dvojnásobné - 70µm</t>
  </si>
  <si>
    <t>783122710</t>
  </si>
  <si>
    <t>Nátery oceľ.konštr. syntetické na vzduchu schnúce ťažkých A základné - 35µm</t>
  </si>
  <si>
    <t>783124120</t>
  </si>
  <si>
    <t>Nátery oceľ.konštr. stredných B a plnostenných D syntetické dvojnásobné - 70µm</t>
  </si>
  <si>
    <t>783124720</t>
  </si>
  <si>
    <t>Nátery oceľ.konštr. stredných B a plnostenných D syntetické základné - 35µm</t>
  </si>
  <si>
    <t>783601815</t>
  </si>
  <si>
    <t>Odstránenie starých náterov zo stolárskych výrobkov oškrabaním s obrúsením, stien</t>
  </si>
  <si>
    <t>783626000</t>
  </si>
  <si>
    <t>Nátery stolárskych výrobkov syntetické lazurovacím lakom napustením</t>
  </si>
  <si>
    <t>783626200</t>
  </si>
  <si>
    <t>Nátery stolárskych výrobkov syntetické lazurovacím lakom 2x lakovaním</t>
  </si>
  <si>
    <t>783903811</t>
  </si>
  <si>
    <t>Ostatné práce odmastenie chemickými rozpúšťadlami</t>
  </si>
  <si>
    <t>784402802</t>
  </si>
  <si>
    <t>Odstránenie malieb oškrabaním, výšky nad 3,80 m</t>
  </si>
  <si>
    <t>784410110</t>
  </si>
  <si>
    <t>Penetrovanie jednonásobné jemnozrnných podkladov výšky nad 3,80 m</t>
  </si>
  <si>
    <t>784452272</t>
  </si>
  <si>
    <t>Maľby z maliarskych zmesí Primalex, Farmal alebo ekvivalent, ručne nanášané dvojnásobné základné na podklad jemnozrnný výšky nad 3,80 m</t>
  </si>
  <si>
    <t>Objekt SO09  Oprava vnútorných priestorov telocvične hala B</t>
  </si>
  <si>
    <t>612421231</t>
  </si>
  <si>
    <t>Oprava vnútorných vápenných omietok stien, opravovaná plocha nad 5 do 10 %,štuková</t>
  </si>
  <si>
    <t>94300001</t>
  </si>
  <si>
    <t>Pojazdná lešenárska klietka s pracovnou podlahou vo výške 2,50 m, montáž, demontáž, prenájom</t>
  </si>
  <si>
    <t>979011201</t>
  </si>
  <si>
    <t>Plastový sklz na stavebnú suť výšky do 10 m</t>
  </si>
  <si>
    <t>979011231</t>
  </si>
  <si>
    <t>Demontáž sklzu na stavebnú suť výšky do 10 m</t>
  </si>
  <si>
    <t>733191900.R</t>
  </si>
  <si>
    <t>Oprava rozvodov potrubí z oceľových rúrok závitových normálnych i zosilených - úprava prívodného potrubia pre nové pripojenia panelových radiátorov vrátane dodávky materiálu</t>
  </si>
  <si>
    <t>set</t>
  </si>
  <si>
    <t>998733203</t>
  </si>
  <si>
    <t>Presun hmôt pre rozvody potrubia v objektoch výšky nad 6 do 24 m</t>
  </si>
  <si>
    <t>734200821</t>
  </si>
  <si>
    <t>Demontáž armatúry závitovej s dvomi závitmi do G 1/2 -0,00045t</t>
  </si>
  <si>
    <t>734209112</t>
  </si>
  <si>
    <t>Montáž závitovej armatúry s 2 závitmi do G 1/2</t>
  </si>
  <si>
    <t>551210008999</t>
  </si>
  <si>
    <t>Šroubenie Regulux alebo ekvivalent priame 3/8 k radiátorom</t>
  </si>
  <si>
    <t>734222611</t>
  </si>
  <si>
    <t>Ventil regulačný závitový s hlavicou termostatického ovládania V 4262 A - priamy G 3/8</t>
  </si>
  <si>
    <t>734223208</t>
  </si>
  <si>
    <t>Montáž termostatickej hlavice kvapalinovej jednoduchej</t>
  </si>
  <si>
    <t>551280001300</t>
  </si>
  <si>
    <t>Termostatická hlavica V 4260 so snímačom a tuhou náplňou</t>
  </si>
  <si>
    <t>998734203</t>
  </si>
  <si>
    <t>Presun hmôt pre armatúry v objektoch výšky nad 6 do 24 m</t>
  </si>
  <si>
    <t>735000912</t>
  </si>
  <si>
    <t>Vyregulovanie dvojregulačného ventilu s termostatickým ovládaním</t>
  </si>
  <si>
    <t>735151822</t>
  </si>
  <si>
    <t>Demontáž radiátora panelového dvojradového stavebnej dľžky nad 1500 do 2820 mm,  -0,04675t</t>
  </si>
  <si>
    <t>735154153</t>
  </si>
  <si>
    <t>Montáž vykurovacieho telesa panelového dvojradového výšky 900 mm/ dĺžky 1400-1800 mm</t>
  </si>
  <si>
    <t>484530066500</t>
  </si>
  <si>
    <t>Teleso vykurovacie doskové dvojpanelové oceľové KORAD 22K, vxl 600x1400 mm s bočným pripojením a dvoma konvektormi</t>
  </si>
  <si>
    <t>735158120</t>
  </si>
  <si>
    <t>Vykurovacie telesá panelové dvojradové, tlaková skúška telesa vodou</t>
  </si>
  <si>
    <t>735191910</t>
  </si>
  <si>
    <t>Napustenie vody do vykurovacieho systému vrátane potrubia o v. pl. vykurovacích telies</t>
  </si>
  <si>
    <t>735494811</t>
  </si>
  <si>
    <t>Vypúšťanie vody z vykurovacích sústav o v. pl. vykurovacích telies</t>
  </si>
  <si>
    <t>998735202</t>
  </si>
  <si>
    <t>Presun hmôt pre vykurovacie telesá v objektoch výšky nad 6 do 12 m</t>
  </si>
  <si>
    <t>784418013</t>
  </si>
  <si>
    <t>Zakrývanie podláh a zariadení plachtou v miestnostiach alebo na schodisku</t>
  </si>
  <si>
    <t>Objekt SO09  Oprava vnútorných priestorov telocvične hala B - oprava podlahy</t>
  </si>
  <si>
    <t xml:space="preserve">   PODLAHY VLYSOVÉ A PARKETOVÉ</t>
  </si>
  <si>
    <t>310279841</t>
  </si>
  <si>
    <t xml:space="preserve">Zamurovanie otvoru do 4 m2 nepál. tvárnicami v murive hr. do 30 cm  A5        </t>
  </si>
  <si>
    <t xml:space="preserve">m3      </t>
  </si>
  <si>
    <t xml:space="preserve">Príprava podkl.BAUMIT-Betonkontakt alebo ekvivalent, pod omietky vnút.stien, zvýš.priľna. náteru </t>
  </si>
  <si>
    <t xml:space="preserve">m2      </t>
  </si>
  <si>
    <t>612474116</t>
  </si>
  <si>
    <t xml:space="preserve">Omietka vnút. stien zo suchých zmesí na tvárnice Ytong hr. 10mm                 </t>
  </si>
  <si>
    <t xml:space="preserve">Potiahnutie vnút., alebo vonk. stien a ostatných plôch sklotextilnou mriežkou   </t>
  </si>
  <si>
    <t xml:space="preserve">Mazanina z betónu prostého tr. B 25-B 30 hr. 5-8 cm    P2                     </t>
  </si>
  <si>
    <t>631319171</t>
  </si>
  <si>
    <t xml:space="preserve">Prípl. za stiahnutie povrchu mazaniny pred vlož. výstuže hr. do 8 cm            </t>
  </si>
  <si>
    <t xml:space="preserve">Výstuž betónových mazanín zo zvarovaných sietí Kari     P2                    </t>
  </si>
  <si>
    <t xml:space="preserve">t       </t>
  </si>
  <si>
    <t>919735123</t>
  </si>
  <si>
    <t xml:space="preserve">Rezanie stávajúceho betónového krytu alebo podkladu hr. do 15 cm                </t>
  </si>
  <si>
    <t xml:space="preserve">m       </t>
  </si>
  <si>
    <t xml:space="preserve">Vyčistenie budov byt. alebo občian. výstavby pri výške podlaž. nad 4 m          </t>
  </si>
  <si>
    <t>952902110</t>
  </si>
  <si>
    <t xml:space="preserve">Zametenie v miestnostiach a chodbách                                            </t>
  </si>
  <si>
    <t>965042241</t>
  </si>
  <si>
    <t xml:space="preserve">Búr. podkl. betón alebo liat. asfalt hr. nad 10 cm nad 4 m2     A2            </t>
  </si>
  <si>
    <t>965049112</t>
  </si>
  <si>
    <t xml:space="preserve">Prípl. k búr. bet. mazanín so zvarov. sieťou hr. nad 10 cm                      </t>
  </si>
  <si>
    <t>965081812</t>
  </si>
  <si>
    <t xml:space="preserve">Búranie dlažieb kamenin. cem. terac. hr. nad 1 cm do 1 m2      A4             </t>
  </si>
  <si>
    <t xml:space="preserve">Vyvesenie alebo zavesenie drev. krídiel dvier do 2 m2      A5                 </t>
  </si>
  <si>
    <t xml:space="preserve">kus     </t>
  </si>
  <si>
    <t>968061126</t>
  </si>
  <si>
    <t xml:space="preserve">Vyvesenie alebo zavesenie drev. krídiel dvier nad 2 m2      A5                </t>
  </si>
  <si>
    <t xml:space="preserve">Vybúranie kov. dverných zárubní do 2 m2        A5                             </t>
  </si>
  <si>
    <t xml:space="preserve">Vybúranie kov. dverných zárubní nad 2 m2     A5                               </t>
  </si>
  <si>
    <t>971035641</t>
  </si>
  <si>
    <t xml:space="preserve">Vybúr. otvorov do 4 m2 v murive tehl. na MC hr. do 30 cm                        </t>
  </si>
  <si>
    <t xml:space="preserve">Odvoz sute a vybúraných hmôt na skládku do 1 km                                 </t>
  </si>
  <si>
    <t xml:space="preserve">Odvoz sute a vybúraných hmôt na skládku každý ďalší 1 km                        </t>
  </si>
  <si>
    <t xml:space="preserve">Vnútrostavenisková doprava sute a vybúraných hmôt do 10 m                       </t>
  </si>
  <si>
    <t xml:space="preserve">Vnútrost. doprava sute a vybúraných hmôt každých ďalších 5 m                    </t>
  </si>
  <si>
    <t>979131409</t>
  </si>
  <si>
    <t xml:space="preserve">Poplatok za ulož.a znešk.staveb.sute na vymedzených skládkach O-ostatný odpad </t>
  </si>
  <si>
    <t>999990005</t>
  </si>
  <si>
    <t xml:space="preserve">Konštrukcie a práce HSV, HZS T5 - nepredvídané práce                            </t>
  </si>
  <si>
    <t xml:space="preserve">hod     </t>
  </si>
  <si>
    <t xml:space="preserve">Presun hmôt pre opravy v objektoch výšky do 25 m                                </t>
  </si>
  <si>
    <t>713131151</t>
  </si>
  <si>
    <t>Montáž tep. izol. stien a základov volne vlož. rohože, pásy, dielce, dosky 1-vrs</t>
  </si>
  <si>
    <t>1F1324</t>
  </si>
  <si>
    <t xml:space="preserve">Polystyrén extrudovaný XPS - hr.50 mm                                           </t>
  </si>
  <si>
    <t>713191120</t>
  </si>
  <si>
    <t xml:space="preserve">Izolácia tepelná podláh, stropov, striech vrchom, položením PE fólia            </t>
  </si>
  <si>
    <t>998713201</t>
  </si>
  <si>
    <t xml:space="preserve">Presun hmôt pre izolácie tepelné v objektoch výšky do 6 m                       </t>
  </si>
  <si>
    <t xml:space="preserve">%       </t>
  </si>
  <si>
    <t>76251126R</t>
  </si>
  <si>
    <t xml:space="preserve">Podlahy podklad. systémové z dosiek OSB skrutk. na pero a drážku nebrús. 18mm   </t>
  </si>
  <si>
    <t>762512235</t>
  </si>
  <si>
    <t xml:space="preserve">Položenie podláh pod PVC z drevotriesk. dosiek na drev. podklad, pribíjaním     </t>
  </si>
  <si>
    <t>11250R</t>
  </si>
  <si>
    <t xml:space="preserve">Doska drevovláknitá STEICO flex alebo ekvivalent, hr. 40mm         P2                           </t>
  </si>
  <si>
    <t>762512255</t>
  </si>
  <si>
    <t xml:space="preserve">Položenie podláh pod PVC z drevotriesk. dosiek na betón                         </t>
  </si>
  <si>
    <t>11120R</t>
  </si>
  <si>
    <t xml:space="preserve">Doska drevovláknitá STEICO Isorel alebo ekvivalent, hr.10mm         P2                          </t>
  </si>
  <si>
    <t>762526130</t>
  </si>
  <si>
    <t xml:space="preserve">Položenie vankúšov pod podlahy, rozpätie nad 65 do 100 mm                       </t>
  </si>
  <si>
    <t>76252613R</t>
  </si>
  <si>
    <t xml:space="preserve">Položenie vankúšov pod podlahy, rozpätie nad 100 mm                             </t>
  </si>
  <si>
    <t>14910R</t>
  </si>
  <si>
    <t xml:space="preserve">Podložka z recyklovanej gumy pod drev. rošt  hr.12mm                            </t>
  </si>
  <si>
    <t>150250</t>
  </si>
  <si>
    <t xml:space="preserve">Hranolček SM 2 S76-100 L200-375         P2                                    </t>
  </si>
  <si>
    <t>762595000</t>
  </si>
  <si>
    <t xml:space="preserve">Spojovacie a ochranné prostriedky k montáži podláh                              </t>
  </si>
  <si>
    <t>998762201</t>
  </si>
  <si>
    <t xml:space="preserve">Presun hmôt pre tesárske konštr. v objektoch  výšky do 6 m                      </t>
  </si>
  <si>
    <t>763151350</t>
  </si>
  <si>
    <t xml:space="preserve">Suchá sadr. podlaha RIGIPS RIGIDUR E20 alebo ekvivalent, hr.20mm bez podsypu   P2               </t>
  </si>
  <si>
    <t>76315135R</t>
  </si>
  <si>
    <t xml:space="preserve">Suchá sadr. podlaha RIGIPS RIGIDUR H10 alebo ekvivalent,  hr.10mm bez podsypu   P2               </t>
  </si>
  <si>
    <t xml:space="preserve">Presun hmôt pre drevostavby v objektoch  výšky do 12 m                          </t>
  </si>
  <si>
    <t>766412133</t>
  </si>
  <si>
    <t xml:space="preserve">Montáž oblož. stien nad 1m2 palub. z tvr. dreva š. do 80mm                      </t>
  </si>
  <si>
    <t>91800R</t>
  </si>
  <si>
    <t xml:space="preserve">Obloženie hr. 20mm š. nad 100mm    A5                                         </t>
  </si>
  <si>
    <t>766414113</t>
  </si>
  <si>
    <t xml:space="preserve">Montáž oblož. stien do 5m2 panelmi z mäk. dreva pl. nad 1,5m2                   </t>
  </si>
  <si>
    <t>151700</t>
  </si>
  <si>
    <t xml:space="preserve">Doska IZOPLAT alebo ekvivalent, hr.20 1220x1830 - Hobra     P2                                  </t>
  </si>
  <si>
    <t xml:space="preserve">Montáž podkladového roštu pre obloženie stien                                   </t>
  </si>
  <si>
    <t>171020</t>
  </si>
  <si>
    <t xml:space="preserve">Lata SM 1 do 25cm2 x 200-375cm      A5                                        </t>
  </si>
  <si>
    <t>766699612</t>
  </si>
  <si>
    <t xml:space="preserve">Montáž krytov vykurovacích telies z tvrdého dreva  A1                         </t>
  </si>
  <si>
    <t>15001R</t>
  </si>
  <si>
    <t xml:space="preserve">Hranolček SM hobľovaný S25-75cm2 L200-375                                       </t>
  </si>
  <si>
    <t>766999906</t>
  </si>
  <si>
    <t xml:space="preserve">Konštrukcie stolárske, HZS T6-DMT drev. krytov vykur. telies,oprava dvier  A1 </t>
  </si>
  <si>
    <t xml:space="preserve">Presun hmôt pre konštr. stolárske v objektoch výšky do 6 m                      </t>
  </si>
  <si>
    <t>771273122</t>
  </si>
  <si>
    <t xml:space="preserve">Montáž obkl.stupňov sklz.keram.do lep.do 25cm                                   </t>
  </si>
  <si>
    <t>771273241</t>
  </si>
  <si>
    <t xml:space="preserve">Montáž obkl.podstup.sklz.keram.do lep.do 15cm                                   </t>
  </si>
  <si>
    <t>63010R</t>
  </si>
  <si>
    <t xml:space="preserve">Dlažba protišmyková GRES                                                        </t>
  </si>
  <si>
    <t xml:space="preserve">Presun hmôt pre podlahy z dlaždíc v objektoch výšky do 6 m                      </t>
  </si>
  <si>
    <t>775411820</t>
  </si>
  <si>
    <t xml:space="preserve">Demontáž soklíkov alebo líšt drevených priskrutkovaných    A3                 </t>
  </si>
  <si>
    <t>77641100R</t>
  </si>
  <si>
    <t xml:space="preserve">Osadenie a dodávka odvetrávacia lišta 10x35mm                                   </t>
  </si>
  <si>
    <t>776511820</t>
  </si>
  <si>
    <t xml:space="preserve">Odstránenie povlakových podláh lepených s podložkou                             </t>
  </si>
  <si>
    <t>776541100</t>
  </si>
  <si>
    <t xml:space="preserve">Lepenie povlakových izolačných podláh plastových pásov      P2                </t>
  </si>
  <si>
    <t>77659100R</t>
  </si>
  <si>
    <t xml:space="preserve">Lepenie vinylovej podlahy       P2                                            </t>
  </si>
  <si>
    <t>12209R</t>
  </si>
  <si>
    <t xml:space="preserve">Podlahovina vinylová pre športové povrchy hr.7,5mm                              </t>
  </si>
  <si>
    <t>776994111</t>
  </si>
  <si>
    <t xml:space="preserve">Ostatné práce pri povl. podlahách, zvarovanie podlahovín      P2              </t>
  </si>
  <si>
    <t>77699611R</t>
  </si>
  <si>
    <t xml:space="preserve">Náter povlakových podláh PRORESCOL alebo ekvivalent,          P2                                 </t>
  </si>
  <si>
    <t>776999904</t>
  </si>
  <si>
    <t xml:space="preserve">Podlahy povlakové, HZS T4 - uskladnenie povlakovej podlahy                      </t>
  </si>
  <si>
    <t>998776201</t>
  </si>
  <si>
    <t xml:space="preserve">Presun hmôt pre podlahy povlakové v objektoch výšky do 6 m                      </t>
  </si>
  <si>
    <t>783726300</t>
  </si>
  <si>
    <t xml:space="preserve">Nátery tesárskych konštr. syntetické lazur. lakom 3x lakovanie                  </t>
  </si>
  <si>
    <t>783991221</t>
  </si>
  <si>
    <t xml:space="preserve">Bezpečnostné šrafovanie  betonového povrchu na rovnej ploche                    </t>
  </si>
  <si>
    <t>784411211</t>
  </si>
  <si>
    <t xml:space="preserve">Penetrácia podkladu pod maľby v miest. do 3,8m                                  </t>
  </si>
  <si>
    <t>784452571</t>
  </si>
  <si>
    <t xml:space="preserve">Maľba zo zmesí tekut. 1far. dvojnás. v miest. do 3,8m                           </t>
  </si>
  <si>
    <t>Objekt SO10  Oprava interiéru technickej časti haly A</t>
  </si>
  <si>
    <t>311273116</t>
  </si>
  <si>
    <t>Murivo nosné (m3) z tvárnic YTONG Standard alebo ekvivalent  hr. 300 mm P2-400 PDK, na MVC a maltu YTONG (300x249x599)</t>
  </si>
  <si>
    <t>612465184</t>
  </si>
  <si>
    <t>Vnútorná omietka stien štuková BAUMIT, strojné miešanie, ručné dvojnásobné nanášanie, VivaRenova  alebo ekvivalent, hr. 3+3 mm</t>
  </si>
  <si>
    <t>612465202</t>
  </si>
  <si>
    <t>Vnútorná omietka stien BAUMIT  alebo ekvivalent, vápennocementová, strojné nanášanie, MPI 25 L, ľahká, hr. 20 mm</t>
  </si>
  <si>
    <t>631323711</t>
  </si>
  <si>
    <t>Mazanina z betónu vystužená oceľovými vláknami (Dramix) (m3) tr.C25/30 hr. nad 80 do 120 mm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</si>
  <si>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</si>
  <si>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</si>
  <si>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</si>
  <si>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</si>
  <si>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941941831</t>
  </si>
  <si>
    <t>Demontáž lešenia ľahkého pracovného radového s podlahami šírky nad 0,80 do 1,00 m, výšky do 10 m</t>
  </si>
  <si>
    <t>Čistenie budov zametaním v miestnostiach, chodbách, na schodišti a na povalách</t>
  </si>
  <si>
    <t>953945111</t>
  </si>
  <si>
    <t>BAUMIT  alebo ekvivalent Rohová lišta hliníková</t>
  </si>
  <si>
    <t>965041341</t>
  </si>
  <si>
    <t>Búranie podkladov pod dlažby, liatych dlažieb a mazanín,škvarobetón hr.do 100 mm, plochy nad 4 m2 -1,60000t</t>
  </si>
  <si>
    <t>968071137</t>
  </si>
  <si>
    <t>Vyvesenie kovového krídla vrát do suti plochy nad 4 m2</t>
  </si>
  <si>
    <t>971033631</t>
  </si>
  <si>
    <t>Vybúranie otvorov v murive tehl. plochy do 4 m2 hr. do 150 mm,  -0,27000t, skloveton</t>
  </si>
  <si>
    <t>Odvoz sutiny a vybúraných hmôt na skládku do 10km</t>
  </si>
  <si>
    <t>998009101</t>
  </si>
  <si>
    <t>Presun hmôt samostatne budovaného lešenia bez ohľadu na výšku</t>
  </si>
  <si>
    <t>998011001</t>
  </si>
  <si>
    <t>Presun hmôt pre budovy  (801, 803, 812), zvislá konštr. z tehál, tvárnic, z kovu výšky do 6 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</si>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</sst>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FFFFFF"/>
      <name val="Calibri"/>
      <family val="2"/>
      <charset val="238"/>
      <scheme val="minor"/>
    </font>
    <font>
      <sz val="8"/>
      <color rgb="FF0000FF"/>
      <name val="Arial CE"/>
      <charset val="238"/>
    </font>
    <font>
      <sz val="11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166" fontId="5" fillId="0" borderId="0" xfId="0" applyNumberFormat="1" applyFont="1"/>
    <xf numFmtId="0" fontId="14" fillId="0" borderId="106" xfId="0" applyFont="1" applyBorder="1"/>
    <xf numFmtId="164" fontId="14" fillId="0" borderId="106" xfId="0" applyNumberFormat="1" applyFont="1" applyBorder="1"/>
    <xf numFmtId="166" fontId="14" fillId="0" borderId="106" xfId="0" applyNumberFormat="1" applyFont="1" applyBorder="1"/>
    <xf numFmtId="165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18" fillId="0" borderId="0" xfId="0" applyFont="1"/>
    <xf numFmtId="164" fontId="6" fillId="0" borderId="14" xfId="0" applyNumberFormat="1" applyFont="1" applyFill="1" applyBorder="1"/>
    <xf numFmtId="0" fontId="19" fillId="0" borderId="0" xfId="0" applyFont="1" applyAlignment="1">
      <alignment wrapText="1"/>
    </xf>
    <xf numFmtId="164" fontId="19" fillId="0" borderId="0" xfId="0" applyNumberFormat="1" applyFont="1" applyAlignment="1">
      <alignment wrapText="1"/>
    </xf>
    <xf numFmtId="166" fontId="19" fillId="0" borderId="0" xfId="0" applyNumberFormat="1" applyFont="1" applyAlignment="1">
      <alignment wrapText="1"/>
    </xf>
    <xf numFmtId="165" fontId="19" fillId="0" borderId="0" xfId="0" applyNumberFormat="1" applyFont="1" applyAlignment="1">
      <alignment wrapText="1"/>
    </xf>
    <xf numFmtId="165" fontId="20" fillId="0" borderId="0" xfId="0" applyNumberFormat="1" applyFont="1"/>
    <xf numFmtId="0" fontId="20" fillId="0" borderId="0" xfId="0" applyFont="1"/>
    <xf numFmtId="49" fontId="19" fillId="0" borderId="0" xfId="0" applyNumberFormat="1" applyFont="1" applyAlignment="1">
      <alignment horizontal="left" wrapText="1"/>
    </xf>
    <xf numFmtId="166" fontId="20" fillId="0" borderId="0" xfId="0" applyNumberFormat="1" applyFont="1"/>
    <xf numFmtId="0" fontId="19" fillId="0" borderId="0" xfId="0" applyFont="1"/>
    <xf numFmtId="166" fontId="19" fillId="0" borderId="0" xfId="0" applyNumberFormat="1" applyFont="1"/>
    <xf numFmtId="166" fontId="19" fillId="0" borderId="102" xfId="0" applyNumberFormat="1" applyFont="1" applyBorder="1"/>
    <xf numFmtId="0" fontId="19" fillId="0" borderId="44" xfId="0" applyFont="1" applyBorder="1" applyAlignment="1">
      <alignment wrapText="1"/>
    </xf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0" xfId="0" applyFont="1"/>
    <xf numFmtId="0" fontId="14" fillId="0" borderId="106" xfId="0" applyFont="1" applyBorder="1"/>
    <xf numFmtId="0" fontId="5" fillId="0" borderId="8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 applyProtection="1">
      <alignment horizontal="center" vertical="center"/>
    </xf>
    <xf numFmtId="0" fontId="8" fillId="3" borderId="6" xfId="1" applyFill="1" applyBorder="1" applyAlignment="1" applyProtection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08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59" xfId="0" applyFont="1" applyBorder="1"/>
    <xf numFmtId="0" fontId="1" fillId="0" borderId="75" xfId="0" applyFont="1" applyFill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0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78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3" xfId="0" applyFont="1" applyFill="1" applyBorder="1"/>
    <xf numFmtId="0" fontId="1" fillId="0" borderId="49" xfId="0" applyFont="1" applyFill="1" applyBorder="1"/>
    <xf numFmtId="0" fontId="1" fillId="0" borderId="74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2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 applyProtection="1">
      <alignment horizontal="center" vertical="center"/>
    </xf>
    <xf numFmtId="0" fontId="8" fillId="3" borderId="5" xfId="1" applyFill="1" applyBorder="1" applyAlignment="1" applyProtection="1">
      <alignment horizontal="left" vertical="center"/>
    </xf>
    <xf numFmtId="0" fontId="8" fillId="3" borderId="6" xfId="1" applyFill="1" applyBorder="1" applyAlignment="1" applyProtection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9" fillId="0" borderId="0" xfId="0" applyFont="1" applyAlignment="1">
      <alignment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workbookViewId="0">
      <selection activeCell="D15" sqref="D15"/>
    </sheetView>
  </sheetViews>
  <sheetFormatPr defaultColWidth="0" defaultRowHeight="15" x14ac:dyDescent="0.25"/>
  <cols>
    <col min="1" max="1" width="32.7109375" customWidth="1"/>
    <col min="2" max="2" width="10.7109375" customWidth="1"/>
    <col min="3" max="6" width="8.7109375" customWidth="1"/>
    <col min="7" max="7" width="10.7109375" customWidth="1"/>
    <col min="8" max="8" width="9.140625" customWidth="1"/>
    <col min="9" max="26" width="0" hidden="1" customWidth="1"/>
    <col min="27" max="16384" width="9.140625" hidden="1"/>
  </cols>
  <sheetData>
    <row r="1" spans="1:17" x14ac:dyDescent="0.25">
      <c r="A1" s="3"/>
      <c r="B1" s="3"/>
      <c r="C1" s="3"/>
      <c r="D1" s="3"/>
      <c r="E1" s="3"/>
      <c r="F1" s="3"/>
      <c r="G1" s="3"/>
    </row>
    <row r="2" spans="1:17" ht="35.1" customHeight="1" x14ac:dyDescent="0.25">
      <c r="A2" s="232" t="s">
        <v>0</v>
      </c>
      <c r="B2" s="233"/>
      <c r="C2" s="233"/>
      <c r="D2" s="233"/>
      <c r="E2" s="233"/>
      <c r="F2" s="5" t="s">
        <v>2</v>
      </c>
      <c r="G2" s="5"/>
    </row>
    <row r="3" spans="1:17" x14ac:dyDescent="0.25">
      <c r="A3" s="234" t="s">
        <v>1</v>
      </c>
      <c r="B3" s="234"/>
      <c r="C3" s="234"/>
      <c r="D3" s="234"/>
      <c r="E3" s="234"/>
      <c r="F3" s="6" t="s">
        <v>3</v>
      </c>
      <c r="G3" s="6" t="s">
        <v>4</v>
      </c>
    </row>
    <row r="4" spans="1:17" x14ac:dyDescent="0.25">
      <c r="A4" s="234"/>
      <c r="B4" s="234"/>
      <c r="C4" s="234"/>
      <c r="D4" s="234"/>
      <c r="E4" s="234"/>
      <c r="F4" s="7">
        <v>0.2</v>
      </c>
      <c r="G4" s="7">
        <v>0</v>
      </c>
    </row>
    <row r="5" spans="1:17" x14ac:dyDescent="0.25">
      <c r="A5" s="8"/>
      <c r="B5" s="8"/>
      <c r="C5" s="8"/>
      <c r="D5" s="8"/>
      <c r="E5" s="8"/>
      <c r="F5" s="8"/>
      <c r="G5" s="8"/>
    </row>
    <row r="6" spans="1:17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ht="34.5" x14ac:dyDescent="0.25">
      <c r="A7" s="231" t="s">
        <v>12</v>
      </c>
      <c r="B7" s="222">
        <v>0</v>
      </c>
      <c r="C7" s="222">
        <f>'SO 27520'!P25</f>
        <v>0</v>
      </c>
      <c r="D7" s="222">
        <v>0</v>
      </c>
      <c r="E7" s="222">
        <f>'SO 27520'!P16</f>
        <v>0</v>
      </c>
      <c r="F7" s="222">
        <v>0</v>
      </c>
      <c r="G7" s="222">
        <f t="shared" ref="G7:G23" si="0">B7+C7+D7+E7+F7</f>
        <v>0</v>
      </c>
      <c r="K7">
        <f>'SO 27520'!K242</f>
        <v>0</v>
      </c>
      <c r="Q7">
        <v>30.126000000000001</v>
      </c>
    </row>
    <row r="8" spans="1:17" ht="34.5" x14ac:dyDescent="0.25">
      <c r="A8" s="231" t="s">
        <v>13</v>
      </c>
      <c r="B8" s="222">
        <v>0</v>
      </c>
      <c r="C8" s="222">
        <f>'SO 27521'!P25</f>
        <v>0</v>
      </c>
      <c r="D8" s="222">
        <v>0</v>
      </c>
      <c r="E8" s="222">
        <f>'SO 27521'!P16</f>
        <v>0</v>
      </c>
      <c r="F8" s="222">
        <v>0</v>
      </c>
      <c r="G8" s="222">
        <f t="shared" si="0"/>
        <v>0</v>
      </c>
      <c r="K8">
        <f>'SO 27521'!K742</f>
        <v>0</v>
      </c>
      <c r="Q8">
        <v>30.126000000000001</v>
      </c>
    </row>
    <row r="9" spans="1:17" ht="23.25" x14ac:dyDescent="0.25">
      <c r="A9" s="231" t="s">
        <v>14</v>
      </c>
      <c r="B9" s="222">
        <f>'SO 27522'!I233-Rekapitulácia!D9</f>
        <v>0</v>
      </c>
      <c r="C9" s="222">
        <f>'SO 27522'!P25</f>
        <v>0</v>
      </c>
      <c r="D9" s="222">
        <v>0</v>
      </c>
      <c r="E9" s="222">
        <f>'SO 27522'!P16</f>
        <v>0</v>
      </c>
      <c r="F9" s="222">
        <v>0</v>
      </c>
      <c r="G9" s="222">
        <f t="shared" si="0"/>
        <v>0</v>
      </c>
      <c r="K9">
        <f>'SO 27522'!K233</f>
        <v>0</v>
      </c>
      <c r="Q9">
        <v>30.126000000000001</v>
      </c>
    </row>
    <row r="10" spans="1:17" ht="23.25" x14ac:dyDescent="0.25">
      <c r="A10" s="231" t="s">
        <v>15</v>
      </c>
      <c r="B10" s="222">
        <f>'SO 27523'!I174-Rekapitulácia!D10</f>
        <v>0</v>
      </c>
      <c r="C10" s="222">
        <f>'SO 27523'!P25</f>
        <v>0</v>
      </c>
      <c r="D10" s="222">
        <v>0</v>
      </c>
      <c r="E10" s="222">
        <f>'SO 27523'!P16</f>
        <v>0</v>
      </c>
      <c r="F10" s="222">
        <v>0</v>
      </c>
      <c r="G10" s="222">
        <f t="shared" si="0"/>
        <v>0</v>
      </c>
      <c r="K10">
        <f>'SO 27523'!K174</f>
        <v>0</v>
      </c>
      <c r="Q10">
        <v>30.126000000000001</v>
      </c>
    </row>
    <row r="11" spans="1:17" ht="34.5" x14ac:dyDescent="0.25">
      <c r="A11" s="231" t="s">
        <v>16</v>
      </c>
      <c r="B11" s="222">
        <f>'SO 27524'!I94-Rekapitulácia!D11</f>
        <v>0</v>
      </c>
      <c r="C11" s="222">
        <f>'SO 27524'!P25</f>
        <v>0</v>
      </c>
      <c r="D11" s="222">
        <v>0</v>
      </c>
      <c r="E11" s="222">
        <f>'SO 27524'!P16</f>
        <v>0</v>
      </c>
      <c r="F11" s="222">
        <v>0</v>
      </c>
      <c r="G11" s="222">
        <f t="shared" si="0"/>
        <v>0</v>
      </c>
      <c r="K11">
        <f>'SO 27524'!K94</f>
        <v>0</v>
      </c>
      <c r="Q11">
        <v>30.126000000000001</v>
      </c>
    </row>
    <row r="12" spans="1:17" ht="23.25" x14ac:dyDescent="0.25">
      <c r="A12" s="231" t="s">
        <v>17</v>
      </c>
      <c r="B12" s="222">
        <f>'SO 27525'!I163-Rekapitulácia!D12</f>
        <v>0</v>
      </c>
      <c r="C12" s="222">
        <f>'SO 27525'!P25</f>
        <v>0</v>
      </c>
      <c r="D12" s="222">
        <v>0</v>
      </c>
      <c r="E12" s="222">
        <f>'SO 27525'!P16</f>
        <v>0</v>
      </c>
      <c r="F12" s="222">
        <v>0</v>
      </c>
      <c r="G12" s="222">
        <f t="shared" si="0"/>
        <v>0</v>
      </c>
      <c r="K12">
        <f>'SO 27525'!K163</f>
        <v>0</v>
      </c>
      <c r="Q12">
        <v>30.126000000000001</v>
      </c>
    </row>
    <row r="13" spans="1:17" ht="23.25" x14ac:dyDescent="0.25">
      <c r="A13" s="231" t="s">
        <v>18</v>
      </c>
      <c r="B13" s="222">
        <f>'SO 27526'!I221-Rekapitulácia!D13</f>
        <v>0</v>
      </c>
      <c r="C13" s="222">
        <f>'SO 27526'!P25</f>
        <v>0</v>
      </c>
      <c r="D13" s="222">
        <v>0</v>
      </c>
      <c r="E13" s="222">
        <f>'SO 27526'!P16</f>
        <v>0</v>
      </c>
      <c r="F13" s="222">
        <v>0</v>
      </c>
      <c r="G13" s="222">
        <f t="shared" si="0"/>
        <v>0</v>
      </c>
      <c r="K13">
        <f>'SO 27526'!K221</f>
        <v>0</v>
      </c>
      <c r="Q13">
        <v>30.126000000000001</v>
      </c>
    </row>
    <row r="14" spans="1:17" ht="23.25" x14ac:dyDescent="0.25">
      <c r="A14" s="231" t="s">
        <v>19</v>
      </c>
      <c r="B14" s="222">
        <v>0</v>
      </c>
      <c r="C14" s="222">
        <f>'SO 27527'!P25</f>
        <v>0</v>
      </c>
      <c r="D14" s="222">
        <v>0</v>
      </c>
      <c r="E14" s="222">
        <f>'SO 27527'!P16</f>
        <v>0</v>
      </c>
      <c r="F14" s="222">
        <v>0</v>
      </c>
      <c r="G14" s="222">
        <f t="shared" si="0"/>
        <v>0</v>
      </c>
      <c r="K14">
        <f>'SO 27527'!K189</f>
        <v>0</v>
      </c>
      <c r="Q14">
        <v>30.126000000000001</v>
      </c>
    </row>
    <row r="15" spans="1:17" ht="23.25" x14ac:dyDescent="0.25">
      <c r="A15" s="231" t="s">
        <v>20</v>
      </c>
      <c r="B15" s="222">
        <f>'SO 27528'!I136-Rekapitulácia!D15</f>
        <v>0</v>
      </c>
      <c r="C15" s="222">
        <f>'SO 27528'!P25</f>
        <v>0</v>
      </c>
      <c r="D15" s="222">
        <v>0</v>
      </c>
      <c r="E15" s="222">
        <f>'SO 27528'!P16</f>
        <v>0</v>
      </c>
      <c r="F15" s="222">
        <v>0</v>
      </c>
      <c r="G15" s="222">
        <f t="shared" si="0"/>
        <v>0</v>
      </c>
      <c r="K15">
        <f>'SO 27528'!K136</f>
        <v>0</v>
      </c>
      <c r="Q15">
        <v>30.126000000000001</v>
      </c>
    </row>
    <row r="16" spans="1:17" ht="23.25" x14ac:dyDescent="0.25">
      <c r="A16" s="231" t="s">
        <v>21</v>
      </c>
      <c r="B16" s="222">
        <f>'SO 27529'!I223-Rekapitulácia!D16</f>
        <v>0</v>
      </c>
      <c r="C16" s="222">
        <f>'SO 27529'!P25</f>
        <v>0</v>
      </c>
      <c r="D16" s="222">
        <v>0</v>
      </c>
      <c r="E16" s="222">
        <f>'SO 27529'!P16</f>
        <v>0</v>
      </c>
      <c r="F16" s="222">
        <v>0</v>
      </c>
      <c r="G16" s="222">
        <f t="shared" si="0"/>
        <v>0</v>
      </c>
      <c r="K16">
        <f>'SO 27529'!K223</f>
        <v>0</v>
      </c>
      <c r="Q16">
        <v>30.126000000000001</v>
      </c>
    </row>
    <row r="17" spans="1:26" ht="23.25" x14ac:dyDescent="0.25">
      <c r="A17" s="231" t="s">
        <v>22</v>
      </c>
      <c r="B17" s="222">
        <v>0</v>
      </c>
      <c r="C17" s="222">
        <f>'SO 27530'!P25</f>
        <v>0</v>
      </c>
      <c r="D17" s="222">
        <v>0</v>
      </c>
      <c r="E17" s="222">
        <f>'SO 27530'!P16</f>
        <v>0</v>
      </c>
      <c r="F17" s="222">
        <v>0</v>
      </c>
      <c r="G17" s="222">
        <f t="shared" si="0"/>
        <v>0</v>
      </c>
      <c r="K17">
        <f>'SO 27530'!K151</f>
        <v>0</v>
      </c>
      <c r="Q17">
        <v>30.126000000000001</v>
      </c>
    </row>
    <row r="18" spans="1:26" ht="34.5" x14ac:dyDescent="0.25">
      <c r="A18" s="231" t="s">
        <v>23</v>
      </c>
      <c r="B18" s="222">
        <f>'SO 27531'!I231-Rekapitulácia!D18</f>
        <v>0</v>
      </c>
      <c r="C18" s="222">
        <f>'SO 27531'!P25</f>
        <v>0</v>
      </c>
      <c r="D18" s="222">
        <v>0</v>
      </c>
      <c r="E18" s="222">
        <f>'SO 27531'!P16</f>
        <v>0</v>
      </c>
      <c r="F18" s="222">
        <v>0</v>
      </c>
      <c r="G18" s="222">
        <f t="shared" si="0"/>
        <v>0</v>
      </c>
      <c r="K18">
        <f>'SO 27531'!K231</f>
        <v>0</v>
      </c>
      <c r="Q18">
        <v>30.126000000000001</v>
      </c>
    </row>
    <row r="19" spans="1:26" ht="23.25" x14ac:dyDescent="0.25">
      <c r="A19" s="231" t="s">
        <v>24</v>
      </c>
      <c r="B19" s="222">
        <f>'SO 27532'!I256-Rekapitulácia!D19</f>
        <v>0</v>
      </c>
      <c r="C19" s="222">
        <f>'SO 27532'!P25</f>
        <v>0</v>
      </c>
      <c r="D19" s="222">
        <v>0</v>
      </c>
      <c r="E19" s="222">
        <f>'SO 27532'!P16</f>
        <v>0</v>
      </c>
      <c r="F19" s="222">
        <v>0</v>
      </c>
      <c r="G19" s="222">
        <f t="shared" si="0"/>
        <v>0</v>
      </c>
      <c r="K19">
        <f>'SO 27532'!K256</f>
        <v>0</v>
      </c>
      <c r="Q19">
        <v>30.126000000000001</v>
      </c>
    </row>
    <row r="20" spans="1:26" ht="23.25" x14ac:dyDescent="0.25">
      <c r="A20" s="231" t="s">
        <v>25</v>
      </c>
      <c r="B20" s="222">
        <f>'SO 27533'!I250-Rekapitulácia!D20</f>
        <v>0</v>
      </c>
      <c r="C20" s="222">
        <f>'SO 27533'!P25</f>
        <v>0</v>
      </c>
      <c r="D20" s="222">
        <v>0</v>
      </c>
      <c r="E20" s="222">
        <f>'SO 27533'!P16</f>
        <v>0</v>
      </c>
      <c r="F20" s="222">
        <v>0</v>
      </c>
      <c r="G20" s="222">
        <f t="shared" si="0"/>
        <v>0</v>
      </c>
      <c r="K20">
        <f>'SO 27533'!K250</f>
        <v>0</v>
      </c>
      <c r="Q20">
        <v>30.126000000000001</v>
      </c>
    </row>
    <row r="21" spans="1:26" ht="23.25" x14ac:dyDescent="0.25">
      <c r="A21" s="231" t="s">
        <v>26</v>
      </c>
      <c r="B21" s="222">
        <f>'SO 27534'!I167-Rekapitulácia!D21</f>
        <v>0</v>
      </c>
      <c r="C21" s="222">
        <f>'SO 27534'!P25</f>
        <v>0</v>
      </c>
      <c r="D21" s="222">
        <v>0</v>
      </c>
      <c r="E21" s="222">
        <f>'SO 27534'!P16</f>
        <v>0</v>
      </c>
      <c r="F21" s="222">
        <v>0</v>
      </c>
      <c r="G21" s="222">
        <f t="shared" si="0"/>
        <v>0</v>
      </c>
      <c r="K21">
        <f>'SO 27534'!K167</f>
        <v>0</v>
      </c>
      <c r="Q21">
        <v>30.126000000000001</v>
      </c>
    </row>
    <row r="22" spans="1:26" ht="23.25" x14ac:dyDescent="0.25">
      <c r="A22" s="231" t="s">
        <v>27</v>
      </c>
      <c r="B22" s="222">
        <f>'SO 27535'!I204-Rekapitulácia!D22</f>
        <v>0</v>
      </c>
      <c r="C22" s="222">
        <f>'SO 27535'!P25</f>
        <v>0</v>
      </c>
      <c r="D22" s="222">
        <v>0</v>
      </c>
      <c r="E22" s="222">
        <f>'SO 27535'!P16</f>
        <v>0</v>
      </c>
      <c r="F22" s="222">
        <v>0</v>
      </c>
      <c r="G22" s="222">
        <f t="shared" si="0"/>
        <v>0</v>
      </c>
      <c r="K22">
        <f>'SO 27535'!K204</f>
        <v>0</v>
      </c>
      <c r="Q22">
        <v>30.126000000000001</v>
      </c>
    </row>
    <row r="23" spans="1:26" ht="23.25" x14ac:dyDescent="0.25">
      <c r="A23" s="231" t="s">
        <v>28</v>
      </c>
      <c r="B23" s="224">
        <f>'SO 27536'!I111-Rekapitulácia!D23</f>
        <v>0</v>
      </c>
      <c r="C23" s="224">
        <f>'SO 27536'!P25</f>
        <v>0</v>
      </c>
      <c r="D23" s="224">
        <v>0</v>
      </c>
      <c r="E23" s="224">
        <f>'SO 27536'!P16</f>
        <v>0</v>
      </c>
      <c r="F23" s="224">
        <v>0</v>
      </c>
      <c r="G23" s="224">
        <f t="shared" si="0"/>
        <v>0</v>
      </c>
      <c r="K23">
        <f>'SO 27536'!K111</f>
        <v>0</v>
      </c>
      <c r="Q23">
        <v>30.126000000000001</v>
      </c>
    </row>
    <row r="24" spans="1:26" x14ac:dyDescent="0.25">
      <c r="A24" s="227" t="s">
        <v>3121</v>
      </c>
      <c r="B24" s="228">
        <f>SUM(B7:B23)</f>
        <v>0</v>
      </c>
      <c r="C24" s="228">
        <f>SUM(C7:C23)</f>
        <v>0</v>
      </c>
      <c r="D24" s="228">
        <f>SUM(D7:D23)</f>
        <v>0</v>
      </c>
      <c r="E24" s="228">
        <f>SUM(E7:E23)</f>
        <v>0</v>
      </c>
      <c r="F24" s="228">
        <f>SUM(F7:F23)</f>
        <v>0</v>
      </c>
      <c r="G24" s="228">
        <f>SUM(G7:G23)-SUM(Z7:Z23)</f>
        <v>0</v>
      </c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25">
      <c r="A25" s="225" t="s">
        <v>3122</v>
      </c>
      <c r="B25" s="226">
        <f>G24-SUM(Rekapitulácia!K7:'Rekapitulácia'!K23)*1</f>
        <v>0</v>
      </c>
      <c r="C25" s="226"/>
      <c r="D25" s="226"/>
      <c r="E25" s="226"/>
      <c r="F25" s="226"/>
      <c r="G25" s="226">
        <f>ROUND(((ROUND(B25,2)*20)/100),2)*1</f>
        <v>0</v>
      </c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25">
      <c r="A26" s="4" t="s">
        <v>3123</v>
      </c>
      <c r="B26" s="223">
        <f>(G24-B25)</f>
        <v>0</v>
      </c>
      <c r="C26" s="223"/>
      <c r="D26" s="223"/>
      <c r="E26" s="223"/>
      <c r="F26" s="223"/>
      <c r="G26" s="223">
        <f>ROUND(((ROUND(B26,2)*0)/100),2)</f>
        <v>0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spans="1:26" x14ac:dyDescent="0.25">
      <c r="A27" s="229" t="s">
        <v>3124</v>
      </c>
      <c r="B27" s="230"/>
      <c r="C27" s="230"/>
      <c r="D27" s="230"/>
      <c r="E27" s="230"/>
      <c r="F27" s="230"/>
      <c r="G27" s="230">
        <f>SUM(G24:G26)</f>
        <v>0</v>
      </c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workbookViewId="0">
      <pane ySplit="1" topLeftCell="A113" activePane="bottomLeft" state="frozen"/>
      <selection pane="bottomLeft" activeCell="H82" sqref="H82:H132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2059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27528'!E58</f>
        <v>0</v>
      </c>
      <c r="D15" s="58">
        <f>'SO 27528'!F58</f>
        <v>0</v>
      </c>
      <c r="E15" s="67">
        <f>'SO 27528'!G58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27528'!E63</f>
        <v>0</v>
      </c>
      <c r="D16" s="93">
        <f>'SO 27528'!F63</f>
        <v>0</v>
      </c>
      <c r="E16" s="94">
        <f>'SO 27528'!G63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(SUM(Z80:Z135))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27528'!K80:'SO 27528'!K135)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27528'!K80:'SO 27528'!K135)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2059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78</v>
      </c>
      <c r="C56" s="256"/>
      <c r="D56" s="256"/>
      <c r="E56" s="138">
        <f>'SO 27528'!L83</f>
        <v>0</v>
      </c>
      <c r="F56" s="138">
        <f>'SO 27528'!M83</f>
        <v>0</v>
      </c>
      <c r="G56" s="138">
        <f>'SO 27528'!I83</f>
        <v>0</v>
      </c>
      <c r="H56" s="139">
        <f>'SO 27528'!S83</f>
        <v>0</v>
      </c>
      <c r="I56" s="139">
        <f>'SO 27528'!V83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2060</v>
      </c>
      <c r="C57" s="256"/>
      <c r="D57" s="256"/>
      <c r="E57" s="138">
        <f>'SO 27528'!L87</f>
        <v>0</v>
      </c>
      <c r="F57" s="138">
        <f>'SO 27528'!M87</f>
        <v>0</v>
      </c>
      <c r="G57" s="138">
        <f>'SO 27528'!I87</f>
        <v>0</v>
      </c>
      <c r="H57" s="139">
        <f>'SO 27528'!S87</f>
        <v>0</v>
      </c>
      <c r="I57" s="139">
        <f>'SO 27528'!V87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7" t="s">
        <v>76</v>
      </c>
      <c r="C58" s="237"/>
      <c r="D58" s="237"/>
      <c r="E58" s="140">
        <f>'SO 27528'!L89</f>
        <v>0</v>
      </c>
      <c r="F58" s="140">
        <f>'SO 27528'!M89</f>
        <v>0</v>
      </c>
      <c r="G58" s="140">
        <f>'SO 27528'!I89</f>
        <v>0</v>
      </c>
      <c r="H58" s="141">
        <f>'SO 27528'!S89</f>
        <v>0</v>
      </c>
      <c r="I58" s="141">
        <f>'SO 27528'!V89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"/>
      <c r="B59" s="20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0"/>
      <c r="B60" s="257" t="s">
        <v>79</v>
      </c>
      <c r="C60" s="237"/>
      <c r="D60" s="237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80</v>
      </c>
      <c r="C61" s="256"/>
      <c r="D61" s="256"/>
      <c r="E61" s="138">
        <f>'SO 27528'!L95</f>
        <v>0</v>
      </c>
      <c r="F61" s="138">
        <f>'SO 27528'!M95</f>
        <v>0</v>
      </c>
      <c r="G61" s="138">
        <f>'SO 27528'!I95</f>
        <v>0</v>
      </c>
      <c r="H61" s="139">
        <f>'SO 27528'!S95</f>
        <v>0</v>
      </c>
      <c r="I61" s="139">
        <f>'SO 27528'!V95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301</v>
      </c>
      <c r="C62" s="256"/>
      <c r="D62" s="256"/>
      <c r="E62" s="138">
        <f>'SO 27528'!L133</f>
        <v>0</v>
      </c>
      <c r="F62" s="138">
        <f>'SO 27528'!M133</f>
        <v>0</v>
      </c>
      <c r="G62" s="138">
        <f>'SO 27528'!I133</f>
        <v>0</v>
      </c>
      <c r="H62" s="139">
        <f>'SO 27528'!S133</f>
        <v>0</v>
      </c>
      <c r="I62" s="139">
        <f>'SO 27528'!V133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7" t="s">
        <v>79</v>
      </c>
      <c r="C63" s="237"/>
      <c r="D63" s="237"/>
      <c r="E63" s="140">
        <f>'SO 27528'!L135</f>
        <v>0</v>
      </c>
      <c r="F63" s="140">
        <f>'SO 27528'!M135</f>
        <v>0</v>
      </c>
      <c r="G63" s="140">
        <f>'SO 27528'!I135</f>
        <v>0</v>
      </c>
      <c r="H63" s="141">
        <f>'SO 27528'!S135</f>
        <v>0</v>
      </c>
      <c r="I63" s="141">
        <f>'SO 27528'!V135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"/>
      <c r="B64" s="200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25">
      <c r="A65" s="142"/>
      <c r="B65" s="240" t="s">
        <v>95</v>
      </c>
      <c r="C65" s="241"/>
      <c r="D65" s="241"/>
      <c r="E65" s="144">
        <f>'SO 27528'!L136</f>
        <v>0</v>
      </c>
      <c r="F65" s="144">
        <f>'SO 27528'!M136</f>
        <v>0</v>
      </c>
      <c r="G65" s="144">
        <f>'SO 27528'!I136</f>
        <v>0</v>
      </c>
      <c r="H65" s="145">
        <f>'SO 27528'!S136</f>
        <v>0</v>
      </c>
      <c r="I65" s="145">
        <f>'SO 27528'!V136</f>
        <v>0</v>
      </c>
      <c r="J65" s="146"/>
      <c r="K65" s="146"/>
      <c r="L65" s="146"/>
      <c r="M65" s="146"/>
      <c r="N65" s="146"/>
      <c r="O65" s="146"/>
      <c r="P65" s="146"/>
      <c r="Q65" s="147"/>
      <c r="R65" s="147"/>
      <c r="S65" s="147"/>
      <c r="T65" s="147"/>
      <c r="U65" s="147"/>
      <c r="V65" s="152"/>
      <c r="W65" s="208"/>
      <c r="X65" s="143"/>
      <c r="Y65" s="143"/>
      <c r="Z65" s="143"/>
    </row>
    <row r="66" spans="1:26" x14ac:dyDescent="0.25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25">
      <c r="A67" s="15"/>
      <c r="B67" s="42"/>
      <c r="C67" s="3"/>
      <c r="D67" s="3"/>
      <c r="E67" s="14"/>
      <c r="F67" s="14"/>
      <c r="G67" s="14"/>
      <c r="H67" s="153"/>
      <c r="I67" s="153"/>
      <c r="J67" s="153"/>
      <c r="K67" s="153"/>
      <c r="L67" s="153"/>
      <c r="M67" s="153"/>
      <c r="N67" s="153"/>
      <c r="O67" s="153"/>
      <c r="P67" s="153"/>
      <c r="Q67" s="11"/>
      <c r="R67" s="11"/>
      <c r="S67" s="11"/>
      <c r="T67" s="11"/>
      <c r="U67" s="11"/>
      <c r="V67" s="11"/>
      <c r="W67" s="53"/>
    </row>
    <row r="68" spans="1:26" x14ac:dyDescent="0.25">
      <c r="A68" s="15"/>
      <c r="B68" s="38"/>
      <c r="C68" s="8"/>
      <c r="D68" s="8"/>
      <c r="E68" s="27"/>
      <c r="F68" s="27"/>
      <c r="G68" s="27"/>
      <c r="H68" s="154"/>
      <c r="I68" s="154"/>
      <c r="J68" s="154"/>
      <c r="K68" s="154"/>
      <c r="L68" s="154"/>
      <c r="M68" s="154"/>
      <c r="N68" s="154"/>
      <c r="O68" s="154"/>
      <c r="P68" s="154"/>
      <c r="Q68" s="16"/>
      <c r="R68" s="16"/>
      <c r="S68" s="16"/>
      <c r="T68" s="16"/>
      <c r="U68" s="16"/>
      <c r="V68" s="16"/>
      <c r="W68" s="53"/>
    </row>
    <row r="69" spans="1:26" ht="35.1" customHeight="1" x14ac:dyDescent="0.25">
      <c r="A69" s="1"/>
      <c r="B69" s="242" t="s">
        <v>96</v>
      </c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53"/>
    </row>
    <row r="70" spans="1:26" x14ac:dyDescent="0.25">
      <c r="A70" s="15"/>
      <c r="B70" s="97"/>
      <c r="C70" s="19"/>
      <c r="D70" s="19"/>
      <c r="E70" s="99"/>
      <c r="F70" s="99"/>
      <c r="G70" s="99"/>
      <c r="H70" s="168"/>
      <c r="I70" s="168"/>
      <c r="J70" s="168"/>
      <c r="K70" s="168"/>
      <c r="L70" s="168"/>
      <c r="M70" s="168"/>
      <c r="N70" s="168"/>
      <c r="O70" s="168"/>
      <c r="P70" s="168"/>
      <c r="Q70" s="20"/>
      <c r="R70" s="20"/>
      <c r="S70" s="20"/>
      <c r="T70" s="20"/>
      <c r="U70" s="20"/>
      <c r="V70" s="20"/>
      <c r="W70" s="53"/>
    </row>
    <row r="71" spans="1:26" ht="20.100000000000001" customHeight="1" x14ac:dyDescent="0.25">
      <c r="A71" s="195"/>
      <c r="B71" s="246" t="s">
        <v>37</v>
      </c>
      <c r="C71" s="247"/>
      <c r="D71" s="247"/>
      <c r="E71" s="248"/>
      <c r="F71" s="166"/>
      <c r="G71" s="166"/>
      <c r="H71" s="167" t="s">
        <v>107</v>
      </c>
      <c r="I71" s="252" t="s">
        <v>108</v>
      </c>
      <c r="J71" s="253"/>
      <c r="K71" s="253"/>
      <c r="L71" s="253"/>
      <c r="M71" s="253"/>
      <c r="N71" s="253"/>
      <c r="O71" s="253"/>
      <c r="P71" s="254"/>
      <c r="Q71" s="18"/>
      <c r="R71" s="18"/>
      <c r="S71" s="18"/>
      <c r="T71" s="18"/>
      <c r="U71" s="18"/>
      <c r="V71" s="18"/>
      <c r="W71" s="53"/>
    </row>
    <row r="72" spans="1:26" ht="20.100000000000001" customHeight="1" x14ac:dyDescent="0.25">
      <c r="A72" s="195"/>
      <c r="B72" s="249" t="s">
        <v>38</v>
      </c>
      <c r="C72" s="250"/>
      <c r="D72" s="250"/>
      <c r="E72" s="251"/>
      <c r="F72" s="162"/>
      <c r="G72" s="162"/>
      <c r="H72" s="163" t="s">
        <v>32</v>
      </c>
      <c r="I72" s="16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20.100000000000001" customHeight="1" x14ac:dyDescent="0.25">
      <c r="A73" s="195"/>
      <c r="B73" s="249" t="s">
        <v>39</v>
      </c>
      <c r="C73" s="250"/>
      <c r="D73" s="250"/>
      <c r="E73" s="251"/>
      <c r="F73" s="162"/>
      <c r="G73" s="162"/>
      <c r="H73" s="163" t="s">
        <v>109</v>
      </c>
      <c r="I73" s="163" t="s">
        <v>36</v>
      </c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20.100000000000001" customHeight="1" x14ac:dyDescent="0.25">
      <c r="A74" s="15"/>
      <c r="B74" s="199" t="s">
        <v>110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20.100000000000001" customHeight="1" x14ac:dyDescent="0.25">
      <c r="A75" s="15"/>
      <c r="B75" s="199" t="s">
        <v>2059</v>
      </c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20.100000000000001" customHeight="1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20.100000000000001" customHeight="1" x14ac:dyDescent="0.25">
      <c r="A77" s="15"/>
      <c r="B77" s="42"/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20.100000000000001" customHeight="1" x14ac:dyDescent="0.25">
      <c r="A78" s="15"/>
      <c r="B78" s="201" t="s">
        <v>75</v>
      </c>
      <c r="C78" s="164"/>
      <c r="D78" s="164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x14ac:dyDescent="0.25">
      <c r="A79" s="2"/>
      <c r="B79" s="202" t="s">
        <v>97</v>
      </c>
      <c r="C79" s="128" t="s">
        <v>98</v>
      </c>
      <c r="D79" s="128" t="s">
        <v>99</v>
      </c>
      <c r="E79" s="155"/>
      <c r="F79" s="155" t="s">
        <v>100</v>
      </c>
      <c r="G79" s="155" t="s">
        <v>101</v>
      </c>
      <c r="H79" s="156" t="s">
        <v>102</v>
      </c>
      <c r="I79" s="156" t="s">
        <v>103</v>
      </c>
      <c r="J79" s="156"/>
      <c r="K79" s="156"/>
      <c r="L79" s="156"/>
      <c r="M79" s="156"/>
      <c r="N79" s="156"/>
      <c r="O79" s="156"/>
      <c r="P79" s="156" t="s">
        <v>104</v>
      </c>
      <c r="Q79" s="157"/>
      <c r="R79" s="157"/>
      <c r="S79" s="128" t="s">
        <v>105</v>
      </c>
      <c r="T79" s="158"/>
      <c r="U79" s="158"/>
      <c r="V79" s="128" t="s">
        <v>106</v>
      </c>
      <c r="W79" s="53"/>
    </row>
    <row r="80" spans="1:26" x14ac:dyDescent="0.25">
      <c r="A80" s="10"/>
      <c r="B80" s="203"/>
      <c r="C80" s="169"/>
      <c r="D80" s="239" t="s">
        <v>76</v>
      </c>
      <c r="E80" s="239"/>
      <c r="F80" s="134"/>
      <c r="G80" s="170"/>
      <c r="H80" s="134"/>
      <c r="I80" s="134"/>
      <c r="J80" s="135"/>
      <c r="K80" s="135"/>
      <c r="L80" s="135"/>
      <c r="M80" s="135"/>
      <c r="N80" s="135"/>
      <c r="O80" s="135"/>
      <c r="P80" s="135"/>
      <c r="Q80" s="133"/>
      <c r="R80" s="133"/>
      <c r="S80" s="133"/>
      <c r="T80" s="133"/>
      <c r="U80" s="133"/>
      <c r="V80" s="189"/>
      <c r="W80" s="208"/>
      <c r="X80" s="137"/>
      <c r="Y80" s="137"/>
      <c r="Z80" s="137"/>
    </row>
    <row r="81" spans="1:26" x14ac:dyDescent="0.25">
      <c r="A81" s="10"/>
      <c r="B81" s="204"/>
      <c r="C81" s="172">
        <v>9</v>
      </c>
      <c r="D81" s="235" t="s">
        <v>78</v>
      </c>
      <c r="E81" s="235"/>
      <c r="F81" s="138"/>
      <c r="G81" s="171"/>
      <c r="H81" s="138"/>
      <c r="I81" s="138"/>
      <c r="J81" s="139"/>
      <c r="K81" s="139"/>
      <c r="L81" s="139"/>
      <c r="M81" s="139"/>
      <c r="N81" s="139"/>
      <c r="O81" s="139"/>
      <c r="P81" s="139"/>
      <c r="Q81" s="10"/>
      <c r="R81" s="10"/>
      <c r="S81" s="10"/>
      <c r="T81" s="10"/>
      <c r="U81" s="10"/>
      <c r="V81" s="190"/>
      <c r="W81" s="208"/>
      <c r="X81" s="137"/>
      <c r="Y81" s="137"/>
      <c r="Z81" s="137"/>
    </row>
    <row r="82" spans="1:26" ht="24.95" customHeight="1" x14ac:dyDescent="0.25">
      <c r="A82" s="179"/>
      <c r="B82" s="205">
        <v>1</v>
      </c>
      <c r="C82" s="180" t="s">
        <v>1785</v>
      </c>
      <c r="D82" s="236" t="s">
        <v>2061</v>
      </c>
      <c r="E82" s="236"/>
      <c r="F82" s="174" t="s">
        <v>175</v>
      </c>
      <c r="G82" s="175">
        <v>7</v>
      </c>
      <c r="H82" s="174"/>
      <c r="I82" s="174">
        <f>ROUND(G82*(H82),2)</f>
        <v>0</v>
      </c>
      <c r="J82" s="176">
        <f>ROUND(G82*(N82),2)</f>
        <v>67.2</v>
      </c>
      <c r="K82" s="177">
        <f>ROUND(G82*(O82),2)</f>
        <v>0</v>
      </c>
      <c r="L82" s="177">
        <f>ROUND(G82*(H82),2)</f>
        <v>0</v>
      </c>
      <c r="M82" s="177"/>
      <c r="N82" s="177">
        <v>9.6</v>
      </c>
      <c r="O82" s="177"/>
      <c r="P82" s="181"/>
      <c r="Q82" s="181"/>
      <c r="R82" s="181"/>
      <c r="S82" s="182">
        <f>ROUND(G82*(P82),3)</f>
        <v>0</v>
      </c>
      <c r="T82" s="178"/>
      <c r="U82" s="178"/>
      <c r="V82" s="191"/>
      <c r="W82" s="53"/>
      <c r="Z82">
        <v>0</v>
      </c>
    </row>
    <row r="83" spans="1:26" x14ac:dyDescent="0.25">
      <c r="A83" s="10"/>
      <c r="B83" s="204"/>
      <c r="C83" s="172">
        <v>9</v>
      </c>
      <c r="D83" s="235" t="s">
        <v>78</v>
      </c>
      <c r="E83" s="235"/>
      <c r="F83" s="138"/>
      <c r="G83" s="171"/>
      <c r="H83" s="138"/>
      <c r="I83" s="140">
        <f>ROUND((SUM(I81:I82))/1,2)</f>
        <v>0</v>
      </c>
      <c r="J83" s="139"/>
      <c r="K83" s="139"/>
      <c r="L83" s="139">
        <f>ROUND((SUM(L81:L82))/1,2)</f>
        <v>0</v>
      </c>
      <c r="M83" s="139">
        <f>ROUND((SUM(M81:M82))/1,2)</f>
        <v>0</v>
      </c>
      <c r="N83" s="139"/>
      <c r="O83" s="139"/>
      <c r="P83" s="139"/>
      <c r="Q83" s="10"/>
      <c r="R83" s="10"/>
      <c r="S83" s="10">
        <f>ROUND((SUM(S81:S82))/1,2)</f>
        <v>0</v>
      </c>
      <c r="T83" s="10"/>
      <c r="U83" s="10"/>
      <c r="V83" s="192">
        <f>ROUND((SUM(V81:V82))/1,2)</f>
        <v>0</v>
      </c>
      <c r="W83" s="208"/>
      <c r="X83" s="137"/>
      <c r="Y83" s="137"/>
      <c r="Z83" s="137"/>
    </row>
    <row r="84" spans="1:26" x14ac:dyDescent="0.25">
      <c r="A84" s="1"/>
      <c r="B84" s="200"/>
      <c r="C84" s="1"/>
      <c r="D84" s="1"/>
      <c r="E84" s="131"/>
      <c r="F84" s="131"/>
      <c r="G84" s="165"/>
      <c r="H84" s="131"/>
      <c r="I84" s="131"/>
      <c r="J84" s="132"/>
      <c r="K84" s="132"/>
      <c r="L84" s="132"/>
      <c r="M84" s="132"/>
      <c r="N84" s="132"/>
      <c r="O84" s="132"/>
      <c r="P84" s="132"/>
      <c r="Q84" s="1"/>
      <c r="R84" s="1"/>
      <c r="S84" s="1"/>
      <c r="T84" s="1"/>
      <c r="U84" s="1"/>
      <c r="V84" s="193"/>
      <c r="W84" s="53"/>
    </row>
    <row r="85" spans="1:26" x14ac:dyDescent="0.25">
      <c r="A85" s="10"/>
      <c r="B85" s="204"/>
      <c r="C85" s="172" t="s">
        <v>2062</v>
      </c>
      <c r="D85" s="235" t="s">
        <v>2060</v>
      </c>
      <c r="E85" s="235"/>
      <c r="F85" s="138"/>
      <c r="G85" s="171"/>
      <c r="H85" s="138"/>
      <c r="I85" s="138"/>
      <c r="J85" s="139"/>
      <c r="K85" s="139"/>
      <c r="L85" s="139"/>
      <c r="M85" s="139"/>
      <c r="N85" s="139"/>
      <c r="O85" s="139"/>
      <c r="P85" s="139"/>
      <c r="Q85" s="10"/>
      <c r="R85" s="10"/>
      <c r="S85" s="10"/>
      <c r="T85" s="10"/>
      <c r="U85" s="10"/>
      <c r="V85" s="190"/>
      <c r="W85" s="208"/>
      <c r="X85" s="137"/>
      <c r="Y85" s="137"/>
      <c r="Z85" s="137"/>
    </row>
    <row r="86" spans="1:26" ht="24.95" customHeight="1" x14ac:dyDescent="0.25">
      <c r="A86" s="179"/>
      <c r="B86" s="205">
        <v>2</v>
      </c>
      <c r="C86" s="180" t="s">
        <v>277</v>
      </c>
      <c r="D86" s="236" t="s">
        <v>2063</v>
      </c>
      <c r="E86" s="236"/>
      <c r="F86" s="174" t="s">
        <v>279</v>
      </c>
      <c r="G86" s="175">
        <v>2</v>
      </c>
      <c r="H86" s="174"/>
      <c r="I86" s="174">
        <f>ROUND(G86*(H86),2)</f>
        <v>0</v>
      </c>
      <c r="J86" s="176">
        <f>ROUND(G86*(N86),2)</f>
        <v>24.68</v>
      </c>
      <c r="K86" s="177">
        <f>ROUND(G86*(O86),2)</f>
        <v>0</v>
      </c>
      <c r="L86" s="177">
        <f>ROUND(G86*(H86),2)</f>
        <v>0</v>
      </c>
      <c r="M86" s="177"/>
      <c r="N86" s="177">
        <v>12.34</v>
      </c>
      <c r="O86" s="177"/>
      <c r="P86" s="181"/>
      <c r="Q86" s="181"/>
      <c r="R86" s="181"/>
      <c r="S86" s="182">
        <f>ROUND(G86*(P86),3)</f>
        <v>0</v>
      </c>
      <c r="T86" s="178"/>
      <c r="U86" s="178"/>
      <c r="V86" s="191"/>
      <c r="W86" s="53"/>
      <c r="Z86">
        <v>0</v>
      </c>
    </row>
    <row r="87" spans="1:26" x14ac:dyDescent="0.25">
      <c r="A87" s="10"/>
      <c r="B87" s="204"/>
      <c r="C87" s="172" t="s">
        <v>2064</v>
      </c>
      <c r="D87" s="235" t="s">
        <v>2060</v>
      </c>
      <c r="E87" s="235"/>
      <c r="F87" s="138"/>
      <c r="G87" s="171"/>
      <c r="H87" s="138"/>
      <c r="I87" s="140">
        <f>ROUND((SUM(I85:I86))/1,2)</f>
        <v>0</v>
      </c>
      <c r="J87" s="139"/>
      <c r="K87" s="139"/>
      <c r="L87" s="139">
        <f>ROUND((SUM(L85:L86))/1,2)</f>
        <v>0</v>
      </c>
      <c r="M87" s="139">
        <f>ROUND((SUM(M85:M86))/1,2)</f>
        <v>0</v>
      </c>
      <c r="N87" s="139"/>
      <c r="O87" s="139"/>
      <c r="P87" s="139"/>
      <c r="Q87" s="10"/>
      <c r="R87" s="10"/>
      <c r="S87" s="10">
        <f>ROUND((SUM(S85:S86))/1,2)</f>
        <v>0</v>
      </c>
      <c r="T87" s="10"/>
      <c r="U87" s="10"/>
      <c r="V87" s="192">
        <f>ROUND((SUM(V85:V86))/1,2)</f>
        <v>0</v>
      </c>
      <c r="W87" s="208"/>
      <c r="X87" s="137"/>
      <c r="Y87" s="137"/>
      <c r="Z87" s="137"/>
    </row>
    <row r="88" spans="1:26" x14ac:dyDescent="0.25">
      <c r="A88" s="1"/>
      <c r="B88" s="200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3"/>
      <c r="W88" s="53"/>
    </row>
    <row r="89" spans="1:26" x14ac:dyDescent="0.25">
      <c r="A89" s="10"/>
      <c r="B89" s="204"/>
      <c r="C89" s="10"/>
      <c r="D89" s="237" t="s">
        <v>76</v>
      </c>
      <c r="E89" s="237"/>
      <c r="F89" s="138"/>
      <c r="G89" s="171"/>
      <c r="H89" s="138"/>
      <c r="I89" s="140">
        <f>ROUND((SUM(I80:I88))/2,2)</f>
        <v>0</v>
      </c>
      <c r="J89" s="139"/>
      <c r="K89" s="139"/>
      <c r="L89" s="138">
        <f>ROUND((SUM(L80:L88))/2,2)</f>
        <v>0</v>
      </c>
      <c r="M89" s="138">
        <f>ROUND((SUM(M80:M88))/2,2)</f>
        <v>0</v>
      </c>
      <c r="N89" s="139"/>
      <c r="O89" s="139"/>
      <c r="P89" s="184"/>
      <c r="Q89" s="10"/>
      <c r="R89" s="10"/>
      <c r="S89" s="184">
        <f>ROUND((SUM(S80:S88))/2,2)</f>
        <v>0</v>
      </c>
      <c r="T89" s="10"/>
      <c r="U89" s="10"/>
      <c r="V89" s="192">
        <f>ROUND((SUM(V80:V88))/2,2)</f>
        <v>0</v>
      </c>
      <c r="W89" s="53"/>
    </row>
    <row r="90" spans="1:26" x14ac:dyDescent="0.25">
      <c r="A90" s="1"/>
      <c r="B90" s="200"/>
      <c r="C90" s="1"/>
      <c r="D90" s="1"/>
      <c r="E90" s="131"/>
      <c r="F90" s="131"/>
      <c r="G90" s="165"/>
      <c r="H90" s="131"/>
      <c r="I90" s="131"/>
      <c r="J90" s="132"/>
      <c r="K90" s="132"/>
      <c r="L90" s="132"/>
      <c r="M90" s="132"/>
      <c r="N90" s="132"/>
      <c r="O90" s="132"/>
      <c r="P90" s="132"/>
      <c r="Q90" s="1"/>
      <c r="R90" s="1"/>
      <c r="S90" s="1"/>
      <c r="T90" s="1"/>
      <c r="U90" s="1"/>
      <c r="V90" s="193"/>
      <c r="W90" s="53"/>
    </row>
    <row r="91" spans="1:26" x14ac:dyDescent="0.25">
      <c r="A91" s="10"/>
      <c r="B91" s="204"/>
      <c r="C91" s="10"/>
      <c r="D91" s="237" t="s">
        <v>79</v>
      </c>
      <c r="E91" s="237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0"/>
      <c r="W91" s="208"/>
      <c r="X91" s="137"/>
      <c r="Y91" s="137"/>
      <c r="Z91" s="137"/>
    </row>
    <row r="92" spans="1:26" x14ac:dyDescent="0.25">
      <c r="A92" s="10"/>
      <c r="B92" s="204"/>
      <c r="C92" s="172">
        <v>713</v>
      </c>
      <c r="D92" s="235" t="s">
        <v>80</v>
      </c>
      <c r="E92" s="235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10"/>
      <c r="R92" s="10"/>
      <c r="S92" s="10"/>
      <c r="T92" s="10"/>
      <c r="U92" s="10"/>
      <c r="V92" s="190"/>
      <c r="W92" s="208"/>
      <c r="X92" s="137"/>
      <c r="Y92" s="137"/>
      <c r="Z92" s="137"/>
    </row>
    <row r="93" spans="1:26" ht="24.95" customHeight="1" x14ac:dyDescent="0.25">
      <c r="A93" s="179"/>
      <c r="B93" s="205">
        <v>3</v>
      </c>
      <c r="C93" s="180" t="s">
        <v>2065</v>
      </c>
      <c r="D93" s="236" t="s">
        <v>2066</v>
      </c>
      <c r="E93" s="236"/>
      <c r="F93" s="174" t="s">
        <v>113</v>
      </c>
      <c r="G93" s="175">
        <v>1</v>
      </c>
      <c r="H93" s="174"/>
      <c r="I93" s="174">
        <f>ROUND(G93*(H93),2)</f>
        <v>0</v>
      </c>
      <c r="J93" s="176">
        <f>ROUND(G93*(N93),2)</f>
        <v>10.97</v>
      </c>
      <c r="K93" s="177">
        <f>ROUND(G93*(O93),2)</f>
        <v>0</v>
      </c>
      <c r="L93" s="177">
        <f>ROUND(G93*(H93),2)</f>
        <v>0</v>
      </c>
      <c r="M93" s="177"/>
      <c r="N93" s="177">
        <v>10.97</v>
      </c>
      <c r="O93" s="177"/>
      <c r="P93" s="183">
        <v>1.3000000000000002E-4</v>
      </c>
      <c r="Q93" s="181"/>
      <c r="R93" s="181">
        <v>1.3000000000000002E-4</v>
      </c>
      <c r="S93" s="182">
        <f>ROUND(G93*(P93),3)</f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21">
        <v>4</v>
      </c>
      <c r="C94" s="216" t="s">
        <v>2067</v>
      </c>
      <c r="D94" s="315" t="s">
        <v>2068</v>
      </c>
      <c r="E94" s="315"/>
      <c r="F94" s="211" t="s">
        <v>133</v>
      </c>
      <c r="G94" s="212">
        <v>1</v>
      </c>
      <c r="H94" s="211"/>
      <c r="I94" s="211">
        <f>ROUND(G94*(H94),2)</f>
        <v>0</v>
      </c>
      <c r="J94" s="213">
        <f>ROUND(G94*(N94),2)</f>
        <v>27.86</v>
      </c>
      <c r="K94" s="214">
        <f>ROUND(G94*(O94),2)</f>
        <v>0</v>
      </c>
      <c r="L94" s="214"/>
      <c r="M94" s="214">
        <f>ROUND(G94*(H94),2)</f>
        <v>0</v>
      </c>
      <c r="N94" s="214">
        <v>27.86</v>
      </c>
      <c r="O94" s="214"/>
      <c r="P94" s="219">
        <v>1.2800000000000001E-3</v>
      </c>
      <c r="Q94" s="217"/>
      <c r="R94" s="217">
        <v>1.2800000000000001E-3</v>
      </c>
      <c r="S94" s="218">
        <f>ROUND(G94*(P94),3)</f>
        <v>1E-3</v>
      </c>
      <c r="T94" s="215"/>
      <c r="U94" s="215"/>
      <c r="V94" s="220"/>
      <c r="W94" s="53"/>
      <c r="Z94">
        <v>0</v>
      </c>
    </row>
    <row r="95" spans="1:26" x14ac:dyDescent="0.25">
      <c r="A95" s="10"/>
      <c r="B95" s="204"/>
      <c r="C95" s="172">
        <v>713</v>
      </c>
      <c r="D95" s="235" t="s">
        <v>80</v>
      </c>
      <c r="E95" s="235"/>
      <c r="F95" s="138"/>
      <c r="G95" s="171"/>
      <c r="H95" s="138"/>
      <c r="I95" s="140">
        <f>ROUND((SUM(I92:I94))/1,2)</f>
        <v>0</v>
      </c>
      <c r="J95" s="139"/>
      <c r="K95" s="139"/>
      <c r="L95" s="139">
        <f>ROUND((SUM(L92:L94))/1,2)</f>
        <v>0</v>
      </c>
      <c r="M95" s="139">
        <f>ROUND((SUM(M92:M94))/1,2)</f>
        <v>0</v>
      </c>
      <c r="N95" s="139"/>
      <c r="O95" s="139"/>
      <c r="P95" s="139"/>
      <c r="Q95" s="10"/>
      <c r="R95" s="10"/>
      <c r="S95" s="10">
        <f>ROUND((SUM(S92:S94))/1,2)</f>
        <v>0</v>
      </c>
      <c r="T95" s="10"/>
      <c r="U95" s="10"/>
      <c r="V95" s="192">
        <f>ROUND((SUM(V92:V94))/1,2)</f>
        <v>0</v>
      </c>
      <c r="W95" s="208"/>
      <c r="X95" s="137"/>
      <c r="Y95" s="137"/>
      <c r="Z95" s="137"/>
    </row>
    <row r="96" spans="1:26" x14ac:dyDescent="0.25">
      <c r="A96" s="1"/>
      <c r="B96" s="200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3"/>
      <c r="W96" s="53"/>
    </row>
    <row r="97" spans="1:26" x14ac:dyDescent="0.25">
      <c r="A97" s="10"/>
      <c r="B97" s="204"/>
      <c r="C97" s="172">
        <v>769</v>
      </c>
      <c r="D97" s="235" t="s">
        <v>301</v>
      </c>
      <c r="E97" s="235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10"/>
      <c r="R97" s="10"/>
      <c r="S97" s="10"/>
      <c r="T97" s="10"/>
      <c r="U97" s="10"/>
      <c r="V97" s="190"/>
      <c r="W97" s="208"/>
      <c r="X97" s="137"/>
      <c r="Y97" s="137"/>
      <c r="Z97" s="137"/>
    </row>
    <row r="98" spans="1:26" ht="24.95" customHeight="1" x14ac:dyDescent="0.25">
      <c r="A98" s="179"/>
      <c r="B98" s="205">
        <v>5</v>
      </c>
      <c r="C98" s="180" t="s">
        <v>2069</v>
      </c>
      <c r="D98" s="236" t="s">
        <v>2070</v>
      </c>
      <c r="E98" s="236"/>
      <c r="F98" s="174" t="s">
        <v>175</v>
      </c>
      <c r="G98" s="175">
        <v>1</v>
      </c>
      <c r="H98" s="174"/>
      <c r="I98" s="174">
        <f t="shared" ref="I98:I132" si="0">ROUND(G98*(H98),2)</f>
        <v>0</v>
      </c>
      <c r="J98" s="176">
        <f t="shared" ref="J98:J132" si="1">ROUND(G98*(N98),2)</f>
        <v>27.81</v>
      </c>
      <c r="K98" s="177">
        <f t="shared" ref="K98:K132" si="2">ROUND(G98*(O98),2)</f>
        <v>0</v>
      </c>
      <c r="L98" s="177">
        <f>ROUND(G98*(H98),2)</f>
        <v>0</v>
      </c>
      <c r="M98" s="177"/>
      <c r="N98" s="177">
        <v>27.81</v>
      </c>
      <c r="O98" s="177"/>
      <c r="P98" s="181"/>
      <c r="Q98" s="181"/>
      <c r="R98" s="181"/>
      <c r="S98" s="182">
        <f t="shared" ref="S98:S132" si="3">ROUND(G98*(P98),3)</f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21">
        <v>6</v>
      </c>
      <c r="C99" s="216" t="s">
        <v>2071</v>
      </c>
      <c r="D99" s="315" t="s">
        <v>2072</v>
      </c>
      <c r="E99" s="315"/>
      <c r="F99" s="211" t="s">
        <v>175</v>
      </c>
      <c r="G99" s="212">
        <v>1</v>
      </c>
      <c r="H99" s="211"/>
      <c r="I99" s="211">
        <f t="shared" si="0"/>
        <v>0</v>
      </c>
      <c r="J99" s="213">
        <f t="shared" si="1"/>
        <v>134.26</v>
      </c>
      <c r="K99" s="214">
        <f t="shared" si="2"/>
        <v>0</v>
      </c>
      <c r="L99" s="214"/>
      <c r="M99" s="214">
        <f>ROUND(G99*(H99),2)</f>
        <v>0</v>
      </c>
      <c r="N99" s="214">
        <v>134.26</v>
      </c>
      <c r="O99" s="214"/>
      <c r="P99" s="217"/>
      <c r="Q99" s="217"/>
      <c r="R99" s="217"/>
      <c r="S99" s="218">
        <f t="shared" si="3"/>
        <v>0</v>
      </c>
      <c r="T99" s="215"/>
      <c r="U99" s="215"/>
      <c r="V99" s="220"/>
      <c r="W99" s="53"/>
      <c r="Z99">
        <v>0</v>
      </c>
    </row>
    <row r="100" spans="1:26" ht="24.95" customHeight="1" x14ac:dyDescent="0.25">
      <c r="A100" s="179"/>
      <c r="B100" s="221">
        <v>7</v>
      </c>
      <c r="C100" s="216" t="s">
        <v>2073</v>
      </c>
      <c r="D100" s="315" t="s">
        <v>2074</v>
      </c>
      <c r="E100" s="315"/>
      <c r="F100" s="211" t="s">
        <v>175</v>
      </c>
      <c r="G100" s="212">
        <v>2</v>
      </c>
      <c r="H100" s="211"/>
      <c r="I100" s="211">
        <f t="shared" si="0"/>
        <v>0</v>
      </c>
      <c r="J100" s="213">
        <f t="shared" si="1"/>
        <v>18.399999999999999</v>
      </c>
      <c r="K100" s="214">
        <f t="shared" si="2"/>
        <v>0</v>
      </c>
      <c r="L100" s="214"/>
      <c r="M100" s="214">
        <f>ROUND(G100*(H100),2)</f>
        <v>0</v>
      </c>
      <c r="N100" s="214">
        <v>9.1999999999999993</v>
      </c>
      <c r="O100" s="214"/>
      <c r="P100" s="217"/>
      <c r="Q100" s="217"/>
      <c r="R100" s="217"/>
      <c r="S100" s="218">
        <f t="shared" si="3"/>
        <v>0</v>
      </c>
      <c r="T100" s="215"/>
      <c r="U100" s="215"/>
      <c r="V100" s="220"/>
      <c r="W100" s="53"/>
      <c r="Z100">
        <v>0</v>
      </c>
    </row>
    <row r="101" spans="1:26" ht="24.95" customHeight="1" x14ac:dyDescent="0.25">
      <c r="A101" s="179"/>
      <c r="B101" s="205">
        <v>8</v>
      </c>
      <c r="C101" s="180" t="s">
        <v>2075</v>
      </c>
      <c r="D101" s="236" t="s">
        <v>2076</v>
      </c>
      <c r="E101" s="236"/>
      <c r="F101" s="174" t="s">
        <v>175</v>
      </c>
      <c r="G101" s="175">
        <v>1</v>
      </c>
      <c r="H101" s="174"/>
      <c r="I101" s="174">
        <f t="shared" si="0"/>
        <v>0</v>
      </c>
      <c r="J101" s="176">
        <f t="shared" si="1"/>
        <v>33.65</v>
      </c>
      <c r="K101" s="177">
        <f t="shared" si="2"/>
        <v>0</v>
      </c>
      <c r="L101" s="177">
        <f>ROUND(G101*(H101),2)</f>
        <v>0</v>
      </c>
      <c r="M101" s="177"/>
      <c r="N101" s="177">
        <v>33.65</v>
      </c>
      <c r="O101" s="177"/>
      <c r="P101" s="181"/>
      <c r="Q101" s="181"/>
      <c r="R101" s="181"/>
      <c r="S101" s="182">
        <f t="shared" si="3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21">
        <v>9</v>
      </c>
      <c r="C102" s="216" t="s">
        <v>2077</v>
      </c>
      <c r="D102" s="315" t="s">
        <v>2078</v>
      </c>
      <c r="E102" s="315"/>
      <c r="F102" s="211" t="s">
        <v>175</v>
      </c>
      <c r="G102" s="212">
        <v>1</v>
      </c>
      <c r="H102" s="211"/>
      <c r="I102" s="211">
        <f t="shared" si="0"/>
        <v>0</v>
      </c>
      <c r="J102" s="213">
        <f t="shared" si="1"/>
        <v>188.3</v>
      </c>
      <c r="K102" s="214">
        <f t="shared" si="2"/>
        <v>0</v>
      </c>
      <c r="L102" s="214"/>
      <c r="M102" s="214">
        <f>ROUND(G102*(H102),2)</f>
        <v>0</v>
      </c>
      <c r="N102" s="214">
        <v>188.3</v>
      </c>
      <c r="O102" s="214"/>
      <c r="P102" s="217"/>
      <c r="Q102" s="217"/>
      <c r="R102" s="217"/>
      <c r="S102" s="218">
        <f t="shared" si="3"/>
        <v>0</v>
      </c>
      <c r="T102" s="215"/>
      <c r="U102" s="215"/>
      <c r="V102" s="220"/>
      <c r="W102" s="53"/>
      <c r="Z102">
        <v>0</v>
      </c>
    </row>
    <row r="103" spans="1:26" ht="24.95" customHeight="1" x14ac:dyDescent="0.25">
      <c r="A103" s="179"/>
      <c r="B103" s="221">
        <v>10</v>
      </c>
      <c r="C103" s="216" t="s">
        <v>2079</v>
      </c>
      <c r="D103" s="315" t="s">
        <v>2080</v>
      </c>
      <c r="E103" s="315"/>
      <c r="F103" s="211" t="s">
        <v>175</v>
      </c>
      <c r="G103" s="212">
        <v>2</v>
      </c>
      <c r="H103" s="211"/>
      <c r="I103" s="211">
        <f t="shared" si="0"/>
        <v>0</v>
      </c>
      <c r="J103" s="213">
        <f t="shared" si="1"/>
        <v>18.399999999999999</v>
      </c>
      <c r="K103" s="214">
        <f t="shared" si="2"/>
        <v>0</v>
      </c>
      <c r="L103" s="214"/>
      <c r="M103" s="214">
        <f>ROUND(G103*(H103),2)</f>
        <v>0</v>
      </c>
      <c r="N103" s="214">
        <v>9.1999999999999993</v>
      </c>
      <c r="O103" s="214"/>
      <c r="P103" s="217"/>
      <c r="Q103" s="217"/>
      <c r="R103" s="217"/>
      <c r="S103" s="218">
        <f t="shared" si="3"/>
        <v>0</v>
      </c>
      <c r="T103" s="215"/>
      <c r="U103" s="215"/>
      <c r="V103" s="220"/>
      <c r="W103" s="53"/>
      <c r="Z103">
        <v>0</v>
      </c>
    </row>
    <row r="104" spans="1:26" ht="24.95" customHeight="1" x14ac:dyDescent="0.25">
      <c r="A104" s="179"/>
      <c r="B104" s="205">
        <v>11</v>
      </c>
      <c r="C104" s="180" t="s">
        <v>2081</v>
      </c>
      <c r="D104" s="236" t="s">
        <v>2082</v>
      </c>
      <c r="E104" s="236"/>
      <c r="F104" s="174" t="s">
        <v>133</v>
      </c>
      <c r="G104" s="175">
        <v>12</v>
      </c>
      <c r="H104" s="174"/>
      <c r="I104" s="174">
        <f t="shared" si="0"/>
        <v>0</v>
      </c>
      <c r="J104" s="176">
        <f t="shared" si="1"/>
        <v>34.56</v>
      </c>
      <c r="K104" s="177">
        <f t="shared" si="2"/>
        <v>0</v>
      </c>
      <c r="L104" s="177">
        <f>ROUND(G104*(H104),2)</f>
        <v>0</v>
      </c>
      <c r="M104" s="177"/>
      <c r="N104" s="177">
        <v>2.88</v>
      </c>
      <c r="O104" s="177"/>
      <c r="P104" s="181"/>
      <c r="Q104" s="181"/>
      <c r="R104" s="181"/>
      <c r="S104" s="182">
        <f t="shared" si="3"/>
        <v>0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21">
        <v>12</v>
      </c>
      <c r="C105" s="216" t="s">
        <v>2083</v>
      </c>
      <c r="D105" s="315" t="s">
        <v>2084</v>
      </c>
      <c r="E105" s="315"/>
      <c r="F105" s="211" t="s">
        <v>133</v>
      </c>
      <c r="G105" s="212">
        <v>12</v>
      </c>
      <c r="H105" s="211"/>
      <c r="I105" s="211">
        <f t="shared" si="0"/>
        <v>0</v>
      </c>
      <c r="J105" s="213">
        <f t="shared" si="1"/>
        <v>37.56</v>
      </c>
      <c r="K105" s="214">
        <f t="shared" si="2"/>
        <v>0</v>
      </c>
      <c r="L105" s="214"/>
      <c r="M105" s="214">
        <f>ROUND(G105*(H105),2)</f>
        <v>0</v>
      </c>
      <c r="N105" s="214">
        <v>3.13</v>
      </c>
      <c r="O105" s="214"/>
      <c r="P105" s="217"/>
      <c r="Q105" s="217"/>
      <c r="R105" s="217"/>
      <c r="S105" s="218">
        <f t="shared" si="3"/>
        <v>0</v>
      </c>
      <c r="T105" s="215"/>
      <c r="U105" s="215"/>
      <c r="V105" s="220"/>
      <c r="W105" s="53"/>
      <c r="Z105">
        <v>0</v>
      </c>
    </row>
    <row r="106" spans="1:26" ht="24.95" customHeight="1" x14ac:dyDescent="0.25">
      <c r="A106" s="179"/>
      <c r="B106" s="205">
        <v>13</v>
      </c>
      <c r="C106" s="180" t="s">
        <v>2085</v>
      </c>
      <c r="D106" s="236" t="s">
        <v>2086</v>
      </c>
      <c r="E106" s="236"/>
      <c r="F106" s="174" t="s">
        <v>133</v>
      </c>
      <c r="G106" s="175">
        <v>3</v>
      </c>
      <c r="H106" s="174"/>
      <c r="I106" s="174">
        <f t="shared" si="0"/>
        <v>0</v>
      </c>
      <c r="J106" s="176">
        <f t="shared" si="1"/>
        <v>11.4</v>
      </c>
      <c r="K106" s="177">
        <f t="shared" si="2"/>
        <v>0</v>
      </c>
      <c r="L106" s="177">
        <f>ROUND(G106*(H106),2)</f>
        <v>0</v>
      </c>
      <c r="M106" s="177"/>
      <c r="N106" s="177">
        <v>3.8</v>
      </c>
      <c r="O106" s="177"/>
      <c r="P106" s="181"/>
      <c r="Q106" s="181"/>
      <c r="R106" s="181"/>
      <c r="S106" s="182">
        <f t="shared" si="3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21">
        <v>14</v>
      </c>
      <c r="C107" s="216" t="s">
        <v>2087</v>
      </c>
      <c r="D107" s="315" t="s">
        <v>2088</v>
      </c>
      <c r="E107" s="315"/>
      <c r="F107" s="211" t="s">
        <v>133</v>
      </c>
      <c r="G107" s="212">
        <v>3</v>
      </c>
      <c r="H107" s="211"/>
      <c r="I107" s="211">
        <f t="shared" si="0"/>
        <v>0</v>
      </c>
      <c r="J107" s="213">
        <f t="shared" si="1"/>
        <v>15.96</v>
      </c>
      <c r="K107" s="214">
        <f t="shared" si="2"/>
        <v>0</v>
      </c>
      <c r="L107" s="214"/>
      <c r="M107" s="214">
        <f>ROUND(G107*(H107),2)</f>
        <v>0</v>
      </c>
      <c r="N107" s="214">
        <v>5.32</v>
      </c>
      <c r="O107" s="214"/>
      <c r="P107" s="217"/>
      <c r="Q107" s="217"/>
      <c r="R107" s="217"/>
      <c r="S107" s="218">
        <f t="shared" si="3"/>
        <v>0</v>
      </c>
      <c r="T107" s="215"/>
      <c r="U107" s="215"/>
      <c r="V107" s="220"/>
      <c r="W107" s="53"/>
      <c r="Z107">
        <v>0</v>
      </c>
    </row>
    <row r="108" spans="1:26" ht="24.95" customHeight="1" x14ac:dyDescent="0.25">
      <c r="A108" s="179"/>
      <c r="B108" s="205">
        <v>15</v>
      </c>
      <c r="C108" s="180" t="s">
        <v>2089</v>
      </c>
      <c r="D108" s="236" t="s">
        <v>2090</v>
      </c>
      <c r="E108" s="236"/>
      <c r="F108" s="174" t="s">
        <v>175</v>
      </c>
      <c r="G108" s="175">
        <v>5</v>
      </c>
      <c r="H108" s="174"/>
      <c r="I108" s="174">
        <f t="shared" si="0"/>
        <v>0</v>
      </c>
      <c r="J108" s="176">
        <f t="shared" si="1"/>
        <v>23.9</v>
      </c>
      <c r="K108" s="177">
        <f t="shared" si="2"/>
        <v>0</v>
      </c>
      <c r="L108" s="177">
        <f>ROUND(G108*(H108),2)</f>
        <v>0</v>
      </c>
      <c r="M108" s="177"/>
      <c r="N108" s="177">
        <v>4.78</v>
      </c>
      <c r="O108" s="177"/>
      <c r="P108" s="181"/>
      <c r="Q108" s="181"/>
      <c r="R108" s="181"/>
      <c r="S108" s="182">
        <f t="shared" si="3"/>
        <v>0</v>
      </c>
      <c r="T108" s="178"/>
      <c r="U108" s="178"/>
      <c r="V108" s="191"/>
      <c r="W108" s="53"/>
      <c r="Z108">
        <v>0</v>
      </c>
    </row>
    <row r="109" spans="1:26" ht="24.95" customHeight="1" x14ac:dyDescent="0.25">
      <c r="A109" s="179"/>
      <c r="B109" s="221">
        <v>16</v>
      </c>
      <c r="C109" s="216" t="s">
        <v>2091</v>
      </c>
      <c r="D109" s="315" t="s">
        <v>2092</v>
      </c>
      <c r="E109" s="315"/>
      <c r="F109" s="211" t="s">
        <v>175</v>
      </c>
      <c r="G109" s="212">
        <v>5</v>
      </c>
      <c r="H109" s="211"/>
      <c r="I109" s="211">
        <f t="shared" si="0"/>
        <v>0</v>
      </c>
      <c r="J109" s="213">
        <f t="shared" si="1"/>
        <v>17.45</v>
      </c>
      <c r="K109" s="214">
        <f t="shared" si="2"/>
        <v>0</v>
      </c>
      <c r="L109" s="214"/>
      <c r="M109" s="214">
        <f>ROUND(G109*(H109),2)</f>
        <v>0</v>
      </c>
      <c r="N109" s="214">
        <v>3.49</v>
      </c>
      <c r="O109" s="214"/>
      <c r="P109" s="217"/>
      <c r="Q109" s="217"/>
      <c r="R109" s="217"/>
      <c r="S109" s="218">
        <f t="shared" si="3"/>
        <v>0</v>
      </c>
      <c r="T109" s="215"/>
      <c r="U109" s="215"/>
      <c r="V109" s="220"/>
      <c r="W109" s="53"/>
      <c r="Z109">
        <v>0</v>
      </c>
    </row>
    <row r="110" spans="1:26" ht="24.95" customHeight="1" x14ac:dyDescent="0.25">
      <c r="A110" s="179"/>
      <c r="B110" s="205">
        <v>17</v>
      </c>
      <c r="C110" s="180" t="s">
        <v>2093</v>
      </c>
      <c r="D110" s="236" t="s">
        <v>2094</v>
      </c>
      <c r="E110" s="236"/>
      <c r="F110" s="174" t="s">
        <v>175</v>
      </c>
      <c r="G110" s="175">
        <v>6</v>
      </c>
      <c r="H110" s="174"/>
      <c r="I110" s="174">
        <f t="shared" si="0"/>
        <v>0</v>
      </c>
      <c r="J110" s="176">
        <f t="shared" si="1"/>
        <v>9.48</v>
      </c>
      <c r="K110" s="177">
        <f t="shared" si="2"/>
        <v>0</v>
      </c>
      <c r="L110" s="177">
        <f>ROUND(G110*(H110),2)</f>
        <v>0</v>
      </c>
      <c r="M110" s="177"/>
      <c r="N110" s="177">
        <v>1.58</v>
      </c>
      <c r="O110" s="177"/>
      <c r="P110" s="181"/>
      <c r="Q110" s="181"/>
      <c r="R110" s="181"/>
      <c r="S110" s="182">
        <f t="shared" si="3"/>
        <v>0</v>
      </c>
      <c r="T110" s="178"/>
      <c r="U110" s="178"/>
      <c r="V110" s="191"/>
      <c r="W110" s="53"/>
      <c r="Z110">
        <v>0</v>
      </c>
    </row>
    <row r="111" spans="1:26" ht="24.95" customHeight="1" x14ac:dyDescent="0.25">
      <c r="A111" s="179"/>
      <c r="B111" s="221">
        <v>18</v>
      </c>
      <c r="C111" s="216" t="s">
        <v>2095</v>
      </c>
      <c r="D111" s="315" t="s">
        <v>2096</v>
      </c>
      <c r="E111" s="315"/>
      <c r="F111" s="211" t="s">
        <v>175</v>
      </c>
      <c r="G111" s="212">
        <v>6</v>
      </c>
      <c r="H111" s="211"/>
      <c r="I111" s="211">
        <f t="shared" si="0"/>
        <v>0</v>
      </c>
      <c r="J111" s="213">
        <f t="shared" si="1"/>
        <v>6</v>
      </c>
      <c r="K111" s="214">
        <f t="shared" si="2"/>
        <v>0</v>
      </c>
      <c r="L111" s="214"/>
      <c r="M111" s="214">
        <f>ROUND(G111*(H111),2)</f>
        <v>0</v>
      </c>
      <c r="N111" s="214">
        <v>1</v>
      </c>
      <c r="O111" s="214"/>
      <c r="P111" s="217"/>
      <c r="Q111" s="217"/>
      <c r="R111" s="217"/>
      <c r="S111" s="218">
        <f t="shared" si="3"/>
        <v>0</v>
      </c>
      <c r="T111" s="215"/>
      <c r="U111" s="215"/>
      <c r="V111" s="220"/>
      <c r="W111" s="53"/>
      <c r="Z111">
        <v>0</v>
      </c>
    </row>
    <row r="112" spans="1:26" ht="24.95" customHeight="1" x14ac:dyDescent="0.25">
      <c r="A112" s="179"/>
      <c r="B112" s="205">
        <v>19</v>
      </c>
      <c r="C112" s="180" t="s">
        <v>2097</v>
      </c>
      <c r="D112" s="236" t="s">
        <v>2098</v>
      </c>
      <c r="E112" s="236"/>
      <c r="F112" s="174" t="s">
        <v>175</v>
      </c>
      <c r="G112" s="175">
        <v>2</v>
      </c>
      <c r="H112" s="174"/>
      <c r="I112" s="174">
        <f t="shared" si="0"/>
        <v>0</v>
      </c>
      <c r="J112" s="176">
        <f t="shared" si="1"/>
        <v>7.46</v>
      </c>
      <c r="K112" s="177">
        <f t="shared" si="2"/>
        <v>0</v>
      </c>
      <c r="L112" s="177">
        <f>ROUND(G112*(H112),2)</f>
        <v>0</v>
      </c>
      <c r="M112" s="177"/>
      <c r="N112" s="177">
        <v>3.73</v>
      </c>
      <c r="O112" s="177"/>
      <c r="P112" s="181"/>
      <c r="Q112" s="181"/>
      <c r="R112" s="181"/>
      <c r="S112" s="182">
        <f t="shared" si="3"/>
        <v>0</v>
      </c>
      <c r="T112" s="178"/>
      <c r="U112" s="178"/>
      <c r="V112" s="191"/>
      <c r="W112" s="53"/>
      <c r="Z112">
        <v>0</v>
      </c>
    </row>
    <row r="113" spans="1:26" ht="24.95" customHeight="1" x14ac:dyDescent="0.25">
      <c r="A113" s="179"/>
      <c r="B113" s="221">
        <v>20</v>
      </c>
      <c r="C113" s="216" t="s">
        <v>2099</v>
      </c>
      <c r="D113" s="315" t="s">
        <v>2100</v>
      </c>
      <c r="E113" s="315"/>
      <c r="F113" s="211" t="s">
        <v>175</v>
      </c>
      <c r="G113" s="212">
        <v>2</v>
      </c>
      <c r="H113" s="211"/>
      <c r="I113" s="211">
        <f t="shared" si="0"/>
        <v>0</v>
      </c>
      <c r="J113" s="213">
        <f t="shared" si="1"/>
        <v>8.64</v>
      </c>
      <c r="K113" s="214">
        <f t="shared" si="2"/>
        <v>0</v>
      </c>
      <c r="L113" s="214"/>
      <c r="M113" s="214">
        <f>ROUND(G113*(H113),2)</f>
        <v>0</v>
      </c>
      <c r="N113" s="214">
        <v>4.32</v>
      </c>
      <c r="O113" s="214"/>
      <c r="P113" s="217"/>
      <c r="Q113" s="217"/>
      <c r="R113" s="217"/>
      <c r="S113" s="218">
        <f t="shared" si="3"/>
        <v>0</v>
      </c>
      <c r="T113" s="215"/>
      <c r="U113" s="215"/>
      <c r="V113" s="220"/>
      <c r="W113" s="53"/>
      <c r="Z113">
        <v>0</v>
      </c>
    </row>
    <row r="114" spans="1:26" ht="24.95" customHeight="1" x14ac:dyDescent="0.25">
      <c r="A114" s="179"/>
      <c r="B114" s="205">
        <v>21</v>
      </c>
      <c r="C114" s="180" t="s">
        <v>2101</v>
      </c>
      <c r="D114" s="236" t="s">
        <v>2102</v>
      </c>
      <c r="E114" s="236"/>
      <c r="F114" s="174" t="s">
        <v>175</v>
      </c>
      <c r="G114" s="175">
        <v>6</v>
      </c>
      <c r="H114" s="174"/>
      <c r="I114" s="174">
        <f t="shared" si="0"/>
        <v>0</v>
      </c>
      <c r="J114" s="176">
        <f t="shared" si="1"/>
        <v>26.16</v>
      </c>
      <c r="K114" s="177">
        <f t="shared" si="2"/>
        <v>0</v>
      </c>
      <c r="L114" s="177">
        <f>ROUND(G114*(H114),2)</f>
        <v>0</v>
      </c>
      <c r="M114" s="177"/>
      <c r="N114" s="177">
        <v>4.3600000000000003</v>
      </c>
      <c r="O114" s="177"/>
      <c r="P114" s="181"/>
      <c r="Q114" s="181"/>
      <c r="R114" s="181"/>
      <c r="S114" s="182">
        <f t="shared" si="3"/>
        <v>0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21">
        <v>22</v>
      </c>
      <c r="C115" s="216" t="s">
        <v>2103</v>
      </c>
      <c r="D115" s="315" t="s">
        <v>2104</v>
      </c>
      <c r="E115" s="315"/>
      <c r="F115" s="211" t="s">
        <v>175</v>
      </c>
      <c r="G115" s="212">
        <v>6</v>
      </c>
      <c r="H115" s="211"/>
      <c r="I115" s="211">
        <f t="shared" si="0"/>
        <v>0</v>
      </c>
      <c r="J115" s="213">
        <f t="shared" si="1"/>
        <v>33.96</v>
      </c>
      <c r="K115" s="214">
        <f t="shared" si="2"/>
        <v>0</v>
      </c>
      <c r="L115" s="214"/>
      <c r="M115" s="214">
        <f>ROUND(G115*(H115),2)</f>
        <v>0</v>
      </c>
      <c r="N115" s="214">
        <v>5.66</v>
      </c>
      <c r="O115" s="214"/>
      <c r="P115" s="217"/>
      <c r="Q115" s="217"/>
      <c r="R115" s="217"/>
      <c r="S115" s="218">
        <f t="shared" si="3"/>
        <v>0</v>
      </c>
      <c r="T115" s="215"/>
      <c r="U115" s="215"/>
      <c r="V115" s="220"/>
      <c r="W115" s="53"/>
      <c r="Z115">
        <v>0</v>
      </c>
    </row>
    <row r="116" spans="1:26" ht="24.95" customHeight="1" x14ac:dyDescent="0.25">
      <c r="A116" s="179"/>
      <c r="B116" s="205">
        <v>23</v>
      </c>
      <c r="C116" s="180" t="s">
        <v>2105</v>
      </c>
      <c r="D116" s="236" t="s">
        <v>2106</v>
      </c>
      <c r="E116" s="236"/>
      <c r="F116" s="174" t="s">
        <v>175</v>
      </c>
      <c r="G116" s="175">
        <v>1</v>
      </c>
      <c r="H116" s="174"/>
      <c r="I116" s="174">
        <f t="shared" si="0"/>
        <v>0</v>
      </c>
      <c r="J116" s="176">
        <f t="shared" si="1"/>
        <v>4.8</v>
      </c>
      <c r="K116" s="177">
        <f t="shared" si="2"/>
        <v>0</v>
      </c>
      <c r="L116" s="177">
        <f>ROUND(G116*(H116),2)</f>
        <v>0</v>
      </c>
      <c r="M116" s="177"/>
      <c r="N116" s="177">
        <v>4.8</v>
      </c>
      <c r="O116" s="177"/>
      <c r="P116" s="181"/>
      <c r="Q116" s="181"/>
      <c r="R116" s="181"/>
      <c r="S116" s="182">
        <f t="shared" si="3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21">
        <v>24</v>
      </c>
      <c r="C117" s="216" t="s">
        <v>2107</v>
      </c>
      <c r="D117" s="315" t="s">
        <v>2108</v>
      </c>
      <c r="E117" s="315"/>
      <c r="F117" s="211" t="s">
        <v>175</v>
      </c>
      <c r="G117" s="212">
        <v>1</v>
      </c>
      <c r="H117" s="211"/>
      <c r="I117" s="211">
        <f t="shared" si="0"/>
        <v>0</v>
      </c>
      <c r="J117" s="213">
        <f t="shared" si="1"/>
        <v>9.5500000000000007</v>
      </c>
      <c r="K117" s="214">
        <f t="shared" si="2"/>
        <v>0</v>
      </c>
      <c r="L117" s="214"/>
      <c r="M117" s="214">
        <f>ROUND(G117*(H117),2)</f>
        <v>0</v>
      </c>
      <c r="N117" s="214">
        <v>9.5500000000000007</v>
      </c>
      <c r="O117" s="214"/>
      <c r="P117" s="217"/>
      <c r="Q117" s="217"/>
      <c r="R117" s="217"/>
      <c r="S117" s="218">
        <f t="shared" si="3"/>
        <v>0</v>
      </c>
      <c r="T117" s="215"/>
      <c r="U117" s="215"/>
      <c r="V117" s="220"/>
      <c r="W117" s="53"/>
      <c r="Z117">
        <v>0</v>
      </c>
    </row>
    <row r="118" spans="1:26" ht="24.95" customHeight="1" x14ac:dyDescent="0.25">
      <c r="A118" s="179"/>
      <c r="B118" s="205">
        <v>25</v>
      </c>
      <c r="C118" s="180" t="s">
        <v>2109</v>
      </c>
      <c r="D118" s="236" t="s">
        <v>2110</v>
      </c>
      <c r="E118" s="236"/>
      <c r="F118" s="174" t="s">
        <v>175</v>
      </c>
      <c r="G118" s="175">
        <v>1</v>
      </c>
      <c r="H118" s="174"/>
      <c r="I118" s="174">
        <f t="shared" si="0"/>
        <v>0</v>
      </c>
      <c r="J118" s="176">
        <f t="shared" si="1"/>
        <v>3.9</v>
      </c>
      <c r="K118" s="177">
        <f t="shared" si="2"/>
        <v>0</v>
      </c>
      <c r="L118" s="177">
        <f>ROUND(G118*(H118),2)</f>
        <v>0</v>
      </c>
      <c r="M118" s="177"/>
      <c r="N118" s="177">
        <v>3.9</v>
      </c>
      <c r="O118" s="177"/>
      <c r="P118" s="181"/>
      <c r="Q118" s="181"/>
      <c r="R118" s="181"/>
      <c r="S118" s="182">
        <f t="shared" si="3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21">
        <v>26</v>
      </c>
      <c r="C119" s="216" t="s">
        <v>2111</v>
      </c>
      <c r="D119" s="315" t="s">
        <v>2112</v>
      </c>
      <c r="E119" s="315"/>
      <c r="F119" s="211" t="s">
        <v>175</v>
      </c>
      <c r="G119" s="212">
        <v>1</v>
      </c>
      <c r="H119" s="211"/>
      <c r="I119" s="211">
        <f t="shared" si="0"/>
        <v>0</v>
      </c>
      <c r="J119" s="213">
        <f t="shared" si="1"/>
        <v>2.7</v>
      </c>
      <c r="K119" s="214">
        <f t="shared" si="2"/>
        <v>0</v>
      </c>
      <c r="L119" s="214"/>
      <c r="M119" s="214">
        <f>ROUND(G119*(H119),2)</f>
        <v>0</v>
      </c>
      <c r="N119" s="214">
        <v>2.7</v>
      </c>
      <c r="O119" s="214"/>
      <c r="P119" s="217"/>
      <c r="Q119" s="217"/>
      <c r="R119" s="217"/>
      <c r="S119" s="218">
        <f t="shared" si="3"/>
        <v>0</v>
      </c>
      <c r="T119" s="215"/>
      <c r="U119" s="215"/>
      <c r="V119" s="220"/>
      <c r="W119" s="53"/>
      <c r="Z119">
        <v>0</v>
      </c>
    </row>
    <row r="120" spans="1:26" ht="24.95" customHeight="1" x14ac:dyDescent="0.25">
      <c r="A120" s="179"/>
      <c r="B120" s="205">
        <v>27</v>
      </c>
      <c r="C120" s="180" t="s">
        <v>2113</v>
      </c>
      <c r="D120" s="236" t="s">
        <v>2114</v>
      </c>
      <c r="E120" s="236"/>
      <c r="F120" s="174" t="s">
        <v>175</v>
      </c>
      <c r="G120" s="175">
        <v>1</v>
      </c>
      <c r="H120" s="174"/>
      <c r="I120" s="174">
        <f t="shared" si="0"/>
        <v>0</v>
      </c>
      <c r="J120" s="176">
        <f t="shared" si="1"/>
        <v>5.28</v>
      </c>
      <c r="K120" s="177">
        <f t="shared" si="2"/>
        <v>0</v>
      </c>
      <c r="L120" s="177">
        <f>ROUND(G120*(H120),2)</f>
        <v>0</v>
      </c>
      <c r="M120" s="177"/>
      <c r="N120" s="177">
        <v>5.28</v>
      </c>
      <c r="O120" s="177"/>
      <c r="P120" s="181"/>
      <c r="Q120" s="181"/>
      <c r="R120" s="181"/>
      <c r="S120" s="182">
        <f t="shared" si="3"/>
        <v>0</v>
      </c>
      <c r="T120" s="178"/>
      <c r="U120" s="178"/>
      <c r="V120" s="191"/>
      <c r="W120" s="53"/>
      <c r="Z120">
        <v>0</v>
      </c>
    </row>
    <row r="121" spans="1:26" ht="24.95" customHeight="1" x14ac:dyDescent="0.25">
      <c r="A121" s="179"/>
      <c r="B121" s="221">
        <v>28</v>
      </c>
      <c r="C121" s="216" t="s">
        <v>2115</v>
      </c>
      <c r="D121" s="315" t="s">
        <v>2116</v>
      </c>
      <c r="E121" s="315"/>
      <c r="F121" s="211" t="s">
        <v>175</v>
      </c>
      <c r="G121" s="212">
        <v>1</v>
      </c>
      <c r="H121" s="211"/>
      <c r="I121" s="211">
        <f t="shared" si="0"/>
        <v>0</v>
      </c>
      <c r="J121" s="213">
        <f t="shared" si="1"/>
        <v>2.95</v>
      </c>
      <c r="K121" s="214">
        <f t="shared" si="2"/>
        <v>0</v>
      </c>
      <c r="L121" s="214"/>
      <c r="M121" s="214">
        <f>ROUND(G121*(H121),2)</f>
        <v>0</v>
      </c>
      <c r="N121" s="214">
        <v>2.95</v>
      </c>
      <c r="O121" s="214"/>
      <c r="P121" s="217"/>
      <c r="Q121" s="217"/>
      <c r="R121" s="217"/>
      <c r="S121" s="218">
        <f t="shared" si="3"/>
        <v>0</v>
      </c>
      <c r="T121" s="215"/>
      <c r="U121" s="215"/>
      <c r="V121" s="220"/>
      <c r="W121" s="53"/>
      <c r="Z121">
        <v>0</v>
      </c>
    </row>
    <row r="122" spans="1:26" ht="24.95" customHeight="1" x14ac:dyDescent="0.25">
      <c r="A122" s="179"/>
      <c r="B122" s="205">
        <v>29</v>
      </c>
      <c r="C122" s="180" t="s">
        <v>2117</v>
      </c>
      <c r="D122" s="236" t="s">
        <v>2118</v>
      </c>
      <c r="E122" s="236"/>
      <c r="F122" s="174" t="s">
        <v>175</v>
      </c>
      <c r="G122" s="175">
        <v>4</v>
      </c>
      <c r="H122" s="174"/>
      <c r="I122" s="174">
        <f t="shared" si="0"/>
        <v>0</v>
      </c>
      <c r="J122" s="176">
        <f t="shared" si="1"/>
        <v>10.36</v>
      </c>
      <c r="K122" s="177">
        <f t="shared" si="2"/>
        <v>0</v>
      </c>
      <c r="L122" s="177">
        <f>ROUND(G122*(H122),2)</f>
        <v>0</v>
      </c>
      <c r="M122" s="177"/>
      <c r="N122" s="177">
        <v>2.59</v>
      </c>
      <c r="O122" s="177"/>
      <c r="P122" s="181"/>
      <c r="Q122" s="181"/>
      <c r="R122" s="181"/>
      <c r="S122" s="182">
        <f t="shared" si="3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30</v>
      </c>
      <c r="C123" s="180" t="s">
        <v>2119</v>
      </c>
      <c r="D123" s="236" t="s">
        <v>2120</v>
      </c>
      <c r="E123" s="236"/>
      <c r="F123" s="174" t="s">
        <v>175</v>
      </c>
      <c r="G123" s="175">
        <v>2</v>
      </c>
      <c r="H123" s="174"/>
      <c r="I123" s="174">
        <f t="shared" si="0"/>
        <v>0</v>
      </c>
      <c r="J123" s="176">
        <f t="shared" si="1"/>
        <v>15.06</v>
      </c>
      <c r="K123" s="177">
        <f t="shared" si="2"/>
        <v>0</v>
      </c>
      <c r="L123" s="177">
        <f>ROUND(G123*(H123),2)</f>
        <v>0</v>
      </c>
      <c r="M123" s="177"/>
      <c r="N123" s="177">
        <v>7.53</v>
      </c>
      <c r="O123" s="177"/>
      <c r="P123" s="181"/>
      <c r="Q123" s="181"/>
      <c r="R123" s="181"/>
      <c r="S123" s="182">
        <f t="shared" si="3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21">
        <v>31</v>
      </c>
      <c r="C124" s="216" t="s">
        <v>2121</v>
      </c>
      <c r="D124" s="315" t="s">
        <v>2122</v>
      </c>
      <c r="E124" s="315"/>
      <c r="F124" s="211" t="s">
        <v>175</v>
      </c>
      <c r="G124" s="212">
        <v>2</v>
      </c>
      <c r="H124" s="211"/>
      <c r="I124" s="211">
        <f t="shared" si="0"/>
        <v>0</v>
      </c>
      <c r="J124" s="213">
        <f t="shared" si="1"/>
        <v>114.56</v>
      </c>
      <c r="K124" s="214">
        <f t="shared" si="2"/>
        <v>0</v>
      </c>
      <c r="L124" s="214"/>
      <c r="M124" s="214">
        <f>ROUND(G124*(H124),2)</f>
        <v>0</v>
      </c>
      <c r="N124" s="214">
        <v>57.28</v>
      </c>
      <c r="O124" s="214"/>
      <c r="P124" s="217"/>
      <c r="Q124" s="217"/>
      <c r="R124" s="217"/>
      <c r="S124" s="218">
        <f t="shared" si="3"/>
        <v>0</v>
      </c>
      <c r="T124" s="215"/>
      <c r="U124" s="215"/>
      <c r="V124" s="220"/>
      <c r="W124" s="53"/>
      <c r="Z124">
        <v>0</v>
      </c>
    </row>
    <row r="125" spans="1:26" ht="24.95" customHeight="1" x14ac:dyDescent="0.25">
      <c r="A125" s="179"/>
      <c r="B125" s="205">
        <v>32</v>
      </c>
      <c r="C125" s="180" t="s">
        <v>2123</v>
      </c>
      <c r="D125" s="236" t="s">
        <v>2124</v>
      </c>
      <c r="E125" s="236"/>
      <c r="F125" s="174" t="s">
        <v>175</v>
      </c>
      <c r="G125" s="175">
        <v>1</v>
      </c>
      <c r="H125" s="174"/>
      <c r="I125" s="174">
        <f t="shared" si="0"/>
        <v>0</v>
      </c>
      <c r="J125" s="176">
        <f t="shared" si="1"/>
        <v>5.43</v>
      </c>
      <c r="K125" s="177">
        <f t="shared" si="2"/>
        <v>0</v>
      </c>
      <c r="L125" s="177">
        <f>ROUND(G125*(H125),2)</f>
        <v>0</v>
      </c>
      <c r="M125" s="177"/>
      <c r="N125" s="177">
        <v>5.43</v>
      </c>
      <c r="O125" s="177"/>
      <c r="P125" s="181"/>
      <c r="Q125" s="181"/>
      <c r="R125" s="181"/>
      <c r="S125" s="182">
        <f t="shared" si="3"/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21">
        <v>33</v>
      </c>
      <c r="C126" s="216" t="s">
        <v>2125</v>
      </c>
      <c r="D126" s="315" t="s">
        <v>2126</v>
      </c>
      <c r="E126" s="315"/>
      <c r="F126" s="211" t="s">
        <v>175</v>
      </c>
      <c r="G126" s="212">
        <v>1</v>
      </c>
      <c r="H126" s="211"/>
      <c r="I126" s="211">
        <f t="shared" si="0"/>
        <v>0</v>
      </c>
      <c r="J126" s="213">
        <f t="shared" si="1"/>
        <v>8.33</v>
      </c>
      <c r="K126" s="214">
        <f t="shared" si="2"/>
        <v>0</v>
      </c>
      <c r="L126" s="214"/>
      <c r="M126" s="214">
        <f>ROUND(G126*(H126),2)</f>
        <v>0</v>
      </c>
      <c r="N126" s="214">
        <v>8.33</v>
      </c>
      <c r="O126" s="214"/>
      <c r="P126" s="217"/>
      <c r="Q126" s="217"/>
      <c r="R126" s="217"/>
      <c r="S126" s="218">
        <f t="shared" si="3"/>
        <v>0</v>
      </c>
      <c r="T126" s="215"/>
      <c r="U126" s="215"/>
      <c r="V126" s="220"/>
      <c r="W126" s="53"/>
      <c r="Z126">
        <v>0</v>
      </c>
    </row>
    <row r="127" spans="1:26" ht="24.95" customHeight="1" x14ac:dyDescent="0.25">
      <c r="A127" s="179"/>
      <c r="B127" s="205">
        <v>34</v>
      </c>
      <c r="C127" s="180" t="s">
        <v>2127</v>
      </c>
      <c r="D127" s="236" t="s">
        <v>2128</v>
      </c>
      <c r="E127" s="236"/>
      <c r="F127" s="174" t="s">
        <v>175</v>
      </c>
      <c r="G127" s="175">
        <v>1</v>
      </c>
      <c r="H127" s="174"/>
      <c r="I127" s="174">
        <f t="shared" si="0"/>
        <v>0</v>
      </c>
      <c r="J127" s="176">
        <f t="shared" si="1"/>
        <v>7.7</v>
      </c>
      <c r="K127" s="177">
        <f t="shared" si="2"/>
        <v>0</v>
      </c>
      <c r="L127" s="177">
        <f>ROUND(G127*(H127),2)</f>
        <v>0</v>
      </c>
      <c r="M127" s="177"/>
      <c r="N127" s="177">
        <v>7.7</v>
      </c>
      <c r="O127" s="177"/>
      <c r="P127" s="181"/>
      <c r="Q127" s="181"/>
      <c r="R127" s="181"/>
      <c r="S127" s="182">
        <f t="shared" si="3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21">
        <v>35</v>
      </c>
      <c r="C128" s="216" t="s">
        <v>2129</v>
      </c>
      <c r="D128" s="315" t="s">
        <v>2130</v>
      </c>
      <c r="E128" s="315"/>
      <c r="F128" s="211" t="s">
        <v>175</v>
      </c>
      <c r="G128" s="212">
        <v>1</v>
      </c>
      <c r="H128" s="211"/>
      <c r="I128" s="211">
        <f t="shared" si="0"/>
        <v>0</v>
      </c>
      <c r="J128" s="213">
        <f t="shared" si="1"/>
        <v>11.36</v>
      </c>
      <c r="K128" s="214">
        <f t="shared" si="2"/>
        <v>0</v>
      </c>
      <c r="L128" s="214"/>
      <c r="M128" s="214">
        <f>ROUND(G128*(H128),2)</f>
        <v>0</v>
      </c>
      <c r="N128" s="214">
        <v>11.36</v>
      </c>
      <c r="O128" s="214"/>
      <c r="P128" s="217"/>
      <c r="Q128" s="217"/>
      <c r="R128" s="217"/>
      <c r="S128" s="218">
        <f t="shared" si="3"/>
        <v>0</v>
      </c>
      <c r="T128" s="215"/>
      <c r="U128" s="215"/>
      <c r="V128" s="220"/>
      <c r="W128" s="53"/>
      <c r="Z128">
        <v>0</v>
      </c>
    </row>
    <row r="129" spans="1:26" ht="24.95" customHeight="1" x14ac:dyDescent="0.25">
      <c r="A129" s="179"/>
      <c r="B129" s="205">
        <v>36</v>
      </c>
      <c r="C129" s="180" t="s">
        <v>2131</v>
      </c>
      <c r="D129" s="236" t="s">
        <v>2132</v>
      </c>
      <c r="E129" s="236"/>
      <c r="F129" s="174" t="s">
        <v>175</v>
      </c>
      <c r="G129" s="175">
        <v>9</v>
      </c>
      <c r="H129" s="174"/>
      <c r="I129" s="174">
        <f t="shared" si="0"/>
        <v>0</v>
      </c>
      <c r="J129" s="176">
        <f t="shared" si="1"/>
        <v>36.18</v>
      </c>
      <c r="K129" s="177">
        <f t="shared" si="2"/>
        <v>0</v>
      </c>
      <c r="L129" s="177">
        <f>ROUND(G129*(H129),2)</f>
        <v>0</v>
      </c>
      <c r="M129" s="177"/>
      <c r="N129" s="177">
        <v>4.0199999999999996</v>
      </c>
      <c r="O129" s="177"/>
      <c r="P129" s="181"/>
      <c r="Q129" s="181"/>
      <c r="R129" s="181"/>
      <c r="S129" s="182">
        <f t="shared" si="3"/>
        <v>0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21">
        <v>37</v>
      </c>
      <c r="C130" s="216" t="s">
        <v>2133</v>
      </c>
      <c r="D130" s="315" t="s">
        <v>2134</v>
      </c>
      <c r="E130" s="315"/>
      <c r="F130" s="211" t="s">
        <v>175</v>
      </c>
      <c r="G130" s="212">
        <v>9</v>
      </c>
      <c r="H130" s="211"/>
      <c r="I130" s="211">
        <f t="shared" si="0"/>
        <v>0</v>
      </c>
      <c r="J130" s="213">
        <f t="shared" si="1"/>
        <v>85.59</v>
      </c>
      <c r="K130" s="214">
        <f t="shared" si="2"/>
        <v>0</v>
      </c>
      <c r="L130" s="214"/>
      <c r="M130" s="214">
        <f>ROUND(G130*(H130),2)</f>
        <v>0</v>
      </c>
      <c r="N130" s="214">
        <v>9.51</v>
      </c>
      <c r="O130" s="214"/>
      <c r="P130" s="217"/>
      <c r="Q130" s="217"/>
      <c r="R130" s="217"/>
      <c r="S130" s="218">
        <f t="shared" si="3"/>
        <v>0</v>
      </c>
      <c r="T130" s="215"/>
      <c r="U130" s="215"/>
      <c r="V130" s="220"/>
      <c r="W130" s="53"/>
      <c r="Z130">
        <v>0</v>
      </c>
    </row>
    <row r="131" spans="1:26" ht="24.95" customHeight="1" x14ac:dyDescent="0.25">
      <c r="A131" s="179"/>
      <c r="B131" s="205">
        <v>38</v>
      </c>
      <c r="C131" s="180" t="s">
        <v>2135</v>
      </c>
      <c r="D131" s="236" t="s">
        <v>2136</v>
      </c>
      <c r="E131" s="236"/>
      <c r="F131" s="174" t="s">
        <v>180</v>
      </c>
      <c r="G131" s="175">
        <v>1.7</v>
      </c>
      <c r="H131" s="176"/>
      <c r="I131" s="174">
        <f t="shared" si="0"/>
        <v>0</v>
      </c>
      <c r="J131" s="176">
        <f t="shared" si="1"/>
        <v>17.77</v>
      </c>
      <c r="K131" s="177">
        <f t="shared" si="2"/>
        <v>0</v>
      </c>
      <c r="L131" s="177">
        <f>ROUND(G131*(H131),2)</f>
        <v>0</v>
      </c>
      <c r="M131" s="177"/>
      <c r="N131" s="177">
        <v>10.451000000000001</v>
      </c>
      <c r="O131" s="177"/>
      <c r="P131" s="181"/>
      <c r="Q131" s="181"/>
      <c r="R131" s="181"/>
      <c r="S131" s="182">
        <f t="shared" si="3"/>
        <v>0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21">
        <v>39</v>
      </c>
      <c r="C132" s="216" t="s">
        <v>2137</v>
      </c>
      <c r="D132" s="315" t="s">
        <v>2138</v>
      </c>
      <c r="E132" s="315"/>
      <c r="F132" s="211" t="s">
        <v>610</v>
      </c>
      <c r="G132" s="212">
        <v>1</v>
      </c>
      <c r="H132" s="211"/>
      <c r="I132" s="211">
        <f t="shared" si="0"/>
        <v>0</v>
      </c>
      <c r="J132" s="213">
        <f t="shared" si="1"/>
        <v>68</v>
      </c>
      <c r="K132" s="214">
        <f t="shared" si="2"/>
        <v>0</v>
      </c>
      <c r="L132" s="214"/>
      <c r="M132" s="214">
        <f>ROUND(G132*(H132),2)</f>
        <v>0</v>
      </c>
      <c r="N132" s="214">
        <v>68</v>
      </c>
      <c r="O132" s="214"/>
      <c r="P132" s="217"/>
      <c r="Q132" s="217"/>
      <c r="R132" s="217"/>
      <c r="S132" s="218">
        <f t="shared" si="3"/>
        <v>0</v>
      </c>
      <c r="T132" s="215"/>
      <c r="U132" s="215"/>
      <c r="V132" s="220"/>
      <c r="W132" s="53"/>
      <c r="Z132">
        <v>0</v>
      </c>
    </row>
    <row r="133" spans="1:26" x14ac:dyDescent="0.25">
      <c r="A133" s="10"/>
      <c r="B133" s="204"/>
      <c r="C133" s="172">
        <v>769</v>
      </c>
      <c r="D133" s="235" t="s">
        <v>301</v>
      </c>
      <c r="E133" s="235"/>
      <c r="F133" s="138"/>
      <c r="G133" s="171"/>
      <c r="H133" s="138"/>
      <c r="I133" s="140">
        <f>ROUND((SUM(I97:I132))/1,2)</f>
        <v>0</v>
      </c>
      <c r="J133" s="139"/>
      <c r="K133" s="139"/>
      <c r="L133" s="139">
        <f>ROUND((SUM(L97:L132))/1,2)</f>
        <v>0</v>
      </c>
      <c r="M133" s="139">
        <f>ROUND((SUM(M97:M132))/1,2)</f>
        <v>0</v>
      </c>
      <c r="N133" s="139"/>
      <c r="O133" s="139"/>
      <c r="P133" s="184"/>
      <c r="Q133" s="1"/>
      <c r="R133" s="1"/>
      <c r="S133" s="184">
        <f>ROUND((SUM(S97:S132))/1,2)</f>
        <v>0</v>
      </c>
      <c r="T133" s="2"/>
      <c r="U133" s="2"/>
      <c r="V133" s="192">
        <f>ROUND((SUM(V97:V132))/1,2)</f>
        <v>0</v>
      </c>
      <c r="W133" s="53"/>
    </row>
    <row r="134" spans="1:26" x14ac:dyDescent="0.25">
      <c r="A134" s="1"/>
      <c r="B134" s="200"/>
      <c r="C134" s="1"/>
      <c r="D134" s="1"/>
      <c r="E134" s="131"/>
      <c r="F134" s="131"/>
      <c r="G134" s="165"/>
      <c r="H134" s="131"/>
      <c r="I134" s="131"/>
      <c r="J134" s="132"/>
      <c r="K134" s="132"/>
      <c r="L134" s="132"/>
      <c r="M134" s="132"/>
      <c r="N134" s="132"/>
      <c r="O134" s="132"/>
      <c r="P134" s="132"/>
      <c r="Q134" s="1"/>
      <c r="R134" s="1"/>
      <c r="S134" s="1"/>
      <c r="T134" s="1"/>
      <c r="U134" s="1"/>
      <c r="V134" s="193"/>
      <c r="W134" s="53"/>
    </row>
    <row r="135" spans="1:26" x14ac:dyDescent="0.25">
      <c r="A135" s="10"/>
      <c r="B135" s="204"/>
      <c r="C135" s="10"/>
      <c r="D135" s="237" t="s">
        <v>79</v>
      </c>
      <c r="E135" s="237"/>
      <c r="F135" s="138"/>
      <c r="G135" s="171"/>
      <c r="H135" s="138"/>
      <c r="I135" s="140">
        <f>ROUND((SUM(I91:I134))/2,2)</f>
        <v>0</v>
      </c>
      <c r="J135" s="139"/>
      <c r="K135" s="139"/>
      <c r="L135" s="139">
        <f>ROUND((SUM(L91:L134))/2,2)</f>
        <v>0</v>
      </c>
      <c r="M135" s="139">
        <f>ROUND((SUM(M91:M134))/2,2)</f>
        <v>0</v>
      </c>
      <c r="N135" s="139"/>
      <c r="O135" s="139"/>
      <c r="P135" s="184"/>
      <c r="Q135" s="1"/>
      <c r="R135" s="1"/>
      <c r="S135" s="184">
        <f>ROUND((SUM(S91:S134))/2,2)</f>
        <v>0</v>
      </c>
      <c r="T135" s="1"/>
      <c r="U135" s="1"/>
      <c r="V135" s="192">
        <f>ROUND((SUM(V91:V134))/2,2)</f>
        <v>0</v>
      </c>
      <c r="W135" s="53"/>
    </row>
    <row r="136" spans="1:26" x14ac:dyDescent="0.25">
      <c r="A136" s="1"/>
      <c r="B136" s="206"/>
      <c r="C136" s="185"/>
      <c r="D136" s="238" t="s">
        <v>95</v>
      </c>
      <c r="E136" s="238"/>
      <c r="F136" s="186"/>
      <c r="G136" s="187"/>
      <c r="H136" s="186"/>
      <c r="I136" s="186">
        <f>ROUND((SUM(I80:I135))/3,2)</f>
        <v>0</v>
      </c>
      <c r="J136" s="188"/>
      <c r="K136" s="188">
        <f>ROUND((SUM(K80:K135))/3,2)</f>
        <v>0</v>
      </c>
      <c r="L136" s="188">
        <f>ROUND((SUM(L80:L135))/3,2)</f>
        <v>0</v>
      </c>
      <c r="M136" s="188">
        <f>ROUND((SUM(M80:M135))/3,2)</f>
        <v>0</v>
      </c>
      <c r="N136" s="188"/>
      <c r="O136" s="188"/>
      <c r="P136" s="187"/>
      <c r="Q136" s="185"/>
      <c r="R136" s="185"/>
      <c r="S136" s="187">
        <f>ROUND((SUM(S80:S135))/3,2)</f>
        <v>0</v>
      </c>
      <c r="T136" s="185"/>
      <c r="U136" s="185"/>
      <c r="V136" s="194">
        <f>ROUND((SUM(V80:V135))/3,2)</f>
        <v>0</v>
      </c>
      <c r="W136" s="53"/>
      <c r="Z136">
        <f>(SUM(Z80:Z135))</f>
        <v>0</v>
      </c>
    </row>
  </sheetData>
  <mergeCells count="101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F25:H25"/>
    <mergeCell ref="F26:H26"/>
    <mergeCell ref="F27:H27"/>
    <mergeCell ref="F28:G28"/>
    <mergeCell ref="F29:G29"/>
    <mergeCell ref="F30:G30"/>
    <mergeCell ref="B72:E72"/>
    <mergeCell ref="B73:E73"/>
    <mergeCell ref="I71:P71"/>
    <mergeCell ref="B71:E71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D80:E80"/>
    <mergeCell ref="D81:E81"/>
    <mergeCell ref="D82:E82"/>
    <mergeCell ref="B62:D62"/>
    <mergeCell ref="B63:D63"/>
    <mergeCell ref="B65:D65"/>
    <mergeCell ref="B69:V69"/>
    <mergeCell ref="D92:E92"/>
    <mergeCell ref="D93:E93"/>
    <mergeCell ref="D94:E94"/>
    <mergeCell ref="D95:E95"/>
    <mergeCell ref="D97:E97"/>
    <mergeCell ref="D98:E98"/>
    <mergeCell ref="D83:E83"/>
    <mergeCell ref="D85:E85"/>
    <mergeCell ref="D86:E86"/>
    <mergeCell ref="D87:E87"/>
    <mergeCell ref="D89:E89"/>
    <mergeCell ref="D91:E91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117:E117"/>
    <mergeCell ref="D118:E118"/>
    <mergeCell ref="D119:E119"/>
    <mergeCell ref="D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36:E136"/>
    <mergeCell ref="D129:E129"/>
    <mergeCell ref="D130:E130"/>
    <mergeCell ref="D131:E131"/>
    <mergeCell ref="D132:E132"/>
    <mergeCell ref="D133:E133"/>
    <mergeCell ref="D135:E135"/>
    <mergeCell ref="D123:E123"/>
    <mergeCell ref="D124:E124"/>
    <mergeCell ref="D125:E125"/>
    <mergeCell ref="D126:E126"/>
    <mergeCell ref="D127:E127"/>
    <mergeCell ref="D128:E128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9:B79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SO04  Rekonštrukcia WC pri VIP zóne hala A - vzduchotechnika</oddHeader>
    <oddFooter>&amp;RStrana &amp;P z &amp;N    &amp;L&amp;7Spracované systémom Systematic® Kalkulus, tel.: 051 77 10 585</oddFooter>
  </headerFooter>
  <rowBreaks count="2" manualBreakCount="2">
    <brk id="40" max="16383" man="1"/>
    <brk id="6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3"/>
  <sheetViews>
    <sheetView workbookViewId="0">
      <pane ySplit="1" topLeftCell="A199" activePane="bottomLeft" state="frozen"/>
      <selection pane="bottomLeft" activeCell="H84" sqref="H84:H220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2139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27529'!E57</f>
        <v>0</v>
      </c>
      <c r="D15" s="58">
        <f>'SO 27529'!F57</f>
        <v>0</v>
      </c>
      <c r="E15" s="67">
        <f>'SO 27529'!G57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27529'!E65</f>
        <v>0</v>
      </c>
      <c r="D16" s="93">
        <f>'SO 27529'!F65</f>
        <v>0</v>
      </c>
      <c r="E16" s="94">
        <f>'SO 27529'!G65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(SUM(Z82:Z222))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27529'!K82:'SO 27529'!K222)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27529'!K82:'SO 27529'!K222)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2139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1314</v>
      </c>
      <c r="C56" s="256"/>
      <c r="D56" s="256"/>
      <c r="E56" s="138">
        <f>'SO 27529'!L86</f>
        <v>0</v>
      </c>
      <c r="F56" s="138">
        <f>'SO 27529'!M86</f>
        <v>0</v>
      </c>
      <c r="G56" s="138">
        <f>'SO 27529'!I86</f>
        <v>0</v>
      </c>
      <c r="H56" s="139">
        <f>'SO 27529'!S86</f>
        <v>0.12</v>
      </c>
      <c r="I56" s="139">
        <f>'SO 27529'!V86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7" t="s">
        <v>76</v>
      </c>
      <c r="C57" s="237"/>
      <c r="D57" s="237"/>
      <c r="E57" s="140">
        <f>'SO 27529'!L88</f>
        <v>0</v>
      </c>
      <c r="F57" s="140">
        <f>'SO 27529'!M88</f>
        <v>0</v>
      </c>
      <c r="G57" s="140">
        <f>'SO 27529'!I88</f>
        <v>0</v>
      </c>
      <c r="H57" s="141">
        <f>'SO 27529'!S88</f>
        <v>0.12</v>
      </c>
      <c r="I57" s="141">
        <f>'SO 27529'!V88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"/>
      <c r="B58" s="20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257" t="s">
        <v>79</v>
      </c>
      <c r="C59" s="237"/>
      <c r="D59" s="237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5" t="s">
        <v>80</v>
      </c>
      <c r="C60" s="256"/>
      <c r="D60" s="256"/>
      <c r="E60" s="138">
        <f>'SO 27529'!L96</f>
        <v>0</v>
      </c>
      <c r="F60" s="138">
        <f>'SO 27529'!M96</f>
        <v>0</v>
      </c>
      <c r="G60" s="138">
        <f>'SO 27529'!I96</f>
        <v>0</v>
      </c>
      <c r="H60" s="139">
        <f>'SO 27529'!S96</f>
        <v>0</v>
      </c>
      <c r="I60" s="139">
        <f>'SO 27529'!V96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300</v>
      </c>
      <c r="C61" s="256"/>
      <c r="D61" s="256"/>
      <c r="E61" s="138">
        <f>'SO 27529'!L127</f>
        <v>0</v>
      </c>
      <c r="F61" s="138">
        <f>'SO 27529'!M127</f>
        <v>0</v>
      </c>
      <c r="G61" s="138">
        <f>'SO 27529'!I127</f>
        <v>0</v>
      </c>
      <c r="H61" s="139">
        <f>'SO 27529'!S127</f>
        <v>0.17</v>
      </c>
      <c r="I61" s="139">
        <f>'SO 27529'!V127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81</v>
      </c>
      <c r="C62" s="256"/>
      <c r="D62" s="256"/>
      <c r="E62" s="138">
        <f>'SO 27529'!L153</f>
        <v>0</v>
      </c>
      <c r="F62" s="138">
        <f>'SO 27529'!M153</f>
        <v>0</v>
      </c>
      <c r="G62" s="138">
        <f>'SO 27529'!I153</f>
        <v>0</v>
      </c>
      <c r="H62" s="139">
        <f>'SO 27529'!S153</f>
        <v>0.02</v>
      </c>
      <c r="I62" s="139">
        <f>'SO 27529'!V153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82</v>
      </c>
      <c r="C63" s="256"/>
      <c r="D63" s="256"/>
      <c r="E63" s="138">
        <f>'SO 27529'!L215</f>
        <v>0</v>
      </c>
      <c r="F63" s="138">
        <f>'SO 27529'!M215</f>
        <v>0</v>
      </c>
      <c r="G63" s="138">
        <f>'SO 27529'!I215</f>
        <v>0</v>
      </c>
      <c r="H63" s="139">
        <f>'SO 27529'!S215</f>
        <v>0</v>
      </c>
      <c r="I63" s="139">
        <f>'SO 27529'!V215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86</v>
      </c>
      <c r="C64" s="256"/>
      <c r="D64" s="256"/>
      <c r="E64" s="138">
        <f>'SO 27529'!L220</f>
        <v>0</v>
      </c>
      <c r="F64" s="138">
        <f>'SO 27529'!M220</f>
        <v>0</v>
      </c>
      <c r="G64" s="138">
        <f>'SO 27529'!I220</f>
        <v>0</v>
      </c>
      <c r="H64" s="139">
        <f>'SO 27529'!S220</f>
        <v>0</v>
      </c>
      <c r="I64" s="139">
        <f>'SO 27529'!V220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7" t="s">
        <v>79</v>
      </c>
      <c r="C65" s="237"/>
      <c r="D65" s="237"/>
      <c r="E65" s="140">
        <f>'SO 27529'!L222</f>
        <v>0</v>
      </c>
      <c r="F65" s="140">
        <f>'SO 27529'!M222</f>
        <v>0</v>
      </c>
      <c r="G65" s="140">
        <f>'SO 27529'!I222</f>
        <v>0</v>
      </c>
      <c r="H65" s="141">
        <f>'SO 27529'!S222</f>
        <v>0.19</v>
      </c>
      <c r="I65" s="141">
        <f>'SO 27529'!V222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"/>
      <c r="B66" s="200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3"/>
    </row>
    <row r="67" spans="1:26" x14ac:dyDescent="0.25">
      <c r="A67" s="142"/>
      <c r="B67" s="240" t="s">
        <v>95</v>
      </c>
      <c r="C67" s="241"/>
      <c r="D67" s="241"/>
      <c r="E67" s="144">
        <f>'SO 27529'!L223</f>
        <v>0</v>
      </c>
      <c r="F67" s="144">
        <f>'SO 27529'!M223</f>
        <v>0</v>
      </c>
      <c r="G67" s="144">
        <f>'SO 27529'!I223</f>
        <v>0</v>
      </c>
      <c r="H67" s="145">
        <f>'SO 27529'!S223</f>
        <v>0.31</v>
      </c>
      <c r="I67" s="145">
        <f>'SO 27529'!V223</f>
        <v>0</v>
      </c>
      <c r="J67" s="146"/>
      <c r="K67" s="146"/>
      <c r="L67" s="146"/>
      <c r="M67" s="146"/>
      <c r="N67" s="146"/>
      <c r="O67" s="146"/>
      <c r="P67" s="146"/>
      <c r="Q67" s="147"/>
      <c r="R67" s="147"/>
      <c r="S67" s="147"/>
      <c r="T67" s="147"/>
      <c r="U67" s="147"/>
      <c r="V67" s="152"/>
      <c r="W67" s="208"/>
      <c r="X67" s="143"/>
      <c r="Y67" s="143"/>
      <c r="Z67" s="143"/>
    </row>
    <row r="68" spans="1:26" x14ac:dyDescent="0.25">
      <c r="A68" s="15"/>
      <c r="B68" s="42"/>
      <c r="C68" s="3"/>
      <c r="D68" s="3"/>
      <c r="E68" s="14"/>
      <c r="F68" s="14"/>
      <c r="G68" s="14"/>
      <c r="H68" s="153"/>
      <c r="I68" s="153"/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38"/>
      <c r="C70" s="8"/>
      <c r="D70" s="8"/>
      <c r="E70" s="27"/>
      <c r="F70" s="27"/>
      <c r="G70" s="27"/>
      <c r="H70" s="154"/>
      <c r="I70" s="154"/>
      <c r="J70" s="154"/>
      <c r="K70" s="154"/>
      <c r="L70" s="154"/>
      <c r="M70" s="154"/>
      <c r="N70" s="154"/>
      <c r="O70" s="154"/>
      <c r="P70" s="154"/>
      <c r="Q70" s="16"/>
      <c r="R70" s="16"/>
      <c r="S70" s="16"/>
      <c r="T70" s="16"/>
      <c r="U70" s="16"/>
      <c r="V70" s="16"/>
      <c r="W70" s="53"/>
    </row>
    <row r="71" spans="1:26" ht="35.1" customHeight="1" x14ac:dyDescent="0.25">
      <c r="A71" s="1"/>
      <c r="B71" s="242" t="s">
        <v>96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53"/>
    </row>
    <row r="72" spans="1:26" x14ac:dyDescent="0.25">
      <c r="A72" s="15"/>
      <c r="B72" s="97"/>
      <c r="C72" s="19"/>
      <c r="D72" s="19"/>
      <c r="E72" s="99"/>
      <c r="F72" s="99"/>
      <c r="G72" s="99"/>
      <c r="H72" s="168"/>
      <c r="I72" s="168"/>
      <c r="J72" s="168"/>
      <c r="K72" s="168"/>
      <c r="L72" s="168"/>
      <c r="M72" s="168"/>
      <c r="N72" s="168"/>
      <c r="O72" s="168"/>
      <c r="P72" s="168"/>
      <c r="Q72" s="20"/>
      <c r="R72" s="20"/>
      <c r="S72" s="20"/>
      <c r="T72" s="20"/>
      <c r="U72" s="20"/>
      <c r="V72" s="20"/>
      <c r="W72" s="53"/>
    </row>
    <row r="73" spans="1:26" ht="20.100000000000001" customHeight="1" x14ac:dyDescent="0.25">
      <c r="A73" s="195"/>
      <c r="B73" s="246" t="s">
        <v>37</v>
      </c>
      <c r="C73" s="247"/>
      <c r="D73" s="247"/>
      <c r="E73" s="248"/>
      <c r="F73" s="166"/>
      <c r="G73" s="166"/>
      <c r="H73" s="167" t="s">
        <v>107</v>
      </c>
      <c r="I73" s="252" t="s">
        <v>108</v>
      </c>
      <c r="J73" s="253"/>
      <c r="K73" s="253"/>
      <c r="L73" s="253"/>
      <c r="M73" s="253"/>
      <c r="N73" s="253"/>
      <c r="O73" s="253"/>
      <c r="P73" s="254"/>
      <c r="Q73" s="18"/>
      <c r="R73" s="18"/>
      <c r="S73" s="18"/>
      <c r="T73" s="18"/>
      <c r="U73" s="18"/>
      <c r="V73" s="18"/>
      <c r="W73" s="53"/>
    </row>
    <row r="74" spans="1:26" ht="20.100000000000001" customHeight="1" x14ac:dyDescent="0.25">
      <c r="A74" s="195"/>
      <c r="B74" s="249" t="s">
        <v>38</v>
      </c>
      <c r="C74" s="250"/>
      <c r="D74" s="250"/>
      <c r="E74" s="251"/>
      <c r="F74" s="162"/>
      <c r="G74" s="162"/>
      <c r="H74" s="163" t="s">
        <v>32</v>
      </c>
      <c r="I74" s="16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20.100000000000001" customHeight="1" x14ac:dyDescent="0.25">
      <c r="A75" s="195"/>
      <c r="B75" s="249" t="s">
        <v>39</v>
      </c>
      <c r="C75" s="250"/>
      <c r="D75" s="250"/>
      <c r="E75" s="251"/>
      <c r="F75" s="162"/>
      <c r="G75" s="162"/>
      <c r="H75" s="163" t="s">
        <v>109</v>
      </c>
      <c r="I75" s="163" t="s">
        <v>36</v>
      </c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20.100000000000001" customHeight="1" x14ac:dyDescent="0.25">
      <c r="A76" s="15"/>
      <c r="B76" s="199" t="s">
        <v>110</v>
      </c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20.100000000000001" customHeight="1" x14ac:dyDescent="0.25">
      <c r="A77" s="15"/>
      <c r="B77" s="199" t="s">
        <v>2139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20.100000000000001" customHeight="1" x14ac:dyDescent="0.25">
      <c r="A78" s="15"/>
      <c r="B78" s="42"/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20.100000000000001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5"/>
      <c r="B80" s="201" t="s">
        <v>75</v>
      </c>
      <c r="C80" s="164"/>
      <c r="D80" s="164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x14ac:dyDescent="0.25">
      <c r="A81" s="2"/>
      <c r="B81" s="202" t="s">
        <v>97</v>
      </c>
      <c r="C81" s="128" t="s">
        <v>98</v>
      </c>
      <c r="D81" s="128" t="s">
        <v>99</v>
      </c>
      <c r="E81" s="155"/>
      <c r="F81" s="155" t="s">
        <v>100</v>
      </c>
      <c r="G81" s="155" t="s">
        <v>101</v>
      </c>
      <c r="H81" s="156" t="s">
        <v>102</v>
      </c>
      <c r="I81" s="156" t="s">
        <v>103</v>
      </c>
      <c r="J81" s="156"/>
      <c r="K81" s="156"/>
      <c r="L81" s="156"/>
      <c r="M81" s="156"/>
      <c r="N81" s="156"/>
      <c r="O81" s="156"/>
      <c r="P81" s="156" t="s">
        <v>104</v>
      </c>
      <c r="Q81" s="157"/>
      <c r="R81" s="157"/>
      <c r="S81" s="128" t="s">
        <v>105</v>
      </c>
      <c r="T81" s="158"/>
      <c r="U81" s="158"/>
      <c r="V81" s="128" t="s">
        <v>106</v>
      </c>
      <c r="W81" s="53"/>
    </row>
    <row r="82" spans="1:26" x14ac:dyDescent="0.25">
      <c r="A82" s="10"/>
      <c r="B82" s="203"/>
      <c r="C82" s="169"/>
      <c r="D82" s="239" t="s">
        <v>76</v>
      </c>
      <c r="E82" s="239"/>
      <c r="F82" s="134"/>
      <c r="G82" s="170"/>
      <c r="H82" s="134"/>
      <c r="I82" s="134"/>
      <c r="J82" s="135"/>
      <c r="K82" s="135"/>
      <c r="L82" s="135"/>
      <c r="M82" s="135"/>
      <c r="N82" s="135"/>
      <c r="O82" s="135"/>
      <c r="P82" s="135"/>
      <c r="Q82" s="133"/>
      <c r="R82" s="133"/>
      <c r="S82" s="133"/>
      <c r="T82" s="133"/>
      <c r="U82" s="133"/>
      <c r="V82" s="189"/>
      <c r="W82" s="208"/>
      <c r="X82" s="137"/>
      <c r="Y82" s="137"/>
      <c r="Z82" s="137"/>
    </row>
    <row r="83" spans="1:26" x14ac:dyDescent="0.25">
      <c r="A83" s="10"/>
      <c r="B83" s="204"/>
      <c r="C83" s="172">
        <v>8</v>
      </c>
      <c r="D83" s="235" t="s">
        <v>1314</v>
      </c>
      <c r="E83" s="235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10"/>
      <c r="R83" s="10"/>
      <c r="S83" s="10"/>
      <c r="T83" s="10"/>
      <c r="U83" s="10"/>
      <c r="V83" s="190"/>
      <c r="W83" s="208"/>
      <c r="X83" s="137"/>
      <c r="Y83" s="137"/>
      <c r="Z83" s="137"/>
    </row>
    <row r="84" spans="1:26" ht="24.95" customHeight="1" x14ac:dyDescent="0.25">
      <c r="A84" s="179"/>
      <c r="B84" s="205">
        <v>1</v>
      </c>
      <c r="C84" s="180" t="s">
        <v>2140</v>
      </c>
      <c r="D84" s="236" t="s">
        <v>2141</v>
      </c>
      <c r="E84" s="236"/>
      <c r="F84" s="174" t="s">
        <v>175</v>
      </c>
      <c r="G84" s="175">
        <v>28</v>
      </c>
      <c r="H84" s="174"/>
      <c r="I84" s="174">
        <f>ROUND(G84*(H84),2)</f>
        <v>0</v>
      </c>
      <c r="J84" s="176">
        <f>ROUND(G84*(N84),2)</f>
        <v>255.92</v>
      </c>
      <c r="K84" s="177">
        <f>ROUND(G84*(O84),2)</f>
        <v>0</v>
      </c>
      <c r="L84" s="177">
        <f>ROUND(G84*(H84),2)</f>
        <v>0</v>
      </c>
      <c r="M84" s="177"/>
      <c r="N84" s="177">
        <v>9.14</v>
      </c>
      <c r="O84" s="177"/>
      <c r="P84" s="183">
        <v>4.3600000000000002E-3</v>
      </c>
      <c r="Q84" s="181"/>
      <c r="R84" s="181">
        <v>4.3600000000000002E-3</v>
      </c>
      <c r="S84" s="182">
        <f>ROUND(G84*(P84),3)</f>
        <v>0.122</v>
      </c>
      <c r="T84" s="178"/>
      <c r="U84" s="178"/>
      <c r="V84" s="191"/>
      <c r="W84" s="53"/>
      <c r="Z84">
        <v>0</v>
      </c>
    </row>
    <row r="85" spans="1:26" ht="24.95" customHeight="1" x14ac:dyDescent="0.25">
      <c r="A85" s="179"/>
      <c r="B85" s="205">
        <v>2</v>
      </c>
      <c r="C85" s="180" t="s">
        <v>2142</v>
      </c>
      <c r="D85" s="236" t="s">
        <v>2143</v>
      </c>
      <c r="E85" s="236"/>
      <c r="F85" s="174" t="s">
        <v>175</v>
      </c>
      <c r="G85" s="175">
        <v>16</v>
      </c>
      <c r="H85" s="174"/>
      <c r="I85" s="174">
        <f>ROUND(G85*(H85),2)</f>
        <v>0</v>
      </c>
      <c r="J85" s="176">
        <f>ROUND(G85*(N85),2)</f>
        <v>229.12</v>
      </c>
      <c r="K85" s="177">
        <f>ROUND(G85*(O85),2)</f>
        <v>0</v>
      </c>
      <c r="L85" s="177">
        <f>ROUND(G85*(H85),2)</f>
        <v>0</v>
      </c>
      <c r="M85" s="177"/>
      <c r="N85" s="177">
        <v>14.32</v>
      </c>
      <c r="O85" s="177"/>
      <c r="P85" s="181"/>
      <c r="Q85" s="181"/>
      <c r="R85" s="181"/>
      <c r="S85" s="182">
        <f>ROUND(G85*(P85),3)</f>
        <v>0</v>
      </c>
      <c r="T85" s="178"/>
      <c r="U85" s="178"/>
      <c r="V85" s="191"/>
      <c r="W85" s="53"/>
      <c r="Z85">
        <v>0</v>
      </c>
    </row>
    <row r="86" spans="1:26" x14ac:dyDescent="0.25">
      <c r="A86" s="10"/>
      <c r="B86" s="204"/>
      <c r="C86" s="172">
        <v>8</v>
      </c>
      <c r="D86" s="235" t="s">
        <v>1314</v>
      </c>
      <c r="E86" s="235"/>
      <c r="F86" s="138"/>
      <c r="G86" s="171"/>
      <c r="H86" s="138"/>
      <c r="I86" s="140">
        <f>ROUND((SUM(I83:I85))/1,2)</f>
        <v>0</v>
      </c>
      <c r="J86" s="139"/>
      <c r="K86" s="139"/>
      <c r="L86" s="139">
        <f>ROUND((SUM(L83:L85))/1,2)</f>
        <v>0</v>
      </c>
      <c r="M86" s="139">
        <f>ROUND((SUM(M83:M85))/1,2)</f>
        <v>0</v>
      </c>
      <c r="N86" s="139"/>
      <c r="O86" s="139"/>
      <c r="P86" s="139"/>
      <c r="Q86" s="10"/>
      <c r="R86" s="10"/>
      <c r="S86" s="10">
        <f>ROUND((SUM(S83:S85))/1,2)</f>
        <v>0.12</v>
      </c>
      <c r="T86" s="10"/>
      <c r="U86" s="10"/>
      <c r="V86" s="192">
        <f>ROUND((SUM(V83:V85))/1,2)</f>
        <v>0</v>
      </c>
      <c r="W86" s="208"/>
      <c r="X86" s="137"/>
      <c r="Y86" s="137"/>
      <c r="Z86" s="137"/>
    </row>
    <row r="87" spans="1:26" x14ac:dyDescent="0.25">
      <c r="A87" s="1"/>
      <c r="B87" s="200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3"/>
      <c r="W87" s="53"/>
    </row>
    <row r="88" spans="1:26" x14ac:dyDescent="0.25">
      <c r="A88" s="10"/>
      <c r="B88" s="204"/>
      <c r="C88" s="10"/>
      <c r="D88" s="237" t="s">
        <v>76</v>
      </c>
      <c r="E88" s="237"/>
      <c r="F88" s="138"/>
      <c r="G88" s="171"/>
      <c r="H88" s="138"/>
      <c r="I88" s="140">
        <f>ROUND((SUM(I82:I87))/2,2)</f>
        <v>0</v>
      </c>
      <c r="J88" s="139"/>
      <c r="K88" s="139"/>
      <c r="L88" s="138">
        <f>ROUND((SUM(L82:L87))/2,2)</f>
        <v>0</v>
      </c>
      <c r="M88" s="138">
        <f>ROUND((SUM(M82:M87))/2,2)</f>
        <v>0</v>
      </c>
      <c r="N88" s="139"/>
      <c r="O88" s="139"/>
      <c r="P88" s="184"/>
      <c r="Q88" s="10"/>
      <c r="R88" s="10"/>
      <c r="S88" s="184">
        <f>ROUND((SUM(S82:S87))/2,2)</f>
        <v>0.12</v>
      </c>
      <c r="T88" s="10"/>
      <c r="U88" s="10"/>
      <c r="V88" s="192">
        <f>ROUND((SUM(V82:V87))/2,2)</f>
        <v>0</v>
      </c>
      <c r="W88" s="53"/>
    </row>
    <row r="89" spans="1:26" x14ac:dyDescent="0.25">
      <c r="A89" s="1"/>
      <c r="B89" s="200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3"/>
      <c r="W89" s="53"/>
    </row>
    <row r="90" spans="1:26" x14ac:dyDescent="0.25">
      <c r="A90" s="10"/>
      <c r="B90" s="204"/>
      <c r="C90" s="10"/>
      <c r="D90" s="237" t="s">
        <v>79</v>
      </c>
      <c r="E90" s="237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10"/>
      <c r="R90" s="10"/>
      <c r="S90" s="10"/>
      <c r="T90" s="10"/>
      <c r="U90" s="10"/>
      <c r="V90" s="190"/>
      <c r="W90" s="208"/>
      <c r="X90" s="137"/>
      <c r="Y90" s="137"/>
      <c r="Z90" s="137"/>
    </row>
    <row r="91" spans="1:26" x14ac:dyDescent="0.25">
      <c r="A91" s="10"/>
      <c r="B91" s="204"/>
      <c r="C91" s="172">
        <v>713</v>
      </c>
      <c r="D91" s="235" t="s">
        <v>80</v>
      </c>
      <c r="E91" s="235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0"/>
      <c r="W91" s="208"/>
      <c r="X91" s="137"/>
      <c r="Y91" s="137"/>
      <c r="Z91" s="137"/>
    </row>
    <row r="92" spans="1:26" ht="24.95" customHeight="1" x14ac:dyDescent="0.25">
      <c r="A92" s="179"/>
      <c r="B92" s="205">
        <v>3</v>
      </c>
      <c r="C92" s="180" t="s">
        <v>2144</v>
      </c>
      <c r="D92" s="236" t="s">
        <v>2145</v>
      </c>
      <c r="E92" s="236"/>
      <c r="F92" s="174" t="s">
        <v>133</v>
      </c>
      <c r="G92" s="175">
        <v>61.5</v>
      </c>
      <c r="H92" s="174"/>
      <c r="I92" s="174">
        <f>ROUND(G92*(H92),2)</f>
        <v>0</v>
      </c>
      <c r="J92" s="176">
        <f>ROUND(G92*(N92),2)</f>
        <v>183.89</v>
      </c>
      <c r="K92" s="177">
        <f>ROUND(G92*(O92),2)</f>
        <v>0</v>
      </c>
      <c r="L92" s="177">
        <f>ROUND(G92*(H92),2)</f>
        <v>0</v>
      </c>
      <c r="M92" s="177"/>
      <c r="N92" s="177">
        <v>2.99</v>
      </c>
      <c r="O92" s="177"/>
      <c r="P92" s="183">
        <v>2.0000000000000002E-5</v>
      </c>
      <c r="Q92" s="181"/>
      <c r="R92" s="181">
        <v>2.0000000000000002E-5</v>
      </c>
      <c r="S92" s="182">
        <f>ROUND(G92*(P92),3)</f>
        <v>1E-3</v>
      </c>
      <c r="T92" s="178"/>
      <c r="U92" s="178"/>
      <c r="V92" s="191"/>
      <c r="W92" s="53"/>
      <c r="Z92">
        <v>0</v>
      </c>
    </row>
    <row r="93" spans="1:26" ht="24.95" customHeight="1" x14ac:dyDescent="0.25">
      <c r="A93" s="179"/>
      <c r="B93" s="221">
        <v>4</v>
      </c>
      <c r="C93" s="216" t="s">
        <v>2146</v>
      </c>
      <c r="D93" s="315" t="s">
        <v>2147</v>
      </c>
      <c r="E93" s="315"/>
      <c r="F93" s="211" t="s">
        <v>133</v>
      </c>
      <c r="G93" s="212">
        <v>36.363</v>
      </c>
      <c r="H93" s="211"/>
      <c r="I93" s="211">
        <f>ROUND(G93*(H93),2)</f>
        <v>0</v>
      </c>
      <c r="J93" s="213">
        <f>ROUND(G93*(N93),2)</f>
        <v>42.54</v>
      </c>
      <c r="K93" s="214">
        <f>ROUND(G93*(O93),2)</f>
        <v>0</v>
      </c>
      <c r="L93" s="214"/>
      <c r="M93" s="214">
        <f>ROUND(G93*(H93),2)</f>
        <v>0</v>
      </c>
      <c r="N93" s="214">
        <v>1.17</v>
      </c>
      <c r="O93" s="214"/>
      <c r="P93" s="217"/>
      <c r="Q93" s="217"/>
      <c r="R93" s="217"/>
      <c r="S93" s="218">
        <f>ROUND(G93*(P93),3)</f>
        <v>0</v>
      </c>
      <c r="T93" s="215"/>
      <c r="U93" s="215"/>
      <c r="V93" s="220"/>
      <c r="W93" s="53"/>
      <c r="Z93">
        <v>0</v>
      </c>
    </row>
    <row r="94" spans="1:26" ht="24.95" customHeight="1" x14ac:dyDescent="0.25">
      <c r="A94" s="179"/>
      <c r="B94" s="221">
        <v>5</v>
      </c>
      <c r="C94" s="216" t="s">
        <v>2148</v>
      </c>
      <c r="D94" s="315" t="s">
        <v>2149</v>
      </c>
      <c r="E94" s="315"/>
      <c r="F94" s="211" t="s">
        <v>133</v>
      </c>
      <c r="G94" s="212">
        <v>26.367000000000001</v>
      </c>
      <c r="H94" s="211"/>
      <c r="I94" s="211">
        <f>ROUND(G94*(H94),2)</f>
        <v>0</v>
      </c>
      <c r="J94" s="213">
        <f>ROUND(G94*(N94),2)</f>
        <v>36.119999999999997</v>
      </c>
      <c r="K94" s="214">
        <f>ROUND(G94*(O94),2)</f>
        <v>0</v>
      </c>
      <c r="L94" s="214"/>
      <c r="M94" s="214">
        <f>ROUND(G94*(H94),2)</f>
        <v>0</v>
      </c>
      <c r="N94" s="214">
        <v>1.37</v>
      </c>
      <c r="O94" s="214"/>
      <c r="P94" s="217"/>
      <c r="Q94" s="217"/>
      <c r="R94" s="217"/>
      <c r="S94" s="218">
        <f>ROUND(G94*(P94),3)</f>
        <v>0</v>
      </c>
      <c r="T94" s="215"/>
      <c r="U94" s="215"/>
      <c r="V94" s="220"/>
      <c r="W94" s="53"/>
      <c r="Z94">
        <v>0</v>
      </c>
    </row>
    <row r="95" spans="1:26" ht="24.95" customHeight="1" x14ac:dyDescent="0.25">
      <c r="A95" s="179"/>
      <c r="B95" s="205">
        <v>6</v>
      </c>
      <c r="C95" s="180" t="s">
        <v>2150</v>
      </c>
      <c r="D95" s="236" t="s">
        <v>2151</v>
      </c>
      <c r="E95" s="236"/>
      <c r="F95" s="174" t="s">
        <v>152</v>
      </c>
      <c r="G95" s="175">
        <v>2E-3</v>
      </c>
      <c r="H95" s="174"/>
      <c r="I95" s="174">
        <f>ROUND(G95*(H95),2)</f>
        <v>0</v>
      </c>
      <c r="J95" s="176">
        <f>ROUND(G95*(N95),2)</f>
        <v>7.0000000000000007E-2</v>
      </c>
      <c r="K95" s="177">
        <f>ROUND(G95*(O95),2)</f>
        <v>0</v>
      </c>
      <c r="L95" s="177">
        <f>ROUND(G95*(H95),2)</f>
        <v>0</v>
      </c>
      <c r="M95" s="177"/>
      <c r="N95" s="177">
        <v>33.42</v>
      </c>
      <c r="O95" s="177"/>
      <c r="P95" s="181"/>
      <c r="Q95" s="181"/>
      <c r="R95" s="181"/>
      <c r="S95" s="182">
        <f>ROUND(G95*(P95),3)</f>
        <v>0</v>
      </c>
      <c r="T95" s="178"/>
      <c r="U95" s="178"/>
      <c r="V95" s="191"/>
      <c r="W95" s="53"/>
      <c r="Z95">
        <v>0</v>
      </c>
    </row>
    <row r="96" spans="1:26" x14ac:dyDescent="0.25">
      <c r="A96" s="10"/>
      <c r="B96" s="204"/>
      <c r="C96" s="172">
        <v>713</v>
      </c>
      <c r="D96" s="235" t="s">
        <v>80</v>
      </c>
      <c r="E96" s="235"/>
      <c r="F96" s="138"/>
      <c r="G96" s="171"/>
      <c r="H96" s="138"/>
      <c r="I96" s="140">
        <f>ROUND((SUM(I91:I95))/1,2)</f>
        <v>0</v>
      </c>
      <c r="J96" s="139"/>
      <c r="K96" s="139"/>
      <c r="L96" s="139">
        <f>ROUND((SUM(L91:L95))/1,2)</f>
        <v>0</v>
      </c>
      <c r="M96" s="139">
        <f>ROUND((SUM(M91:M95))/1,2)</f>
        <v>0</v>
      </c>
      <c r="N96" s="139"/>
      <c r="O96" s="139"/>
      <c r="P96" s="139"/>
      <c r="Q96" s="10"/>
      <c r="R96" s="10"/>
      <c r="S96" s="10">
        <f>ROUND((SUM(S91:S95))/1,2)</f>
        <v>0</v>
      </c>
      <c r="T96" s="10"/>
      <c r="U96" s="10"/>
      <c r="V96" s="192">
        <f>ROUND((SUM(V91:V95))/1,2)</f>
        <v>0</v>
      </c>
      <c r="W96" s="208"/>
      <c r="X96" s="137"/>
      <c r="Y96" s="137"/>
      <c r="Z96" s="137"/>
    </row>
    <row r="97" spans="1:26" x14ac:dyDescent="0.25">
      <c r="A97" s="1"/>
      <c r="B97" s="200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193"/>
      <c r="W97" s="53"/>
    </row>
    <row r="98" spans="1:26" x14ac:dyDescent="0.25">
      <c r="A98" s="10"/>
      <c r="B98" s="204"/>
      <c r="C98" s="172">
        <v>721</v>
      </c>
      <c r="D98" s="235" t="s">
        <v>300</v>
      </c>
      <c r="E98" s="235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0"/>
      <c r="W98" s="208"/>
      <c r="X98" s="137"/>
      <c r="Y98" s="137"/>
      <c r="Z98" s="137"/>
    </row>
    <row r="99" spans="1:26" ht="24.95" customHeight="1" x14ac:dyDescent="0.25">
      <c r="A99" s="179"/>
      <c r="B99" s="205">
        <v>7</v>
      </c>
      <c r="C99" s="180" t="s">
        <v>2152</v>
      </c>
      <c r="D99" s="236" t="s">
        <v>2153</v>
      </c>
      <c r="E99" s="236"/>
      <c r="F99" s="174" t="s">
        <v>175</v>
      </c>
      <c r="G99" s="175">
        <v>2</v>
      </c>
      <c r="H99" s="174"/>
      <c r="I99" s="174">
        <f t="shared" ref="I99:I126" si="0">ROUND(G99*(H99),2)</f>
        <v>0</v>
      </c>
      <c r="J99" s="176">
        <f t="shared" ref="J99:J126" si="1">ROUND(G99*(N99),2)</f>
        <v>18.38</v>
      </c>
      <c r="K99" s="177">
        <f t="shared" ref="K99:K126" si="2">ROUND(G99*(O99),2)</f>
        <v>0</v>
      </c>
      <c r="L99" s="177">
        <f t="shared" ref="L99:L110" si="3">ROUND(G99*(H99),2)</f>
        <v>0</v>
      </c>
      <c r="M99" s="177"/>
      <c r="N99" s="177">
        <v>9.19</v>
      </c>
      <c r="O99" s="177"/>
      <c r="P99" s="181"/>
      <c r="Q99" s="181"/>
      <c r="R99" s="181"/>
      <c r="S99" s="182">
        <f t="shared" ref="S99:S126" si="4">ROUND(G99*(P99),3)</f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8</v>
      </c>
      <c r="C100" s="180" t="s">
        <v>2154</v>
      </c>
      <c r="D100" s="236" t="s">
        <v>2155</v>
      </c>
      <c r="E100" s="236"/>
      <c r="F100" s="174" t="s">
        <v>175</v>
      </c>
      <c r="G100" s="175">
        <v>2</v>
      </c>
      <c r="H100" s="174"/>
      <c r="I100" s="174">
        <f t="shared" si="0"/>
        <v>0</v>
      </c>
      <c r="J100" s="176">
        <f t="shared" si="1"/>
        <v>28.48</v>
      </c>
      <c r="K100" s="177">
        <f t="shared" si="2"/>
        <v>0</v>
      </c>
      <c r="L100" s="177">
        <f t="shared" si="3"/>
        <v>0</v>
      </c>
      <c r="M100" s="177"/>
      <c r="N100" s="177">
        <v>14.24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9</v>
      </c>
      <c r="C101" s="180" t="s">
        <v>2156</v>
      </c>
      <c r="D101" s="236" t="s">
        <v>2157</v>
      </c>
      <c r="E101" s="236"/>
      <c r="F101" s="174" t="s">
        <v>175</v>
      </c>
      <c r="G101" s="175">
        <v>3</v>
      </c>
      <c r="H101" s="174"/>
      <c r="I101" s="174">
        <f t="shared" si="0"/>
        <v>0</v>
      </c>
      <c r="J101" s="176">
        <f t="shared" si="1"/>
        <v>59.67</v>
      </c>
      <c r="K101" s="177">
        <f t="shared" si="2"/>
        <v>0</v>
      </c>
      <c r="L101" s="177">
        <f t="shared" si="3"/>
        <v>0</v>
      </c>
      <c r="M101" s="177"/>
      <c r="N101" s="177">
        <v>19.89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10</v>
      </c>
      <c r="C102" s="180" t="s">
        <v>2158</v>
      </c>
      <c r="D102" s="236" t="s">
        <v>2159</v>
      </c>
      <c r="E102" s="236"/>
      <c r="F102" s="174" t="s">
        <v>175</v>
      </c>
      <c r="G102" s="175">
        <v>2</v>
      </c>
      <c r="H102" s="174"/>
      <c r="I102" s="174">
        <f t="shared" si="0"/>
        <v>0</v>
      </c>
      <c r="J102" s="176">
        <f t="shared" si="1"/>
        <v>19.14</v>
      </c>
      <c r="K102" s="177">
        <f t="shared" si="2"/>
        <v>0</v>
      </c>
      <c r="L102" s="177">
        <f t="shared" si="3"/>
        <v>0</v>
      </c>
      <c r="M102" s="177"/>
      <c r="N102" s="177">
        <v>9.57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05">
        <v>11</v>
      </c>
      <c r="C103" s="180" t="s">
        <v>2160</v>
      </c>
      <c r="D103" s="236" t="s">
        <v>2161</v>
      </c>
      <c r="E103" s="236"/>
      <c r="F103" s="174" t="s">
        <v>175</v>
      </c>
      <c r="G103" s="175">
        <v>2</v>
      </c>
      <c r="H103" s="174"/>
      <c r="I103" s="174">
        <f t="shared" si="0"/>
        <v>0</v>
      </c>
      <c r="J103" s="176">
        <f t="shared" si="1"/>
        <v>22.38</v>
      </c>
      <c r="K103" s="177">
        <f t="shared" si="2"/>
        <v>0</v>
      </c>
      <c r="L103" s="177">
        <f t="shared" si="3"/>
        <v>0</v>
      </c>
      <c r="M103" s="177"/>
      <c r="N103" s="177">
        <v>11.19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1"/>
      <c r="W103" s="53"/>
      <c r="Z103">
        <v>0</v>
      </c>
    </row>
    <row r="104" spans="1:26" ht="24.95" customHeight="1" x14ac:dyDescent="0.25">
      <c r="A104" s="179"/>
      <c r="B104" s="205">
        <v>12</v>
      </c>
      <c r="C104" s="180" t="s">
        <v>2162</v>
      </c>
      <c r="D104" s="236" t="s">
        <v>2163</v>
      </c>
      <c r="E104" s="236"/>
      <c r="F104" s="174" t="s">
        <v>175</v>
      </c>
      <c r="G104" s="175">
        <v>3</v>
      </c>
      <c r="H104" s="174"/>
      <c r="I104" s="174">
        <f t="shared" si="0"/>
        <v>0</v>
      </c>
      <c r="J104" s="176">
        <f t="shared" si="1"/>
        <v>43.38</v>
      </c>
      <c r="K104" s="177">
        <f t="shared" si="2"/>
        <v>0</v>
      </c>
      <c r="L104" s="177">
        <f t="shared" si="3"/>
        <v>0</v>
      </c>
      <c r="M104" s="177"/>
      <c r="N104" s="177">
        <v>14.46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05">
        <v>13</v>
      </c>
      <c r="C105" s="180" t="s">
        <v>2164</v>
      </c>
      <c r="D105" s="236" t="s">
        <v>2165</v>
      </c>
      <c r="E105" s="236"/>
      <c r="F105" s="174" t="s">
        <v>133</v>
      </c>
      <c r="G105" s="175">
        <v>4.75</v>
      </c>
      <c r="H105" s="174"/>
      <c r="I105" s="174">
        <f t="shared" si="0"/>
        <v>0</v>
      </c>
      <c r="J105" s="176">
        <f t="shared" si="1"/>
        <v>131.34</v>
      </c>
      <c r="K105" s="177">
        <f t="shared" si="2"/>
        <v>0</v>
      </c>
      <c r="L105" s="177">
        <f t="shared" si="3"/>
        <v>0</v>
      </c>
      <c r="M105" s="177"/>
      <c r="N105" s="177">
        <v>27.65</v>
      </c>
      <c r="O105" s="177"/>
      <c r="P105" s="183">
        <v>5.1599999999999997E-3</v>
      </c>
      <c r="Q105" s="181"/>
      <c r="R105" s="181">
        <v>5.1599999999999997E-3</v>
      </c>
      <c r="S105" s="182">
        <f t="shared" si="4"/>
        <v>2.5000000000000001E-2</v>
      </c>
      <c r="T105" s="178"/>
      <c r="U105" s="178"/>
      <c r="V105" s="191"/>
      <c r="W105" s="53"/>
      <c r="Z105">
        <v>0</v>
      </c>
    </row>
    <row r="106" spans="1:26" ht="24.95" customHeight="1" x14ac:dyDescent="0.25">
      <c r="A106" s="179"/>
      <c r="B106" s="205">
        <v>14</v>
      </c>
      <c r="C106" s="180" t="s">
        <v>2166</v>
      </c>
      <c r="D106" s="236" t="s">
        <v>2167</v>
      </c>
      <c r="E106" s="236"/>
      <c r="F106" s="174" t="s">
        <v>133</v>
      </c>
      <c r="G106" s="175">
        <v>7.65</v>
      </c>
      <c r="H106" s="174"/>
      <c r="I106" s="174">
        <f t="shared" si="0"/>
        <v>0</v>
      </c>
      <c r="J106" s="176">
        <f t="shared" si="1"/>
        <v>232.56</v>
      </c>
      <c r="K106" s="177">
        <f t="shared" si="2"/>
        <v>0</v>
      </c>
      <c r="L106" s="177">
        <f t="shared" si="3"/>
        <v>0</v>
      </c>
      <c r="M106" s="177"/>
      <c r="N106" s="177">
        <v>30.4</v>
      </c>
      <c r="O106" s="177"/>
      <c r="P106" s="181"/>
      <c r="Q106" s="181"/>
      <c r="R106" s="181"/>
      <c r="S106" s="182">
        <f t="shared" si="4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15</v>
      </c>
      <c r="C107" s="180" t="s">
        <v>2168</v>
      </c>
      <c r="D107" s="236" t="s">
        <v>2169</v>
      </c>
      <c r="E107" s="236"/>
      <c r="F107" s="174" t="s">
        <v>133</v>
      </c>
      <c r="G107" s="175">
        <v>3</v>
      </c>
      <c r="H107" s="174"/>
      <c r="I107" s="174">
        <f t="shared" si="0"/>
        <v>0</v>
      </c>
      <c r="J107" s="176">
        <f t="shared" si="1"/>
        <v>91.2</v>
      </c>
      <c r="K107" s="177">
        <f t="shared" si="2"/>
        <v>0</v>
      </c>
      <c r="L107" s="177">
        <f t="shared" si="3"/>
        <v>0</v>
      </c>
      <c r="M107" s="177"/>
      <c r="N107" s="177">
        <v>30.4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1"/>
      <c r="W107" s="53"/>
      <c r="Z107">
        <v>0</v>
      </c>
    </row>
    <row r="108" spans="1:26" ht="24.95" customHeight="1" x14ac:dyDescent="0.25">
      <c r="A108" s="179"/>
      <c r="B108" s="205">
        <v>16</v>
      </c>
      <c r="C108" s="180" t="s">
        <v>2170</v>
      </c>
      <c r="D108" s="236" t="s">
        <v>2171</v>
      </c>
      <c r="E108" s="236"/>
      <c r="F108" s="174" t="s">
        <v>133</v>
      </c>
      <c r="G108" s="175">
        <v>1.75</v>
      </c>
      <c r="H108" s="174"/>
      <c r="I108" s="174">
        <f t="shared" si="0"/>
        <v>0</v>
      </c>
      <c r="J108" s="176">
        <f t="shared" si="1"/>
        <v>45.34</v>
      </c>
      <c r="K108" s="177">
        <f t="shared" si="2"/>
        <v>0</v>
      </c>
      <c r="L108" s="177">
        <f t="shared" si="3"/>
        <v>0</v>
      </c>
      <c r="M108" s="177"/>
      <c r="N108" s="177">
        <v>25.91</v>
      </c>
      <c r="O108" s="177"/>
      <c r="P108" s="183">
        <v>5.2599999999999999E-3</v>
      </c>
      <c r="Q108" s="181"/>
      <c r="R108" s="181">
        <v>5.2599999999999999E-3</v>
      </c>
      <c r="S108" s="182">
        <f t="shared" si="4"/>
        <v>8.9999999999999993E-3</v>
      </c>
      <c r="T108" s="178"/>
      <c r="U108" s="178"/>
      <c r="V108" s="191"/>
      <c r="W108" s="53"/>
      <c r="Z108">
        <v>0</v>
      </c>
    </row>
    <row r="109" spans="1:26" ht="24.95" customHeight="1" x14ac:dyDescent="0.25">
      <c r="A109" s="179"/>
      <c r="B109" s="205">
        <v>17</v>
      </c>
      <c r="C109" s="180" t="s">
        <v>2172</v>
      </c>
      <c r="D109" s="236" t="s">
        <v>2173</v>
      </c>
      <c r="E109" s="236"/>
      <c r="F109" s="174" t="s">
        <v>133</v>
      </c>
      <c r="G109" s="175">
        <v>3.75</v>
      </c>
      <c r="H109" s="174"/>
      <c r="I109" s="174">
        <f t="shared" si="0"/>
        <v>0</v>
      </c>
      <c r="J109" s="176">
        <f t="shared" si="1"/>
        <v>170.33</v>
      </c>
      <c r="K109" s="177">
        <f t="shared" si="2"/>
        <v>0</v>
      </c>
      <c r="L109" s="177">
        <f t="shared" si="3"/>
        <v>0</v>
      </c>
      <c r="M109" s="177"/>
      <c r="N109" s="177">
        <v>45.42</v>
      </c>
      <c r="O109" s="177"/>
      <c r="P109" s="183">
        <v>6.2300000000000003E-3</v>
      </c>
      <c r="Q109" s="181"/>
      <c r="R109" s="181">
        <v>6.2300000000000003E-3</v>
      </c>
      <c r="S109" s="182">
        <f t="shared" si="4"/>
        <v>2.3E-2</v>
      </c>
      <c r="T109" s="178"/>
      <c r="U109" s="178"/>
      <c r="V109" s="191"/>
      <c r="W109" s="53"/>
      <c r="Z109">
        <v>0</v>
      </c>
    </row>
    <row r="110" spans="1:26" ht="24.95" customHeight="1" x14ac:dyDescent="0.25">
      <c r="A110" s="179"/>
      <c r="B110" s="205">
        <v>18</v>
      </c>
      <c r="C110" s="180" t="s">
        <v>2174</v>
      </c>
      <c r="D110" s="236" t="s">
        <v>2175</v>
      </c>
      <c r="E110" s="236"/>
      <c r="F110" s="174" t="s">
        <v>133</v>
      </c>
      <c r="G110" s="175">
        <v>16.5</v>
      </c>
      <c r="H110" s="174"/>
      <c r="I110" s="174">
        <f t="shared" si="0"/>
        <v>0</v>
      </c>
      <c r="J110" s="176">
        <f t="shared" si="1"/>
        <v>223.58</v>
      </c>
      <c r="K110" s="177">
        <f t="shared" si="2"/>
        <v>0</v>
      </c>
      <c r="L110" s="177">
        <f t="shared" si="3"/>
        <v>0</v>
      </c>
      <c r="M110" s="177"/>
      <c r="N110" s="177">
        <v>13.55</v>
      </c>
      <c r="O110" s="177"/>
      <c r="P110" s="183">
        <v>6.5500000000000003E-3</v>
      </c>
      <c r="Q110" s="181"/>
      <c r="R110" s="181">
        <v>6.5500000000000003E-3</v>
      </c>
      <c r="S110" s="182">
        <f t="shared" si="4"/>
        <v>0.108</v>
      </c>
      <c r="T110" s="178"/>
      <c r="U110" s="178"/>
      <c r="V110" s="191"/>
      <c r="W110" s="53"/>
      <c r="Z110">
        <v>0</v>
      </c>
    </row>
    <row r="111" spans="1:26" ht="24.95" customHeight="1" x14ac:dyDescent="0.25">
      <c r="A111" s="179"/>
      <c r="B111" s="221">
        <v>19</v>
      </c>
      <c r="C111" s="216" t="s">
        <v>2176</v>
      </c>
      <c r="D111" s="315" t="s">
        <v>2177</v>
      </c>
      <c r="E111" s="315"/>
      <c r="F111" s="211" t="s">
        <v>175</v>
      </c>
      <c r="G111" s="212">
        <v>2</v>
      </c>
      <c r="H111" s="211"/>
      <c r="I111" s="211">
        <f t="shared" si="0"/>
        <v>0</v>
      </c>
      <c r="J111" s="213">
        <f t="shared" si="1"/>
        <v>29.74</v>
      </c>
      <c r="K111" s="214">
        <f t="shared" si="2"/>
        <v>0</v>
      </c>
      <c r="L111" s="214"/>
      <c r="M111" s="214">
        <f>ROUND(G111*(H111),2)</f>
        <v>0</v>
      </c>
      <c r="N111" s="214">
        <v>14.87</v>
      </c>
      <c r="O111" s="214"/>
      <c r="P111" s="217"/>
      <c r="Q111" s="217"/>
      <c r="R111" s="217"/>
      <c r="S111" s="218">
        <f t="shared" si="4"/>
        <v>0</v>
      </c>
      <c r="T111" s="215"/>
      <c r="U111" s="215"/>
      <c r="V111" s="220"/>
      <c r="W111" s="53"/>
      <c r="Z111">
        <v>0</v>
      </c>
    </row>
    <row r="112" spans="1:26" ht="24.95" customHeight="1" x14ac:dyDescent="0.25">
      <c r="A112" s="179"/>
      <c r="B112" s="221">
        <v>20</v>
      </c>
      <c r="C112" s="216" t="s">
        <v>2178</v>
      </c>
      <c r="D112" s="315" t="s">
        <v>2179</v>
      </c>
      <c r="E112" s="315"/>
      <c r="F112" s="211" t="s">
        <v>175</v>
      </c>
      <c r="G112" s="212">
        <v>1</v>
      </c>
      <c r="H112" s="211"/>
      <c r="I112" s="211">
        <f t="shared" si="0"/>
        <v>0</v>
      </c>
      <c r="J112" s="213">
        <f t="shared" si="1"/>
        <v>6.54</v>
      </c>
      <c r="K112" s="214">
        <f t="shared" si="2"/>
        <v>0</v>
      </c>
      <c r="L112" s="214"/>
      <c r="M112" s="214">
        <f>ROUND(G112*(H112),2)</f>
        <v>0</v>
      </c>
      <c r="N112" s="214">
        <v>6.54</v>
      </c>
      <c r="O112" s="214"/>
      <c r="P112" s="217"/>
      <c r="Q112" s="217"/>
      <c r="R112" s="217"/>
      <c r="S112" s="218">
        <f t="shared" si="4"/>
        <v>0</v>
      </c>
      <c r="T112" s="215"/>
      <c r="U112" s="215"/>
      <c r="V112" s="220"/>
      <c r="W112" s="53"/>
      <c r="Z112">
        <v>0</v>
      </c>
    </row>
    <row r="113" spans="1:26" ht="24.95" customHeight="1" x14ac:dyDescent="0.25">
      <c r="A113" s="179"/>
      <c r="B113" s="221">
        <v>21</v>
      </c>
      <c r="C113" s="216" t="s">
        <v>2180</v>
      </c>
      <c r="D113" s="315" t="s">
        <v>2181</v>
      </c>
      <c r="E113" s="315"/>
      <c r="F113" s="211" t="s">
        <v>175</v>
      </c>
      <c r="G113" s="212">
        <v>1</v>
      </c>
      <c r="H113" s="211"/>
      <c r="I113" s="211">
        <f t="shared" si="0"/>
        <v>0</v>
      </c>
      <c r="J113" s="213">
        <f t="shared" si="1"/>
        <v>5.05</v>
      </c>
      <c r="K113" s="214">
        <f t="shared" si="2"/>
        <v>0</v>
      </c>
      <c r="L113" s="214"/>
      <c r="M113" s="214">
        <f>ROUND(G113*(H113),2)</f>
        <v>0</v>
      </c>
      <c r="N113" s="214">
        <v>5.05</v>
      </c>
      <c r="O113" s="214"/>
      <c r="P113" s="217"/>
      <c r="Q113" s="217"/>
      <c r="R113" s="217"/>
      <c r="S113" s="218">
        <f t="shared" si="4"/>
        <v>0</v>
      </c>
      <c r="T113" s="215"/>
      <c r="U113" s="215"/>
      <c r="V113" s="220"/>
      <c r="W113" s="53"/>
      <c r="Z113">
        <v>0</v>
      </c>
    </row>
    <row r="114" spans="1:26" ht="24.95" customHeight="1" x14ac:dyDescent="0.25">
      <c r="A114" s="179"/>
      <c r="B114" s="205">
        <v>22</v>
      </c>
      <c r="C114" s="180" t="s">
        <v>2182</v>
      </c>
      <c r="D114" s="236" t="s">
        <v>2183</v>
      </c>
      <c r="E114" s="236"/>
      <c r="F114" s="174" t="s">
        <v>133</v>
      </c>
      <c r="G114" s="175">
        <v>6</v>
      </c>
      <c r="H114" s="174"/>
      <c r="I114" s="174">
        <f t="shared" si="0"/>
        <v>0</v>
      </c>
      <c r="J114" s="176">
        <f t="shared" si="1"/>
        <v>2.46</v>
      </c>
      <c r="K114" s="177">
        <f t="shared" si="2"/>
        <v>0</v>
      </c>
      <c r="L114" s="177">
        <f t="shared" ref="L114:L120" si="5">ROUND(G114*(H114),2)</f>
        <v>0</v>
      </c>
      <c r="M114" s="177"/>
      <c r="N114" s="177">
        <v>0.41</v>
      </c>
      <c r="O114" s="177"/>
      <c r="P114" s="181"/>
      <c r="Q114" s="181"/>
      <c r="R114" s="181"/>
      <c r="S114" s="182">
        <f t="shared" si="4"/>
        <v>0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05">
        <v>23</v>
      </c>
      <c r="C115" s="180" t="s">
        <v>2184</v>
      </c>
      <c r="D115" s="236" t="s">
        <v>2185</v>
      </c>
      <c r="E115" s="236"/>
      <c r="F115" s="174" t="s">
        <v>133</v>
      </c>
      <c r="G115" s="175">
        <v>6</v>
      </c>
      <c r="H115" s="174"/>
      <c r="I115" s="174">
        <f t="shared" si="0"/>
        <v>0</v>
      </c>
      <c r="J115" s="176">
        <f t="shared" si="1"/>
        <v>6.66</v>
      </c>
      <c r="K115" s="177">
        <f t="shared" si="2"/>
        <v>0</v>
      </c>
      <c r="L115" s="177">
        <f t="shared" si="5"/>
        <v>0</v>
      </c>
      <c r="M115" s="177"/>
      <c r="N115" s="177">
        <v>1.1100000000000001</v>
      </c>
      <c r="O115" s="177"/>
      <c r="P115" s="181"/>
      <c r="Q115" s="181"/>
      <c r="R115" s="181"/>
      <c r="S115" s="182">
        <f t="shared" si="4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24</v>
      </c>
      <c r="C116" s="180" t="s">
        <v>2186</v>
      </c>
      <c r="D116" s="236" t="s">
        <v>2187</v>
      </c>
      <c r="E116" s="236"/>
      <c r="F116" s="174" t="s">
        <v>175</v>
      </c>
      <c r="G116" s="175">
        <v>2</v>
      </c>
      <c r="H116" s="174"/>
      <c r="I116" s="174">
        <f t="shared" si="0"/>
        <v>0</v>
      </c>
      <c r="J116" s="176">
        <f t="shared" si="1"/>
        <v>4.92</v>
      </c>
      <c r="K116" s="177">
        <f t="shared" si="2"/>
        <v>0</v>
      </c>
      <c r="L116" s="177">
        <f t="shared" si="5"/>
        <v>0</v>
      </c>
      <c r="M116" s="177"/>
      <c r="N116" s="177">
        <v>2.46</v>
      </c>
      <c r="O116" s="177"/>
      <c r="P116" s="181"/>
      <c r="Q116" s="181"/>
      <c r="R116" s="181"/>
      <c r="S116" s="182">
        <f t="shared" si="4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25</v>
      </c>
      <c r="C117" s="180" t="s">
        <v>2188</v>
      </c>
      <c r="D117" s="236" t="s">
        <v>2189</v>
      </c>
      <c r="E117" s="236"/>
      <c r="F117" s="174" t="s">
        <v>175</v>
      </c>
      <c r="G117" s="175">
        <v>5</v>
      </c>
      <c r="H117" s="174"/>
      <c r="I117" s="174">
        <f t="shared" si="0"/>
        <v>0</v>
      </c>
      <c r="J117" s="176">
        <f t="shared" si="1"/>
        <v>13.05</v>
      </c>
      <c r="K117" s="177">
        <f t="shared" si="2"/>
        <v>0</v>
      </c>
      <c r="L117" s="177">
        <f t="shared" si="5"/>
        <v>0</v>
      </c>
      <c r="M117" s="177"/>
      <c r="N117" s="177">
        <v>2.61</v>
      </c>
      <c r="O117" s="177"/>
      <c r="P117" s="181"/>
      <c r="Q117" s="181"/>
      <c r="R117" s="181"/>
      <c r="S117" s="182">
        <f t="shared" si="4"/>
        <v>0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26</v>
      </c>
      <c r="C118" s="180" t="s">
        <v>2190</v>
      </c>
      <c r="D118" s="236" t="s">
        <v>2191</v>
      </c>
      <c r="E118" s="236"/>
      <c r="F118" s="174" t="s">
        <v>175</v>
      </c>
      <c r="G118" s="175">
        <v>6</v>
      </c>
      <c r="H118" s="174"/>
      <c r="I118" s="174">
        <f t="shared" si="0"/>
        <v>0</v>
      </c>
      <c r="J118" s="176">
        <f t="shared" si="1"/>
        <v>17.34</v>
      </c>
      <c r="K118" s="177">
        <f t="shared" si="2"/>
        <v>0</v>
      </c>
      <c r="L118" s="177">
        <f t="shared" si="5"/>
        <v>0</v>
      </c>
      <c r="M118" s="177"/>
      <c r="N118" s="177">
        <v>2.89</v>
      </c>
      <c r="O118" s="177"/>
      <c r="P118" s="181"/>
      <c r="Q118" s="181"/>
      <c r="R118" s="181"/>
      <c r="S118" s="182">
        <f t="shared" si="4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27</v>
      </c>
      <c r="C119" s="180" t="s">
        <v>2192</v>
      </c>
      <c r="D119" s="236" t="s">
        <v>2193</v>
      </c>
      <c r="E119" s="236"/>
      <c r="F119" s="174" t="s">
        <v>175</v>
      </c>
      <c r="G119" s="175">
        <v>4</v>
      </c>
      <c r="H119" s="174"/>
      <c r="I119" s="174">
        <f t="shared" si="0"/>
        <v>0</v>
      </c>
      <c r="J119" s="176">
        <f t="shared" si="1"/>
        <v>17.12</v>
      </c>
      <c r="K119" s="177">
        <f t="shared" si="2"/>
        <v>0</v>
      </c>
      <c r="L119" s="177">
        <f t="shared" si="5"/>
        <v>0</v>
      </c>
      <c r="M119" s="177"/>
      <c r="N119" s="177">
        <v>4.28</v>
      </c>
      <c r="O119" s="177"/>
      <c r="P119" s="181"/>
      <c r="Q119" s="181"/>
      <c r="R119" s="181"/>
      <c r="S119" s="182">
        <f t="shared" si="4"/>
        <v>0</v>
      </c>
      <c r="T119" s="178"/>
      <c r="U119" s="178"/>
      <c r="V119" s="191"/>
      <c r="W119" s="53"/>
      <c r="Z119">
        <v>0</v>
      </c>
    </row>
    <row r="120" spans="1:26" ht="24.95" customHeight="1" x14ac:dyDescent="0.25">
      <c r="A120" s="179"/>
      <c r="B120" s="205">
        <v>28</v>
      </c>
      <c r="C120" s="180" t="s">
        <v>2194</v>
      </c>
      <c r="D120" s="236" t="s">
        <v>2195</v>
      </c>
      <c r="E120" s="236"/>
      <c r="F120" s="174" t="s">
        <v>175</v>
      </c>
      <c r="G120" s="175">
        <v>2</v>
      </c>
      <c r="H120" s="174"/>
      <c r="I120" s="174">
        <f t="shared" si="0"/>
        <v>0</v>
      </c>
      <c r="J120" s="176">
        <f t="shared" si="1"/>
        <v>2.62</v>
      </c>
      <c r="K120" s="177">
        <f t="shared" si="2"/>
        <v>0</v>
      </c>
      <c r="L120" s="177">
        <f t="shared" si="5"/>
        <v>0</v>
      </c>
      <c r="M120" s="177"/>
      <c r="N120" s="177">
        <v>1.31</v>
      </c>
      <c r="O120" s="177"/>
      <c r="P120" s="181"/>
      <c r="Q120" s="181"/>
      <c r="R120" s="181"/>
      <c r="S120" s="182">
        <f t="shared" si="4"/>
        <v>0</v>
      </c>
      <c r="T120" s="178"/>
      <c r="U120" s="178"/>
      <c r="V120" s="191"/>
      <c r="W120" s="53"/>
      <c r="Z120">
        <v>0</v>
      </c>
    </row>
    <row r="121" spans="1:26" ht="24.95" customHeight="1" x14ac:dyDescent="0.25">
      <c r="A121" s="179"/>
      <c r="B121" s="221">
        <v>29</v>
      </c>
      <c r="C121" s="216" t="s">
        <v>2196</v>
      </c>
      <c r="D121" s="315" t="s">
        <v>2197</v>
      </c>
      <c r="E121" s="315"/>
      <c r="F121" s="211" t="s">
        <v>175</v>
      </c>
      <c r="G121" s="212">
        <v>2</v>
      </c>
      <c r="H121" s="211"/>
      <c r="I121" s="211">
        <f t="shared" si="0"/>
        <v>0</v>
      </c>
      <c r="J121" s="213">
        <f t="shared" si="1"/>
        <v>108.76</v>
      </c>
      <c r="K121" s="214">
        <f t="shared" si="2"/>
        <v>0</v>
      </c>
      <c r="L121" s="214"/>
      <c r="M121" s="214">
        <f>ROUND(G121*(H121),2)</f>
        <v>0</v>
      </c>
      <c r="N121" s="214">
        <v>54.38</v>
      </c>
      <c r="O121" s="214"/>
      <c r="P121" s="217"/>
      <c r="Q121" s="217"/>
      <c r="R121" s="217"/>
      <c r="S121" s="218">
        <f t="shared" si="4"/>
        <v>0</v>
      </c>
      <c r="T121" s="215"/>
      <c r="U121" s="215"/>
      <c r="V121" s="220"/>
      <c r="W121" s="53"/>
      <c r="Z121">
        <v>0</v>
      </c>
    </row>
    <row r="122" spans="1:26" ht="24.95" customHeight="1" x14ac:dyDescent="0.25">
      <c r="A122" s="179"/>
      <c r="B122" s="205">
        <v>30</v>
      </c>
      <c r="C122" s="180" t="s">
        <v>2198</v>
      </c>
      <c r="D122" s="236" t="s">
        <v>2199</v>
      </c>
      <c r="E122" s="236"/>
      <c r="F122" s="174" t="s">
        <v>175</v>
      </c>
      <c r="G122" s="175">
        <v>2</v>
      </c>
      <c r="H122" s="174"/>
      <c r="I122" s="174">
        <f t="shared" si="0"/>
        <v>0</v>
      </c>
      <c r="J122" s="176">
        <f t="shared" si="1"/>
        <v>3.16</v>
      </c>
      <c r="K122" s="177">
        <f t="shared" si="2"/>
        <v>0</v>
      </c>
      <c r="L122" s="177">
        <f>ROUND(G122*(H122),2)</f>
        <v>0</v>
      </c>
      <c r="M122" s="177"/>
      <c r="N122" s="177">
        <v>1.58</v>
      </c>
      <c r="O122" s="177"/>
      <c r="P122" s="181"/>
      <c r="Q122" s="181"/>
      <c r="R122" s="181"/>
      <c r="S122" s="182">
        <f t="shared" si="4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21">
        <v>31</v>
      </c>
      <c r="C123" s="216" t="s">
        <v>2200</v>
      </c>
      <c r="D123" s="315" t="s">
        <v>2201</v>
      </c>
      <c r="E123" s="315"/>
      <c r="F123" s="211" t="s">
        <v>175</v>
      </c>
      <c r="G123" s="212">
        <v>2</v>
      </c>
      <c r="H123" s="211"/>
      <c r="I123" s="211">
        <f t="shared" si="0"/>
        <v>0</v>
      </c>
      <c r="J123" s="213">
        <f t="shared" si="1"/>
        <v>123.76</v>
      </c>
      <c r="K123" s="214">
        <f t="shared" si="2"/>
        <v>0</v>
      </c>
      <c r="L123" s="214"/>
      <c r="M123" s="214">
        <f>ROUND(G123*(H123),2)</f>
        <v>0</v>
      </c>
      <c r="N123" s="214">
        <v>61.88</v>
      </c>
      <c r="O123" s="214"/>
      <c r="P123" s="217"/>
      <c r="Q123" s="217"/>
      <c r="R123" s="217"/>
      <c r="S123" s="218">
        <f t="shared" si="4"/>
        <v>0</v>
      </c>
      <c r="T123" s="215"/>
      <c r="U123" s="215"/>
      <c r="V123" s="220"/>
      <c r="W123" s="53"/>
      <c r="Z123">
        <v>0</v>
      </c>
    </row>
    <row r="124" spans="1:26" ht="24.95" customHeight="1" x14ac:dyDescent="0.25">
      <c r="A124" s="179"/>
      <c r="B124" s="205">
        <v>32</v>
      </c>
      <c r="C124" s="180" t="s">
        <v>2202</v>
      </c>
      <c r="D124" s="236" t="s">
        <v>2203</v>
      </c>
      <c r="E124" s="236"/>
      <c r="F124" s="174" t="s">
        <v>133</v>
      </c>
      <c r="G124" s="175">
        <v>37.4</v>
      </c>
      <c r="H124" s="174"/>
      <c r="I124" s="174">
        <f t="shared" si="0"/>
        <v>0</v>
      </c>
      <c r="J124" s="176">
        <f t="shared" si="1"/>
        <v>30.29</v>
      </c>
      <c r="K124" s="177">
        <f t="shared" si="2"/>
        <v>0</v>
      </c>
      <c r="L124" s="177">
        <f>ROUND(G124*(H124),2)</f>
        <v>0</v>
      </c>
      <c r="M124" s="177"/>
      <c r="N124" s="177">
        <v>0.81</v>
      </c>
      <c r="O124" s="177"/>
      <c r="P124" s="181"/>
      <c r="Q124" s="181"/>
      <c r="R124" s="181"/>
      <c r="S124" s="182">
        <f t="shared" si="4"/>
        <v>0</v>
      </c>
      <c r="T124" s="178"/>
      <c r="U124" s="178"/>
      <c r="V124" s="191"/>
      <c r="W124" s="53"/>
      <c r="Z124">
        <v>0</v>
      </c>
    </row>
    <row r="125" spans="1:26" ht="24.95" customHeight="1" x14ac:dyDescent="0.25">
      <c r="A125" s="179"/>
      <c r="B125" s="205">
        <v>33</v>
      </c>
      <c r="C125" s="180" t="s">
        <v>2204</v>
      </c>
      <c r="D125" s="236" t="s">
        <v>2205</v>
      </c>
      <c r="E125" s="236"/>
      <c r="F125" s="174" t="s">
        <v>152</v>
      </c>
      <c r="G125" s="175">
        <v>2.4E-2</v>
      </c>
      <c r="H125" s="174"/>
      <c r="I125" s="174">
        <f t="shared" si="0"/>
        <v>0</v>
      </c>
      <c r="J125" s="176">
        <f t="shared" si="1"/>
        <v>1.57</v>
      </c>
      <c r="K125" s="177">
        <f t="shared" si="2"/>
        <v>0</v>
      </c>
      <c r="L125" s="177">
        <f>ROUND(G125*(H125),2)</f>
        <v>0</v>
      </c>
      <c r="M125" s="177"/>
      <c r="N125" s="177">
        <v>65.52</v>
      </c>
      <c r="O125" s="177"/>
      <c r="P125" s="181"/>
      <c r="Q125" s="181"/>
      <c r="R125" s="181"/>
      <c r="S125" s="182">
        <f t="shared" si="4"/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05">
        <v>34</v>
      </c>
      <c r="C126" s="180" t="s">
        <v>2206</v>
      </c>
      <c r="D126" s="236" t="s">
        <v>2207</v>
      </c>
      <c r="E126" s="236"/>
      <c r="F126" s="174" t="s">
        <v>152</v>
      </c>
      <c r="G126" s="175">
        <v>5.3999999999999999E-2</v>
      </c>
      <c r="H126" s="174"/>
      <c r="I126" s="174">
        <f t="shared" si="0"/>
        <v>0</v>
      </c>
      <c r="J126" s="176">
        <f t="shared" si="1"/>
        <v>1.31</v>
      </c>
      <c r="K126" s="177">
        <f t="shared" si="2"/>
        <v>0</v>
      </c>
      <c r="L126" s="177">
        <f>ROUND(G126*(H126),2)</f>
        <v>0</v>
      </c>
      <c r="M126" s="177"/>
      <c r="N126" s="177">
        <v>24.18</v>
      </c>
      <c r="O126" s="177"/>
      <c r="P126" s="181"/>
      <c r="Q126" s="181"/>
      <c r="R126" s="181"/>
      <c r="S126" s="182">
        <f t="shared" si="4"/>
        <v>0</v>
      </c>
      <c r="T126" s="178"/>
      <c r="U126" s="178"/>
      <c r="V126" s="191"/>
      <c r="W126" s="53"/>
      <c r="Z126">
        <v>0</v>
      </c>
    </row>
    <row r="127" spans="1:26" x14ac:dyDescent="0.25">
      <c r="A127" s="10"/>
      <c r="B127" s="204"/>
      <c r="C127" s="172">
        <v>721</v>
      </c>
      <c r="D127" s="235" t="s">
        <v>300</v>
      </c>
      <c r="E127" s="235"/>
      <c r="F127" s="138"/>
      <c r="G127" s="171"/>
      <c r="H127" s="138"/>
      <c r="I127" s="140">
        <f>ROUND((SUM(I98:I126))/1,2)</f>
        <v>0</v>
      </c>
      <c r="J127" s="139"/>
      <c r="K127" s="139"/>
      <c r="L127" s="139">
        <f>ROUND((SUM(L98:L126))/1,2)</f>
        <v>0</v>
      </c>
      <c r="M127" s="139">
        <f>ROUND((SUM(M98:M126))/1,2)</f>
        <v>0</v>
      </c>
      <c r="N127" s="139"/>
      <c r="O127" s="139"/>
      <c r="P127" s="139"/>
      <c r="Q127" s="10"/>
      <c r="R127" s="10"/>
      <c r="S127" s="10">
        <f>ROUND((SUM(S98:S126))/1,2)</f>
        <v>0.17</v>
      </c>
      <c r="T127" s="10"/>
      <c r="U127" s="10"/>
      <c r="V127" s="192">
        <f>ROUND((SUM(V98:V126))/1,2)</f>
        <v>0</v>
      </c>
      <c r="W127" s="208"/>
      <c r="X127" s="137"/>
      <c r="Y127" s="137"/>
      <c r="Z127" s="137"/>
    </row>
    <row r="128" spans="1:26" x14ac:dyDescent="0.25">
      <c r="A128" s="1"/>
      <c r="B128" s="200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193"/>
      <c r="W128" s="53"/>
    </row>
    <row r="129" spans="1:26" x14ac:dyDescent="0.25">
      <c r="A129" s="10"/>
      <c r="B129" s="204"/>
      <c r="C129" s="172">
        <v>722</v>
      </c>
      <c r="D129" s="235" t="s">
        <v>81</v>
      </c>
      <c r="E129" s="235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0"/>
      <c r="W129" s="208"/>
      <c r="X129" s="137"/>
      <c r="Y129" s="137"/>
      <c r="Z129" s="137"/>
    </row>
    <row r="130" spans="1:26" ht="24.95" customHeight="1" x14ac:dyDescent="0.25">
      <c r="A130" s="179"/>
      <c r="B130" s="205">
        <v>35</v>
      </c>
      <c r="C130" s="180" t="s">
        <v>2208</v>
      </c>
      <c r="D130" s="236" t="s">
        <v>182</v>
      </c>
      <c r="E130" s="236"/>
      <c r="F130" s="174" t="s">
        <v>133</v>
      </c>
      <c r="G130" s="175">
        <v>35</v>
      </c>
      <c r="H130" s="174"/>
      <c r="I130" s="174">
        <f t="shared" ref="I130:I152" si="6">ROUND(G130*(H130),2)</f>
        <v>0</v>
      </c>
      <c r="J130" s="176">
        <f t="shared" ref="J130:J152" si="7">ROUND(G130*(N130),2)</f>
        <v>81.55</v>
      </c>
      <c r="K130" s="177">
        <f t="shared" ref="K130:K152" si="8">ROUND(G130*(O130),2)</f>
        <v>0</v>
      </c>
      <c r="L130" s="177">
        <f>ROUND(G130*(H130),2)</f>
        <v>0</v>
      </c>
      <c r="M130" s="177"/>
      <c r="N130" s="177">
        <v>2.33</v>
      </c>
      <c r="O130" s="177"/>
      <c r="P130" s="181"/>
      <c r="Q130" s="181"/>
      <c r="R130" s="181"/>
      <c r="S130" s="182">
        <f t="shared" ref="S130:S152" si="9">ROUND(G130*(P130),3)</f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36</v>
      </c>
      <c r="C131" s="180" t="s">
        <v>2209</v>
      </c>
      <c r="D131" s="236" t="s">
        <v>2210</v>
      </c>
      <c r="E131" s="236"/>
      <c r="F131" s="174" t="s">
        <v>133</v>
      </c>
      <c r="G131" s="175">
        <v>35.65</v>
      </c>
      <c r="H131" s="174"/>
      <c r="I131" s="174">
        <f t="shared" si="6"/>
        <v>0</v>
      </c>
      <c r="J131" s="176">
        <f t="shared" si="7"/>
        <v>492.68</v>
      </c>
      <c r="K131" s="177">
        <f t="shared" si="8"/>
        <v>0</v>
      </c>
      <c r="L131" s="177">
        <f>ROUND(G131*(H131),2)</f>
        <v>0</v>
      </c>
      <c r="M131" s="177"/>
      <c r="N131" s="177">
        <v>13.82</v>
      </c>
      <c r="O131" s="177"/>
      <c r="P131" s="183">
        <v>1.9000000000000001E-4</v>
      </c>
      <c r="Q131" s="181"/>
      <c r="R131" s="181">
        <v>1.9000000000000001E-4</v>
      </c>
      <c r="S131" s="182">
        <f t="shared" si="9"/>
        <v>7.0000000000000001E-3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05">
        <v>37</v>
      </c>
      <c r="C132" s="180" t="s">
        <v>2211</v>
      </c>
      <c r="D132" s="236" t="s">
        <v>2212</v>
      </c>
      <c r="E132" s="236"/>
      <c r="F132" s="174" t="s">
        <v>133</v>
      </c>
      <c r="G132" s="175">
        <v>25.85</v>
      </c>
      <c r="H132" s="174"/>
      <c r="I132" s="174">
        <f t="shared" si="6"/>
        <v>0</v>
      </c>
      <c r="J132" s="176">
        <f t="shared" si="7"/>
        <v>469.95</v>
      </c>
      <c r="K132" s="177">
        <f t="shared" si="8"/>
        <v>0</v>
      </c>
      <c r="L132" s="177">
        <f>ROUND(G132*(H132),2)</f>
        <v>0</v>
      </c>
      <c r="M132" s="177"/>
      <c r="N132" s="177">
        <v>18.18</v>
      </c>
      <c r="O132" s="177"/>
      <c r="P132" s="183">
        <v>3.4000000000000002E-4</v>
      </c>
      <c r="Q132" s="181"/>
      <c r="R132" s="181">
        <v>3.4000000000000002E-4</v>
      </c>
      <c r="S132" s="182">
        <f t="shared" si="9"/>
        <v>8.9999999999999993E-3</v>
      </c>
      <c r="T132" s="178"/>
      <c r="U132" s="178"/>
      <c r="V132" s="191"/>
      <c r="W132" s="53"/>
      <c r="Z132">
        <v>0</v>
      </c>
    </row>
    <row r="133" spans="1:26" ht="24.95" customHeight="1" x14ac:dyDescent="0.25">
      <c r="A133" s="179"/>
      <c r="B133" s="205">
        <v>38</v>
      </c>
      <c r="C133" s="180" t="s">
        <v>2213</v>
      </c>
      <c r="D133" s="236" t="s">
        <v>2214</v>
      </c>
      <c r="E133" s="236"/>
      <c r="F133" s="174" t="s">
        <v>175</v>
      </c>
      <c r="G133" s="175">
        <v>22</v>
      </c>
      <c r="H133" s="174"/>
      <c r="I133" s="174">
        <f t="shared" si="6"/>
        <v>0</v>
      </c>
      <c r="J133" s="176">
        <f t="shared" si="7"/>
        <v>69.739999999999995</v>
      </c>
      <c r="K133" s="177">
        <f t="shared" si="8"/>
        <v>0</v>
      </c>
      <c r="L133" s="177">
        <f>ROUND(G133*(H133),2)</f>
        <v>0</v>
      </c>
      <c r="M133" s="177"/>
      <c r="N133" s="177">
        <v>3.17</v>
      </c>
      <c r="O133" s="177"/>
      <c r="P133" s="181"/>
      <c r="Q133" s="181"/>
      <c r="R133" s="181"/>
      <c r="S133" s="182">
        <f t="shared" si="9"/>
        <v>0</v>
      </c>
      <c r="T133" s="178"/>
      <c r="U133" s="178"/>
      <c r="V133" s="191"/>
      <c r="W133" s="53"/>
      <c r="Z133">
        <v>0</v>
      </c>
    </row>
    <row r="134" spans="1:26" ht="24.95" customHeight="1" x14ac:dyDescent="0.25">
      <c r="A134" s="179"/>
      <c r="B134" s="221">
        <v>39</v>
      </c>
      <c r="C134" s="216" t="s">
        <v>2215</v>
      </c>
      <c r="D134" s="315" t="s">
        <v>2216</v>
      </c>
      <c r="E134" s="315"/>
      <c r="F134" s="211" t="s">
        <v>175</v>
      </c>
      <c r="G134" s="212">
        <v>22</v>
      </c>
      <c r="H134" s="211"/>
      <c r="I134" s="211">
        <f t="shared" si="6"/>
        <v>0</v>
      </c>
      <c r="J134" s="213">
        <f t="shared" si="7"/>
        <v>181.5</v>
      </c>
      <c r="K134" s="214">
        <f t="shared" si="8"/>
        <v>0</v>
      </c>
      <c r="L134" s="214"/>
      <c r="M134" s="214">
        <f>ROUND(G134*(H134),2)</f>
        <v>0</v>
      </c>
      <c r="N134" s="214">
        <v>8.25</v>
      </c>
      <c r="O134" s="214"/>
      <c r="P134" s="217"/>
      <c r="Q134" s="217"/>
      <c r="R134" s="217"/>
      <c r="S134" s="218">
        <f t="shared" si="9"/>
        <v>0</v>
      </c>
      <c r="T134" s="215"/>
      <c r="U134" s="215"/>
      <c r="V134" s="220"/>
      <c r="W134" s="53"/>
      <c r="Z134">
        <v>0</v>
      </c>
    </row>
    <row r="135" spans="1:26" ht="24.95" customHeight="1" x14ac:dyDescent="0.25">
      <c r="A135" s="179"/>
      <c r="B135" s="205">
        <v>40</v>
      </c>
      <c r="C135" s="180" t="s">
        <v>2217</v>
      </c>
      <c r="D135" s="236" t="s">
        <v>2218</v>
      </c>
      <c r="E135" s="236"/>
      <c r="F135" s="174" t="s">
        <v>175</v>
      </c>
      <c r="G135" s="175">
        <v>2</v>
      </c>
      <c r="H135" s="174"/>
      <c r="I135" s="174">
        <f t="shared" si="6"/>
        <v>0</v>
      </c>
      <c r="J135" s="176">
        <f t="shared" si="7"/>
        <v>15.16</v>
      </c>
      <c r="K135" s="177">
        <f t="shared" si="8"/>
        <v>0</v>
      </c>
      <c r="L135" s="177">
        <f>ROUND(G135*(H135),2)</f>
        <v>0</v>
      </c>
      <c r="M135" s="177"/>
      <c r="N135" s="177">
        <v>7.58</v>
      </c>
      <c r="O135" s="177"/>
      <c r="P135" s="181"/>
      <c r="Q135" s="181"/>
      <c r="R135" s="181"/>
      <c r="S135" s="182">
        <f t="shared" si="9"/>
        <v>0</v>
      </c>
      <c r="T135" s="178"/>
      <c r="U135" s="178"/>
      <c r="V135" s="191"/>
      <c r="W135" s="53"/>
      <c r="Z135">
        <v>0</v>
      </c>
    </row>
    <row r="136" spans="1:26" ht="24.95" customHeight="1" x14ac:dyDescent="0.25">
      <c r="A136" s="179"/>
      <c r="B136" s="205">
        <v>41</v>
      </c>
      <c r="C136" s="180" t="s">
        <v>2219</v>
      </c>
      <c r="D136" s="236" t="s">
        <v>2220</v>
      </c>
      <c r="E136" s="236"/>
      <c r="F136" s="174" t="s">
        <v>175</v>
      </c>
      <c r="G136" s="175">
        <v>30</v>
      </c>
      <c r="H136" s="174"/>
      <c r="I136" s="174">
        <f t="shared" si="6"/>
        <v>0</v>
      </c>
      <c r="J136" s="176">
        <f t="shared" si="7"/>
        <v>227.4</v>
      </c>
      <c r="K136" s="177">
        <f t="shared" si="8"/>
        <v>0</v>
      </c>
      <c r="L136" s="177">
        <f>ROUND(G136*(H136),2)</f>
        <v>0</v>
      </c>
      <c r="M136" s="177"/>
      <c r="N136" s="177">
        <v>7.58</v>
      </c>
      <c r="O136" s="177"/>
      <c r="P136" s="181"/>
      <c r="Q136" s="181"/>
      <c r="R136" s="181"/>
      <c r="S136" s="182">
        <f t="shared" si="9"/>
        <v>0</v>
      </c>
      <c r="T136" s="178"/>
      <c r="U136" s="178"/>
      <c r="V136" s="191"/>
      <c r="W136" s="53"/>
      <c r="Z136">
        <v>0</v>
      </c>
    </row>
    <row r="137" spans="1:26" ht="24.95" customHeight="1" x14ac:dyDescent="0.25">
      <c r="A137" s="179"/>
      <c r="B137" s="205">
        <v>42</v>
      </c>
      <c r="C137" s="180" t="s">
        <v>2221</v>
      </c>
      <c r="D137" s="236" t="s">
        <v>2222</v>
      </c>
      <c r="E137" s="236"/>
      <c r="F137" s="174" t="s">
        <v>175</v>
      </c>
      <c r="G137" s="175">
        <v>2</v>
      </c>
      <c r="H137" s="174"/>
      <c r="I137" s="174">
        <f t="shared" si="6"/>
        <v>0</v>
      </c>
      <c r="J137" s="176">
        <f t="shared" si="7"/>
        <v>4.62</v>
      </c>
      <c r="K137" s="177">
        <f t="shared" si="8"/>
        <v>0</v>
      </c>
      <c r="L137" s="177">
        <f>ROUND(G137*(H137),2)</f>
        <v>0</v>
      </c>
      <c r="M137" s="177"/>
      <c r="N137" s="177">
        <v>2.31</v>
      </c>
      <c r="O137" s="177"/>
      <c r="P137" s="181"/>
      <c r="Q137" s="181"/>
      <c r="R137" s="181"/>
      <c r="S137" s="182">
        <f t="shared" si="9"/>
        <v>0</v>
      </c>
      <c r="T137" s="178"/>
      <c r="U137" s="178"/>
      <c r="V137" s="191"/>
      <c r="W137" s="53"/>
      <c r="Z137">
        <v>0</v>
      </c>
    </row>
    <row r="138" spans="1:26" ht="24.95" customHeight="1" x14ac:dyDescent="0.25">
      <c r="A138" s="179"/>
      <c r="B138" s="221">
        <v>43</v>
      </c>
      <c r="C138" s="216" t="s">
        <v>2223</v>
      </c>
      <c r="D138" s="315" t="s">
        <v>2224</v>
      </c>
      <c r="E138" s="315"/>
      <c r="F138" s="211" t="s">
        <v>175</v>
      </c>
      <c r="G138" s="212">
        <v>2</v>
      </c>
      <c r="H138" s="211"/>
      <c r="I138" s="211">
        <f t="shared" si="6"/>
        <v>0</v>
      </c>
      <c r="J138" s="213">
        <f t="shared" si="7"/>
        <v>11.82</v>
      </c>
      <c r="K138" s="214">
        <f t="shared" si="8"/>
        <v>0</v>
      </c>
      <c r="L138" s="214"/>
      <c r="M138" s="214">
        <f>ROUND(G138*(H138),2)</f>
        <v>0</v>
      </c>
      <c r="N138" s="214">
        <v>5.91</v>
      </c>
      <c r="O138" s="214"/>
      <c r="P138" s="217"/>
      <c r="Q138" s="217"/>
      <c r="R138" s="217"/>
      <c r="S138" s="218">
        <f t="shared" si="9"/>
        <v>0</v>
      </c>
      <c r="T138" s="215"/>
      <c r="U138" s="215"/>
      <c r="V138" s="220"/>
      <c r="W138" s="53"/>
      <c r="Z138">
        <v>0</v>
      </c>
    </row>
    <row r="139" spans="1:26" ht="24.95" customHeight="1" x14ac:dyDescent="0.25">
      <c r="A139" s="179"/>
      <c r="B139" s="205">
        <v>44</v>
      </c>
      <c r="C139" s="180" t="s">
        <v>2225</v>
      </c>
      <c r="D139" s="236" t="s">
        <v>2226</v>
      </c>
      <c r="E139" s="236"/>
      <c r="F139" s="174" t="s">
        <v>175</v>
      </c>
      <c r="G139" s="175">
        <v>4</v>
      </c>
      <c r="H139" s="174"/>
      <c r="I139" s="174">
        <f t="shared" si="6"/>
        <v>0</v>
      </c>
      <c r="J139" s="176">
        <f t="shared" si="7"/>
        <v>15.4</v>
      </c>
      <c r="K139" s="177">
        <f t="shared" si="8"/>
        <v>0</v>
      </c>
      <c r="L139" s="177">
        <f>ROUND(G139*(H139),2)</f>
        <v>0</v>
      </c>
      <c r="M139" s="177"/>
      <c r="N139" s="177">
        <v>3.85</v>
      </c>
      <c r="O139" s="177"/>
      <c r="P139" s="181"/>
      <c r="Q139" s="181"/>
      <c r="R139" s="181"/>
      <c r="S139" s="182">
        <f t="shared" si="9"/>
        <v>0</v>
      </c>
      <c r="T139" s="178"/>
      <c r="U139" s="178"/>
      <c r="V139" s="191"/>
      <c r="W139" s="53"/>
      <c r="Z139">
        <v>0</v>
      </c>
    </row>
    <row r="140" spans="1:26" ht="24.95" customHeight="1" x14ac:dyDescent="0.25">
      <c r="A140" s="179"/>
      <c r="B140" s="221">
        <v>45</v>
      </c>
      <c r="C140" s="216" t="s">
        <v>2227</v>
      </c>
      <c r="D140" s="315" t="s">
        <v>2228</v>
      </c>
      <c r="E140" s="315"/>
      <c r="F140" s="211" t="s">
        <v>175</v>
      </c>
      <c r="G140" s="212">
        <v>4</v>
      </c>
      <c r="H140" s="211"/>
      <c r="I140" s="211">
        <f t="shared" si="6"/>
        <v>0</v>
      </c>
      <c r="J140" s="213">
        <f t="shared" si="7"/>
        <v>35.44</v>
      </c>
      <c r="K140" s="214">
        <f t="shared" si="8"/>
        <v>0</v>
      </c>
      <c r="L140" s="214"/>
      <c r="M140" s="214">
        <f>ROUND(G140*(H140),2)</f>
        <v>0</v>
      </c>
      <c r="N140" s="214">
        <v>8.86</v>
      </c>
      <c r="O140" s="214"/>
      <c r="P140" s="217"/>
      <c r="Q140" s="217"/>
      <c r="R140" s="217"/>
      <c r="S140" s="218">
        <f t="shared" si="9"/>
        <v>0</v>
      </c>
      <c r="T140" s="215"/>
      <c r="U140" s="215"/>
      <c r="V140" s="220"/>
      <c r="W140" s="53"/>
      <c r="Z140">
        <v>0</v>
      </c>
    </row>
    <row r="141" spans="1:26" ht="24.95" customHeight="1" x14ac:dyDescent="0.25">
      <c r="A141" s="179"/>
      <c r="B141" s="205">
        <v>46</v>
      </c>
      <c r="C141" s="180" t="s">
        <v>2229</v>
      </c>
      <c r="D141" s="236" t="s">
        <v>2230</v>
      </c>
      <c r="E141" s="236"/>
      <c r="F141" s="174" t="s">
        <v>175</v>
      </c>
      <c r="G141" s="175">
        <v>2</v>
      </c>
      <c r="H141" s="174"/>
      <c r="I141" s="174">
        <f t="shared" si="6"/>
        <v>0</v>
      </c>
      <c r="J141" s="176">
        <f t="shared" si="7"/>
        <v>7.7</v>
      </c>
      <c r="K141" s="177">
        <f t="shared" si="8"/>
        <v>0</v>
      </c>
      <c r="L141" s="177">
        <f>ROUND(G141*(H141),2)</f>
        <v>0</v>
      </c>
      <c r="M141" s="177"/>
      <c r="N141" s="177">
        <v>3.85</v>
      </c>
      <c r="O141" s="177"/>
      <c r="P141" s="181"/>
      <c r="Q141" s="181"/>
      <c r="R141" s="181"/>
      <c r="S141" s="182">
        <f t="shared" si="9"/>
        <v>0</v>
      </c>
      <c r="T141" s="178"/>
      <c r="U141" s="178"/>
      <c r="V141" s="191"/>
      <c r="W141" s="53"/>
      <c r="Z141">
        <v>0</v>
      </c>
    </row>
    <row r="142" spans="1:26" ht="24.95" customHeight="1" x14ac:dyDescent="0.25">
      <c r="A142" s="179"/>
      <c r="B142" s="221">
        <v>47</v>
      </c>
      <c r="C142" s="216" t="s">
        <v>2231</v>
      </c>
      <c r="D142" s="315" t="s">
        <v>2232</v>
      </c>
      <c r="E142" s="315"/>
      <c r="F142" s="211" t="s">
        <v>175</v>
      </c>
      <c r="G142" s="212">
        <v>2</v>
      </c>
      <c r="H142" s="211"/>
      <c r="I142" s="211">
        <f t="shared" si="6"/>
        <v>0</v>
      </c>
      <c r="J142" s="213">
        <f t="shared" si="7"/>
        <v>17.420000000000002</v>
      </c>
      <c r="K142" s="214">
        <f t="shared" si="8"/>
        <v>0</v>
      </c>
      <c r="L142" s="214"/>
      <c r="M142" s="214">
        <f>ROUND(G142*(H142),2)</f>
        <v>0</v>
      </c>
      <c r="N142" s="214">
        <v>8.7100000000000009</v>
      </c>
      <c r="O142" s="214"/>
      <c r="P142" s="217"/>
      <c r="Q142" s="217"/>
      <c r="R142" s="217"/>
      <c r="S142" s="218">
        <f t="shared" si="9"/>
        <v>0</v>
      </c>
      <c r="T142" s="215"/>
      <c r="U142" s="215"/>
      <c r="V142" s="220"/>
      <c r="W142" s="53"/>
      <c r="Z142">
        <v>0</v>
      </c>
    </row>
    <row r="143" spans="1:26" ht="24.95" customHeight="1" x14ac:dyDescent="0.25">
      <c r="A143" s="179"/>
      <c r="B143" s="205">
        <v>48</v>
      </c>
      <c r="C143" s="180" t="s">
        <v>2233</v>
      </c>
      <c r="D143" s="236" t="s">
        <v>2234</v>
      </c>
      <c r="E143" s="236"/>
      <c r="F143" s="174" t="s">
        <v>175</v>
      </c>
      <c r="G143" s="175">
        <v>2</v>
      </c>
      <c r="H143" s="174"/>
      <c r="I143" s="174">
        <f t="shared" si="6"/>
        <v>0</v>
      </c>
      <c r="J143" s="176">
        <f t="shared" si="7"/>
        <v>7.7</v>
      </c>
      <c r="K143" s="177">
        <f t="shared" si="8"/>
        <v>0</v>
      </c>
      <c r="L143" s="177">
        <f>ROUND(G143*(H143),2)</f>
        <v>0</v>
      </c>
      <c r="M143" s="177"/>
      <c r="N143" s="177">
        <v>3.85</v>
      </c>
      <c r="O143" s="177"/>
      <c r="P143" s="181"/>
      <c r="Q143" s="181"/>
      <c r="R143" s="181"/>
      <c r="S143" s="182">
        <f t="shared" si="9"/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21">
        <v>49</v>
      </c>
      <c r="C144" s="216" t="s">
        <v>2235</v>
      </c>
      <c r="D144" s="315" t="s">
        <v>2236</v>
      </c>
      <c r="E144" s="315"/>
      <c r="F144" s="211" t="s">
        <v>175</v>
      </c>
      <c r="G144" s="212">
        <v>2</v>
      </c>
      <c r="H144" s="211"/>
      <c r="I144" s="211">
        <f t="shared" si="6"/>
        <v>0</v>
      </c>
      <c r="J144" s="213">
        <f t="shared" si="7"/>
        <v>29.06</v>
      </c>
      <c r="K144" s="214">
        <f t="shared" si="8"/>
        <v>0</v>
      </c>
      <c r="L144" s="214"/>
      <c r="M144" s="214">
        <f>ROUND(G144*(H144),2)</f>
        <v>0</v>
      </c>
      <c r="N144" s="214">
        <v>14.53</v>
      </c>
      <c r="O144" s="214"/>
      <c r="P144" s="217"/>
      <c r="Q144" s="217"/>
      <c r="R144" s="217"/>
      <c r="S144" s="218">
        <f t="shared" si="9"/>
        <v>0</v>
      </c>
      <c r="T144" s="215"/>
      <c r="U144" s="215"/>
      <c r="V144" s="220"/>
      <c r="W144" s="53"/>
      <c r="Z144">
        <v>0</v>
      </c>
    </row>
    <row r="145" spans="1:26" ht="24.95" customHeight="1" x14ac:dyDescent="0.25">
      <c r="A145" s="179"/>
      <c r="B145" s="205">
        <v>50</v>
      </c>
      <c r="C145" s="180" t="s">
        <v>2237</v>
      </c>
      <c r="D145" s="236" t="s">
        <v>2238</v>
      </c>
      <c r="E145" s="236"/>
      <c r="F145" s="174" t="s">
        <v>175</v>
      </c>
      <c r="G145" s="175">
        <v>2</v>
      </c>
      <c r="H145" s="174"/>
      <c r="I145" s="174">
        <f t="shared" si="6"/>
        <v>0</v>
      </c>
      <c r="J145" s="176">
        <f t="shared" si="7"/>
        <v>7.72</v>
      </c>
      <c r="K145" s="177">
        <f t="shared" si="8"/>
        <v>0</v>
      </c>
      <c r="L145" s="177">
        <f>ROUND(G145*(H145),2)</f>
        <v>0</v>
      </c>
      <c r="M145" s="177"/>
      <c r="N145" s="177">
        <v>3.86</v>
      </c>
      <c r="O145" s="177"/>
      <c r="P145" s="181"/>
      <c r="Q145" s="181"/>
      <c r="R145" s="181"/>
      <c r="S145" s="182">
        <f t="shared" si="9"/>
        <v>0</v>
      </c>
      <c r="T145" s="178"/>
      <c r="U145" s="178"/>
      <c r="V145" s="191"/>
      <c r="W145" s="53"/>
      <c r="Z145">
        <v>0</v>
      </c>
    </row>
    <row r="146" spans="1:26" ht="24.95" customHeight="1" x14ac:dyDescent="0.25">
      <c r="A146" s="179"/>
      <c r="B146" s="221">
        <v>51</v>
      </c>
      <c r="C146" s="216" t="s">
        <v>2239</v>
      </c>
      <c r="D146" s="315" t="s">
        <v>2240</v>
      </c>
      <c r="E146" s="315"/>
      <c r="F146" s="211" t="s">
        <v>175</v>
      </c>
      <c r="G146" s="212">
        <v>2</v>
      </c>
      <c r="H146" s="211"/>
      <c r="I146" s="211">
        <f t="shared" si="6"/>
        <v>0</v>
      </c>
      <c r="J146" s="213">
        <f t="shared" si="7"/>
        <v>78</v>
      </c>
      <c r="K146" s="214">
        <f t="shared" si="8"/>
        <v>0</v>
      </c>
      <c r="L146" s="214"/>
      <c r="M146" s="214">
        <f>ROUND(G146*(H146),2)</f>
        <v>0</v>
      </c>
      <c r="N146" s="214">
        <v>39</v>
      </c>
      <c r="O146" s="214"/>
      <c r="P146" s="217"/>
      <c r="Q146" s="217"/>
      <c r="R146" s="217"/>
      <c r="S146" s="218">
        <f t="shared" si="9"/>
        <v>0</v>
      </c>
      <c r="T146" s="215"/>
      <c r="U146" s="215"/>
      <c r="V146" s="220"/>
      <c r="W146" s="53"/>
      <c r="Z146">
        <v>0</v>
      </c>
    </row>
    <row r="147" spans="1:26" ht="24.95" customHeight="1" x14ac:dyDescent="0.25">
      <c r="A147" s="179"/>
      <c r="B147" s="205">
        <v>52</v>
      </c>
      <c r="C147" s="180" t="s">
        <v>2241</v>
      </c>
      <c r="D147" s="236" t="s">
        <v>2242</v>
      </c>
      <c r="E147" s="236"/>
      <c r="F147" s="174" t="s">
        <v>133</v>
      </c>
      <c r="G147" s="175">
        <v>61.5</v>
      </c>
      <c r="H147" s="174"/>
      <c r="I147" s="174">
        <f t="shared" si="6"/>
        <v>0</v>
      </c>
      <c r="J147" s="176">
        <f t="shared" si="7"/>
        <v>89.79</v>
      </c>
      <c r="K147" s="177">
        <f t="shared" si="8"/>
        <v>0</v>
      </c>
      <c r="L147" s="177">
        <f>ROUND(G147*(H147),2)</f>
        <v>0</v>
      </c>
      <c r="M147" s="177"/>
      <c r="N147" s="177">
        <v>1.46</v>
      </c>
      <c r="O147" s="177"/>
      <c r="P147" s="181"/>
      <c r="Q147" s="181"/>
      <c r="R147" s="181"/>
      <c r="S147" s="182">
        <f t="shared" si="9"/>
        <v>0</v>
      </c>
      <c r="T147" s="178"/>
      <c r="U147" s="178"/>
      <c r="V147" s="191"/>
      <c r="W147" s="53"/>
      <c r="Z147">
        <v>0</v>
      </c>
    </row>
    <row r="148" spans="1:26" ht="24.95" customHeight="1" x14ac:dyDescent="0.25">
      <c r="A148" s="179"/>
      <c r="B148" s="205">
        <v>53</v>
      </c>
      <c r="C148" s="180" t="s">
        <v>2243</v>
      </c>
      <c r="D148" s="236" t="s">
        <v>2244</v>
      </c>
      <c r="E148" s="236"/>
      <c r="F148" s="174" t="s">
        <v>133</v>
      </c>
      <c r="G148" s="175">
        <v>61.5</v>
      </c>
      <c r="H148" s="174"/>
      <c r="I148" s="174">
        <f t="shared" si="6"/>
        <v>0</v>
      </c>
      <c r="J148" s="176">
        <f t="shared" si="7"/>
        <v>65.19</v>
      </c>
      <c r="K148" s="177">
        <f t="shared" si="8"/>
        <v>0</v>
      </c>
      <c r="L148" s="177">
        <f>ROUND(G148*(H148),2)</f>
        <v>0</v>
      </c>
      <c r="M148" s="177"/>
      <c r="N148" s="177">
        <v>1.06</v>
      </c>
      <c r="O148" s="177"/>
      <c r="P148" s="181"/>
      <c r="Q148" s="181"/>
      <c r="R148" s="181"/>
      <c r="S148" s="182">
        <f t="shared" si="9"/>
        <v>0</v>
      </c>
      <c r="T148" s="178"/>
      <c r="U148" s="178"/>
      <c r="V148" s="191"/>
      <c r="W148" s="53"/>
      <c r="Z148">
        <v>0</v>
      </c>
    </row>
    <row r="149" spans="1:26" ht="24.95" customHeight="1" x14ac:dyDescent="0.25">
      <c r="A149" s="179"/>
      <c r="B149" s="205">
        <v>54</v>
      </c>
      <c r="C149" s="180" t="s">
        <v>2245</v>
      </c>
      <c r="D149" s="236" t="s">
        <v>2246</v>
      </c>
      <c r="E149" s="236"/>
      <c r="F149" s="174" t="s">
        <v>152</v>
      </c>
      <c r="G149" s="175">
        <v>7.4999999999999997E-2</v>
      </c>
      <c r="H149" s="174"/>
      <c r="I149" s="174">
        <f t="shared" si="6"/>
        <v>0</v>
      </c>
      <c r="J149" s="176">
        <f t="shared" si="7"/>
        <v>4.91</v>
      </c>
      <c r="K149" s="177">
        <f t="shared" si="8"/>
        <v>0</v>
      </c>
      <c r="L149" s="177">
        <f>ROUND(G149*(H149),2)</f>
        <v>0</v>
      </c>
      <c r="M149" s="177"/>
      <c r="N149" s="177">
        <v>65.52</v>
      </c>
      <c r="O149" s="177"/>
      <c r="P149" s="181"/>
      <c r="Q149" s="181"/>
      <c r="R149" s="181"/>
      <c r="S149" s="182">
        <f t="shared" si="9"/>
        <v>0</v>
      </c>
      <c r="T149" s="178"/>
      <c r="U149" s="178"/>
      <c r="V149" s="191"/>
      <c r="W149" s="53"/>
      <c r="Z149">
        <v>0</v>
      </c>
    </row>
    <row r="150" spans="1:26" ht="24.95" customHeight="1" x14ac:dyDescent="0.25">
      <c r="A150" s="179"/>
      <c r="B150" s="205">
        <v>55</v>
      </c>
      <c r="C150" s="180" t="s">
        <v>2247</v>
      </c>
      <c r="D150" s="236" t="s">
        <v>2248</v>
      </c>
      <c r="E150" s="236"/>
      <c r="F150" s="174" t="s">
        <v>175</v>
      </c>
      <c r="G150" s="175">
        <v>2</v>
      </c>
      <c r="H150" s="174"/>
      <c r="I150" s="174">
        <f t="shared" si="6"/>
        <v>0</v>
      </c>
      <c r="J150" s="176">
        <f t="shared" si="7"/>
        <v>11.34</v>
      </c>
      <c r="K150" s="177">
        <f t="shared" si="8"/>
        <v>0</v>
      </c>
      <c r="L150" s="177">
        <f>ROUND(G150*(H150),2)</f>
        <v>0</v>
      </c>
      <c r="M150" s="177"/>
      <c r="N150" s="177">
        <v>5.67</v>
      </c>
      <c r="O150" s="177"/>
      <c r="P150" s="181"/>
      <c r="Q150" s="181"/>
      <c r="R150" s="181"/>
      <c r="S150" s="182">
        <f t="shared" si="9"/>
        <v>0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21">
        <v>56</v>
      </c>
      <c r="C151" s="216" t="s">
        <v>2249</v>
      </c>
      <c r="D151" s="315" t="s">
        <v>2250</v>
      </c>
      <c r="E151" s="315"/>
      <c r="F151" s="211" t="s">
        <v>175</v>
      </c>
      <c r="G151" s="212">
        <v>2</v>
      </c>
      <c r="H151" s="211"/>
      <c r="I151" s="211">
        <f t="shared" si="6"/>
        <v>0</v>
      </c>
      <c r="J151" s="213">
        <f t="shared" si="7"/>
        <v>64.36</v>
      </c>
      <c r="K151" s="214">
        <f t="shared" si="8"/>
        <v>0</v>
      </c>
      <c r="L151" s="214"/>
      <c r="M151" s="214">
        <f>ROUND(G151*(H151),2)</f>
        <v>0</v>
      </c>
      <c r="N151" s="214">
        <v>32.18</v>
      </c>
      <c r="O151" s="214"/>
      <c r="P151" s="217"/>
      <c r="Q151" s="217"/>
      <c r="R151" s="217"/>
      <c r="S151" s="218">
        <f t="shared" si="9"/>
        <v>0</v>
      </c>
      <c r="T151" s="215"/>
      <c r="U151" s="215"/>
      <c r="V151" s="220"/>
      <c r="W151" s="53"/>
      <c r="Z151">
        <v>0</v>
      </c>
    </row>
    <row r="152" spans="1:26" ht="24.95" customHeight="1" x14ac:dyDescent="0.25">
      <c r="A152" s="179"/>
      <c r="B152" s="205">
        <v>57</v>
      </c>
      <c r="C152" s="180" t="s">
        <v>2251</v>
      </c>
      <c r="D152" s="236" t="s">
        <v>2252</v>
      </c>
      <c r="E152" s="236"/>
      <c r="F152" s="174" t="s">
        <v>152</v>
      </c>
      <c r="G152" s="175">
        <v>3.7999999999999999E-2</v>
      </c>
      <c r="H152" s="174"/>
      <c r="I152" s="174">
        <f t="shared" si="6"/>
        <v>0</v>
      </c>
      <c r="J152" s="176">
        <f t="shared" si="7"/>
        <v>0.83</v>
      </c>
      <c r="K152" s="177">
        <f t="shared" si="8"/>
        <v>0</v>
      </c>
      <c r="L152" s="177">
        <f>ROUND(G152*(H152),2)</f>
        <v>0</v>
      </c>
      <c r="M152" s="177"/>
      <c r="N152" s="177">
        <v>21.86</v>
      </c>
      <c r="O152" s="177"/>
      <c r="P152" s="181"/>
      <c r="Q152" s="181"/>
      <c r="R152" s="181"/>
      <c r="S152" s="182">
        <f t="shared" si="9"/>
        <v>0</v>
      </c>
      <c r="T152" s="178"/>
      <c r="U152" s="178"/>
      <c r="V152" s="191"/>
      <c r="W152" s="53"/>
      <c r="Z152">
        <v>0</v>
      </c>
    </row>
    <row r="153" spans="1:26" x14ac:dyDescent="0.25">
      <c r="A153" s="10"/>
      <c r="B153" s="204"/>
      <c r="C153" s="172">
        <v>722</v>
      </c>
      <c r="D153" s="235" t="s">
        <v>81</v>
      </c>
      <c r="E153" s="235"/>
      <c r="F153" s="138"/>
      <c r="G153" s="171"/>
      <c r="H153" s="138"/>
      <c r="I153" s="140">
        <f>ROUND((SUM(I129:I152))/1,2)</f>
        <v>0</v>
      </c>
      <c r="J153" s="139"/>
      <c r="K153" s="139"/>
      <c r="L153" s="139">
        <f>ROUND((SUM(L129:L152))/1,2)</f>
        <v>0</v>
      </c>
      <c r="M153" s="139">
        <f>ROUND((SUM(M129:M152))/1,2)</f>
        <v>0</v>
      </c>
      <c r="N153" s="139"/>
      <c r="O153" s="139"/>
      <c r="P153" s="139"/>
      <c r="Q153" s="10"/>
      <c r="R153" s="10"/>
      <c r="S153" s="10">
        <f>ROUND((SUM(S129:S152))/1,2)</f>
        <v>0.02</v>
      </c>
      <c r="T153" s="10"/>
      <c r="U153" s="10"/>
      <c r="V153" s="192">
        <f>ROUND((SUM(V129:V152))/1,2)</f>
        <v>0</v>
      </c>
      <c r="W153" s="208"/>
      <c r="X153" s="137"/>
      <c r="Y153" s="137"/>
      <c r="Z153" s="137"/>
    </row>
    <row r="154" spans="1:26" x14ac:dyDescent="0.25">
      <c r="A154" s="1"/>
      <c r="B154" s="200"/>
      <c r="C154" s="1"/>
      <c r="D154" s="1"/>
      <c r="E154" s="131"/>
      <c r="F154" s="131"/>
      <c r="G154" s="165"/>
      <c r="H154" s="131"/>
      <c r="I154" s="131"/>
      <c r="J154" s="132"/>
      <c r="K154" s="132"/>
      <c r="L154" s="132"/>
      <c r="M154" s="132"/>
      <c r="N154" s="132"/>
      <c r="O154" s="132"/>
      <c r="P154" s="132"/>
      <c r="Q154" s="1"/>
      <c r="R154" s="1"/>
      <c r="S154" s="1"/>
      <c r="T154" s="1"/>
      <c r="U154" s="1"/>
      <c r="V154" s="193"/>
      <c r="W154" s="53"/>
    </row>
    <row r="155" spans="1:26" x14ac:dyDescent="0.25">
      <c r="A155" s="10"/>
      <c r="B155" s="204"/>
      <c r="C155" s="172">
        <v>725</v>
      </c>
      <c r="D155" s="235" t="s">
        <v>82</v>
      </c>
      <c r="E155" s="235"/>
      <c r="F155" s="138"/>
      <c r="G155" s="171"/>
      <c r="H155" s="138"/>
      <c r="I155" s="138"/>
      <c r="J155" s="139"/>
      <c r="K155" s="139"/>
      <c r="L155" s="139"/>
      <c r="M155" s="139"/>
      <c r="N155" s="139"/>
      <c r="O155" s="139"/>
      <c r="P155" s="139"/>
      <c r="Q155" s="10"/>
      <c r="R155" s="10"/>
      <c r="S155" s="10"/>
      <c r="T155" s="10"/>
      <c r="U155" s="10"/>
      <c r="V155" s="190"/>
      <c r="W155" s="208"/>
      <c r="X155" s="137"/>
      <c r="Y155" s="137"/>
      <c r="Z155" s="137"/>
    </row>
    <row r="156" spans="1:26" ht="24.95" customHeight="1" x14ac:dyDescent="0.25">
      <c r="A156" s="179"/>
      <c r="B156" s="205">
        <v>58</v>
      </c>
      <c r="C156" s="180" t="s">
        <v>2253</v>
      </c>
      <c r="D156" s="236" t="s">
        <v>2254</v>
      </c>
      <c r="E156" s="236"/>
      <c r="F156" s="174" t="s">
        <v>175</v>
      </c>
      <c r="G156" s="175">
        <v>1</v>
      </c>
      <c r="H156" s="174"/>
      <c r="I156" s="174">
        <f t="shared" ref="I156:I187" si="10">ROUND(G156*(H156),2)</f>
        <v>0</v>
      </c>
      <c r="J156" s="176">
        <f t="shared" ref="J156:J187" si="11">ROUND(G156*(N156),2)</f>
        <v>17.649999999999999</v>
      </c>
      <c r="K156" s="177">
        <f t="shared" ref="K156:K187" si="12">ROUND(G156*(O156),2)</f>
        <v>0</v>
      </c>
      <c r="L156" s="177">
        <f>ROUND(G156*(H156),2)</f>
        <v>0</v>
      </c>
      <c r="M156" s="177"/>
      <c r="N156" s="177">
        <v>17.649999999999999</v>
      </c>
      <c r="O156" s="177"/>
      <c r="P156" s="181"/>
      <c r="Q156" s="181"/>
      <c r="R156" s="181"/>
      <c r="S156" s="182">
        <f t="shared" ref="S156:S187" si="13">ROUND(G156*(P156),3)</f>
        <v>0</v>
      </c>
      <c r="T156" s="178"/>
      <c r="U156" s="178"/>
      <c r="V156" s="191"/>
      <c r="W156" s="53"/>
      <c r="Z156">
        <v>0</v>
      </c>
    </row>
    <row r="157" spans="1:26" ht="24.95" customHeight="1" x14ac:dyDescent="0.25">
      <c r="A157" s="179"/>
      <c r="B157" s="221">
        <v>59</v>
      </c>
      <c r="C157" s="216" t="s">
        <v>2255</v>
      </c>
      <c r="D157" s="315" t="s">
        <v>2256</v>
      </c>
      <c r="E157" s="315"/>
      <c r="F157" s="211" t="s">
        <v>175</v>
      </c>
      <c r="G157" s="212">
        <v>1</v>
      </c>
      <c r="H157" s="211"/>
      <c r="I157" s="211">
        <f t="shared" si="10"/>
        <v>0</v>
      </c>
      <c r="J157" s="213">
        <f t="shared" si="11"/>
        <v>167.51</v>
      </c>
      <c r="K157" s="214">
        <f t="shared" si="12"/>
        <v>0</v>
      </c>
      <c r="L157" s="214"/>
      <c r="M157" s="214">
        <f>ROUND(G157*(H157),2)</f>
        <v>0</v>
      </c>
      <c r="N157" s="214">
        <v>167.51</v>
      </c>
      <c r="O157" s="214"/>
      <c r="P157" s="217"/>
      <c r="Q157" s="217"/>
      <c r="R157" s="217"/>
      <c r="S157" s="218">
        <f t="shared" si="13"/>
        <v>0</v>
      </c>
      <c r="T157" s="215"/>
      <c r="U157" s="215"/>
      <c r="V157" s="220"/>
      <c r="W157" s="53"/>
      <c r="Z157">
        <v>0</v>
      </c>
    </row>
    <row r="158" spans="1:26" ht="24.95" customHeight="1" x14ac:dyDescent="0.25">
      <c r="A158" s="179"/>
      <c r="B158" s="205">
        <v>60</v>
      </c>
      <c r="C158" s="180" t="s">
        <v>2257</v>
      </c>
      <c r="D158" s="236" t="s">
        <v>2258</v>
      </c>
      <c r="E158" s="236"/>
      <c r="F158" s="174" t="s">
        <v>175</v>
      </c>
      <c r="G158" s="175">
        <v>4</v>
      </c>
      <c r="H158" s="174"/>
      <c r="I158" s="174">
        <f t="shared" si="10"/>
        <v>0</v>
      </c>
      <c r="J158" s="176">
        <f t="shared" si="11"/>
        <v>67.36</v>
      </c>
      <c r="K158" s="177">
        <f t="shared" si="12"/>
        <v>0</v>
      </c>
      <c r="L158" s="177">
        <f>ROUND(G158*(H158),2)</f>
        <v>0</v>
      </c>
      <c r="M158" s="177"/>
      <c r="N158" s="177">
        <v>16.84</v>
      </c>
      <c r="O158" s="177"/>
      <c r="P158" s="181"/>
      <c r="Q158" s="181"/>
      <c r="R158" s="181"/>
      <c r="S158" s="182">
        <f t="shared" si="13"/>
        <v>0</v>
      </c>
      <c r="T158" s="178"/>
      <c r="U158" s="178"/>
      <c r="V158" s="191"/>
      <c r="W158" s="53"/>
      <c r="Z158">
        <v>0</v>
      </c>
    </row>
    <row r="159" spans="1:26" ht="35.1" customHeight="1" x14ac:dyDescent="0.25">
      <c r="A159" s="179"/>
      <c r="B159" s="221">
        <v>61</v>
      </c>
      <c r="C159" s="216" t="s">
        <v>2259</v>
      </c>
      <c r="D159" s="315" t="s">
        <v>2260</v>
      </c>
      <c r="E159" s="315"/>
      <c r="F159" s="211" t="s">
        <v>175</v>
      </c>
      <c r="G159" s="212">
        <v>4</v>
      </c>
      <c r="H159" s="211"/>
      <c r="I159" s="211">
        <f t="shared" si="10"/>
        <v>0</v>
      </c>
      <c r="J159" s="213">
        <f t="shared" si="11"/>
        <v>275.95999999999998</v>
      </c>
      <c r="K159" s="214">
        <f t="shared" si="12"/>
        <v>0</v>
      </c>
      <c r="L159" s="214"/>
      <c r="M159" s="214">
        <f>ROUND(G159*(H159),2)</f>
        <v>0</v>
      </c>
      <c r="N159" s="214">
        <v>68.989999999999995</v>
      </c>
      <c r="O159" s="214"/>
      <c r="P159" s="217"/>
      <c r="Q159" s="217"/>
      <c r="R159" s="217"/>
      <c r="S159" s="218">
        <f t="shared" si="13"/>
        <v>0</v>
      </c>
      <c r="T159" s="215"/>
      <c r="U159" s="215"/>
      <c r="V159" s="220"/>
      <c r="W159" s="53"/>
      <c r="Z159">
        <v>0</v>
      </c>
    </row>
    <row r="160" spans="1:26" ht="24.95" customHeight="1" x14ac:dyDescent="0.25">
      <c r="A160" s="179"/>
      <c r="B160" s="221">
        <v>62</v>
      </c>
      <c r="C160" s="216" t="s">
        <v>2261</v>
      </c>
      <c r="D160" s="315" t="s">
        <v>2262</v>
      </c>
      <c r="E160" s="315"/>
      <c r="F160" s="211" t="s">
        <v>175</v>
      </c>
      <c r="G160" s="212">
        <v>4</v>
      </c>
      <c r="H160" s="211"/>
      <c r="I160" s="211">
        <f t="shared" si="10"/>
        <v>0</v>
      </c>
      <c r="J160" s="213">
        <f t="shared" si="11"/>
        <v>38</v>
      </c>
      <c r="K160" s="214">
        <f t="shared" si="12"/>
        <v>0</v>
      </c>
      <c r="L160" s="214"/>
      <c r="M160" s="214">
        <f>ROUND(G160*(H160),2)</f>
        <v>0</v>
      </c>
      <c r="N160" s="214">
        <v>9.5</v>
      </c>
      <c r="O160" s="214"/>
      <c r="P160" s="217"/>
      <c r="Q160" s="217"/>
      <c r="R160" s="217"/>
      <c r="S160" s="218">
        <f t="shared" si="13"/>
        <v>0</v>
      </c>
      <c r="T160" s="215"/>
      <c r="U160" s="215"/>
      <c r="V160" s="220"/>
      <c r="W160" s="53"/>
      <c r="Z160">
        <v>0</v>
      </c>
    </row>
    <row r="161" spans="1:26" ht="24.95" customHeight="1" x14ac:dyDescent="0.25">
      <c r="A161" s="179"/>
      <c r="B161" s="221">
        <v>63</v>
      </c>
      <c r="C161" s="216" t="s">
        <v>2263</v>
      </c>
      <c r="D161" s="315" t="s">
        <v>2264</v>
      </c>
      <c r="E161" s="315"/>
      <c r="F161" s="211" t="s">
        <v>175</v>
      </c>
      <c r="G161" s="212">
        <v>4</v>
      </c>
      <c r="H161" s="211"/>
      <c r="I161" s="211">
        <f t="shared" si="10"/>
        <v>0</v>
      </c>
      <c r="J161" s="213">
        <f t="shared" si="11"/>
        <v>495.64</v>
      </c>
      <c r="K161" s="214">
        <f t="shared" si="12"/>
        <v>0</v>
      </c>
      <c r="L161" s="214"/>
      <c r="M161" s="214">
        <f>ROUND(G161*(H161),2)</f>
        <v>0</v>
      </c>
      <c r="N161" s="214">
        <v>123.91</v>
      </c>
      <c r="O161" s="214"/>
      <c r="P161" s="217"/>
      <c r="Q161" s="217"/>
      <c r="R161" s="217"/>
      <c r="S161" s="218">
        <f t="shared" si="13"/>
        <v>0</v>
      </c>
      <c r="T161" s="215"/>
      <c r="U161" s="215"/>
      <c r="V161" s="220"/>
      <c r="W161" s="53"/>
      <c r="Z161">
        <v>0</v>
      </c>
    </row>
    <row r="162" spans="1:26" ht="24.95" customHeight="1" x14ac:dyDescent="0.25">
      <c r="A162" s="179"/>
      <c r="B162" s="205">
        <v>64</v>
      </c>
      <c r="C162" s="180" t="s">
        <v>2265</v>
      </c>
      <c r="D162" s="236" t="s">
        <v>2266</v>
      </c>
      <c r="E162" s="236"/>
      <c r="F162" s="174" t="s">
        <v>175</v>
      </c>
      <c r="G162" s="175">
        <v>4</v>
      </c>
      <c r="H162" s="174"/>
      <c r="I162" s="174">
        <f t="shared" si="10"/>
        <v>0</v>
      </c>
      <c r="J162" s="176">
        <f t="shared" si="11"/>
        <v>75.72</v>
      </c>
      <c r="K162" s="177">
        <f t="shared" si="12"/>
        <v>0</v>
      </c>
      <c r="L162" s="177">
        <f>ROUND(G162*(H162),2)</f>
        <v>0</v>
      </c>
      <c r="M162" s="177"/>
      <c r="N162" s="177">
        <v>18.93</v>
      </c>
      <c r="O162" s="177"/>
      <c r="P162" s="181"/>
      <c r="Q162" s="181"/>
      <c r="R162" s="181"/>
      <c r="S162" s="182">
        <f t="shared" si="13"/>
        <v>0</v>
      </c>
      <c r="T162" s="178"/>
      <c r="U162" s="178"/>
      <c r="V162" s="191"/>
      <c r="W162" s="53"/>
      <c r="Z162">
        <v>0</v>
      </c>
    </row>
    <row r="163" spans="1:26" ht="35.1" customHeight="1" x14ac:dyDescent="0.25">
      <c r="A163" s="179"/>
      <c r="B163" s="221">
        <v>65</v>
      </c>
      <c r="C163" s="216" t="s">
        <v>2267</v>
      </c>
      <c r="D163" s="315" t="s">
        <v>2268</v>
      </c>
      <c r="E163" s="315"/>
      <c r="F163" s="211" t="s">
        <v>175</v>
      </c>
      <c r="G163" s="212">
        <v>4</v>
      </c>
      <c r="H163" s="211"/>
      <c r="I163" s="211">
        <f t="shared" si="10"/>
        <v>0</v>
      </c>
      <c r="J163" s="213">
        <f t="shared" si="11"/>
        <v>606.44000000000005</v>
      </c>
      <c r="K163" s="214">
        <f t="shared" si="12"/>
        <v>0</v>
      </c>
      <c r="L163" s="214"/>
      <c r="M163" s="214">
        <f>ROUND(G163*(H163),2)</f>
        <v>0</v>
      </c>
      <c r="N163" s="214">
        <v>151.61000000000001</v>
      </c>
      <c r="O163" s="214"/>
      <c r="P163" s="217"/>
      <c r="Q163" s="217"/>
      <c r="R163" s="217"/>
      <c r="S163" s="218">
        <f t="shared" si="13"/>
        <v>0</v>
      </c>
      <c r="T163" s="215"/>
      <c r="U163" s="215"/>
      <c r="V163" s="220"/>
      <c r="W163" s="53"/>
      <c r="Z163">
        <v>0</v>
      </c>
    </row>
    <row r="164" spans="1:26" ht="24.95" customHeight="1" x14ac:dyDescent="0.25">
      <c r="A164" s="179"/>
      <c r="B164" s="221">
        <v>66</v>
      </c>
      <c r="C164" s="216" t="s">
        <v>2269</v>
      </c>
      <c r="D164" s="315" t="s">
        <v>2270</v>
      </c>
      <c r="E164" s="315"/>
      <c r="F164" s="211" t="s">
        <v>175</v>
      </c>
      <c r="G164" s="212">
        <v>4</v>
      </c>
      <c r="H164" s="211"/>
      <c r="I164" s="211">
        <f t="shared" si="10"/>
        <v>0</v>
      </c>
      <c r="J164" s="213">
        <f t="shared" si="11"/>
        <v>592</v>
      </c>
      <c r="K164" s="214">
        <f t="shared" si="12"/>
        <v>0</v>
      </c>
      <c r="L164" s="214"/>
      <c r="M164" s="214">
        <f>ROUND(G164*(H164),2)</f>
        <v>0</v>
      </c>
      <c r="N164" s="214">
        <v>148</v>
      </c>
      <c r="O164" s="214"/>
      <c r="P164" s="217"/>
      <c r="Q164" s="217"/>
      <c r="R164" s="217"/>
      <c r="S164" s="218">
        <f t="shared" si="13"/>
        <v>0</v>
      </c>
      <c r="T164" s="215"/>
      <c r="U164" s="215"/>
      <c r="V164" s="220"/>
      <c r="W164" s="53"/>
      <c r="Z164">
        <v>0</v>
      </c>
    </row>
    <row r="165" spans="1:26" ht="24.95" customHeight="1" x14ac:dyDescent="0.25">
      <c r="A165" s="179"/>
      <c r="B165" s="205">
        <v>67</v>
      </c>
      <c r="C165" s="180" t="s">
        <v>2271</v>
      </c>
      <c r="D165" s="236" t="s">
        <v>2272</v>
      </c>
      <c r="E165" s="236"/>
      <c r="F165" s="174" t="s">
        <v>175</v>
      </c>
      <c r="G165" s="175">
        <v>4</v>
      </c>
      <c r="H165" s="174"/>
      <c r="I165" s="174">
        <f t="shared" si="10"/>
        <v>0</v>
      </c>
      <c r="J165" s="176">
        <f t="shared" si="11"/>
        <v>161.84</v>
      </c>
      <c r="K165" s="177">
        <f t="shared" si="12"/>
        <v>0</v>
      </c>
      <c r="L165" s="177">
        <f>ROUND(G165*(H165),2)</f>
        <v>0</v>
      </c>
      <c r="M165" s="177"/>
      <c r="N165" s="177">
        <v>40.46</v>
      </c>
      <c r="O165" s="177"/>
      <c r="P165" s="181"/>
      <c r="Q165" s="181"/>
      <c r="R165" s="181"/>
      <c r="S165" s="182">
        <f t="shared" si="13"/>
        <v>0</v>
      </c>
      <c r="T165" s="178"/>
      <c r="U165" s="178"/>
      <c r="V165" s="191"/>
      <c r="W165" s="53"/>
      <c r="Z165">
        <v>0</v>
      </c>
    </row>
    <row r="166" spans="1:26" ht="35.1" customHeight="1" x14ac:dyDescent="0.25">
      <c r="A166" s="179"/>
      <c r="B166" s="221">
        <v>68</v>
      </c>
      <c r="C166" s="216" t="s">
        <v>2273</v>
      </c>
      <c r="D166" s="315" t="s">
        <v>2274</v>
      </c>
      <c r="E166" s="315"/>
      <c r="F166" s="211" t="s">
        <v>175</v>
      </c>
      <c r="G166" s="212">
        <v>4</v>
      </c>
      <c r="H166" s="211"/>
      <c r="I166" s="211">
        <f t="shared" si="10"/>
        <v>0</v>
      </c>
      <c r="J166" s="213">
        <f t="shared" si="11"/>
        <v>1097.28</v>
      </c>
      <c r="K166" s="214">
        <f t="shared" si="12"/>
        <v>0</v>
      </c>
      <c r="L166" s="214"/>
      <c r="M166" s="214">
        <f>ROUND(G166*(H166),2)</f>
        <v>0</v>
      </c>
      <c r="N166" s="214">
        <v>274.32</v>
      </c>
      <c r="O166" s="214"/>
      <c r="P166" s="217"/>
      <c r="Q166" s="217"/>
      <c r="R166" s="217"/>
      <c r="S166" s="218">
        <f t="shared" si="13"/>
        <v>0</v>
      </c>
      <c r="T166" s="215"/>
      <c r="U166" s="215"/>
      <c r="V166" s="220"/>
      <c r="W166" s="53"/>
      <c r="Z166">
        <v>0</v>
      </c>
    </row>
    <row r="167" spans="1:26" ht="24.95" customHeight="1" x14ac:dyDescent="0.25">
      <c r="A167" s="179"/>
      <c r="B167" s="221">
        <v>69</v>
      </c>
      <c r="C167" s="216" t="s">
        <v>2275</v>
      </c>
      <c r="D167" s="315" t="s">
        <v>2276</v>
      </c>
      <c r="E167" s="315"/>
      <c r="F167" s="211" t="s">
        <v>175</v>
      </c>
      <c r="G167" s="212">
        <v>2</v>
      </c>
      <c r="H167" s="211"/>
      <c r="I167" s="211">
        <f t="shared" si="10"/>
        <v>0</v>
      </c>
      <c r="J167" s="213">
        <f t="shared" si="11"/>
        <v>37.42</v>
      </c>
      <c r="K167" s="214">
        <f t="shared" si="12"/>
        <v>0</v>
      </c>
      <c r="L167" s="214"/>
      <c r="M167" s="214">
        <f>ROUND(G167*(H167),2)</f>
        <v>0</v>
      </c>
      <c r="N167" s="214">
        <v>18.71</v>
      </c>
      <c r="O167" s="214"/>
      <c r="P167" s="217"/>
      <c r="Q167" s="217"/>
      <c r="R167" s="217"/>
      <c r="S167" s="218">
        <f t="shared" si="13"/>
        <v>0</v>
      </c>
      <c r="T167" s="215"/>
      <c r="U167" s="215"/>
      <c r="V167" s="220"/>
      <c r="W167" s="53"/>
      <c r="Z167">
        <v>0</v>
      </c>
    </row>
    <row r="168" spans="1:26" ht="24.95" customHeight="1" x14ac:dyDescent="0.25">
      <c r="A168" s="179"/>
      <c r="B168" s="205">
        <v>70</v>
      </c>
      <c r="C168" s="180" t="s">
        <v>2277</v>
      </c>
      <c r="D168" s="236" t="s">
        <v>2278</v>
      </c>
      <c r="E168" s="236"/>
      <c r="F168" s="174" t="s">
        <v>175</v>
      </c>
      <c r="G168" s="175">
        <v>4</v>
      </c>
      <c r="H168" s="174"/>
      <c r="I168" s="174">
        <f t="shared" si="10"/>
        <v>0</v>
      </c>
      <c r="J168" s="176">
        <f t="shared" si="11"/>
        <v>140.63999999999999</v>
      </c>
      <c r="K168" s="177">
        <f t="shared" si="12"/>
        <v>0</v>
      </c>
      <c r="L168" s="177">
        <f>ROUND(G168*(H168),2)</f>
        <v>0</v>
      </c>
      <c r="M168" s="177"/>
      <c r="N168" s="177">
        <v>35.159999999999997</v>
      </c>
      <c r="O168" s="177"/>
      <c r="P168" s="181"/>
      <c r="Q168" s="181"/>
      <c r="R168" s="181"/>
      <c r="S168" s="182">
        <f t="shared" si="13"/>
        <v>0</v>
      </c>
      <c r="T168" s="178"/>
      <c r="U168" s="178"/>
      <c r="V168" s="191"/>
      <c r="W168" s="53"/>
      <c r="Z168">
        <v>0</v>
      </c>
    </row>
    <row r="169" spans="1:26" ht="24.95" customHeight="1" x14ac:dyDescent="0.25">
      <c r="A169" s="179"/>
      <c r="B169" s="221">
        <v>71</v>
      </c>
      <c r="C169" s="216" t="s">
        <v>2279</v>
      </c>
      <c r="D169" s="315" t="s">
        <v>2280</v>
      </c>
      <c r="E169" s="315"/>
      <c r="F169" s="211" t="s">
        <v>175</v>
      </c>
      <c r="G169" s="212">
        <v>4</v>
      </c>
      <c r="H169" s="211"/>
      <c r="I169" s="211">
        <f t="shared" si="10"/>
        <v>0</v>
      </c>
      <c r="J169" s="213">
        <f t="shared" si="11"/>
        <v>1044.92</v>
      </c>
      <c r="K169" s="214">
        <f t="shared" si="12"/>
        <v>0</v>
      </c>
      <c r="L169" s="214"/>
      <c r="M169" s="214">
        <f>ROUND(G169*(H169),2)</f>
        <v>0</v>
      </c>
      <c r="N169" s="214">
        <v>261.23</v>
      </c>
      <c r="O169" s="214"/>
      <c r="P169" s="217"/>
      <c r="Q169" s="217"/>
      <c r="R169" s="217"/>
      <c r="S169" s="218">
        <f t="shared" si="13"/>
        <v>0</v>
      </c>
      <c r="T169" s="215"/>
      <c r="U169" s="215"/>
      <c r="V169" s="220"/>
      <c r="W169" s="53"/>
      <c r="Z169">
        <v>0</v>
      </c>
    </row>
    <row r="170" spans="1:26" ht="24.95" customHeight="1" x14ac:dyDescent="0.25">
      <c r="A170" s="179"/>
      <c r="B170" s="221">
        <v>72</v>
      </c>
      <c r="C170" s="216" t="s">
        <v>2275</v>
      </c>
      <c r="D170" s="315" t="s">
        <v>2276</v>
      </c>
      <c r="E170" s="315"/>
      <c r="F170" s="211" t="s">
        <v>175</v>
      </c>
      <c r="G170" s="212">
        <v>4</v>
      </c>
      <c r="H170" s="211"/>
      <c r="I170" s="211">
        <f t="shared" si="10"/>
        <v>0</v>
      </c>
      <c r="J170" s="213">
        <f t="shared" si="11"/>
        <v>74.84</v>
      </c>
      <c r="K170" s="214">
        <f t="shared" si="12"/>
        <v>0</v>
      </c>
      <c r="L170" s="214"/>
      <c r="M170" s="214">
        <f>ROUND(G170*(H170),2)</f>
        <v>0</v>
      </c>
      <c r="N170" s="214">
        <v>18.71</v>
      </c>
      <c r="O170" s="214"/>
      <c r="P170" s="217"/>
      <c r="Q170" s="217"/>
      <c r="R170" s="217"/>
      <c r="S170" s="218">
        <f t="shared" si="13"/>
        <v>0</v>
      </c>
      <c r="T170" s="215"/>
      <c r="U170" s="215"/>
      <c r="V170" s="220"/>
      <c r="W170" s="53"/>
      <c r="Z170">
        <v>0</v>
      </c>
    </row>
    <row r="171" spans="1:26" ht="24.95" customHeight="1" x14ac:dyDescent="0.25">
      <c r="A171" s="179"/>
      <c r="B171" s="205">
        <v>73</v>
      </c>
      <c r="C171" s="180" t="s">
        <v>2281</v>
      </c>
      <c r="D171" s="236" t="s">
        <v>2282</v>
      </c>
      <c r="E171" s="236"/>
      <c r="F171" s="174" t="s">
        <v>175</v>
      </c>
      <c r="G171" s="175">
        <v>5</v>
      </c>
      <c r="H171" s="174"/>
      <c r="I171" s="174">
        <f t="shared" si="10"/>
        <v>0</v>
      </c>
      <c r="J171" s="176">
        <f t="shared" si="11"/>
        <v>149.5</v>
      </c>
      <c r="K171" s="177">
        <f t="shared" si="12"/>
        <v>0</v>
      </c>
      <c r="L171" s="177">
        <f>ROUND(G171*(H171),2)</f>
        <v>0</v>
      </c>
      <c r="M171" s="177"/>
      <c r="N171" s="177">
        <v>29.9</v>
      </c>
      <c r="O171" s="177"/>
      <c r="P171" s="181"/>
      <c r="Q171" s="181"/>
      <c r="R171" s="181"/>
      <c r="S171" s="182">
        <f t="shared" si="13"/>
        <v>0</v>
      </c>
      <c r="T171" s="178"/>
      <c r="U171" s="178"/>
      <c r="V171" s="191"/>
      <c r="W171" s="53"/>
      <c r="Z171">
        <v>0</v>
      </c>
    </row>
    <row r="172" spans="1:26" ht="35.1" customHeight="1" x14ac:dyDescent="0.25">
      <c r="A172" s="179"/>
      <c r="B172" s="221">
        <v>74</v>
      </c>
      <c r="C172" s="216" t="s">
        <v>2283</v>
      </c>
      <c r="D172" s="315" t="s">
        <v>2284</v>
      </c>
      <c r="E172" s="315"/>
      <c r="F172" s="211" t="s">
        <v>175</v>
      </c>
      <c r="G172" s="212">
        <v>5</v>
      </c>
      <c r="H172" s="211"/>
      <c r="I172" s="211">
        <f t="shared" si="10"/>
        <v>0</v>
      </c>
      <c r="J172" s="213">
        <f t="shared" si="11"/>
        <v>677.3</v>
      </c>
      <c r="K172" s="214">
        <f t="shared" si="12"/>
        <v>0</v>
      </c>
      <c r="L172" s="214"/>
      <c r="M172" s="214">
        <f>ROUND(G172*(H172),2)</f>
        <v>0</v>
      </c>
      <c r="N172" s="214">
        <v>135.46</v>
      </c>
      <c r="O172" s="214"/>
      <c r="P172" s="217"/>
      <c r="Q172" s="217"/>
      <c r="R172" s="217"/>
      <c r="S172" s="218">
        <f t="shared" si="13"/>
        <v>0</v>
      </c>
      <c r="T172" s="215"/>
      <c r="U172" s="215"/>
      <c r="V172" s="220"/>
      <c r="W172" s="53"/>
      <c r="Z172">
        <v>0</v>
      </c>
    </row>
    <row r="173" spans="1:26" ht="24.95" customHeight="1" x14ac:dyDescent="0.25">
      <c r="A173" s="179"/>
      <c r="B173" s="221">
        <v>75</v>
      </c>
      <c r="C173" s="216" t="s">
        <v>2275</v>
      </c>
      <c r="D173" s="315" t="s">
        <v>2276</v>
      </c>
      <c r="E173" s="315"/>
      <c r="F173" s="211" t="s">
        <v>175</v>
      </c>
      <c r="G173" s="212">
        <v>5</v>
      </c>
      <c r="H173" s="211"/>
      <c r="I173" s="211">
        <f t="shared" si="10"/>
        <v>0</v>
      </c>
      <c r="J173" s="213">
        <f t="shared" si="11"/>
        <v>93.55</v>
      </c>
      <c r="K173" s="214">
        <f t="shared" si="12"/>
        <v>0</v>
      </c>
      <c r="L173" s="214"/>
      <c r="M173" s="214">
        <f>ROUND(G173*(H173),2)</f>
        <v>0</v>
      </c>
      <c r="N173" s="214">
        <v>18.71</v>
      </c>
      <c r="O173" s="214"/>
      <c r="P173" s="217"/>
      <c r="Q173" s="217"/>
      <c r="R173" s="217"/>
      <c r="S173" s="218">
        <f t="shared" si="13"/>
        <v>0</v>
      </c>
      <c r="T173" s="215"/>
      <c r="U173" s="215"/>
      <c r="V173" s="220"/>
      <c r="W173" s="53"/>
      <c r="Z173">
        <v>0</v>
      </c>
    </row>
    <row r="174" spans="1:26" ht="24.95" customHeight="1" x14ac:dyDescent="0.25">
      <c r="A174" s="179"/>
      <c r="B174" s="205">
        <v>76</v>
      </c>
      <c r="C174" s="180" t="s">
        <v>2285</v>
      </c>
      <c r="D174" s="236" t="s">
        <v>2286</v>
      </c>
      <c r="E174" s="236"/>
      <c r="F174" s="174" t="s">
        <v>175</v>
      </c>
      <c r="G174" s="175">
        <v>1</v>
      </c>
      <c r="H174" s="174"/>
      <c r="I174" s="174">
        <f t="shared" si="10"/>
        <v>0</v>
      </c>
      <c r="J174" s="176">
        <f t="shared" si="11"/>
        <v>34.06</v>
      </c>
      <c r="K174" s="177">
        <f t="shared" si="12"/>
        <v>0</v>
      </c>
      <c r="L174" s="177">
        <f>ROUND(G174*(H174),2)</f>
        <v>0</v>
      </c>
      <c r="M174" s="177"/>
      <c r="N174" s="177">
        <v>34.06</v>
      </c>
      <c r="O174" s="177"/>
      <c r="P174" s="181"/>
      <c r="Q174" s="181"/>
      <c r="R174" s="181"/>
      <c r="S174" s="182">
        <f t="shared" si="13"/>
        <v>0</v>
      </c>
      <c r="T174" s="178"/>
      <c r="U174" s="178"/>
      <c r="V174" s="191"/>
      <c r="W174" s="53"/>
      <c r="Z174">
        <v>0</v>
      </c>
    </row>
    <row r="175" spans="1:26" ht="24.95" customHeight="1" x14ac:dyDescent="0.25">
      <c r="A175" s="179"/>
      <c r="B175" s="221">
        <v>77</v>
      </c>
      <c r="C175" s="216" t="s">
        <v>2287</v>
      </c>
      <c r="D175" s="315" t="s">
        <v>2288</v>
      </c>
      <c r="E175" s="315"/>
      <c r="F175" s="211" t="s">
        <v>175</v>
      </c>
      <c r="G175" s="212">
        <v>1</v>
      </c>
      <c r="H175" s="211"/>
      <c r="I175" s="211">
        <f t="shared" si="10"/>
        <v>0</v>
      </c>
      <c r="J175" s="213">
        <f t="shared" si="11"/>
        <v>133.38</v>
      </c>
      <c r="K175" s="214">
        <f t="shared" si="12"/>
        <v>0</v>
      </c>
      <c r="L175" s="214"/>
      <c r="M175" s="214">
        <f>ROUND(G175*(H175),2)</f>
        <v>0</v>
      </c>
      <c r="N175" s="214">
        <v>133.38</v>
      </c>
      <c r="O175" s="214"/>
      <c r="P175" s="217"/>
      <c r="Q175" s="217"/>
      <c r="R175" s="217"/>
      <c r="S175" s="218">
        <f t="shared" si="13"/>
        <v>0</v>
      </c>
      <c r="T175" s="215"/>
      <c r="U175" s="215"/>
      <c r="V175" s="220"/>
      <c r="W175" s="53"/>
      <c r="Z175">
        <v>0</v>
      </c>
    </row>
    <row r="176" spans="1:26" ht="24.95" customHeight="1" x14ac:dyDescent="0.25">
      <c r="A176" s="179"/>
      <c r="B176" s="205">
        <v>78</v>
      </c>
      <c r="C176" s="180" t="s">
        <v>2289</v>
      </c>
      <c r="D176" s="236" t="s">
        <v>2290</v>
      </c>
      <c r="E176" s="236"/>
      <c r="F176" s="174" t="s">
        <v>175</v>
      </c>
      <c r="G176" s="175">
        <v>1</v>
      </c>
      <c r="H176" s="174"/>
      <c r="I176" s="174">
        <f t="shared" si="10"/>
        <v>0</v>
      </c>
      <c r="J176" s="176">
        <f t="shared" si="11"/>
        <v>32.520000000000003</v>
      </c>
      <c r="K176" s="177">
        <f t="shared" si="12"/>
        <v>0</v>
      </c>
      <c r="L176" s="177">
        <f>ROUND(G176*(H176),2)</f>
        <v>0</v>
      </c>
      <c r="M176" s="177"/>
      <c r="N176" s="177">
        <v>32.520000000000003</v>
      </c>
      <c r="O176" s="177"/>
      <c r="P176" s="181"/>
      <c r="Q176" s="181"/>
      <c r="R176" s="181"/>
      <c r="S176" s="182">
        <f t="shared" si="13"/>
        <v>0</v>
      </c>
      <c r="T176" s="178"/>
      <c r="U176" s="178"/>
      <c r="V176" s="191"/>
      <c r="W176" s="53"/>
      <c r="Z176">
        <v>0</v>
      </c>
    </row>
    <row r="177" spans="1:26" ht="24.95" customHeight="1" x14ac:dyDescent="0.25">
      <c r="A177" s="179"/>
      <c r="B177" s="221">
        <v>79</v>
      </c>
      <c r="C177" s="216" t="s">
        <v>2291</v>
      </c>
      <c r="D177" s="315" t="s">
        <v>2292</v>
      </c>
      <c r="E177" s="315"/>
      <c r="F177" s="211" t="s">
        <v>175</v>
      </c>
      <c r="G177" s="212">
        <v>1</v>
      </c>
      <c r="H177" s="211"/>
      <c r="I177" s="211">
        <f t="shared" si="10"/>
        <v>0</v>
      </c>
      <c r="J177" s="213">
        <f t="shared" si="11"/>
        <v>184.1</v>
      </c>
      <c r="K177" s="214">
        <f t="shared" si="12"/>
        <v>0</v>
      </c>
      <c r="L177" s="214"/>
      <c r="M177" s="214">
        <f>ROUND(G177*(H177),2)</f>
        <v>0</v>
      </c>
      <c r="N177" s="214">
        <v>184.1</v>
      </c>
      <c r="O177" s="214"/>
      <c r="P177" s="217"/>
      <c r="Q177" s="217"/>
      <c r="R177" s="217"/>
      <c r="S177" s="218">
        <f t="shared" si="13"/>
        <v>0</v>
      </c>
      <c r="T177" s="215"/>
      <c r="U177" s="215"/>
      <c r="V177" s="220"/>
      <c r="W177" s="53"/>
      <c r="Z177">
        <v>0</v>
      </c>
    </row>
    <row r="178" spans="1:26" ht="24.95" customHeight="1" x14ac:dyDescent="0.25">
      <c r="A178" s="179"/>
      <c r="B178" s="221">
        <v>80</v>
      </c>
      <c r="C178" s="216" t="s">
        <v>2275</v>
      </c>
      <c r="D178" s="315" t="s">
        <v>2276</v>
      </c>
      <c r="E178" s="315"/>
      <c r="F178" s="211" t="s">
        <v>175</v>
      </c>
      <c r="G178" s="212">
        <v>1</v>
      </c>
      <c r="H178" s="211"/>
      <c r="I178" s="211">
        <f t="shared" si="10"/>
        <v>0</v>
      </c>
      <c r="J178" s="213">
        <f t="shared" si="11"/>
        <v>18.71</v>
      </c>
      <c r="K178" s="214">
        <f t="shared" si="12"/>
        <v>0</v>
      </c>
      <c r="L178" s="214"/>
      <c r="M178" s="214">
        <f>ROUND(G178*(H178),2)</f>
        <v>0</v>
      </c>
      <c r="N178" s="214">
        <v>18.71</v>
      </c>
      <c r="O178" s="214"/>
      <c r="P178" s="217"/>
      <c r="Q178" s="217"/>
      <c r="R178" s="217"/>
      <c r="S178" s="218">
        <f t="shared" si="13"/>
        <v>0</v>
      </c>
      <c r="T178" s="215"/>
      <c r="U178" s="215"/>
      <c r="V178" s="220"/>
      <c r="W178" s="53"/>
      <c r="Z178">
        <v>0</v>
      </c>
    </row>
    <row r="179" spans="1:26" ht="24.95" customHeight="1" x14ac:dyDescent="0.25">
      <c r="A179" s="179"/>
      <c r="B179" s="205">
        <v>81</v>
      </c>
      <c r="C179" s="180" t="s">
        <v>2293</v>
      </c>
      <c r="D179" s="236" t="s">
        <v>2294</v>
      </c>
      <c r="E179" s="236"/>
      <c r="F179" s="174" t="s">
        <v>175</v>
      </c>
      <c r="G179" s="175">
        <v>4</v>
      </c>
      <c r="H179" s="174"/>
      <c r="I179" s="174">
        <f t="shared" si="10"/>
        <v>0</v>
      </c>
      <c r="J179" s="176">
        <f t="shared" si="11"/>
        <v>16.920000000000002</v>
      </c>
      <c r="K179" s="177">
        <f t="shared" si="12"/>
        <v>0</v>
      </c>
      <c r="L179" s="177">
        <f>ROUND(G179*(H179),2)</f>
        <v>0</v>
      </c>
      <c r="M179" s="177"/>
      <c r="N179" s="177">
        <v>4.2300000000000004</v>
      </c>
      <c r="O179" s="177"/>
      <c r="P179" s="181"/>
      <c r="Q179" s="181"/>
      <c r="R179" s="181"/>
      <c r="S179" s="182">
        <f t="shared" si="13"/>
        <v>0</v>
      </c>
      <c r="T179" s="178"/>
      <c r="U179" s="178"/>
      <c r="V179" s="191"/>
      <c r="W179" s="53"/>
      <c r="Z179">
        <v>0</v>
      </c>
    </row>
    <row r="180" spans="1:26" ht="35.1" customHeight="1" x14ac:dyDescent="0.25">
      <c r="A180" s="179"/>
      <c r="B180" s="221">
        <v>82</v>
      </c>
      <c r="C180" s="216" t="s">
        <v>2295</v>
      </c>
      <c r="D180" s="315" t="s">
        <v>2296</v>
      </c>
      <c r="E180" s="315"/>
      <c r="F180" s="211" t="s">
        <v>175</v>
      </c>
      <c r="G180" s="212">
        <v>4</v>
      </c>
      <c r="H180" s="211"/>
      <c r="I180" s="211">
        <f t="shared" si="10"/>
        <v>0</v>
      </c>
      <c r="J180" s="213">
        <f t="shared" si="11"/>
        <v>291.39999999999998</v>
      </c>
      <c r="K180" s="214">
        <f t="shared" si="12"/>
        <v>0</v>
      </c>
      <c r="L180" s="214"/>
      <c r="M180" s="214">
        <f>ROUND(G180*(H180),2)</f>
        <v>0</v>
      </c>
      <c r="N180" s="214">
        <v>72.849999999999994</v>
      </c>
      <c r="O180" s="214"/>
      <c r="P180" s="217"/>
      <c r="Q180" s="217"/>
      <c r="R180" s="217"/>
      <c r="S180" s="218">
        <f t="shared" si="13"/>
        <v>0</v>
      </c>
      <c r="T180" s="215"/>
      <c r="U180" s="215"/>
      <c r="V180" s="220"/>
      <c r="W180" s="53"/>
      <c r="Z180">
        <v>0</v>
      </c>
    </row>
    <row r="181" spans="1:26" ht="24.95" customHeight="1" x14ac:dyDescent="0.25">
      <c r="A181" s="179"/>
      <c r="B181" s="205">
        <v>83</v>
      </c>
      <c r="C181" s="180" t="s">
        <v>2297</v>
      </c>
      <c r="D181" s="236" t="s">
        <v>195</v>
      </c>
      <c r="E181" s="236"/>
      <c r="F181" s="174" t="s">
        <v>191</v>
      </c>
      <c r="G181" s="175">
        <v>1</v>
      </c>
      <c r="H181" s="174"/>
      <c r="I181" s="174">
        <f t="shared" si="10"/>
        <v>0</v>
      </c>
      <c r="J181" s="176">
        <f t="shared" si="11"/>
        <v>4.8499999999999996</v>
      </c>
      <c r="K181" s="177">
        <f t="shared" si="12"/>
        <v>0</v>
      </c>
      <c r="L181" s="177">
        <f>ROUND(G181*(H181),2)</f>
        <v>0</v>
      </c>
      <c r="M181" s="177"/>
      <c r="N181" s="177">
        <v>4.8499999999999996</v>
      </c>
      <c r="O181" s="177"/>
      <c r="P181" s="181"/>
      <c r="Q181" s="181"/>
      <c r="R181" s="181"/>
      <c r="S181" s="182">
        <f t="shared" si="13"/>
        <v>0</v>
      </c>
      <c r="T181" s="178"/>
      <c r="U181" s="178"/>
      <c r="V181" s="191"/>
      <c r="W181" s="53"/>
      <c r="Z181">
        <v>0</v>
      </c>
    </row>
    <row r="182" spans="1:26" ht="24.95" customHeight="1" x14ac:dyDescent="0.25">
      <c r="A182" s="179"/>
      <c r="B182" s="205">
        <v>84</v>
      </c>
      <c r="C182" s="180" t="s">
        <v>2298</v>
      </c>
      <c r="D182" s="236" t="s">
        <v>2299</v>
      </c>
      <c r="E182" s="236"/>
      <c r="F182" s="174" t="s">
        <v>175</v>
      </c>
      <c r="G182" s="175">
        <v>5</v>
      </c>
      <c r="H182" s="174"/>
      <c r="I182" s="174">
        <f t="shared" si="10"/>
        <v>0</v>
      </c>
      <c r="J182" s="176">
        <f t="shared" si="11"/>
        <v>89</v>
      </c>
      <c r="K182" s="177">
        <f t="shared" si="12"/>
        <v>0</v>
      </c>
      <c r="L182" s="177">
        <f>ROUND(G182*(H182),2)</f>
        <v>0</v>
      </c>
      <c r="M182" s="177"/>
      <c r="N182" s="177">
        <v>17.8</v>
      </c>
      <c r="O182" s="177"/>
      <c r="P182" s="181"/>
      <c r="Q182" s="181"/>
      <c r="R182" s="181"/>
      <c r="S182" s="182">
        <f t="shared" si="13"/>
        <v>0</v>
      </c>
      <c r="T182" s="178"/>
      <c r="U182" s="178"/>
      <c r="V182" s="191"/>
      <c r="W182" s="53"/>
      <c r="Z182">
        <v>0</v>
      </c>
    </row>
    <row r="183" spans="1:26" ht="24.95" customHeight="1" x14ac:dyDescent="0.25">
      <c r="A183" s="179"/>
      <c r="B183" s="221">
        <v>85</v>
      </c>
      <c r="C183" s="216" t="s">
        <v>2300</v>
      </c>
      <c r="D183" s="315" t="s">
        <v>2301</v>
      </c>
      <c r="E183" s="315"/>
      <c r="F183" s="211" t="s">
        <v>175</v>
      </c>
      <c r="G183" s="212">
        <v>5</v>
      </c>
      <c r="H183" s="211"/>
      <c r="I183" s="211">
        <f t="shared" si="10"/>
        <v>0</v>
      </c>
      <c r="J183" s="213">
        <f t="shared" si="11"/>
        <v>314.8</v>
      </c>
      <c r="K183" s="214">
        <f t="shared" si="12"/>
        <v>0</v>
      </c>
      <c r="L183" s="214"/>
      <c r="M183" s="214">
        <f>ROUND(G183*(H183),2)</f>
        <v>0</v>
      </c>
      <c r="N183" s="214">
        <v>62.96</v>
      </c>
      <c r="O183" s="214"/>
      <c r="P183" s="217"/>
      <c r="Q183" s="217"/>
      <c r="R183" s="217"/>
      <c r="S183" s="218">
        <f t="shared" si="13"/>
        <v>0</v>
      </c>
      <c r="T183" s="215"/>
      <c r="U183" s="215"/>
      <c r="V183" s="220"/>
      <c r="W183" s="53"/>
      <c r="Z183">
        <v>0</v>
      </c>
    </row>
    <row r="184" spans="1:26" ht="24.95" customHeight="1" x14ac:dyDescent="0.25">
      <c r="A184" s="179"/>
      <c r="B184" s="205">
        <v>86</v>
      </c>
      <c r="C184" s="180" t="s">
        <v>2302</v>
      </c>
      <c r="D184" s="236" t="s">
        <v>2303</v>
      </c>
      <c r="E184" s="236"/>
      <c r="F184" s="174" t="s">
        <v>175</v>
      </c>
      <c r="G184" s="175">
        <v>1</v>
      </c>
      <c r="H184" s="174"/>
      <c r="I184" s="174">
        <f t="shared" si="10"/>
        <v>0</v>
      </c>
      <c r="J184" s="176">
        <f t="shared" si="11"/>
        <v>36.36</v>
      </c>
      <c r="K184" s="177">
        <f t="shared" si="12"/>
        <v>0</v>
      </c>
      <c r="L184" s="177">
        <f>ROUND(G184*(H184),2)</f>
        <v>0</v>
      </c>
      <c r="M184" s="177"/>
      <c r="N184" s="177">
        <v>36.36</v>
      </c>
      <c r="O184" s="177"/>
      <c r="P184" s="181"/>
      <c r="Q184" s="181"/>
      <c r="R184" s="181"/>
      <c r="S184" s="182">
        <f t="shared" si="13"/>
        <v>0</v>
      </c>
      <c r="T184" s="178"/>
      <c r="U184" s="178"/>
      <c r="V184" s="191"/>
      <c r="W184" s="53"/>
      <c r="Z184">
        <v>0</v>
      </c>
    </row>
    <row r="185" spans="1:26" ht="24.95" customHeight="1" x14ac:dyDescent="0.25">
      <c r="A185" s="179"/>
      <c r="B185" s="221">
        <v>87</v>
      </c>
      <c r="C185" s="216" t="s">
        <v>2304</v>
      </c>
      <c r="D185" s="315" t="s">
        <v>2305</v>
      </c>
      <c r="E185" s="315"/>
      <c r="F185" s="211" t="s">
        <v>175</v>
      </c>
      <c r="G185" s="212">
        <v>1</v>
      </c>
      <c r="H185" s="211"/>
      <c r="I185" s="211">
        <f t="shared" si="10"/>
        <v>0</v>
      </c>
      <c r="J185" s="213">
        <f t="shared" si="11"/>
        <v>270.60000000000002</v>
      </c>
      <c r="K185" s="214">
        <f t="shared" si="12"/>
        <v>0</v>
      </c>
      <c r="L185" s="214"/>
      <c r="M185" s="214">
        <f>ROUND(G185*(H185),2)</f>
        <v>0</v>
      </c>
      <c r="N185" s="214">
        <v>270.60000000000002</v>
      </c>
      <c r="O185" s="214"/>
      <c r="P185" s="217"/>
      <c r="Q185" s="217"/>
      <c r="R185" s="217"/>
      <c r="S185" s="218">
        <f t="shared" si="13"/>
        <v>0</v>
      </c>
      <c r="T185" s="215"/>
      <c r="U185" s="215"/>
      <c r="V185" s="220"/>
      <c r="W185" s="53"/>
      <c r="Z185">
        <v>0</v>
      </c>
    </row>
    <row r="186" spans="1:26" ht="24.95" customHeight="1" x14ac:dyDescent="0.25">
      <c r="A186" s="179"/>
      <c r="B186" s="205">
        <v>88</v>
      </c>
      <c r="C186" s="180" t="s">
        <v>2306</v>
      </c>
      <c r="D186" s="236" t="s">
        <v>2307</v>
      </c>
      <c r="E186" s="236"/>
      <c r="F186" s="174" t="s">
        <v>175</v>
      </c>
      <c r="G186" s="175">
        <v>4</v>
      </c>
      <c r="H186" s="174"/>
      <c r="I186" s="174">
        <f t="shared" si="10"/>
        <v>0</v>
      </c>
      <c r="J186" s="176">
        <f t="shared" si="11"/>
        <v>9.4</v>
      </c>
      <c r="K186" s="177">
        <f t="shared" si="12"/>
        <v>0</v>
      </c>
      <c r="L186" s="177">
        <f>ROUND(G186*(H186),2)</f>
        <v>0</v>
      </c>
      <c r="M186" s="177"/>
      <c r="N186" s="177">
        <v>2.35</v>
      </c>
      <c r="O186" s="177"/>
      <c r="P186" s="181"/>
      <c r="Q186" s="181"/>
      <c r="R186" s="181"/>
      <c r="S186" s="182">
        <f t="shared" si="13"/>
        <v>0</v>
      </c>
      <c r="T186" s="178"/>
      <c r="U186" s="178"/>
      <c r="V186" s="191"/>
      <c r="W186" s="53"/>
      <c r="Z186">
        <v>0</v>
      </c>
    </row>
    <row r="187" spans="1:26" ht="24.95" customHeight="1" x14ac:dyDescent="0.25">
      <c r="A187" s="179"/>
      <c r="B187" s="221">
        <v>89</v>
      </c>
      <c r="C187" s="216" t="s">
        <v>2308</v>
      </c>
      <c r="D187" s="315" t="s">
        <v>2309</v>
      </c>
      <c r="E187" s="315"/>
      <c r="F187" s="211" t="s">
        <v>175</v>
      </c>
      <c r="G187" s="212">
        <v>4</v>
      </c>
      <c r="H187" s="211"/>
      <c r="I187" s="211">
        <f t="shared" si="10"/>
        <v>0</v>
      </c>
      <c r="J187" s="213">
        <f t="shared" si="11"/>
        <v>157.68</v>
      </c>
      <c r="K187" s="214">
        <f t="shared" si="12"/>
        <v>0</v>
      </c>
      <c r="L187" s="214"/>
      <c r="M187" s="214">
        <f>ROUND(G187*(H187),2)</f>
        <v>0</v>
      </c>
      <c r="N187" s="214">
        <v>39.42</v>
      </c>
      <c r="O187" s="214"/>
      <c r="P187" s="217"/>
      <c r="Q187" s="217"/>
      <c r="R187" s="217"/>
      <c r="S187" s="218">
        <f t="shared" si="13"/>
        <v>0</v>
      </c>
      <c r="T187" s="215"/>
      <c r="U187" s="215"/>
      <c r="V187" s="220"/>
      <c r="W187" s="53"/>
      <c r="Z187">
        <v>0</v>
      </c>
    </row>
    <row r="188" spans="1:26" ht="24.95" customHeight="1" x14ac:dyDescent="0.25">
      <c r="A188" s="179"/>
      <c r="B188" s="205">
        <v>90</v>
      </c>
      <c r="C188" s="180" t="s">
        <v>2310</v>
      </c>
      <c r="D188" s="236" t="s">
        <v>2311</v>
      </c>
      <c r="E188" s="236"/>
      <c r="F188" s="174" t="s">
        <v>175</v>
      </c>
      <c r="G188" s="175">
        <v>1</v>
      </c>
      <c r="H188" s="174"/>
      <c r="I188" s="174">
        <f t="shared" ref="I188:I214" si="14">ROUND(G188*(H188),2)</f>
        <v>0</v>
      </c>
      <c r="J188" s="176">
        <f t="shared" ref="J188:J214" si="15">ROUND(G188*(N188),2)</f>
        <v>22.02</v>
      </c>
      <c r="K188" s="177">
        <f t="shared" ref="K188:K214" si="16">ROUND(G188*(O188),2)</f>
        <v>0</v>
      </c>
      <c r="L188" s="177">
        <f>ROUND(G188*(H188),2)</f>
        <v>0</v>
      </c>
      <c r="M188" s="177"/>
      <c r="N188" s="177">
        <v>22.02</v>
      </c>
      <c r="O188" s="177"/>
      <c r="P188" s="181"/>
      <c r="Q188" s="181"/>
      <c r="R188" s="181"/>
      <c r="S188" s="182">
        <f t="shared" ref="S188:S214" si="17">ROUND(G188*(P188),3)</f>
        <v>0</v>
      </c>
      <c r="T188" s="178"/>
      <c r="U188" s="178"/>
      <c r="V188" s="191"/>
      <c r="W188" s="53"/>
      <c r="Z188">
        <v>0</v>
      </c>
    </row>
    <row r="189" spans="1:26" ht="24.95" customHeight="1" x14ac:dyDescent="0.25">
      <c r="A189" s="179"/>
      <c r="B189" s="221">
        <v>91</v>
      </c>
      <c r="C189" s="216" t="s">
        <v>2312</v>
      </c>
      <c r="D189" s="315" t="s">
        <v>2313</v>
      </c>
      <c r="E189" s="315"/>
      <c r="F189" s="211" t="s">
        <v>175</v>
      </c>
      <c r="G189" s="212">
        <v>1</v>
      </c>
      <c r="H189" s="211"/>
      <c r="I189" s="211">
        <f t="shared" si="14"/>
        <v>0</v>
      </c>
      <c r="J189" s="213">
        <f t="shared" si="15"/>
        <v>135.58000000000001</v>
      </c>
      <c r="K189" s="214">
        <f t="shared" si="16"/>
        <v>0</v>
      </c>
      <c r="L189" s="214"/>
      <c r="M189" s="214">
        <f>ROUND(G189*(H189),2)</f>
        <v>0</v>
      </c>
      <c r="N189" s="214">
        <v>135.58000000000001</v>
      </c>
      <c r="O189" s="214"/>
      <c r="P189" s="217"/>
      <c r="Q189" s="217"/>
      <c r="R189" s="217"/>
      <c r="S189" s="218">
        <f t="shared" si="17"/>
        <v>0</v>
      </c>
      <c r="T189" s="215"/>
      <c r="U189" s="215"/>
      <c r="V189" s="220"/>
      <c r="W189" s="53"/>
      <c r="Z189">
        <v>0</v>
      </c>
    </row>
    <row r="190" spans="1:26" ht="24.95" customHeight="1" x14ac:dyDescent="0.25">
      <c r="A190" s="179"/>
      <c r="B190" s="221">
        <v>92</v>
      </c>
      <c r="C190" s="216" t="s">
        <v>2314</v>
      </c>
      <c r="D190" s="315" t="s">
        <v>2315</v>
      </c>
      <c r="E190" s="315"/>
      <c r="F190" s="211" t="s">
        <v>175</v>
      </c>
      <c r="G190" s="212">
        <v>1</v>
      </c>
      <c r="H190" s="211"/>
      <c r="I190" s="211">
        <f t="shared" si="14"/>
        <v>0</v>
      </c>
      <c r="J190" s="213">
        <f t="shared" si="15"/>
        <v>36.04</v>
      </c>
      <c r="K190" s="214">
        <f t="shared" si="16"/>
        <v>0</v>
      </c>
      <c r="L190" s="214"/>
      <c r="M190" s="214">
        <f>ROUND(G190*(H190),2)</f>
        <v>0</v>
      </c>
      <c r="N190" s="214">
        <v>36.04</v>
      </c>
      <c r="O190" s="214"/>
      <c r="P190" s="217"/>
      <c r="Q190" s="217"/>
      <c r="R190" s="217"/>
      <c r="S190" s="218">
        <f t="shared" si="17"/>
        <v>0</v>
      </c>
      <c r="T190" s="215"/>
      <c r="U190" s="215"/>
      <c r="V190" s="220"/>
      <c r="W190" s="53"/>
      <c r="Z190">
        <v>0</v>
      </c>
    </row>
    <row r="191" spans="1:26" ht="24.95" customHeight="1" x14ac:dyDescent="0.25">
      <c r="A191" s="179"/>
      <c r="B191" s="205">
        <v>93</v>
      </c>
      <c r="C191" s="180" t="s">
        <v>2316</v>
      </c>
      <c r="D191" s="236" t="s">
        <v>2317</v>
      </c>
      <c r="E191" s="236"/>
      <c r="F191" s="174" t="s">
        <v>191</v>
      </c>
      <c r="G191" s="175">
        <v>1</v>
      </c>
      <c r="H191" s="174"/>
      <c r="I191" s="174">
        <f t="shared" si="14"/>
        <v>0</v>
      </c>
      <c r="J191" s="176">
        <f t="shared" si="15"/>
        <v>36.22</v>
      </c>
      <c r="K191" s="177">
        <f t="shared" si="16"/>
        <v>0</v>
      </c>
      <c r="L191" s="177">
        <f>ROUND(G191*(H191),2)</f>
        <v>0</v>
      </c>
      <c r="M191" s="177"/>
      <c r="N191" s="177">
        <v>36.22</v>
      </c>
      <c r="O191" s="177"/>
      <c r="P191" s="181"/>
      <c r="Q191" s="181"/>
      <c r="R191" s="181"/>
      <c r="S191" s="182">
        <f t="shared" si="17"/>
        <v>0</v>
      </c>
      <c r="T191" s="178"/>
      <c r="U191" s="178"/>
      <c r="V191" s="191"/>
      <c r="W191" s="53"/>
      <c r="Z191">
        <v>0</v>
      </c>
    </row>
    <row r="192" spans="1:26" ht="24.95" customHeight="1" x14ac:dyDescent="0.25">
      <c r="A192" s="179"/>
      <c r="B192" s="205">
        <v>94</v>
      </c>
      <c r="C192" s="180" t="s">
        <v>2318</v>
      </c>
      <c r="D192" s="236" t="s">
        <v>2319</v>
      </c>
      <c r="E192" s="236"/>
      <c r="F192" s="174" t="s">
        <v>175</v>
      </c>
      <c r="G192" s="175">
        <v>1</v>
      </c>
      <c r="H192" s="174"/>
      <c r="I192" s="174">
        <f t="shared" si="14"/>
        <v>0</v>
      </c>
      <c r="J192" s="176">
        <f t="shared" si="15"/>
        <v>45.04</v>
      </c>
      <c r="K192" s="177">
        <f t="shared" si="16"/>
        <v>0</v>
      </c>
      <c r="L192" s="177">
        <f>ROUND(G192*(H192),2)</f>
        <v>0</v>
      </c>
      <c r="M192" s="177"/>
      <c r="N192" s="177">
        <v>45.04</v>
      </c>
      <c r="O192" s="177"/>
      <c r="P192" s="181"/>
      <c r="Q192" s="181"/>
      <c r="R192" s="181"/>
      <c r="S192" s="182">
        <f t="shared" si="17"/>
        <v>0</v>
      </c>
      <c r="T192" s="178"/>
      <c r="U192" s="178"/>
      <c r="V192" s="191"/>
      <c r="W192" s="53"/>
      <c r="Z192">
        <v>0</v>
      </c>
    </row>
    <row r="193" spans="1:26" ht="24.95" customHeight="1" x14ac:dyDescent="0.25">
      <c r="A193" s="179"/>
      <c r="B193" s="221">
        <v>95</v>
      </c>
      <c r="C193" s="216" t="s">
        <v>2320</v>
      </c>
      <c r="D193" s="315" t="s">
        <v>2321</v>
      </c>
      <c r="E193" s="315"/>
      <c r="F193" s="211" t="s">
        <v>175</v>
      </c>
      <c r="G193" s="212">
        <v>1</v>
      </c>
      <c r="H193" s="211"/>
      <c r="I193" s="211">
        <f t="shared" si="14"/>
        <v>0</v>
      </c>
      <c r="J193" s="213">
        <f t="shared" si="15"/>
        <v>293.72000000000003</v>
      </c>
      <c r="K193" s="214">
        <f t="shared" si="16"/>
        <v>0</v>
      </c>
      <c r="L193" s="214"/>
      <c r="M193" s="214">
        <f>ROUND(G193*(H193),2)</f>
        <v>0</v>
      </c>
      <c r="N193" s="214">
        <v>293.72000000000003</v>
      </c>
      <c r="O193" s="214"/>
      <c r="P193" s="217"/>
      <c r="Q193" s="217"/>
      <c r="R193" s="217"/>
      <c r="S193" s="218">
        <f t="shared" si="17"/>
        <v>0</v>
      </c>
      <c r="T193" s="215"/>
      <c r="U193" s="215"/>
      <c r="V193" s="220"/>
      <c r="W193" s="53"/>
      <c r="Z193">
        <v>0</v>
      </c>
    </row>
    <row r="194" spans="1:26" ht="24.95" customHeight="1" x14ac:dyDescent="0.25">
      <c r="A194" s="179"/>
      <c r="B194" s="205">
        <v>96</v>
      </c>
      <c r="C194" s="180" t="s">
        <v>2322</v>
      </c>
      <c r="D194" s="236" t="s">
        <v>2323</v>
      </c>
      <c r="E194" s="236"/>
      <c r="F194" s="174" t="s">
        <v>175</v>
      </c>
      <c r="G194" s="175">
        <v>1</v>
      </c>
      <c r="H194" s="174"/>
      <c r="I194" s="174">
        <f t="shared" si="14"/>
        <v>0</v>
      </c>
      <c r="J194" s="176">
        <f t="shared" si="15"/>
        <v>48.66</v>
      </c>
      <c r="K194" s="177">
        <f t="shared" si="16"/>
        <v>0</v>
      </c>
      <c r="L194" s="177">
        <f>ROUND(G194*(H194),2)</f>
        <v>0</v>
      </c>
      <c r="M194" s="177"/>
      <c r="N194" s="177">
        <v>48.66</v>
      </c>
      <c r="O194" s="177"/>
      <c r="P194" s="181"/>
      <c r="Q194" s="181"/>
      <c r="R194" s="181"/>
      <c r="S194" s="182">
        <f t="shared" si="17"/>
        <v>0</v>
      </c>
      <c r="T194" s="178"/>
      <c r="U194" s="178"/>
      <c r="V194" s="191"/>
      <c r="W194" s="53"/>
      <c r="Z194">
        <v>0</v>
      </c>
    </row>
    <row r="195" spans="1:26" ht="24.95" customHeight="1" x14ac:dyDescent="0.25">
      <c r="A195" s="179"/>
      <c r="B195" s="221">
        <v>97</v>
      </c>
      <c r="C195" s="216" t="s">
        <v>2324</v>
      </c>
      <c r="D195" s="315" t="s">
        <v>2325</v>
      </c>
      <c r="E195" s="315"/>
      <c r="F195" s="211" t="s">
        <v>175</v>
      </c>
      <c r="G195" s="212">
        <v>1</v>
      </c>
      <c r="H195" s="211"/>
      <c r="I195" s="211">
        <f t="shared" si="14"/>
        <v>0</v>
      </c>
      <c r="J195" s="213">
        <f t="shared" si="15"/>
        <v>318.64999999999998</v>
      </c>
      <c r="K195" s="214">
        <f t="shared" si="16"/>
        <v>0</v>
      </c>
      <c r="L195" s="214"/>
      <c r="M195" s="214">
        <f>ROUND(G195*(H195),2)</f>
        <v>0</v>
      </c>
      <c r="N195" s="214">
        <v>318.64999999999998</v>
      </c>
      <c r="O195" s="214"/>
      <c r="P195" s="217"/>
      <c r="Q195" s="217"/>
      <c r="R195" s="217"/>
      <c r="S195" s="218">
        <f t="shared" si="17"/>
        <v>0</v>
      </c>
      <c r="T195" s="215"/>
      <c r="U195" s="215"/>
      <c r="V195" s="220"/>
      <c r="W195" s="53"/>
      <c r="Z195">
        <v>0</v>
      </c>
    </row>
    <row r="196" spans="1:26" ht="35.1" customHeight="1" x14ac:dyDescent="0.25">
      <c r="A196" s="179"/>
      <c r="B196" s="205">
        <v>98</v>
      </c>
      <c r="C196" s="180" t="s">
        <v>2326</v>
      </c>
      <c r="D196" s="236" t="s">
        <v>2327</v>
      </c>
      <c r="E196" s="236"/>
      <c r="F196" s="174" t="s">
        <v>152</v>
      </c>
      <c r="G196" s="175">
        <v>0.71299999999999997</v>
      </c>
      <c r="H196" s="174"/>
      <c r="I196" s="174">
        <f t="shared" si="14"/>
        <v>0</v>
      </c>
      <c r="J196" s="176">
        <f t="shared" si="15"/>
        <v>42.73</v>
      </c>
      <c r="K196" s="177">
        <f t="shared" si="16"/>
        <v>0</v>
      </c>
      <c r="L196" s="177">
        <f>ROUND(G196*(H196),2)</f>
        <v>0</v>
      </c>
      <c r="M196" s="177"/>
      <c r="N196" s="177">
        <v>59.93</v>
      </c>
      <c r="O196" s="177"/>
      <c r="P196" s="181"/>
      <c r="Q196" s="181"/>
      <c r="R196" s="181"/>
      <c r="S196" s="182">
        <f t="shared" si="17"/>
        <v>0</v>
      </c>
      <c r="T196" s="178"/>
      <c r="U196" s="178"/>
      <c r="V196" s="191"/>
      <c r="W196" s="53"/>
      <c r="Z196">
        <v>0</v>
      </c>
    </row>
    <row r="197" spans="1:26" ht="24.95" customHeight="1" x14ac:dyDescent="0.25">
      <c r="A197" s="179"/>
      <c r="B197" s="205">
        <v>99</v>
      </c>
      <c r="C197" s="180" t="s">
        <v>2328</v>
      </c>
      <c r="D197" s="236" t="s">
        <v>2329</v>
      </c>
      <c r="E197" s="236"/>
      <c r="F197" s="174" t="s">
        <v>175</v>
      </c>
      <c r="G197" s="175">
        <v>10</v>
      </c>
      <c r="H197" s="174"/>
      <c r="I197" s="174">
        <f t="shared" si="14"/>
        <v>0</v>
      </c>
      <c r="J197" s="176">
        <f t="shared" si="15"/>
        <v>45.5</v>
      </c>
      <c r="K197" s="177">
        <f t="shared" si="16"/>
        <v>0</v>
      </c>
      <c r="L197" s="177">
        <f>ROUND(G197*(H197),2)</f>
        <v>0</v>
      </c>
      <c r="M197" s="177"/>
      <c r="N197" s="177">
        <v>4.55</v>
      </c>
      <c r="O197" s="177"/>
      <c r="P197" s="181"/>
      <c r="Q197" s="181"/>
      <c r="R197" s="181"/>
      <c r="S197" s="182">
        <f t="shared" si="17"/>
        <v>0</v>
      </c>
      <c r="T197" s="178"/>
      <c r="U197" s="178"/>
      <c r="V197" s="191"/>
      <c r="W197" s="53"/>
      <c r="Z197">
        <v>0</v>
      </c>
    </row>
    <row r="198" spans="1:26" ht="24.95" customHeight="1" x14ac:dyDescent="0.25">
      <c r="A198" s="179"/>
      <c r="B198" s="221">
        <v>100</v>
      </c>
      <c r="C198" s="216" t="s">
        <v>2330</v>
      </c>
      <c r="D198" s="315" t="s">
        <v>2331</v>
      </c>
      <c r="E198" s="315"/>
      <c r="F198" s="211" t="s">
        <v>175</v>
      </c>
      <c r="G198" s="212">
        <v>10</v>
      </c>
      <c r="H198" s="211"/>
      <c r="I198" s="211">
        <f t="shared" si="14"/>
        <v>0</v>
      </c>
      <c r="J198" s="213">
        <f t="shared" si="15"/>
        <v>176.5</v>
      </c>
      <c r="K198" s="214">
        <f t="shared" si="16"/>
        <v>0</v>
      </c>
      <c r="L198" s="214"/>
      <c r="M198" s="214">
        <f>ROUND(G198*(H198),2)</f>
        <v>0</v>
      </c>
      <c r="N198" s="214">
        <v>17.649999999999999</v>
      </c>
      <c r="O198" s="214"/>
      <c r="P198" s="217"/>
      <c r="Q198" s="217"/>
      <c r="R198" s="217"/>
      <c r="S198" s="218">
        <f t="shared" si="17"/>
        <v>0</v>
      </c>
      <c r="T198" s="215"/>
      <c r="U198" s="215"/>
      <c r="V198" s="220"/>
      <c r="W198" s="53"/>
      <c r="Z198">
        <v>0</v>
      </c>
    </row>
    <row r="199" spans="1:26" ht="24.95" customHeight="1" x14ac:dyDescent="0.25">
      <c r="A199" s="179"/>
      <c r="B199" s="205">
        <v>101</v>
      </c>
      <c r="C199" s="180" t="s">
        <v>2332</v>
      </c>
      <c r="D199" s="236" t="s">
        <v>2333</v>
      </c>
      <c r="E199" s="236"/>
      <c r="F199" s="174" t="s">
        <v>175</v>
      </c>
      <c r="G199" s="175">
        <v>1</v>
      </c>
      <c r="H199" s="174"/>
      <c r="I199" s="174">
        <f t="shared" si="14"/>
        <v>0</v>
      </c>
      <c r="J199" s="176">
        <f t="shared" si="15"/>
        <v>6.93</v>
      </c>
      <c r="K199" s="177">
        <f t="shared" si="16"/>
        <v>0</v>
      </c>
      <c r="L199" s="177">
        <f>ROUND(G199*(H199),2)</f>
        <v>0</v>
      </c>
      <c r="M199" s="177"/>
      <c r="N199" s="177">
        <v>6.93</v>
      </c>
      <c r="O199" s="177"/>
      <c r="P199" s="181"/>
      <c r="Q199" s="181"/>
      <c r="R199" s="181"/>
      <c r="S199" s="182">
        <f t="shared" si="17"/>
        <v>0</v>
      </c>
      <c r="T199" s="178"/>
      <c r="U199" s="178"/>
      <c r="V199" s="191"/>
      <c r="W199" s="53"/>
      <c r="Z199">
        <v>0</v>
      </c>
    </row>
    <row r="200" spans="1:26" ht="24.95" customHeight="1" x14ac:dyDescent="0.25">
      <c r="A200" s="179"/>
      <c r="B200" s="221">
        <v>102</v>
      </c>
      <c r="C200" s="216" t="s">
        <v>2334</v>
      </c>
      <c r="D200" s="315" t="s">
        <v>2335</v>
      </c>
      <c r="E200" s="315"/>
      <c r="F200" s="211" t="s">
        <v>175</v>
      </c>
      <c r="G200" s="212">
        <v>1</v>
      </c>
      <c r="H200" s="211"/>
      <c r="I200" s="211">
        <f t="shared" si="14"/>
        <v>0</v>
      </c>
      <c r="J200" s="213">
        <f t="shared" si="15"/>
        <v>78.73</v>
      </c>
      <c r="K200" s="214">
        <f t="shared" si="16"/>
        <v>0</v>
      </c>
      <c r="L200" s="214"/>
      <c r="M200" s="214">
        <f>ROUND(G200*(H200),2)</f>
        <v>0</v>
      </c>
      <c r="N200" s="214">
        <v>78.73</v>
      </c>
      <c r="O200" s="214"/>
      <c r="P200" s="217"/>
      <c r="Q200" s="217"/>
      <c r="R200" s="217"/>
      <c r="S200" s="218">
        <f t="shared" si="17"/>
        <v>0</v>
      </c>
      <c r="T200" s="215"/>
      <c r="U200" s="215"/>
      <c r="V200" s="220"/>
      <c r="W200" s="53"/>
      <c r="Z200">
        <v>0</v>
      </c>
    </row>
    <row r="201" spans="1:26" ht="24.95" customHeight="1" x14ac:dyDescent="0.25">
      <c r="A201" s="179"/>
      <c r="B201" s="205">
        <v>103</v>
      </c>
      <c r="C201" s="180" t="s">
        <v>2336</v>
      </c>
      <c r="D201" s="236" t="s">
        <v>2337</v>
      </c>
      <c r="E201" s="236"/>
      <c r="F201" s="174" t="s">
        <v>175</v>
      </c>
      <c r="G201" s="175">
        <v>5</v>
      </c>
      <c r="H201" s="174"/>
      <c r="I201" s="174">
        <f t="shared" si="14"/>
        <v>0</v>
      </c>
      <c r="J201" s="176">
        <f t="shared" si="15"/>
        <v>52.4</v>
      </c>
      <c r="K201" s="177">
        <f t="shared" si="16"/>
        <v>0</v>
      </c>
      <c r="L201" s="177">
        <f>ROUND(G201*(H201),2)</f>
        <v>0</v>
      </c>
      <c r="M201" s="177"/>
      <c r="N201" s="177">
        <v>10.48</v>
      </c>
      <c r="O201" s="177"/>
      <c r="P201" s="181"/>
      <c r="Q201" s="181"/>
      <c r="R201" s="181"/>
      <c r="S201" s="182">
        <f t="shared" si="17"/>
        <v>0</v>
      </c>
      <c r="T201" s="178"/>
      <c r="U201" s="178"/>
      <c r="V201" s="191"/>
      <c r="W201" s="53"/>
      <c r="Z201">
        <v>0</v>
      </c>
    </row>
    <row r="202" spans="1:26" ht="24.95" customHeight="1" x14ac:dyDescent="0.25">
      <c r="A202" s="179"/>
      <c r="B202" s="221">
        <v>104</v>
      </c>
      <c r="C202" s="216" t="s">
        <v>2338</v>
      </c>
      <c r="D202" s="315" t="s">
        <v>2339</v>
      </c>
      <c r="E202" s="315"/>
      <c r="F202" s="211" t="s">
        <v>175</v>
      </c>
      <c r="G202" s="212">
        <v>5</v>
      </c>
      <c r="H202" s="211"/>
      <c r="I202" s="211">
        <f t="shared" si="14"/>
        <v>0</v>
      </c>
      <c r="J202" s="213">
        <f t="shared" si="15"/>
        <v>461.6</v>
      </c>
      <c r="K202" s="214">
        <f t="shared" si="16"/>
        <v>0</v>
      </c>
      <c r="L202" s="214"/>
      <c r="M202" s="214">
        <f>ROUND(G202*(H202),2)</f>
        <v>0</v>
      </c>
      <c r="N202" s="214">
        <v>92.32</v>
      </c>
      <c r="O202" s="214"/>
      <c r="P202" s="217"/>
      <c r="Q202" s="217"/>
      <c r="R202" s="217"/>
      <c r="S202" s="218">
        <f t="shared" si="17"/>
        <v>0</v>
      </c>
      <c r="T202" s="215"/>
      <c r="U202" s="215"/>
      <c r="V202" s="220"/>
      <c r="W202" s="53"/>
      <c r="Z202">
        <v>0</v>
      </c>
    </row>
    <row r="203" spans="1:26" ht="24.95" customHeight="1" x14ac:dyDescent="0.25">
      <c r="A203" s="179"/>
      <c r="B203" s="205">
        <v>105</v>
      </c>
      <c r="C203" s="180" t="s">
        <v>2340</v>
      </c>
      <c r="D203" s="236" t="s">
        <v>2341</v>
      </c>
      <c r="E203" s="236"/>
      <c r="F203" s="174" t="s">
        <v>175</v>
      </c>
      <c r="G203" s="175">
        <v>1</v>
      </c>
      <c r="H203" s="174"/>
      <c r="I203" s="174">
        <f t="shared" si="14"/>
        <v>0</v>
      </c>
      <c r="J203" s="176">
        <f t="shared" si="15"/>
        <v>15.85</v>
      </c>
      <c r="K203" s="177">
        <f t="shared" si="16"/>
        <v>0</v>
      </c>
      <c r="L203" s="177">
        <f>ROUND(G203*(H203),2)</f>
        <v>0</v>
      </c>
      <c r="M203" s="177"/>
      <c r="N203" s="177">
        <v>15.85</v>
      </c>
      <c r="O203" s="177"/>
      <c r="P203" s="181"/>
      <c r="Q203" s="181"/>
      <c r="R203" s="181"/>
      <c r="S203" s="182">
        <f t="shared" si="17"/>
        <v>0</v>
      </c>
      <c r="T203" s="178"/>
      <c r="U203" s="178"/>
      <c r="V203" s="191"/>
      <c r="W203" s="53"/>
      <c r="Z203">
        <v>0</v>
      </c>
    </row>
    <row r="204" spans="1:26" ht="24.95" customHeight="1" x14ac:dyDescent="0.25">
      <c r="A204" s="179"/>
      <c r="B204" s="221">
        <v>106</v>
      </c>
      <c r="C204" s="216" t="s">
        <v>2342</v>
      </c>
      <c r="D204" s="315" t="s">
        <v>2343</v>
      </c>
      <c r="E204" s="315"/>
      <c r="F204" s="211" t="s">
        <v>175</v>
      </c>
      <c r="G204" s="212">
        <v>1</v>
      </c>
      <c r="H204" s="211"/>
      <c r="I204" s="211">
        <f t="shared" si="14"/>
        <v>0</v>
      </c>
      <c r="J204" s="213">
        <f t="shared" si="15"/>
        <v>1250.32</v>
      </c>
      <c r="K204" s="214">
        <f t="shared" si="16"/>
        <v>0</v>
      </c>
      <c r="L204" s="214"/>
      <c r="M204" s="214">
        <f>ROUND(G204*(H204),2)</f>
        <v>0</v>
      </c>
      <c r="N204" s="214">
        <v>1250.32</v>
      </c>
      <c r="O204" s="214"/>
      <c r="P204" s="217"/>
      <c r="Q204" s="217"/>
      <c r="R204" s="217"/>
      <c r="S204" s="218">
        <f t="shared" si="17"/>
        <v>0</v>
      </c>
      <c r="T204" s="215"/>
      <c r="U204" s="215"/>
      <c r="V204" s="220"/>
      <c r="W204" s="53"/>
      <c r="Z204">
        <v>0</v>
      </c>
    </row>
    <row r="205" spans="1:26" ht="24.95" customHeight="1" x14ac:dyDescent="0.25">
      <c r="A205" s="179"/>
      <c r="B205" s="205">
        <v>107</v>
      </c>
      <c r="C205" s="180" t="s">
        <v>2344</v>
      </c>
      <c r="D205" s="236" t="s">
        <v>2345</v>
      </c>
      <c r="E205" s="236"/>
      <c r="F205" s="174" t="s">
        <v>175</v>
      </c>
      <c r="G205" s="175">
        <v>6</v>
      </c>
      <c r="H205" s="174"/>
      <c r="I205" s="174">
        <f t="shared" si="14"/>
        <v>0</v>
      </c>
      <c r="J205" s="176">
        <f t="shared" si="15"/>
        <v>23.58</v>
      </c>
      <c r="K205" s="177">
        <f t="shared" si="16"/>
        <v>0</v>
      </c>
      <c r="L205" s="177">
        <f>ROUND(G205*(H205),2)</f>
        <v>0</v>
      </c>
      <c r="M205" s="177"/>
      <c r="N205" s="177">
        <v>3.93</v>
      </c>
      <c r="O205" s="177"/>
      <c r="P205" s="181"/>
      <c r="Q205" s="181"/>
      <c r="R205" s="181"/>
      <c r="S205" s="182">
        <f t="shared" si="17"/>
        <v>0</v>
      </c>
      <c r="T205" s="178"/>
      <c r="U205" s="178"/>
      <c r="V205" s="191"/>
      <c r="W205" s="53"/>
      <c r="Z205">
        <v>0</v>
      </c>
    </row>
    <row r="206" spans="1:26" ht="24.95" customHeight="1" x14ac:dyDescent="0.25">
      <c r="A206" s="179"/>
      <c r="B206" s="221">
        <v>108</v>
      </c>
      <c r="C206" s="216" t="s">
        <v>2346</v>
      </c>
      <c r="D206" s="315" t="s">
        <v>2347</v>
      </c>
      <c r="E206" s="315"/>
      <c r="F206" s="211" t="s">
        <v>175</v>
      </c>
      <c r="G206" s="212">
        <v>1</v>
      </c>
      <c r="H206" s="211"/>
      <c r="I206" s="211">
        <f t="shared" si="14"/>
        <v>0</v>
      </c>
      <c r="J206" s="213">
        <f t="shared" si="15"/>
        <v>9.74</v>
      </c>
      <c r="K206" s="214">
        <f t="shared" si="16"/>
        <v>0</v>
      </c>
      <c r="L206" s="214"/>
      <c r="M206" s="214">
        <f>ROUND(G206*(H206),2)</f>
        <v>0</v>
      </c>
      <c r="N206" s="214">
        <v>9.74</v>
      </c>
      <c r="O206" s="214"/>
      <c r="P206" s="217"/>
      <c r="Q206" s="217"/>
      <c r="R206" s="217"/>
      <c r="S206" s="218">
        <f t="shared" si="17"/>
        <v>0</v>
      </c>
      <c r="T206" s="215"/>
      <c r="U206" s="215"/>
      <c r="V206" s="220"/>
      <c r="W206" s="53"/>
      <c r="Z206">
        <v>0</v>
      </c>
    </row>
    <row r="207" spans="1:26" ht="24.95" customHeight="1" x14ac:dyDescent="0.25">
      <c r="A207" s="179"/>
      <c r="B207" s="221">
        <v>109</v>
      </c>
      <c r="C207" s="216" t="s">
        <v>2348</v>
      </c>
      <c r="D207" s="315" t="s">
        <v>2349</v>
      </c>
      <c r="E207" s="315"/>
      <c r="F207" s="211" t="s">
        <v>175</v>
      </c>
      <c r="G207" s="212">
        <v>5</v>
      </c>
      <c r="H207" s="211"/>
      <c r="I207" s="211">
        <f t="shared" si="14"/>
        <v>0</v>
      </c>
      <c r="J207" s="213">
        <f t="shared" si="15"/>
        <v>76.150000000000006</v>
      </c>
      <c r="K207" s="214">
        <f t="shared" si="16"/>
        <v>0</v>
      </c>
      <c r="L207" s="214"/>
      <c r="M207" s="214">
        <f>ROUND(G207*(H207),2)</f>
        <v>0</v>
      </c>
      <c r="N207" s="214">
        <v>15.23</v>
      </c>
      <c r="O207" s="214"/>
      <c r="P207" s="217"/>
      <c r="Q207" s="217"/>
      <c r="R207" s="217"/>
      <c r="S207" s="218">
        <f t="shared" si="17"/>
        <v>0</v>
      </c>
      <c r="T207" s="215"/>
      <c r="U207" s="215"/>
      <c r="V207" s="220"/>
      <c r="W207" s="53"/>
      <c r="Z207">
        <v>0</v>
      </c>
    </row>
    <row r="208" spans="1:26" ht="24.95" customHeight="1" x14ac:dyDescent="0.25">
      <c r="A208" s="179"/>
      <c r="B208" s="205">
        <v>110</v>
      </c>
      <c r="C208" s="180" t="s">
        <v>2350</v>
      </c>
      <c r="D208" s="236" t="s">
        <v>2351</v>
      </c>
      <c r="E208" s="236"/>
      <c r="F208" s="174" t="s">
        <v>175</v>
      </c>
      <c r="G208" s="175">
        <v>5</v>
      </c>
      <c r="H208" s="174"/>
      <c r="I208" s="174">
        <f t="shared" si="14"/>
        <v>0</v>
      </c>
      <c r="J208" s="176">
        <f t="shared" si="15"/>
        <v>13.7</v>
      </c>
      <c r="K208" s="177">
        <f t="shared" si="16"/>
        <v>0</v>
      </c>
      <c r="L208" s="177">
        <f>ROUND(G208*(H208),2)</f>
        <v>0</v>
      </c>
      <c r="M208" s="177"/>
      <c r="N208" s="177">
        <v>2.74</v>
      </c>
      <c r="O208" s="177"/>
      <c r="P208" s="181"/>
      <c r="Q208" s="181"/>
      <c r="R208" s="181"/>
      <c r="S208" s="182">
        <f t="shared" si="17"/>
        <v>0</v>
      </c>
      <c r="T208" s="178"/>
      <c r="U208" s="178"/>
      <c r="V208" s="191"/>
      <c r="W208" s="53"/>
      <c r="Z208">
        <v>0</v>
      </c>
    </row>
    <row r="209" spans="1:26" ht="35.1" customHeight="1" x14ac:dyDescent="0.25">
      <c r="A209" s="179"/>
      <c r="B209" s="221">
        <v>111</v>
      </c>
      <c r="C209" s="216" t="s">
        <v>2352</v>
      </c>
      <c r="D209" s="315" t="s">
        <v>2353</v>
      </c>
      <c r="E209" s="315"/>
      <c r="F209" s="211" t="s">
        <v>175</v>
      </c>
      <c r="G209" s="212">
        <v>5</v>
      </c>
      <c r="H209" s="211"/>
      <c r="I209" s="211">
        <f t="shared" si="14"/>
        <v>0</v>
      </c>
      <c r="J209" s="213">
        <f t="shared" si="15"/>
        <v>180.25</v>
      </c>
      <c r="K209" s="214">
        <f t="shared" si="16"/>
        <v>0</v>
      </c>
      <c r="L209" s="214"/>
      <c r="M209" s="214">
        <f>ROUND(G209*(H209),2)</f>
        <v>0</v>
      </c>
      <c r="N209" s="214">
        <v>36.049999999999997</v>
      </c>
      <c r="O209" s="214"/>
      <c r="P209" s="217"/>
      <c r="Q209" s="217"/>
      <c r="R209" s="217"/>
      <c r="S209" s="218">
        <f t="shared" si="17"/>
        <v>0</v>
      </c>
      <c r="T209" s="215"/>
      <c r="U209" s="215"/>
      <c r="V209" s="220"/>
      <c r="W209" s="53"/>
      <c r="Z209">
        <v>0</v>
      </c>
    </row>
    <row r="210" spans="1:26" ht="24.95" customHeight="1" x14ac:dyDescent="0.25">
      <c r="A210" s="179"/>
      <c r="B210" s="205">
        <v>112</v>
      </c>
      <c r="C210" s="180" t="s">
        <v>2354</v>
      </c>
      <c r="D210" s="236" t="s">
        <v>2355</v>
      </c>
      <c r="E210" s="236"/>
      <c r="F210" s="174" t="s">
        <v>175</v>
      </c>
      <c r="G210" s="175">
        <v>1</v>
      </c>
      <c r="H210" s="174"/>
      <c r="I210" s="174">
        <f t="shared" si="14"/>
        <v>0</v>
      </c>
      <c r="J210" s="176">
        <f t="shared" si="15"/>
        <v>2.58</v>
      </c>
      <c r="K210" s="177">
        <f t="shared" si="16"/>
        <v>0</v>
      </c>
      <c r="L210" s="177">
        <f>ROUND(G210*(H210),2)</f>
        <v>0</v>
      </c>
      <c r="M210" s="177"/>
      <c r="N210" s="177">
        <v>2.58</v>
      </c>
      <c r="O210" s="177"/>
      <c r="P210" s="181"/>
      <c r="Q210" s="181"/>
      <c r="R210" s="181"/>
      <c r="S210" s="182">
        <f t="shared" si="17"/>
        <v>0</v>
      </c>
      <c r="T210" s="178"/>
      <c r="U210" s="178"/>
      <c r="V210" s="191"/>
      <c r="W210" s="53"/>
      <c r="Z210">
        <v>0</v>
      </c>
    </row>
    <row r="211" spans="1:26" ht="35.1" customHeight="1" x14ac:dyDescent="0.25">
      <c r="A211" s="179"/>
      <c r="B211" s="221">
        <v>113</v>
      </c>
      <c r="C211" s="216" t="s">
        <v>2356</v>
      </c>
      <c r="D211" s="315" t="s">
        <v>2357</v>
      </c>
      <c r="E211" s="315"/>
      <c r="F211" s="211" t="s">
        <v>175</v>
      </c>
      <c r="G211" s="212">
        <v>1</v>
      </c>
      <c r="H211" s="211"/>
      <c r="I211" s="211">
        <f t="shared" si="14"/>
        <v>0</v>
      </c>
      <c r="J211" s="213">
        <f t="shared" si="15"/>
        <v>14.04</v>
      </c>
      <c r="K211" s="214">
        <f t="shared" si="16"/>
        <v>0</v>
      </c>
      <c r="L211" s="214"/>
      <c r="M211" s="214">
        <f>ROUND(G211*(H211),2)</f>
        <v>0</v>
      </c>
      <c r="N211" s="214">
        <v>14.04</v>
      </c>
      <c r="O211" s="214"/>
      <c r="P211" s="217"/>
      <c r="Q211" s="217"/>
      <c r="R211" s="217"/>
      <c r="S211" s="218">
        <f t="shared" si="17"/>
        <v>0</v>
      </c>
      <c r="T211" s="215"/>
      <c r="U211" s="215"/>
      <c r="V211" s="220"/>
      <c r="W211" s="53"/>
      <c r="Z211">
        <v>0</v>
      </c>
    </row>
    <row r="212" spans="1:26" ht="24.95" customHeight="1" x14ac:dyDescent="0.25">
      <c r="A212" s="179"/>
      <c r="B212" s="205">
        <v>114</v>
      </c>
      <c r="C212" s="180" t="s">
        <v>2358</v>
      </c>
      <c r="D212" s="236" t="s">
        <v>2359</v>
      </c>
      <c r="E212" s="236"/>
      <c r="F212" s="174" t="s">
        <v>175</v>
      </c>
      <c r="G212" s="175">
        <v>2</v>
      </c>
      <c r="H212" s="174"/>
      <c r="I212" s="174">
        <f t="shared" si="14"/>
        <v>0</v>
      </c>
      <c r="J212" s="176">
        <f t="shared" si="15"/>
        <v>5.16</v>
      </c>
      <c r="K212" s="177">
        <f t="shared" si="16"/>
        <v>0</v>
      </c>
      <c r="L212" s="177">
        <f>ROUND(G212*(H212),2)</f>
        <v>0</v>
      </c>
      <c r="M212" s="177"/>
      <c r="N212" s="177">
        <v>2.58</v>
      </c>
      <c r="O212" s="177"/>
      <c r="P212" s="181"/>
      <c r="Q212" s="181"/>
      <c r="R212" s="181"/>
      <c r="S212" s="182">
        <f t="shared" si="17"/>
        <v>0</v>
      </c>
      <c r="T212" s="178"/>
      <c r="U212" s="178"/>
      <c r="V212" s="191"/>
      <c r="W212" s="53"/>
      <c r="Z212">
        <v>0</v>
      </c>
    </row>
    <row r="213" spans="1:26" ht="24.95" customHeight="1" x14ac:dyDescent="0.25">
      <c r="A213" s="179"/>
      <c r="B213" s="221">
        <v>115</v>
      </c>
      <c r="C213" s="216" t="s">
        <v>2360</v>
      </c>
      <c r="D213" s="315" t="s">
        <v>2361</v>
      </c>
      <c r="E213" s="315"/>
      <c r="F213" s="211" t="s">
        <v>175</v>
      </c>
      <c r="G213" s="212">
        <v>2</v>
      </c>
      <c r="H213" s="211"/>
      <c r="I213" s="211">
        <f t="shared" si="14"/>
        <v>0</v>
      </c>
      <c r="J213" s="213">
        <f t="shared" si="15"/>
        <v>28.08</v>
      </c>
      <c r="K213" s="214">
        <f t="shared" si="16"/>
        <v>0</v>
      </c>
      <c r="L213" s="214"/>
      <c r="M213" s="214">
        <f>ROUND(G213*(H213),2)</f>
        <v>0</v>
      </c>
      <c r="N213" s="214">
        <v>14.04</v>
      </c>
      <c r="O213" s="214"/>
      <c r="P213" s="217"/>
      <c r="Q213" s="217"/>
      <c r="R213" s="217"/>
      <c r="S213" s="218">
        <f t="shared" si="17"/>
        <v>0</v>
      </c>
      <c r="T213" s="215"/>
      <c r="U213" s="215"/>
      <c r="V213" s="220"/>
      <c r="W213" s="53"/>
      <c r="Z213">
        <v>0</v>
      </c>
    </row>
    <row r="214" spans="1:26" ht="24.95" customHeight="1" x14ac:dyDescent="0.25">
      <c r="A214" s="179"/>
      <c r="B214" s="205">
        <v>116</v>
      </c>
      <c r="C214" s="180" t="s">
        <v>2362</v>
      </c>
      <c r="D214" s="236" t="s">
        <v>2363</v>
      </c>
      <c r="E214" s="236"/>
      <c r="F214" s="174" t="s">
        <v>152</v>
      </c>
      <c r="G214" s="175">
        <v>0.52100000000000002</v>
      </c>
      <c r="H214" s="174"/>
      <c r="I214" s="174">
        <f t="shared" si="14"/>
        <v>0</v>
      </c>
      <c r="J214" s="176">
        <f t="shared" si="15"/>
        <v>13.11</v>
      </c>
      <c r="K214" s="177">
        <f t="shared" si="16"/>
        <v>0</v>
      </c>
      <c r="L214" s="177">
        <f>ROUND(G214*(H214),2)</f>
        <v>0</v>
      </c>
      <c r="M214" s="177"/>
      <c r="N214" s="177">
        <v>25.16</v>
      </c>
      <c r="O214" s="177"/>
      <c r="P214" s="181"/>
      <c r="Q214" s="181"/>
      <c r="R214" s="181"/>
      <c r="S214" s="182">
        <f t="shared" si="17"/>
        <v>0</v>
      </c>
      <c r="T214" s="178"/>
      <c r="U214" s="178"/>
      <c r="V214" s="191"/>
      <c r="W214" s="53"/>
      <c r="Z214">
        <v>0</v>
      </c>
    </row>
    <row r="215" spans="1:26" x14ac:dyDescent="0.25">
      <c r="A215" s="10"/>
      <c r="B215" s="204"/>
      <c r="C215" s="172">
        <v>725</v>
      </c>
      <c r="D215" s="235" t="s">
        <v>82</v>
      </c>
      <c r="E215" s="235"/>
      <c r="F215" s="138"/>
      <c r="G215" s="171"/>
      <c r="H215" s="138"/>
      <c r="I215" s="140">
        <f>ROUND((SUM(I155:I214))/1,2)</f>
        <v>0</v>
      </c>
      <c r="J215" s="139"/>
      <c r="K215" s="139"/>
      <c r="L215" s="139">
        <f>ROUND((SUM(L155:L214))/1,2)</f>
        <v>0</v>
      </c>
      <c r="M215" s="139">
        <f>ROUND((SUM(M155:M214))/1,2)</f>
        <v>0</v>
      </c>
      <c r="N215" s="139"/>
      <c r="O215" s="139"/>
      <c r="P215" s="139"/>
      <c r="Q215" s="10"/>
      <c r="R215" s="10"/>
      <c r="S215" s="10">
        <f>ROUND((SUM(S155:S214))/1,2)</f>
        <v>0</v>
      </c>
      <c r="T215" s="10"/>
      <c r="U215" s="10"/>
      <c r="V215" s="192">
        <f>ROUND((SUM(V155:V214))/1,2)</f>
        <v>0</v>
      </c>
      <c r="W215" s="208"/>
      <c r="X215" s="137"/>
      <c r="Y215" s="137"/>
      <c r="Z215" s="137"/>
    </row>
    <row r="216" spans="1:26" x14ac:dyDescent="0.25">
      <c r="A216" s="1"/>
      <c r="B216" s="200"/>
      <c r="C216" s="1"/>
      <c r="D216" s="1"/>
      <c r="E216" s="131"/>
      <c r="F216" s="131"/>
      <c r="G216" s="165"/>
      <c r="H216" s="131"/>
      <c r="I216" s="131"/>
      <c r="J216" s="132"/>
      <c r="K216" s="132"/>
      <c r="L216" s="132"/>
      <c r="M216" s="132"/>
      <c r="N216" s="132"/>
      <c r="O216" s="132"/>
      <c r="P216" s="132"/>
      <c r="Q216" s="1"/>
      <c r="R216" s="1"/>
      <c r="S216" s="1"/>
      <c r="T216" s="1"/>
      <c r="U216" s="1"/>
      <c r="V216" s="193"/>
      <c r="W216" s="53"/>
    </row>
    <row r="217" spans="1:26" x14ac:dyDescent="0.25">
      <c r="A217" s="10"/>
      <c r="B217" s="204"/>
      <c r="C217" s="172">
        <v>763</v>
      </c>
      <c r="D217" s="235" t="s">
        <v>86</v>
      </c>
      <c r="E217" s="235"/>
      <c r="F217" s="138"/>
      <c r="G217" s="171"/>
      <c r="H217" s="138"/>
      <c r="I217" s="138"/>
      <c r="J217" s="139"/>
      <c r="K217" s="139"/>
      <c r="L217" s="139"/>
      <c r="M217" s="139"/>
      <c r="N217" s="139"/>
      <c r="O217" s="139"/>
      <c r="P217" s="139"/>
      <c r="Q217" s="10"/>
      <c r="R217" s="10"/>
      <c r="S217" s="10"/>
      <c r="T217" s="10"/>
      <c r="U217" s="10"/>
      <c r="V217" s="190"/>
      <c r="W217" s="208"/>
      <c r="X217" s="137"/>
      <c r="Y217" s="137"/>
      <c r="Z217" s="137"/>
    </row>
    <row r="218" spans="1:26" ht="24.95" customHeight="1" x14ac:dyDescent="0.25">
      <c r="A218" s="179"/>
      <c r="B218" s="205">
        <v>117</v>
      </c>
      <c r="C218" s="180" t="s">
        <v>2364</v>
      </c>
      <c r="D218" s="236" t="s">
        <v>2365</v>
      </c>
      <c r="E218" s="236"/>
      <c r="F218" s="174" t="s">
        <v>175</v>
      </c>
      <c r="G218" s="175">
        <v>2</v>
      </c>
      <c r="H218" s="174"/>
      <c r="I218" s="174">
        <f>ROUND(G218*(H218),2)</f>
        <v>0</v>
      </c>
      <c r="J218" s="176">
        <f>ROUND(G218*(N218),2)</f>
        <v>45.44</v>
      </c>
      <c r="K218" s="177">
        <f>ROUND(G218*(O218),2)</f>
        <v>0</v>
      </c>
      <c r="L218" s="177">
        <f>ROUND(G218*(H218),2)</f>
        <v>0</v>
      </c>
      <c r="M218" s="177"/>
      <c r="N218" s="177">
        <v>22.72</v>
      </c>
      <c r="O218" s="177"/>
      <c r="P218" s="181"/>
      <c r="Q218" s="181"/>
      <c r="R218" s="181"/>
      <c r="S218" s="182">
        <f>ROUND(G218*(P218),3)</f>
        <v>0</v>
      </c>
      <c r="T218" s="178"/>
      <c r="U218" s="178"/>
      <c r="V218" s="191"/>
      <c r="W218" s="53"/>
      <c r="Z218">
        <v>0</v>
      </c>
    </row>
    <row r="219" spans="1:26" ht="24.95" customHeight="1" x14ac:dyDescent="0.25">
      <c r="A219" s="179"/>
      <c r="B219" s="205">
        <v>118</v>
      </c>
      <c r="C219" s="180" t="s">
        <v>2366</v>
      </c>
      <c r="D219" s="236" t="s">
        <v>2367</v>
      </c>
      <c r="E219" s="236"/>
      <c r="F219" s="174" t="s">
        <v>175</v>
      </c>
      <c r="G219" s="175">
        <v>4</v>
      </c>
      <c r="H219" s="174"/>
      <c r="I219" s="174">
        <f>ROUND(G219*(H219),2)</f>
        <v>0</v>
      </c>
      <c r="J219" s="176">
        <f>ROUND(G219*(N219),2)</f>
        <v>108.04</v>
      </c>
      <c r="K219" s="177">
        <f>ROUND(G219*(O219),2)</f>
        <v>0</v>
      </c>
      <c r="L219" s="177">
        <f>ROUND(G219*(H219),2)</f>
        <v>0</v>
      </c>
      <c r="M219" s="177"/>
      <c r="N219" s="177">
        <v>27.01</v>
      </c>
      <c r="O219" s="177"/>
      <c r="P219" s="181"/>
      <c r="Q219" s="181"/>
      <c r="R219" s="181"/>
      <c r="S219" s="182">
        <f>ROUND(G219*(P219),3)</f>
        <v>0</v>
      </c>
      <c r="T219" s="178"/>
      <c r="U219" s="178"/>
      <c r="V219" s="191"/>
      <c r="W219" s="53"/>
      <c r="Z219">
        <v>0</v>
      </c>
    </row>
    <row r="220" spans="1:26" x14ac:dyDescent="0.25">
      <c r="A220" s="10"/>
      <c r="B220" s="204"/>
      <c r="C220" s="172">
        <v>763</v>
      </c>
      <c r="D220" s="235" t="s">
        <v>86</v>
      </c>
      <c r="E220" s="235"/>
      <c r="F220" s="138"/>
      <c r="G220" s="171"/>
      <c r="H220" s="138"/>
      <c r="I220" s="140">
        <f>ROUND((SUM(I217:I219))/1,2)</f>
        <v>0</v>
      </c>
      <c r="J220" s="139"/>
      <c r="K220" s="139"/>
      <c r="L220" s="139">
        <f>ROUND((SUM(L217:L219))/1,2)</f>
        <v>0</v>
      </c>
      <c r="M220" s="139">
        <f>ROUND((SUM(M217:M219))/1,2)</f>
        <v>0</v>
      </c>
      <c r="N220" s="139"/>
      <c r="O220" s="139"/>
      <c r="P220" s="184"/>
      <c r="Q220" s="1"/>
      <c r="R220" s="1"/>
      <c r="S220" s="184">
        <f>ROUND((SUM(S217:S219))/1,2)</f>
        <v>0</v>
      </c>
      <c r="T220" s="2"/>
      <c r="U220" s="2"/>
      <c r="V220" s="192">
        <f>ROUND((SUM(V217:V219))/1,2)</f>
        <v>0</v>
      </c>
      <c r="W220" s="53"/>
    </row>
    <row r="221" spans="1:26" x14ac:dyDescent="0.25">
      <c r="A221" s="1"/>
      <c r="B221" s="200"/>
      <c r="C221" s="1"/>
      <c r="D221" s="1"/>
      <c r="E221" s="131"/>
      <c r="F221" s="131"/>
      <c r="G221" s="165"/>
      <c r="H221" s="131"/>
      <c r="I221" s="131"/>
      <c r="J221" s="132"/>
      <c r="K221" s="132"/>
      <c r="L221" s="132"/>
      <c r="M221" s="132"/>
      <c r="N221" s="132"/>
      <c r="O221" s="132"/>
      <c r="P221" s="132"/>
      <c r="Q221" s="1"/>
      <c r="R221" s="1"/>
      <c r="S221" s="1"/>
      <c r="T221" s="1"/>
      <c r="U221" s="1"/>
      <c r="V221" s="193"/>
      <c r="W221" s="53"/>
    </row>
    <row r="222" spans="1:26" x14ac:dyDescent="0.25">
      <c r="A222" s="10"/>
      <c r="B222" s="204"/>
      <c r="C222" s="10"/>
      <c r="D222" s="237" t="s">
        <v>79</v>
      </c>
      <c r="E222" s="237"/>
      <c r="F222" s="138"/>
      <c r="G222" s="171"/>
      <c r="H222" s="138"/>
      <c r="I222" s="140">
        <f>ROUND((SUM(I90:I221))/2,2)</f>
        <v>0</v>
      </c>
      <c r="J222" s="139"/>
      <c r="K222" s="139"/>
      <c r="L222" s="139">
        <f>ROUND((SUM(L90:L221))/2,2)</f>
        <v>0</v>
      </c>
      <c r="M222" s="139">
        <f>ROUND((SUM(M90:M221))/2,2)</f>
        <v>0</v>
      </c>
      <c r="N222" s="139"/>
      <c r="O222" s="139"/>
      <c r="P222" s="184"/>
      <c r="Q222" s="1"/>
      <c r="R222" s="1"/>
      <c r="S222" s="184">
        <f>ROUND((SUM(S90:S221))/2,2)</f>
        <v>0.19</v>
      </c>
      <c r="T222" s="1"/>
      <c r="U222" s="1"/>
      <c r="V222" s="192">
        <f>ROUND((SUM(V90:V221))/2,2)</f>
        <v>0</v>
      </c>
      <c r="W222" s="53"/>
    </row>
    <row r="223" spans="1:26" x14ac:dyDescent="0.25">
      <c r="A223" s="1"/>
      <c r="B223" s="206"/>
      <c r="C223" s="185"/>
      <c r="D223" s="238" t="s">
        <v>95</v>
      </c>
      <c r="E223" s="238"/>
      <c r="F223" s="186"/>
      <c r="G223" s="187"/>
      <c r="H223" s="186"/>
      <c r="I223" s="186">
        <f>ROUND((SUM(I82:I222))/3,2)</f>
        <v>0</v>
      </c>
      <c r="J223" s="188"/>
      <c r="K223" s="188">
        <f>ROUND((SUM(K82:K222))/3,2)</f>
        <v>0</v>
      </c>
      <c r="L223" s="188">
        <f>ROUND((SUM(L82:L222))/3,2)</f>
        <v>0</v>
      </c>
      <c r="M223" s="188">
        <f>ROUND((SUM(M82:M222))/3,2)</f>
        <v>0</v>
      </c>
      <c r="N223" s="188"/>
      <c r="O223" s="188"/>
      <c r="P223" s="187"/>
      <c r="Q223" s="185"/>
      <c r="R223" s="185"/>
      <c r="S223" s="187">
        <f>ROUND((SUM(S82:S222))/3,2)</f>
        <v>0.31</v>
      </c>
      <c r="T223" s="185"/>
      <c r="U223" s="185"/>
      <c r="V223" s="194">
        <f>ROUND((SUM(V82:V222))/3,2)</f>
        <v>0</v>
      </c>
      <c r="W223" s="53"/>
      <c r="Z223">
        <f>(SUM(Z82:Z222))</f>
        <v>0</v>
      </c>
    </row>
  </sheetData>
  <mergeCells count="186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3:E73"/>
    <mergeCell ref="B74:E74"/>
    <mergeCell ref="B75:E75"/>
    <mergeCell ref="I73:P73"/>
    <mergeCell ref="D82:E82"/>
    <mergeCell ref="D83:E83"/>
    <mergeCell ref="B62:D62"/>
    <mergeCell ref="B63:D63"/>
    <mergeCell ref="B64:D64"/>
    <mergeCell ref="B65:D65"/>
    <mergeCell ref="B67:D67"/>
    <mergeCell ref="B71:V71"/>
    <mergeCell ref="D92:E92"/>
    <mergeCell ref="D93:E93"/>
    <mergeCell ref="D94:E94"/>
    <mergeCell ref="D95:E95"/>
    <mergeCell ref="D96:E96"/>
    <mergeCell ref="D98:E98"/>
    <mergeCell ref="D84:E84"/>
    <mergeCell ref="D85:E85"/>
    <mergeCell ref="D86:E86"/>
    <mergeCell ref="D88:E88"/>
    <mergeCell ref="D90:E90"/>
    <mergeCell ref="D91:E91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117:E117"/>
    <mergeCell ref="D118:E118"/>
    <mergeCell ref="D119:E119"/>
    <mergeCell ref="D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30:E130"/>
    <mergeCell ref="D131:E131"/>
    <mergeCell ref="D132:E132"/>
    <mergeCell ref="D133:E133"/>
    <mergeCell ref="D134:E134"/>
    <mergeCell ref="D135:E135"/>
    <mergeCell ref="D123:E123"/>
    <mergeCell ref="D124:E124"/>
    <mergeCell ref="D125:E125"/>
    <mergeCell ref="D126:E126"/>
    <mergeCell ref="D127:E127"/>
    <mergeCell ref="D129:E129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55:E155"/>
    <mergeCell ref="D156:E156"/>
    <mergeCell ref="D157:E157"/>
    <mergeCell ref="D158:E158"/>
    <mergeCell ref="D159:E159"/>
    <mergeCell ref="D160:E160"/>
    <mergeCell ref="D148:E148"/>
    <mergeCell ref="D149:E149"/>
    <mergeCell ref="D150:E150"/>
    <mergeCell ref="D151:E151"/>
    <mergeCell ref="D152:E152"/>
    <mergeCell ref="D153:E153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203:E203"/>
    <mergeCell ref="D204:E204"/>
    <mergeCell ref="D205:E205"/>
    <mergeCell ref="D206:E206"/>
    <mergeCell ref="D207:E207"/>
    <mergeCell ref="D208:E208"/>
    <mergeCell ref="D197:E197"/>
    <mergeCell ref="D198:E198"/>
    <mergeCell ref="D199:E199"/>
    <mergeCell ref="D200:E200"/>
    <mergeCell ref="D201:E201"/>
    <mergeCell ref="D202:E202"/>
    <mergeCell ref="D223:E223"/>
    <mergeCell ref="D215:E215"/>
    <mergeCell ref="D217:E217"/>
    <mergeCell ref="D218:E218"/>
    <mergeCell ref="D219:E219"/>
    <mergeCell ref="D220:E220"/>
    <mergeCell ref="D222:E222"/>
    <mergeCell ref="D209:E209"/>
    <mergeCell ref="D210:E210"/>
    <mergeCell ref="D211:E211"/>
    <mergeCell ref="D212:E212"/>
    <mergeCell ref="D213:E213"/>
    <mergeCell ref="D214:E214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1:B81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SO04  Rekonštrukcia WC pri VIP zóne hala A  -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1"/>
  <sheetViews>
    <sheetView workbookViewId="0">
      <pane ySplit="1" topLeftCell="A104" activePane="bottomLeft" state="frozen"/>
      <selection pane="bottomLeft" activeCell="H88" sqref="H88:H148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2368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27530'!E58</f>
        <v>0</v>
      </c>
      <c r="D15" s="58">
        <f>'SO 27530'!F58</f>
        <v>0</v>
      </c>
      <c r="E15" s="67">
        <f>'SO 27530'!G58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27530'!E65</f>
        <v>0</v>
      </c>
      <c r="D16" s="93">
        <f>'SO 27530'!F65</f>
        <v>0</v>
      </c>
      <c r="E16" s="94">
        <f>'SO 27530'!G65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(SUM(Z86:Z150))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4330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4330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4330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27530'!K86:'SO 27530'!K150)</f>
        <v>4330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866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27530'!K86:'SO 27530'!K150)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5196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2368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78</v>
      </c>
      <c r="C56" s="256"/>
      <c r="D56" s="256"/>
      <c r="E56" s="138">
        <f>'SO 27530'!L94</f>
        <v>0</v>
      </c>
      <c r="F56" s="138">
        <f>'SO 27530'!M94</f>
        <v>0</v>
      </c>
      <c r="G56" s="138">
        <f>'SO 27530'!I94</f>
        <v>0</v>
      </c>
      <c r="H56" s="139">
        <f>'SO 27530'!S94</f>
        <v>0.17</v>
      </c>
      <c r="I56" s="139">
        <f>'SO 27530'!V94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297</v>
      </c>
      <c r="C57" s="256"/>
      <c r="D57" s="256"/>
      <c r="E57" s="138">
        <f>'SO 27530'!L98</f>
        <v>0</v>
      </c>
      <c r="F57" s="138">
        <f>'SO 27530'!M98</f>
        <v>0</v>
      </c>
      <c r="G57" s="138">
        <f>'SO 27530'!I98</f>
        <v>0</v>
      </c>
      <c r="H57" s="139">
        <f>'SO 27530'!S98</f>
        <v>0</v>
      </c>
      <c r="I57" s="139">
        <f>'SO 27530'!V98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7" t="s">
        <v>76</v>
      </c>
      <c r="C58" s="237"/>
      <c r="D58" s="237"/>
      <c r="E58" s="140">
        <f>'SO 27530'!L100</f>
        <v>0</v>
      </c>
      <c r="F58" s="140">
        <f>'SO 27530'!M100</f>
        <v>0</v>
      </c>
      <c r="G58" s="140">
        <f>'SO 27530'!I100</f>
        <v>0</v>
      </c>
      <c r="H58" s="141">
        <f>'SO 27530'!S100</f>
        <v>0.17</v>
      </c>
      <c r="I58" s="141">
        <f>'SO 27530'!V100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"/>
      <c r="B59" s="20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0"/>
      <c r="B60" s="257" t="s">
        <v>79</v>
      </c>
      <c r="C60" s="237"/>
      <c r="D60" s="237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80</v>
      </c>
      <c r="C61" s="256"/>
      <c r="D61" s="256"/>
      <c r="E61" s="138">
        <f>'SO 27530'!L107</f>
        <v>0</v>
      </c>
      <c r="F61" s="138">
        <f>'SO 27530'!M107</f>
        <v>0</v>
      </c>
      <c r="G61" s="138">
        <f>'SO 27530'!I107</f>
        <v>0</v>
      </c>
      <c r="H61" s="139">
        <f>'SO 27530'!S107</f>
        <v>0</v>
      </c>
      <c r="I61" s="139">
        <f>'SO 27530'!V107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89</v>
      </c>
      <c r="C62" s="256"/>
      <c r="D62" s="256"/>
      <c r="E62" s="138">
        <f>'SO 27530'!L112</f>
        <v>0</v>
      </c>
      <c r="F62" s="138">
        <f>'SO 27530'!M112</f>
        <v>0</v>
      </c>
      <c r="G62" s="138">
        <f>'SO 27530'!I112</f>
        <v>0</v>
      </c>
      <c r="H62" s="139">
        <f>'SO 27530'!S112</f>
        <v>0</v>
      </c>
      <c r="I62" s="139">
        <f>'SO 27530'!V112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301</v>
      </c>
      <c r="C63" s="256"/>
      <c r="D63" s="256"/>
      <c r="E63" s="138">
        <f>'SO 27530'!L136</f>
        <v>0</v>
      </c>
      <c r="F63" s="138">
        <f>'SO 27530'!M136</f>
        <v>0</v>
      </c>
      <c r="G63" s="138">
        <f>'SO 27530'!I136</f>
        <v>0</v>
      </c>
      <c r="H63" s="139">
        <f>'SO 27530'!S136</f>
        <v>0</v>
      </c>
      <c r="I63" s="139">
        <f>'SO 27530'!V136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306</v>
      </c>
      <c r="C64" s="256"/>
      <c r="D64" s="256"/>
      <c r="E64" s="138">
        <f>'SO 27530'!L141</f>
        <v>0</v>
      </c>
      <c r="F64" s="138">
        <f>'SO 27530'!M141</f>
        <v>0</v>
      </c>
      <c r="G64" s="138">
        <f>'SO 27530'!I141</f>
        <v>0</v>
      </c>
      <c r="H64" s="139">
        <f>'SO 27530'!S141</f>
        <v>0</v>
      </c>
      <c r="I64" s="139">
        <f>'SO 27530'!V141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7" t="s">
        <v>79</v>
      </c>
      <c r="C65" s="237"/>
      <c r="D65" s="237"/>
      <c r="E65" s="140">
        <f>'SO 27530'!L143</f>
        <v>0</v>
      </c>
      <c r="F65" s="140">
        <f>'SO 27530'!M143</f>
        <v>0</v>
      </c>
      <c r="G65" s="140">
        <f>'SO 27530'!I143</f>
        <v>0</v>
      </c>
      <c r="H65" s="141">
        <f>'SO 27530'!S143</f>
        <v>0</v>
      </c>
      <c r="I65" s="141">
        <f>'SO 27530'!V143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"/>
      <c r="B66" s="200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3"/>
    </row>
    <row r="67" spans="1:26" x14ac:dyDescent="0.25">
      <c r="A67" s="10"/>
      <c r="B67" s="257" t="s">
        <v>8</v>
      </c>
      <c r="C67" s="237"/>
      <c r="D67" s="237"/>
      <c r="E67" s="138"/>
      <c r="F67" s="138"/>
      <c r="G67" s="138"/>
      <c r="H67" s="139"/>
      <c r="I67" s="139"/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5" t="s">
        <v>94</v>
      </c>
      <c r="C68" s="256"/>
      <c r="D68" s="256"/>
      <c r="E68" s="138">
        <f>'SO 27530'!L148</f>
        <v>0</v>
      </c>
      <c r="F68" s="138">
        <f>'SO 27530'!M148</f>
        <v>0</v>
      </c>
      <c r="G68" s="138">
        <f>'SO 27530'!I148</f>
        <v>0</v>
      </c>
      <c r="H68" s="139">
        <f>'SO 27530'!S148</f>
        <v>0</v>
      </c>
      <c r="I68" s="139">
        <f>'SO 27530'!V148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7" t="s">
        <v>8</v>
      </c>
      <c r="C69" s="237"/>
      <c r="D69" s="237"/>
      <c r="E69" s="140">
        <f>'SO 27530'!L150</f>
        <v>0</v>
      </c>
      <c r="F69" s="140">
        <f>'SO 27530'!M150</f>
        <v>0</v>
      </c>
      <c r="G69" s="140">
        <f>'SO 27530'!I150</f>
        <v>0</v>
      </c>
      <c r="H69" s="141">
        <f>'SO 27530'!S150</f>
        <v>0</v>
      </c>
      <c r="I69" s="141">
        <f>'SO 27530'!V150</f>
        <v>0</v>
      </c>
      <c r="J69" s="141"/>
      <c r="K69" s="141"/>
      <c r="L69" s="141"/>
      <c r="M69" s="141"/>
      <c r="N69" s="141"/>
      <c r="O69" s="141"/>
      <c r="P69" s="141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"/>
      <c r="B70" s="200"/>
      <c r="C70" s="1"/>
      <c r="D70" s="1"/>
      <c r="E70" s="131"/>
      <c r="F70" s="131"/>
      <c r="G70" s="131"/>
      <c r="H70" s="132"/>
      <c r="I70" s="132"/>
      <c r="J70" s="132"/>
      <c r="K70" s="132"/>
      <c r="L70" s="132"/>
      <c r="M70" s="132"/>
      <c r="N70" s="132"/>
      <c r="O70" s="132"/>
      <c r="P70" s="132"/>
      <c r="V70" s="151"/>
      <c r="W70" s="53"/>
    </row>
    <row r="71" spans="1:26" x14ac:dyDescent="0.25">
      <c r="A71" s="142"/>
      <c r="B71" s="240" t="s">
        <v>95</v>
      </c>
      <c r="C71" s="241"/>
      <c r="D71" s="241"/>
      <c r="E71" s="144">
        <f>'SO 27530'!L151</f>
        <v>0</v>
      </c>
      <c r="F71" s="144">
        <f>'SO 27530'!M151</f>
        <v>0</v>
      </c>
      <c r="G71" s="144">
        <f>'SO 27530'!I151</f>
        <v>0</v>
      </c>
      <c r="H71" s="145">
        <f>'SO 27530'!S151</f>
        <v>0.17</v>
      </c>
      <c r="I71" s="145">
        <f>'SO 27530'!V151</f>
        <v>0</v>
      </c>
      <c r="J71" s="146"/>
      <c r="K71" s="146"/>
      <c r="L71" s="146"/>
      <c r="M71" s="146"/>
      <c r="N71" s="146"/>
      <c r="O71" s="146"/>
      <c r="P71" s="146"/>
      <c r="Q71" s="147"/>
      <c r="R71" s="147"/>
      <c r="S71" s="147"/>
      <c r="T71" s="147"/>
      <c r="U71" s="147"/>
      <c r="V71" s="152"/>
      <c r="W71" s="208"/>
      <c r="X71" s="143"/>
      <c r="Y71" s="143"/>
      <c r="Z71" s="143"/>
    </row>
    <row r="72" spans="1:26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x14ac:dyDescent="0.25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15"/>
      <c r="B74" s="38"/>
      <c r="C74" s="8"/>
      <c r="D74" s="8"/>
      <c r="E74" s="27"/>
      <c r="F74" s="27"/>
      <c r="G74" s="27"/>
      <c r="H74" s="154"/>
      <c r="I74" s="154"/>
      <c r="J74" s="154"/>
      <c r="K74" s="154"/>
      <c r="L74" s="154"/>
      <c r="M74" s="154"/>
      <c r="N74" s="154"/>
      <c r="O74" s="154"/>
      <c r="P74" s="154"/>
      <c r="Q74" s="16"/>
      <c r="R74" s="16"/>
      <c r="S74" s="16"/>
      <c r="T74" s="16"/>
      <c r="U74" s="16"/>
      <c r="V74" s="16"/>
      <c r="W74" s="53"/>
    </row>
    <row r="75" spans="1:26" ht="35.1" customHeight="1" x14ac:dyDescent="0.25">
      <c r="A75" s="1"/>
      <c r="B75" s="242" t="s">
        <v>96</v>
      </c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53"/>
    </row>
    <row r="76" spans="1:26" x14ac:dyDescent="0.25">
      <c r="A76" s="15"/>
      <c r="B76" s="97"/>
      <c r="C76" s="19"/>
      <c r="D76" s="19"/>
      <c r="E76" s="99"/>
      <c r="F76" s="99"/>
      <c r="G76" s="99"/>
      <c r="H76" s="168"/>
      <c r="I76" s="168"/>
      <c r="J76" s="168"/>
      <c r="K76" s="168"/>
      <c r="L76" s="168"/>
      <c r="M76" s="168"/>
      <c r="N76" s="168"/>
      <c r="O76" s="168"/>
      <c r="P76" s="168"/>
      <c r="Q76" s="20"/>
      <c r="R76" s="20"/>
      <c r="S76" s="20"/>
      <c r="T76" s="20"/>
      <c r="U76" s="20"/>
      <c r="V76" s="20"/>
      <c r="W76" s="53"/>
    </row>
    <row r="77" spans="1:26" ht="20.100000000000001" customHeight="1" x14ac:dyDescent="0.25">
      <c r="A77" s="195"/>
      <c r="B77" s="246" t="s">
        <v>37</v>
      </c>
      <c r="C77" s="247"/>
      <c r="D77" s="247"/>
      <c r="E77" s="248"/>
      <c r="F77" s="166"/>
      <c r="G77" s="166"/>
      <c r="H77" s="167" t="s">
        <v>107</v>
      </c>
      <c r="I77" s="252" t="s">
        <v>108</v>
      </c>
      <c r="J77" s="253"/>
      <c r="K77" s="253"/>
      <c r="L77" s="253"/>
      <c r="M77" s="253"/>
      <c r="N77" s="253"/>
      <c r="O77" s="253"/>
      <c r="P77" s="254"/>
      <c r="Q77" s="18"/>
      <c r="R77" s="18"/>
      <c r="S77" s="18"/>
      <c r="T77" s="18"/>
      <c r="U77" s="18"/>
      <c r="V77" s="18"/>
      <c r="W77" s="53"/>
    </row>
    <row r="78" spans="1:26" ht="20.100000000000001" customHeight="1" x14ac:dyDescent="0.25">
      <c r="A78" s="195"/>
      <c r="B78" s="249" t="s">
        <v>38</v>
      </c>
      <c r="C78" s="250"/>
      <c r="D78" s="250"/>
      <c r="E78" s="251"/>
      <c r="F78" s="162"/>
      <c r="G78" s="162"/>
      <c r="H78" s="163" t="s">
        <v>32</v>
      </c>
      <c r="I78" s="16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20.100000000000001" customHeight="1" x14ac:dyDescent="0.25">
      <c r="A79" s="195"/>
      <c r="B79" s="249" t="s">
        <v>39</v>
      </c>
      <c r="C79" s="250"/>
      <c r="D79" s="250"/>
      <c r="E79" s="251"/>
      <c r="F79" s="162"/>
      <c r="G79" s="162"/>
      <c r="H79" s="163" t="s">
        <v>109</v>
      </c>
      <c r="I79" s="163" t="s">
        <v>36</v>
      </c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5"/>
      <c r="B80" s="199" t="s">
        <v>110</v>
      </c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20.100000000000001" customHeight="1" x14ac:dyDescent="0.25">
      <c r="A81" s="15"/>
      <c r="B81" s="199" t="s">
        <v>2368</v>
      </c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25">
      <c r="A82" s="15"/>
      <c r="B82" s="42"/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25">
      <c r="A83" s="15"/>
      <c r="B83" s="42"/>
      <c r="C83" s="3"/>
      <c r="D83" s="3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ht="20.100000000000001" customHeight="1" x14ac:dyDescent="0.25">
      <c r="A84" s="15"/>
      <c r="B84" s="201" t="s">
        <v>75</v>
      </c>
      <c r="C84" s="164"/>
      <c r="D84" s="164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x14ac:dyDescent="0.25">
      <c r="A85" s="2"/>
      <c r="B85" s="202" t="s">
        <v>97</v>
      </c>
      <c r="C85" s="128" t="s">
        <v>98</v>
      </c>
      <c r="D85" s="128" t="s">
        <v>99</v>
      </c>
      <c r="E85" s="155"/>
      <c r="F85" s="155" t="s">
        <v>100</v>
      </c>
      <c r="G85" s="155" t="s">
        <v>101</v>
      </c>
      <c r="H85" s="156" t="s">
        <v>102</v>
      </c>
      <c r="I85" s="156" t="s">
        <v>103</v>
      </c>
      <c r="J85" s="156"/>
      <c r="K85" s="156"/>
      <c r="L85" s="156"/>
      <c r="M85" s="156"/>
      <c r="N85" s="156"/>
      <c r="O85" s="156"/>
      <c r="P85" s="156" t="s">
        <v>104</v>
      </c>
      <c r="Q85" s="157"/>
      <c r="R85" s="157"/>
      <c r="S85" s="128" t="s">
        <v>105</v>
      </c>
      <c r="T85" s="158"/>
      <c r="U85" s="158"/>
      <c r="V85" s="128" t="s">
        <v>106</v>
      </c>
      <c r="W85" s="53"/>
    </row>
    <row r="86" spans="1:26" x14ac:dyDescent="0.25">
      <c r="A86" s="10"/>
      <c r="B86" s="203"/>
      <c r="C86" s="169"/>
      <c r="D86" s="239" t="s">
        <v>76</v>
      </c>
      <c r="E86" s="239"/>
      <c r="F86" s="134"/>
      <c r="G86" s="170"/>
      <c r="H86" s="134"/>
      <c r="I86" s="134"/>
      <c r="J86" s="135"/>
      <c r="K86" s="135"/>
      <c r="L86" s="135"/>
      <c r="M86" s="135"/>
      <c r="N86" s="135"/>
      <c r="O86" s="135"/>
      <c r="P86" s="135"/>
      <c r="Q86" s="133"/>
      <c r="R86" s="133"/>
      <c r="S86" s="133"/>
      <c r="T86" s="133"/>
      <c r="U86" s="133"/>
      <c r="V86" s="189"/>
      <c r="W86" s="208"/>
      <c r="X86" s="137"/>
      <c r="Y86" s="137"/>
      <c r="Z86" s="137"/>
    </row>
    <row r="87" spans="1:26" x14ac:dyDescent="0.25">
      <c r="A87" s="10"/>
      <c r="B87" s="204"/>
      <c r="C87" s="172">
        <v>9</v>
      </c>
      <c r="D87" s="235" t="s">
        <v>78</v>
      </c>
      <c r="E87" s="235"/>
      <c r="F87" s="138"/>
      <c r="G87" s="171"/>
      <c r="H87" s="138"/>
      <c r="I87" s="138"/>
      <c r="J87" s="139"/>
      <c r="K87" s="139"/>
      <c r="L87" s="139"/>
      <c r="M87" s="139"/>
      <c r="N87" s="139"/>
      <c r="O87" s="139"/>
      <c r="P87" s="139"/>
      <c r="Q87" s="10"/>
      <c r="R87" s="10"/>
      <c r="S87" s="10"/>
      <c r="T87" s="10"/>
      <c r="U87" s="10"/>
      <c r="V87" s="190"/>
      <c r="W87" s="208"/>
      <c r="X87" s="137"/>
      <c r="Y87" s="137"/>
      <c r="Z87" s="137"/>
    </row>
    <row r="88" spans="1:26" ht="24.95" customHeight="1" x14ac:dyDescent="0.25">
      <c r="A88" s="179"/>
      <c r="B88" s="205">
        <v>1</v>
      </c>
      <c r="C88" s="180" t="s">
        <v>2369</v>
      </c>
      <c r="D88" s="236" t="s">
        <v>2370</v>
      </c>
      <c r="E88" s="236"/>
      <c r="F88" s="174" t="s">
        <v>113</v>
      </c>
      <c r="G88" s="175">
        <v>3300</v>
      </c>
      <c r="H88" s="174"/>
      <c r="I88" s="174">
        <f t="shared" ref="I88:I93" si="0">ROUND(G88*(H88),2)</f>
        <v>0</v>
      </c>
      <c r="J88" s="176">
        <f t="shared" ref="J88:J93" si="1">ROUND(G88*(N88),2)</f>
        <v>11154</v>
      </c>
      <c r="K88" s="177">
        <f t="shared" ref="K88:K93" si="2">ROUND(G88*(O88),2)</f>
        <v>0</v>
      </c>
      <c r="L88" s="177">
        <f t="shared" ref="L88:L93" si="3">ROUND(G88*(H88),2)</f>
        <v>0</v>
      </c>
      <c r="M88" s="177"/>
      <c r="N88" s="177">
        <v>3.38</v>
      </c>
      <c r="O88" s="177"/>
      <c r="P88" s="183">
        <v>5.0000000000000002E-5</v>
      </c>
      <c r="Q88" s="181"/>
      <c r="R88" s="181">
        <v>5.0000000000000002E-5</v>
      </c>
      <c r="S88" s="182">
        <f t="shared" ref="S88:S93" si="4">ROUND(G88*(P88),3)</f>
        <v>0.16500000000000001</v>
      </c>
      <c r="T88" s="178"/>
      <c r="U88" s="178"/>
      <c r="V88" s="191"/>
      <c r="W88" s="53"/>
      <c r="Z88">
        <v>0</v>
      </c>
    </row>
    <row r="89" spans="1:26" ht="24.95" customHeight="1" x14ac:dyDescent="0.25">
      <c r="A89" s="179"/>
      <c r="B89" s="205">
        <v>2</v>
      </c>
      <c r="C89" s="180" t="s">
        <v>150</v>
      </c>
      <c r="D89" s="236" t="s">
        <v>151</v>
      </c>
      <c r="E89" s="236"/>
      <c r="F89" s="174" t="s">
        <v>152</v>
      </c>
      <c r="G89" s="175">
        <v>11.087999999999999</v>
      </c>
      <c r="H89" s="174"/>
      <c r="I89" s="174">
        <f t="shared" si="0"/>
        <v>0</v>
      </c>
      <c r="J89" s="176">
        <f t="shared" si="1"/>
        <v>136.72</v>
      </c>
      <c r="K89" s="177">
        <f t="shared" si="2"/>
        <v>0</v>
      </c>
      <c r="L89" s="177">
        <f t="shared" si="3"/>
        <v>0</v>
      </c>
      <c r="M89" s="177"/>
      <c r="N89" s="177">
        <v>12.33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191"/>
      <c r="W89" s="53"/>
      <c r="Z89">
        <v>0</v>
      </c>
    </row>
    <row r="90" spans="1:26" ht="24.95" customHeight="1" x14ac:dyDescent="0.25">
      <c r="A90" s="179"/>
      <c r="B90" s="205">
        <v>3</v>
      </c>
      <c r="C90" s="180" t="s">
        <v>153</v>
      </c>
      <c r="D90" s="236" t="s">
        <v>154</v>
      </c>
      <c r="E90" s="236"/>
      <c r="F90" s="174" t="s">
        <v>152</v>
      </c>
      <c r="G90" s="175">
        <v>110.88</v>
      </c>
      <c r="H90" s="174"/>
      <c r="I90" s="174">
        <f t="shared" si="0"/>
        <v>0</v>
      </c>
      <c r="J90" s="176">
        <f t="shared" si="1"/>
        <v>43.24</v>
      </c>
      <c r="K90" s="177">
        <f t="shared" si="2"/>
        <v>0</v>
      </c>
      <c r="L90" s="177">
        <f t="shared" si="3"/>
        <v>0</v>
      </c>
      <c r="M90" s="177"/>
      <c r="N90" s="177">
        <v>0.39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1"/>
      <c r="W90" s="53"/>
      <c r="Z90">
        <v>0</v>
      </c>
    </row>
    <row r="91" spans="1:26" ht="24.95" customHeight="1" x14ac:dyDescent="0.25">
      <c r="A91" s="179"/>
      <c r="B91" s="205">
        <v>4</v>
      </c>
      <c r="C91" s="180" t="s">
        <v>155</v>
      </c>
      <c r="D91" s="236" t="s">
        <v>156</v>
      </c>
      <c r="E91" s="236"/>
      <c r="F91" s="174" t="s">
        <v>152</v>
      </c>
      <c r="G91" s="175">
        <v>11.087999999999999</v>
      </c>
      <c r="H91" s="174"/>
      <c r="I91" s="174">
        <f t="shared" si="0"/>
        <v>0</v>
      </c>
      <c r="J91" s="176">
        <f t="shared" si="1"/>
        <v>105.67</v>
      </c>
      <c r="K91" s="177">
        <f t="shared" si="2"/>
        <v>0</v>
      </c>
      <c r="L91" s="177">
        <f t="shared" si="3"/>
        <v>0</v>
      </c>
      <c r="M91" s="177"/>
      <c r="N91" s="177">
        <v>9.5299999999999994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1"/>
      <c r="W91" s="53"/>
      <c r="Z91">
        <v>0</v>
      </c>
    </row>
    <row r="92" spans="1:26" ht="24.95" customHeight="1" x14ac:dyDescent="0.25">
      <c r="A92" s="179"/>
      <c r="B92" s="205">
        <v>5</v>
      </c>
      <c r="C92" s="180" t="s">
        <v>157</v>
      </c>
      <c r="D92" s="236" t="s">
        <v>158</v>
      </c>
      <c r="E92" s="236"/>
      <c r="F92" s="174" t="s">
        <v>152</v>
      </c>
      <c r="G92" s="175">
        <v>110.88</v>
      </c>
      <c r="H92" s="174"/>
      <c r="I92" s="174">
        <f t="shared" si="0"/>
        <v>0</v>
      </c>
      <c r="J92" s="176">
        <f t="shared" si="1"/>
        <v>118.64</v>
      </c>
      <c r="K92" s="177">
        <f t="shared" si="2"/>
        <v>0</v>
      </c>
      <c r="L92" s="177">
        <f t="shared" si="3"/>
        <v>0</v>
      </c>
      <c r="M92" s="177"/>
      <c r="N92" s="177">
        <v>1.07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191"/>
      <c r="W92" s="53"/>
      <c r="Z92">
        <v>0</v>
      </c>
    </row>
    <row r="93" spans="1:26" ht="24.95" customHeight="1" x14ac:dyDescent="0.25">
      <c r="A93" s="179"/>
      <c r="B93" s="205">
        <v>6</v>
      </c>
      <c r="C93" s="180" t="s">
        <v>171</v>
      </c>
      <c r="D93" s="236" t="s">
        <v>172</v>
      </c>
      <c r="E93" s="236"/>
      <c r="F93" s="174" t="s">
        <v>152</v>
      </c>
      <c r="G93" s="175">
        <v>11.087999999999999</v>
      </c>
      <c r="H93" s="174"/>
      <c r="I93" s="174">
        <f t="shared" si="0"/>
        <v>0</v>
      </c>
      <c r="J93" s="176">
        <f t="shared" si="1"/>
        <v>504.5</v>
      </c>
      <c r="K93" s="177">
        <f t="shared" si="2"/>
        <v>0</v>
      </c>
      <c r="L93" s="177">
        <f t="shared" si="3"/>
        <v>0</v>
      </c>
      <c r="M93" s="177"/>
      <c r="N93" s="177">
        <v>45.5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191"/>
      <c r="W93" s="53"/>
      <c r="Z93">
        <v>0</v>
      </c>
    </row>
    <row r="94" spans="1:26" x14ac:dyDescent="0.25">
      <c r="A94" s="10"/>
      <c r="B94" s="204"/>
      <c r="C94" s="172">
        <v>9</v>
      </c>
      <c r="D94" s="235" t="s">
        <v>78</v>
      </c>
      <c r="E94" s="235"/>
      <c r="F94" s="138"/>
      <c r="G94" s="171"/>
      <c r="H94" s="138"/>
      <c r="I94" s="140">
        <f>ROUND((SUM(I87:I93))/1,2)</f>
        <v>0</v>
      </c>
      <c r="J94" s="139"/>
      <c r="K94" s="139"/>
      <c r="L94" s="139">
        <f>ROUND((SUM(L87:L93))/1,2)</f>
        <v>0</v>
      </c>
      <c r="M94" s="139">
        <f>ROUND((SUM(M87:M93))/1,2)</f>
        <v>0</v>
      </c>
      <c r="N94" s="139"/>
      <c r="O94" s="139"/>
      <c r="P94" s="139"/>
      <c r="Q94" s="10"/>
      <c r="R94" s="10"/>
      <c r="S94" s="10">
        <f>ROUND((SUM(S87:S93))/1,2)</f>
        <v>0.17</v>
      </c>
      <c r="T94" s="10"/>
      <c r="U94" s="10"/>
      <c r="V94" s="192">
        <f>ROUND((SUM(V87:V93))/1,2)</f>
        <v>0</v>
      </c>
      <c r="W94" s="208"/>
      <c r="X94" s="137"/>
      <c r="Y94" s="137"/>
      <c r="Z94" s="137"/>
    </row>
    <row r="95" spans="1:26" x14ac:dyDescent="0.25">
      <c r="A95" s="1"/>
      <c r="B95" s="200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3"/>
      <c r="W95" s="53"/>
    </row>
    <row r="96" spans="1:26" x14ac:dyDescent="0.25">
      <c r="A96" s="10"/>
      <c r="B96" s="204"/>
      <c r="C96" s="172">
        <v>99</v>
      </c>
      <c r="D96" s="235" t="s">
        <v>297</v>
      </c>
      <c r="E96" s="235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10"/>
      <c r="R96" s="10"/>
      <c r="S96" s="10"/>
      <c r="T96" s="10"/>
      <c r="U96" s="10"/>
      <c r="V96" s="190"/>
      <c r="W96" s="208"/>
      <c r="X96" s="137"/>
      <c r="Y96" s="137"/>
      <c r="Z96" s="137"/>
    </row>
    <row r="97" spans="1:26" ht="24.95" customHeight="1" x14ac:dyDescent="0.25">
      <c r="A97" s="179"/>
      <c r="B97" s="205">
        <v>7</v>
      </c>
      <c r="C97" s="180" t="s">
        <v>1708</v>
      </c>
      <c r="D97" s="236" t="s">
        <v>1709</v>
      </c>
      <c r="E97" s="236"/>
      <c r="F97" s="174" t="s">
        <v>152</v>
      </c>
      <c r="G97" s="175">
        <v>0.16500000000000001</v>
      </c>
      <c r="H97" s="174"/>
      <c r="I97" s="174">
        <f>ROUND(G97*(H97),2)</f>
        <v>0</v>
      </c>
      <c r="J97" s="176">
        <f>ROUND(G97*(N97),2)</f>
        <v>5.47</v>
      </c>
      <c r="K97" s="177">
        <f>ROUND(G97*(O97),2)</f>
        <v>0</v>
      </c>
      <c r="L97" s="177">
        <f>ROUND(G97*(H97),2)</f>
        <v>0</v>
      </c>
      <c r="M97" s="177"/>
      <c r="N97" s="177">
        <v>33.17</v>
      </c>
      <c r="O97" s="177"/>
      <c r="P97" s="181"/>
      <c r="Q97" s="181"/>
      <c r="R97" s="181"/>
      <c r="S97" s="182">
        <f>ROUND(G97*(P97),3)</f>
        <v>0</v>
      </c>
      <c r="T97" s="178"/>
      <c r="U97" s="178"/>
      <c r="V97" s="191"/>
      <c r="W97" s="53"/>
      <c r="Z97">
        <v>0</v>
      </c>
    </row>
    <row r="98" spans="1:26" x14ac:dyDescent="0.25">
      <c r="A98" s="10"/>
      <c r="B98" s="204"/>
      <c r="C98" s="172">
        <v>99</v>
      </c>
      <c r="D98" s="235" t="s">
        <v>297</v>
      </c>
      <c r="E98" s="235"/>
      <c r="F98" s="138"/>
      <c r="G98" s="171"/>
      <c r="H98" s="138"/>
      <c r="I98" s="140">
        <f>ROUND((SUM(I96:I97))/1,2)</f>
        <v>0</v>
      </c>
      <c r="J98" s="139"/>
      <c r="K98" s="139"/>
      <c r="L98" s="139">
        <f>ROUND((SUM(L96:L97))/1,2)</f>
        <v>0</v>
      </c>
      <c r="M98" s="139">
        <f>ROUND((SUM(M96:M97))/1,2)</f>
        <v>0</v>
      </c>
      <c r="N98" s="139"/>
      <c r="O98" s="139"/>
      <c r="P98" s="139"/>
      <c r="Q98" s="10"/>
      <c r="R98" s="10"/>
      <c r="S98" s="10">
        <f>ROUND((SUM(S96:S97))/1,2)</f>
        <v>0</v>
      </c>
      <c r="T98" s="10"/>
      <c r="U98" s="10"/>
      <c r="V98" s="192">
        <f>ROUND((SUM(V96:V97))/1,2)</f>
        <v>0</v>
      </c>
      <c r="W98" s="208"/>
      <c r="X98" s="137"/>
      <c r="Y98" s="137"/>
      <c r="Z98" s="137"/>
    </row>
    <row r="99" spans="1:26" x14ac:dyDescent="0.25">
      <c r="A99" s="1"/>
      <c r="B99" s="200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3"/>
      <c r="W99" s="53"/>
    </row>
    <row r="100" spans="1:26" x14ac:dyDescent="0.25">
      <c r="A100" s="10"/>
      <c r="B100" s="204"/>
      <c r="C100" s="10"/>
      <c r="D100" s="237" t="s">
        <v>76</v>
      </c>
      <c r="E100" s="237"/>
      <c r="F100" s="138"/>
      <c r="G100" s="171"/>
      <c r="H100" s="138"/>
      <c r="I100" s="140">
        <f>ROUND((SUM(I86:I99))/2,2)</f>
        <v>0</v>
      </c>
      <c r="J100" s="139"/>
      <c r="K100" s="139"/>
      <c r="L100" s="138">
        <f>ROUND((SUM(L86:L99))/2,2)</f>
        <v>0</v>
      </c>
      <c r="M100" s="138">
        <f>ROUND((SUM(M86:M99))/2,2)</f>
        <v>0</v>
      </c>
      <c r="N100" s="139"/>
      <c r="O100" s="139"/>
      <c r="P100" s="184"/>
      <c r="Q100" s="10"/>
      <c r="R100" s="10"/>
      <c r="S100" s="184">
        <f>ROUND((SUM(S86:S99))/2,2)</f>
        <v>0.17</v>
      </c>
      <c r="T100" s="10"/>
      <c r="U100" s="10"/>
      <c r="V100" s="192">
        <f>ROUND((SUM(V86:V99))/2,2)</f>
        <v>0</v>
      </c>
      <c r="W100" s="53"/>
    </row>
    <row r="101" spans="1:26" x14ac:dyDescent="0.25">
      <c r="A101" s="1"/>
      <c r="B101" s="200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3"/>
      <c r="W101" s="53"/>
    </row>
    <row r="102" spans="1:26" x14ac:dyDescent="0.25">
      <c r="A102" s="10"/>
      <c r="B102" s="204"/>
      <c r="C102" s="10"/>
      <c r="D102" s="237" t="s">
        <v>79</v>
      </c>
      <c r="E102" s="237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10"/>
      <c r="R102" s="10"/>
      <c r="S102" s="10"/>
      <c r="T102" s="10"/>
      <c r="U102" s="10"/>
      <c r="V102" s="190"/>
      <c r="W102" s="208"/>
      <c r="X102" s="137"/>
      <c r="Y102" s="137"/>
      <c r="Z102" s="137"/>
    </row>
    <row r="103" spans="1:26" x14ac:dyDescent="0.25">
      <c r="A103" s="10"/>
      <c r="B103" s="204"/>
      <c r="C103" s="172">
        <v>713</v>
      </c>
      <c r="D103" s="235" t="s">
        <v>80</v>
      </c>
      <c r="E103" s="235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10"/>
      <c r="R103" s="10"/>
      <c r="S103" s="10"/>
      <c r="T103" s="10"/>
      <c r="U103" s="10"/>
      <c r="V103" s="190"/>
      <c r="W103" s="208"/>
      <c r="X103" s="137"/>
      <c r="Y103" s="137"/>
      <c r="Z103" s="137"/>
    </row>
    <row r="104" spans="1:26" ht="35.1" customHeight="1" x14ac:dyDescent="0.25">
      <c r="A104" s="179"/>
      <c r="B104" s="205">
        <v>8</v>
      </c>
      <c r="C104" s="180" t="s">
        <v>176</v>
      </c>
      <c r="D104" s="236" t="s">
        <v>2371</v>
      </c>
      <c r="E104" s="236"/>
      <c r="F104" s="174" t="s">
        <v>113</v>
      </c>
      <c r="G104" s="175">
        <v>3300</v>
      </c>
      <c r="H104" s="174"/>
      <c r="I104" s="174">
        <f>ROUND(G104*(H104),2)</f>
        <v>0</v>
      </c>
      <c r="J104" s="176">
        <f>ROUND(G104*(N104),2)</f>
        <v>33066</v>
      </c>
      <c r="K104" s="177">
        <f>ROUND(G104*(O104),2)</f>
        <v>0</v>
      </c>
      <c r="L104" s="177">
        <f>ROUND(G104*(H104),2)</f>
        <v>0</v>
      </c>
      <c r="M104" s="177"/>
      <c r="N104" s="177">
        <v>10.02</v>
      </c>
      <c r="O104" s="177"/>
      <c r="P104" s="181"/>
      <c r="Q104" s="181"/>
      <c r="R104" s="181"/>
      <c r="S104" s="182">
        <f>ROUND(G104*(P104),3)</f>
        <v>0</v>
      </c>
      <c r="T104" s="178"/>
      <c r="U104" s="178"/>
      <c r="V104" s="191"/>
      <c r="W104" s="53"/>
      <c r="Z104">
        <v>0</v>
      </c>
    </row>
    <row r="105" spans="1:26" ht="50.1" customHeight="1" x14ac:dyDescent="0.25">
      <c r="A105" s="179"/>
      <c r="B105" s="205">
        <v>9</v>
      </c>
      <c r="C105" s="180" t="s">
        <v>2372</v>
      </c>
      <c r="D105" s="236" t="s">
        <v>2373</v>
      </c>
      <c r="E105" s="236"/>
      <c r="F105" s="174" t="s">
        <v>113</v>
      </c>
      <c r="G105" s="175">
        <v>3300</v>
      </c>
      <c r="H105" s="174"/>
      <c r="I105" s="174">
        <f>ROUND(G105*(H105),2)</f>
        <v>0</v>
      </c>
      <c r="J105" s="176">
        <f>ROUND(G105*(N105),2)</f>
        <v>63690</v>
      </c>
      <c r="K105" s="177">
        <f>ROUND(G105*(O105),2)</f>
        <v>0</v>
      </c>
      <c r="L105" s="177">
        <f>ROUND(G105*(H105),2)</f>
        <v>0</v>
      </c>
      <c r="M105" s="177"/>
      <c r="N105" s="177">
        <v>19.3</v>
      </c>
      <c r="O105" s="177"/>
      <c r="P105" s="181"/>
      <c r="Q105" s="181"/>
      <c r="R105" s="181"/>
      <c r="S105" s="182">
        <f>ROUND(G105*(P105),3)</f>
        <v>0</v>
      </c>
      <c r="T105" s="178"/>
      <c r="U105" s="178"/>
      <c r="V105" s="191"/>
      <c r="W105" s="53"/>
      <c r="Z105">
        <v>0</v>
      </c>
    </row>
    <row r="106" spans="1:26" ht="24.95" customHeight="1" x14ac:dyDescent="0.25">
      <c r="A106" s="179"/>
      <c r="B106" s="221">
        <v>10</v>
      </c>
      <c r="C106" s="216" t="s">
        <v>2374</v>
      </c>
      <c r="D106" s="315" t="s">
        <v>2375</v>
      </c>
      <c r="E106" s="315"/>
      <c r="F106" s="211" t="s">
        <v>270</v>
      </c>
      <c r="G106" s="212">
        <v>17550</v>
      </c>
      <c r="H106" s="211"/>
      <c r="I106" s="211">
        <f>ROUND(G106*(H106),2)</f>
        <v>0</v>
      </c>
      <c r="J106" s="213">
        <f>ROUND(G106*(N106),2)</f>
        <v>82485</v>
      </c>
      <c r="K106" s="214">
        <f>ROUND(G106*(O106),2)</f>
        <v>0</v>
      </c>
      <c r="L106" s="214"/>
      <c r="M106" s="214">
        <f>ROUND(G106*(H106),2)</f>
        <v>0</v>
      </c>
      <c r="N106" s="214">
        <v>4.7</v>
      </c>
      <c r="O106" s="214"/>
      <c r="P106" s="217"/>
      <c r="Q106" s="217"/>
      <c r="R106" s="217"/>
      <c r="S106" s="218">
        <f>ROUND(G106*(P106),3)</f>
        <v>0</v>
      </c>
      <c r="T106" s="215"/>
      <c r="U106" s="215"/>
      <c r="V106" s="220"/>
      <c r="W106" s="53"/>
      <c r="Z106">
        <v>0</v>
      </c>
    </row>
    <row r="107" spans="1:26" x14ac:dyDescent="0.25">
      <c r="A107" s="10"/>
      <c r="B107" s="204"/>
      <c r="C107" s="172">
        <v>713</v>
      </c>
      <c r="D107" s="235" t="s">
        <v>80</v>
      </c>
      <c r="E107" s="235"/>
      <c r="F107" s="138"/>
      <c r="G107" s="171"/>
      <c r="H107" s="138"/>
      <c r="I107" s="140">
        <f>ROUND((SUM(I103:I106))/1,2)</f>
        <v>0</v>
      </c>
      <c r="J107" s="139"/>
      <c r="K107" s="139"/>
      <c r="L107" s="139">
        <f>ROUND((SUM(L103:L106))/1,2)</f>
        <v>0</v>
      </c>
      <c r="M107" s="139">
        <f>ROUND((SUM(M103:M106))/1,2)</f>
        <v>0</v>
      </c>
      <c r="N107" s="139"/>
      <c r="O107" s="139"/>
      <c r="P107" s="139"/>
      <c r="Q107" s="10"/>
      <c r="R107" s="10"/>
      <c r="S107" s="10">
        <f>ROUND((SUM(S103:S106))/1,2)</f>
        <v>0</v>
      </c>
      <c r="T107" s="10"/>
      <c r="U107" s="10"/>
      <c r="V107" s="192">
        <f>ROUND((SUM(V103:V106))/1,2)</f>
        <v>0</v>
      </c>
      <c r="W107" s="208"/>
      <c r="X107" s="137"/>
      <c r="Y107" s="137"/>
      <c r="Z107" s="137"/>
    </row>
    <row r="108" spans="1:26" x14ac:dyDescent="0.25">
      <c r="A108" s="1"/>
      <c r="B108" s="200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3"/>
      <c r="W108" s="53"/>
    </row>
    <row r="109" spans="1:26" x14ac:dyDescent="0.25">
      <c r="A109" s="10"/>
      <c r="B109" s="204"/>
      <c r="C109" s="172">
        <v>767</v>
      </c>
      <c r="D109" s="235" t="s">
        <v>89</v>
      </c>
      <c r="E109" s="235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10"/>
      <c r="R109" s="10"/>
      <c r="S109" s="10"/>
      <c r="T109" s="10"/>
      <c r="U109" s="10"/>
      <c r="V109" s="190"/>
      <c r="W109" s="208"/>
      <c r="X109" s="137"/>
      <c r="Y109" s="137"/>
      <c r="Z109" s="137"/>
    </row>
    <row r="110" spans="1:26" ht="35.1" customHeight="1" x14ac:dyDescent="0.25">
      <c r="A110" s="179"/>
      <c r="B110" s="205">
        <v>11</v>
      </c>
      <c r="C110" s="180" t="s">
        <v>2376</v>
      </c>
      <c r="D110" s="236" t="s">
        <v>2377</v>
      </c>
      <c r="E110" s="236"/>
      <c r="F110" s="174" t="s">
        <v>175</v>
      </c>
      <c r="G110" s="175">
        <v>3</v>
      </c>
      <c r="H110" s="174"/>
      <c r="I110" s="174">
        <f>ROUND(G110*(H110),2)</f>
        <v>0</v>
      </c>
      <c r="J110" s="176">
        <f>ROUND(G110*(N110),2)</f>
        <v>2550</v>
      </c>
      <c r="K110" s="177">
        <f>ROUND(G110*(O110),2)</f>
        <v>0</v>
      </c>
      <c r="L110" s="177">
        <f>ROUND(G110*(H110),2)</f>
        <v>0</v>
      </c>
      <c r="M110" s="177"/>
      <c r="N110" s="177">
        <v>850</v>
      </c>
      <c r="O110" s="177"/>
      <c r="P110" s="181"/>
      <c r="Q110" s="181"/>
      <c r="R110" s="181"/>
      <c r="S110" s="182">
        <f>ROUND(G110*(P110),3)</f>
        <v>0</v>
      </c>
      <c r="T110" s="178"/>
      <c r="U110" s="178"/>
      <c r="V110" s="191"/>
      <c r="W110" s="53"/>
      <c r="Z110">
        <v>0</v>
      </c>
    </row>
    <row r="111" spans="1:26" ht="24.95" customHeight="1" x14ac:dyDescent="0.25">
      <c r="A111" s="179"/>
      <c r="B111" s="205">
        <v>12</v>
      </c>
      <c r="C111" s="180" t="s">
        <v>271</v>
      </c>
      <c r="D111" s="236" t="s">
        <v>272</v>
      </c>
      <c r="E111" s="236"/>
      <c r="F111" s="174" t="s">
        <v>180</v>
      </c>
      <c r="G111" s="175">
        <v>1.1000000000000001</v>
      </c>
      <c r="H111" s="176"/>
      <c r="I111" s="174">
        <f>ROUND(G111*(H111),2)</f>
        <v>0</v>
      </c>
      <c r="J111" s="176">
        <f>ROUND(G111*(N111),2)</f>
        <v>160.05000000000001</v>
      </c>
      <c r="K111" s="177">
        <f>ROUND(G111*(O111),2)</f>
        <v>0</v>
      </c>
      <c r="L111" s="177">
        <f>ROUND(G111*(H111),2)</f>
        <v>0</v>
      </c>
      <c r="M111" s="177"/>
      <c r="N111" s="177">
        <v>145.501</v>
      </c>
      <c r="O111" s="177"/>
      <c r="P111" s="181"/>
      <c r="Q111" s="181"/>
      <c r="R111" s="181"/>
      <c r="S111" s="182">
        <f>ROUND(G111*(P111),3)</f>
        <v>0</v>
      </c>
      <c r="T111" s="178"/>
      <c r="U111" s="178"/>
      <c r="V111" s="191"/>
      <c r="W111" s="53"/>
      <c r="Z111">
        <v>0</v>
      </c>
    </row>
    <row r="112" spans="1:26" x14ac:dyDescent="0.25">
      <c r="A112" s="10"/>
      <c r="B112" s="204"/>
      <c r="C112" s="172">
        <v>767</v>
      </c>
      <c r="D112" s="235" t="s">
        <v>89</v>
      </c>
      <c r="E112" s="235"/>
      <c r="F112" s="138"/>
      <c r="G112" s="171"/>
      <c r="H112" s="138"/>
      <c r="I112" s="140">
        <f>ROUND((SUM(I109:I111))/1,2)</f>
        <v>0</v>
      </c>
      <c r="J112" s="139"/>
      <c r="K112" s="139"/>
      <c r="L112" s="139">
        <f>ROUND((SUM(L109:L111))/1,2)</f>
        <v>0</v>
      </c>
      <c r="M112" s="139">
        <f>ROUND((SUM(M109:M111))/1,2)</f>
        <v>0</v>
      </c>
      <c r="N112" s="139"/>
      <c r="O112" s="139"/>
      <c r="P112" s="139"/>
      <c r="Q112" s="10"/>
      <c r="R112" s="10"/>
      <c r="S112" s="10">
        <f>ROUND((SUM(S109:S111))/1,2)</f>
        <v>0</v>
      </c>
      <c r="T112" s="10"/>
      <c r="U112" s="10"/>
      <c r="V112" s="192">
        <f>ROUND((SUM(V109:V111))/1,2)</f>
        <v>0</v>
      </c>
      <c r="W112" s="208"/>
      <c r="X112" s="137"/>
      <c r="Y112" s="137"/>
      <c r="Z112" s="137"/>
    </row>
    <row r="113" spans="1:26" x14ac:dyDescent="0.25">
      <c r="A113" s="1"/>
      <c r="B113" s="200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3"/>
      <c r="W113" s="53"/>
    </row>
    <row r="114" spans="1:26" x14ac:dyDescent="0.25">
      <c r="A114" s="10"/>
      <c r="B114" s="204"/>
      <c r="C114" s="172">
        <v>769</v>
      </c>
      <c r="D114" s="235" t="s">
        <v>301</v>
      </c>
      <c r="E114" s="235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10"/>
      <c r="R114" s="10"/>
      <c r="S114" s="10"/>
      <c r="T114" s="10"/>
      <c r="U114" s="10"/>
      <c r="V114" s="190"/>
      <c r="W114" s="208"/>
      <c r="X114" s="137"/>
      <c r="Y114" s="137"/>
      <c r="Z114" s="137"/>
    </row>
    <row r="115" spans="1:26" ht="24.95" customHeight="1" x14ac:dyDescent="0.25">
      <c r="A115" s="179"/>
      <c r="B115" s="205">
        <v>13</v>
      </c>
      <c r="C115" s="180" t="s">
        <v>2378</v>
      </c>
      <c r="D115" s="236" t="s">
        <v>2379</v>
      </c>
      <c r="E115" s="236"/>
      <c r="F115" s="174" t="s">
        <v>175</v>
      </c>
      <c r="G115" s="175">
        <v>10</v>
      </c>
      <c r="H115" s="174"/>
      <c r="I115" s="174">
        <f t="shared" ref="I115:I135" si="5">ROUND(G115*(H115),2)</f>
        <v>0</v>
      </c>
      <c r="J115" s="176">
        <f t="shared" ref="J115:J135" si="6">ROUND(G115*(N115),2)</f>
        <v>258</v>
      </c>
      <c r="K115" s="177">
        <f t="shared" ref="K115:K135" si="7">ROUND(G115*(O115),2)</f>
        <v>0</v>
      </c>
      <c r="L115" s="177">
        <f>ROUND(G115*(H115),2)</f>
        <v>0</v>
      </c>
      <c r="M115" s="177"/>
      <c r="N115" s="177">
        <v>25.8</v>
      </c>
      <c r="O115" s="177"/>
      <c r="P115" s="181"/>
      <c r="Q115" s="181"/>
      <c r="R115" s="181"/>
      <c r="S115" s="182">
        <f t="shared" ref="S115:S135" si="8">ROUND(G115*(P115),3)</f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21">
        <v>14</v>
      </c>
      <c r="C116" s="216" t="s">
        <v>2380</v>
      </c>
      <c r="D116" s="315" t="s">
        <v>2381</v>
      </c>
      <c r="E116" s="315"/>
      <c r="F116" s="211" t="s">
        <v>175</v>
      </c>
      <c r="G116" s="212">
        <v>10</v>
      </c>
      <c r="H116" s="211"/>
      <c r="I116" s="211">
        <f t="shared" si="5"/>
        <v>0</v>
      </c>
      <c r="J116" s="213">
        <f t="shared" si="6"/>
        <v>1880</v>
      </c>
      <c r="K116" s="214">
        <f t="shared" si="7"/>
        <v>0</v>
      </c>
      <c r="L116" s="214"/>
      <c r="M116" s="214">
        <f>ROUND(G116*(H116),2)</f>
        <v>0</v>
      </c>
      <c r="N116" s="214">
        <v>188</v>
      </c>
      <c r="O116" s="214"/>
      <c r="P116" s="217"/>
      <c r="Q116" s="217"/>
      <c r="R116" s="217"/>
      <c r="S116" s="218">
        <f t="shared" si="8"/>
        <v>0</v>
      </c>
      <c r="T116" s="215"/>
      <c r="U116" s="215"/>
      <c r="V116" s="220"/>
      <c r="W116" s="53"/>
      <c r="Z116">
        <v>0</v>
      </c>
    </row>
    <row r="117" spans="1:26" ht="24.95" customHeight="1" x14ac:dyDescent="0.25">
      <c r="A117" s="179"/>
      <c r="B117" s="205">
        <v>15</v>
      </c>
      <c r="C117" s="180" t="s">
        <v>2382</v>
      </c>
      <c r="D117" s="236" t="s">
        <v>2383</v>
      </c>
      <c r="E117" s="236"/>
      <c r="F117" s="174" t="s">
        <v>175</v>
      </c>
      <c r="G117" s="175">
        <v>6</v>
      </c>
      <c r="H117" s="174"/>
      <c r="I117" s="174">
        <f t="shared" si="5"/>
        <v>0</v>
      </c>
      <c r="J117" s="176">
        <f t="shared" si="6"/>
        <v>119.4</v>
      </c>
      <c r="K117" s="177">
        <f t="shared" si="7"/>
        <v>0</v>
      </c>
      <c r="L117" s="177">
        <f>ROUND(G117*(H117),2)</f>
        <v>0</v>
      </c>
      <c r="M117" s="177"/>
      <c r="N117" s="177">
        <v>19.899999999999999</v>
      </c>
      <c r="O117" s="177"/>
      <c r="P117" s="181"/>
      <c r="Q117" s="181"/>
      <c r="R117" s="181"/>
      <c r="S117" s="182">
        <f t="shared" si="8"/>
        <v>0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16</v>
      </c>
      <c r="C118" s="180" t="s">
        <v>2384</v>
      </c>
      <c r="D118" s="236" t="s">
        <v>1167</v>
      </c>
      <c r="E118" s="236"/>
      <c r="F118" s="174" t="s">
        <v>180</v>
      </c>
      <c r="G118" s="175">
        <v>1.623</v>
      </c>
      <c r="H118" s="176"/>
      <c r="I118" s="174">
        <f t="shared" si="5"/>
        <v>0</v>
      </c>
      <c r="J118" s="176">
        <f t="shared" si="6"/>
        <v>3663.76</v>
      </c>
      <c r="K118" s="177">
        <f t="shared" si="7"/>
        <v>0</v>
      </c>
      <c r="L118" s="177">
        <f>ROUND(G118*(H118),2)</f>
        <v>0</v>
      </c>
      <c r="M118" s="177"/>
      <c r="N118" s="177">
        <v>2257.4</v>
      </c>
      <c r="O118" s="177"/>
      <c r="P118" s="181"/>
      <c r="Q118" s="181"/>
      <c r="R118" s="181"/>
      <c r="S118" s="182">
        <f t="shared" si="8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17</v>
      </c>
      <c r="C119" s="180" t="s">
        <v>2385</v>
      </c>
      <c r="D119" s="236" t="s">
        <v>2386</v>
      </c>
      <c r="E119" s="236"/>
      <c r="F119" s="174" t="s">
        <v>175</v>
      </c>
      <c r="G119" s="175">
        <v>4</v>
      </c>
      <c r="H119" s="174"/>
      <c r="I119" s="174">
        <f t="shared" si="5"/>
        <v>0</v>
      </c>
      <c r="J119" s="176">
        <f t="shared" si="6"/>
        <v>900</v>
      </c>
      <c r="K119" s="177">
        <f t="shared" si="7"/>
        <v>0</v>
      </c>
      <c r="L119" s="177">
        <f>ROUND(G119*(H119),2)</f>
        <v>0</v>
      </c>
      <c r="M119" s="177"/>
      <c r="N119" s="177">
        <v>225</v>
      </c>
      <c r="O119" s="177"/>
      <c r="P119" s="181"/>
      <c r="Q119" s="181"/>
      <c r="R119" s="181"/>
      <c r="S119" s="182">
        <f t="shared" si="8"/>
        <v>0</v>
      </c>
      <c r="T119" s="178"/>
      <c r="U119" s="178"/>
      <c r="V119" s="191"/>
      <c r="W119" s="53"/>
      <c r="Z119">
        <v>0</v>
      </c>
    </row>
    <row r="120" spans="1:26" ht="35.1" customHeight="1" x14ac:dyDescent="0.25">
      <c r="A120" s="179"/>
      <c r="B120" s="221">
        <v>18</v>
      </c>
      <c r="C120" s="216" t="s">
        <v>2387</v>
      </c>
      <c r="D120" s="315" t="s">
        <v>2388</v>
      </c>
      <c r="E120" s="315"/>
      <c r="F120" s="211" t="s">
        <v>175</v>
      </c>
      <c r="G120" s="212">
        <v>4</v>
      </c>
      <c r="H120" s="211"/>
      <c r="I120" s="211">
        <f t="shared" si="5"/>
        <v>0</v>
      </c>
      <c r="J120" s="213">
        <f t="shared" si="6"/>
        <v>3515.32</v>
      </c>
      <c r="K120" s="214">
        <f t="shared" si="7"/>
        <v>0</v>
      </c>
      <c r="L120" s="214"/>
      <c r="M120" s="214">
        <f t="shared" ref="M120:M126" si="9">ROUND(G120*(H120),2)</f>
        <v>0</v>
      </c>
      <c r="N120" s="214">
        <v>878.83</v>
      </c>
      <c r="O120" s="214"/>
      <c r="P120" s="217"/>
      <c r="Q120" s="217"/>
      <c r="R120" s="217"/>
      <c r="S120" s="218">
        <f t="shared" si="8"/>
        <v>0</v>
      </c>
      <c r="T120" s="215"/>
      <c r="U120" s="215"/>
      <c r="V120" s="220"/>
      <c r="W120" s="53"/>
      <c r="Z120">
        <v>0</v>
      </c>
    </row>
    <row r="121" spans="1:26" ht="24.95" customHeight="1" x14ac:dyDescent="0.25">
      <c r="A121" s="179"/>
      <c r="B121" s="221">
        <v>19</v>
      </c>
      <c r="C121" s="216" t="s">
        <v>2389</v>
      </c>
      <c r="D121" s="315" t="s">
        <v>2390</v>
      </c>
      <c r="E121" s="315"/>
      <c r="F121" s="211" t="s">
        <v>175</v>
      </c>
      <c r="G121" s="212">
        <v>4</v>
      </c>
      <c r="H121" s="211"/>
      <c r="I121" s="211">
        <f t="shared" si="5"/>
        <v>0</v>
      </c>
      <c r="J121" s="213">
        <f t="shared" si="6"/>
        <v>1401.44</v>
      </c>
      <c r="K121" s="214">
        <f t="shared" si="7"/>
        <v>0</v>
      </c>
      <c r="L121" s="214"/>
      <c r="M121" s="214">
        <f t="shared" si="9"/>
        <v>0</v>
      </c>
      <c r="N121" s="214">
        <v>350.36</v>
      </c>
      <c r="O121" s="214"/>
      <c r="P121" s="217"/>
      <c r="Q121" s="217"/>
      <c r="R121" s="217"/>
      <c r="S121" s="218">
        <f t="shared" si="8"/>
        <v>0</v>
      </c>
      <c r="T121" s="215"/>
      <c r="U121" s="215"/>
      <c r="V121" s="220"/>
      <c r="W121" s="53"/>
      <c r="Z121">
        <v>0</v>
      </c>
    </row>
    <row r="122" spans="1:26" ht="24.95" customHeight="1" x14ac:dyDescent="0.25">
      <c r="A122" s="179"/>
      <c r="B122" s="221">
        <v>20</v>
      </c>
      <c r="C122" s="216" t="s">
        <v>2391</v>
      </c>
      <c r="D122" s="315" t="s">
        <v>2392</v>
      </c>
      <c r="E122" s="315"/>
      <c r="F122" s="211" t="s">
        <v>175</v>
      </c>
      <c r="G122" s="212">
        <v>4</v>
      </c>
      <c r="H122" s="211"/>
      <c r="I122" s="211">
        <f t="shared" si="5"/>
        <v>0</v>
      </c>
      <c r="J122" s="213">
        <f t="shared" si="6"/>
        <v>404.32</v>
      </c>
      <c r="K122" s="214">
        <f t="shared" si="7"/>
        <v>0</v>
      </c>
      <c r="L122" s="214"/>
      <c r="M122" s="214">
        <f t="shared" si="9"/>
        <v>0</v>
      </c>
      <c r="N122" s="214">
        <v>101.08</v>
      </c>
      <c r="O122" s="214"/>
      <c r="P122" s="217"/>
      <c r="Q122" s="217"/>
      <c r="R122" s="217"/>
      <c r="S122" s="218">
        <f t="shared" si="8"/>
        <v>0</v>
      </c>
      <c r="T122" s="215"/>
      <c r="U122" s="215"/>
      <c r="V122" s="220"/>
      <c r="W122" s="53"/>
      <c r="Z122">
        <v>0</v>
      </c>
    </row>
    <row r="123" spans="1:26" ht="24.95" customHeight="1" x14ac:dyDescent="0.25">
      <c r="A123" s="179"/>
      <c r="B123" s="221">
        <v>21</v>
      </c>
      <c r="C123" s="216" t="s">
        <v>2393</v>
      </c>
      <c r="D123" s="315" t="s">
        <v>2394</v>
      </c>
      <c r="E123" s="315"/>
      <c r="F123" s="211" t="s">
        <v>175</v>
      </c>
      <c r="G123" s="212">
        <v>4</v>
      </c>
      <c r="H123" s="211"/>
      <c r="I123" s="211">
        <f t="shared" si="5"/>
        <v>0</v>
      </c>
      <c r="J123" s="213">
        <f t="shared" si="6"/>
        <v>669.56</v>
      </c>
      <c r="K123" s="214">
        <f t="shared" si="7"/>
        <v>0</v>
      </c>
      <c r="L123" s="214"/>
      <c r="M123" s="214">
        <f t="shared" si="9"/>
        <v>0</v>
      </c>
      <c r="N123" s="214">
        <v>167.39</v>
      </c>
      <c r="O123" s="214"/>
      <c r="P123" s="217"/>
      <c r="Q123" s="217"/>
      <c r="R123" s="217"/>
      <c r="S123" s="218">
        <f t="shared" si="8"/>
        <v>0</v>
      </c>
      <c r="T123" s="215"/>
      <c r="U123" s="215"/>
      <c r="V123" s="220"/>
      <c r="W123" s="53"/>
      <c r="Z123">
        <v>0</v>
      </c>
    </row>
    <row r="124" spans="1:26" ht="24.95" customHeight="1" x14ac:dyDescent="0.25">
      <c r="A124" s="179"/>
      <c r="B124" s="221">
        <v>22</v>
      </c>
      <c r="C124" s="216" t="s">
        <v>2395</v>
      </c>
      <c r="D124" s="315" t="s">
        <v>2396</v>
      </c>
      <c r="E124" s="315"/>
      <c r="F124" s="211" t="s">
        <v>175</v>
      </c>
      <c r="G124" s="212">
        <v>4</v>
      </c>
      <c r="H124" s="211"/>
      <c r="I124" s="211">
        <f t="shared" si="5"/>
        <v>0</v>
      </c>
      <c r="J124" s="213">
        <f t="shared" si="6"/>
        <v>130.28</v>
      </c>
      <c r="K124" s="214">
        <f t="shared" si="7"/>
        <v>0</v>
      </c>
      <c r="L124" s="214"/>
      <c r="M124" s="214">
        <f t="shared" si="9"/>
        <v>0</v>
      </c>
      <c r="N124" s="214">
        <v>32.57</v>
      </c>
      <c r="O124" s="214"/>
      <c r="P124" s="217"/>
      <c r="Q124" s="217"/>
      <c r="R124" s="217"/>
      <c r="S124" s="218">
        <f t="shared" si="8"/>
        <v>0</v>
      </c>
      <c r="T124" s="215"/>
      <c r="U124" s="215"/>
      <c r="V124" s="220"/>
      <c r="W124" s="53"/>
      <c r="Z124">
        <v>0</v>
      </c>
    </row>
    <row r="125" spans="1:26" ht="24.95" customHeight="1" x14ac:dyDescent="0.25">
      <c r="A125" s="179"/>
      <c r="B125" s="221">
        <v>23</v>
      </c>
      <c r="C125" s="216" t="s">
        <v>2397</v>
      </c>
      <c r="D125" s="315" t="s">
        <v>2398</v>
      </c>
      <c r="E125" s="315"/>
      <c r="F125" s="211" t="s">
        <v>175</v>
      </c>
      <c r="G125" s="212">
        <v>4</v>
      </c>
      <c r="H125" s="211"/>
      <c r="I125" s="211">
        <f t="shared" si="5"/>
        <v>0</v>
      </c>
      <c r="J125" s="213">
        <f t="shared" si="6"/>
        <v>751.4</v>
      </c>
      <c r="K125" s="214">
        <f t="shared" si="7"/>
        <v>0</v>
      </c>
      <c r="L125" s="214"/>
      <c r="M125" s="214">
        <f t="shared" si="9"/>
        <v>0</v>
      </c>
      <c r="N125" s="214">
        <v>187.85</v>
      </c>
      <c r="O125" s="214"/>
      <c r="P125" s="217"/>
      <c r="Q125" s="217"/>
      <c r="R125" s="217"/>
      <c r="S125" s="218">
        <f t="shared" si="8"/>
        <v>0</v>
      </c>
      <c r="T125" s="215"/>
      <c r="U125" s="215"/>
      <c r="V125" s="220"/>
      <c r="W125" s="53"/>
      <c r="Z125">
        <v>0</v>
      </c>
    </row>
    <row r="126" spans="1:26" ht="24.95" customHeight="1" x14ac:dyDescent="0.25">
      <c r="A126" s="179"/>
      <c r="B126" s="221">
        <v>24</v>
      </c>
      <c r="C126" s="216" t="s">
        <v>2399</v>
      </c>
      <c r="D126" s="315" t="s">
        <v>2400</v>
      </c>
      <c r="E126" s="315"/>
      <c r="F126" s="211" t="s">
        <v>175</v>
      </c>
      <c r="G126" s="212">
        <v>1</v>
      </c>
      <c r="H126" s="211"/>
      <c r="I126" s="211">
        <f t="shared" si="5"/>
        <v>0</v>
      </c>
      <c r="J126" s="213">
        <f t="shared" si="6"/>
        <v>96.85</v>
      </c>
      <c r="K126" s="214">
        <f t="shared" si="7"/>
        <v>0</v>
      </c>
      <c r="L126" s="214"/>
      <c r="M126" s="214">
        <f t="shared" si="9"/>
        <v>0</v>
      </c>
      <c r="N126" s="214">
        <v>96.85</v>
      </c>
      <c r="O126" s="214"/>
      <c r="P126" s="217"/>
      <c r="Q126" s="217"/>
      <c r="R126" s="217"/>
      <c r="S126" s="218">
        <f t="shared" si="8"/>
        <v>0</v>
      </c>
      <c r="T126" s="215"/>
      <c r="U126" s="215"/>
      <c r="V126" s="220"/>
      <c r="W126" s="53"/>
      <c r="Z126">
        <v>0</v>
      </c>
    </row>
    <row r="127" spans="1:26" ht="24.95" customHeight="1" x14ac:dyDescent="0.25">
      <c r="A127" s="179"/>
      <c r="B127" s="205">
        <v>25</v>
      </c>
      <c r="C127" s="180" t="s">
        <v>2401</v>
      </c>
      <c r="D127" s="236" t="s">
        <v>2402</v>
      </c>
      <c r="E127" s="236"/>
      <c r="F127" s="174" t="s">
        <v>175</v>
      </c>
      <c r="G127" s="175">
        <v>4</v>
      </c>
      <c r="H127" s="174"/>
      <c r="I127" s="174">
        <f t="shared" si="5"/>
        <v>0</v>
      </c>
      <c r="J127" s="176">
        <f t="shared" si="6"/>
        <v>260</v>
      </c>
      <c r="K127" s="177">
        <f t="shared" si="7"/>
        <v>0</v>
      </c>
      <c r="L127" s="177">
        <f>ROUND(G127*(H127),2)</f>
        <v>0</v>
      </c>
      <c r="M127" s="177"/>
      <c r="N127" s="177">
        <v>65</v>
      </c>
      <c r="O127" s="177"/>
      <c r="P127" s="181"/>
      <c r="Q127" s="181"/>
      <c r="R127" s="181"/>
      <c r="S127" s="182">
        <f t="shared" si="8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26</v>
      </c>
      <c r="C128" s="180" t="s">
        <v>2403</v>
      </c>
      <c r="D128" s="236" t="s">
        <v>2404</v>
      </c>
      <c r="E128" s="236"/>
      <c r="F128" s="174" t="s">
        <v>133</v>
      </c>
      <c r="G128" s="175">
        <v>2</v>
      </c>
      <c r="H128" s="174"/>
      <c r="I128" s="174">
        <f t="shared" si="5"/>
        <v>0</v>
      </c>
      <c r="J128" s="176">
        <f t="shared" si="6"/>
        <v>27.6</v>
      </c>
      <c r="K128" s="177">
        <f t="shared" si="7"/>
        <v>0</v>
      </c>
      <c r="L128" s="177">
        <f>ROUND(G128*(H128),2)</f>
        <v>0</v>
      </c>
      <c r="M128" s="177"/>
      <c r="N128" s="177">
        <v>13.8</v>
      </c>
      <c r="O128" s="177"/>
      <c r="P128" s="181"/>
      <c r="Q128" s="181"/>
      <c r="R128" s="181"/>
      <c r="S128" s="182">
        <f t="shared" si="8"/>
        <v>0</v>
      </c>
      <c r="T128" s="178"/>
      <c r="U128" s="178"/>
      <c r="V128" s="191"/>
      <c r="W128" s="53"/>
      <c r="Z128">
        <v>0</v>
      </c>
    </row>
    <row r="129" spans="1:26" ht="24.95" customHeight="1" x14ac:dyDescent="0.25">
      <c r="A129" s="179"/>
      <c r="B129" s="221">
        <v>27</v>
      </c>
      <c r="C129" s="216" t="s">
        <v>2405</v>
      </c>
      <c r="D129" s="315" t="s">
        <v>2406</v>
      </c>
      <c r="E129" s="315"/>
      <c r="F129" s="211" t="s">
        <v>610</v>
      </c>
      <c r="G129" s="212">
        <v>1</v>
      </c>
      <c r="H129" s="211"/>
      <c r="I129" s="211">
        <f t="shared" si="5"/>
        <v>0</v>
      </c>
      <c r="J129" s="213">
        <f t="shared" si="6"/>
        <v>65.760000000000005</v>
      </c>
      <c r="K129" s="214">
        <f t="shared" si="7"/>
        <v>0</v>
      </c>
      <c r="L129" s="214"/>
      <c r="M129" s="214">
        <f>ROUND(G129*(H129),2)</f>
        <v>0</v>
      </c>
      <c r="N129" s="214">
        <v>65.760000000000005</v>
      </c>
      <c r="O129" s="214"/>
      <c r="P129" s="217"/>
      <c r="Q129" s="217"/>
      <c r="R129" s="217"/>
      <c r="S129" s="218">
        <f t="shared" si="8"/>
        <v>0</v>
      </c>
      <c r="T129" s="215"/>
      <c r="U129" s="215"/>
      <c r="V129" s="220"/>
      <c r="W129" s="53"/>
      <c r="Z129">
        <v>0</v>
      </c>
    </row>
    <row r="130" spans="1:26" ht="24.95" customHeight="1" x14ac:dyDescent="0.25">
      <c r="A130" s="179"/>
      <c r="B130" s="221">
        <v>28</v>
      </c>
      <c r="C130" s="216" t="s">
        <v>2407</v>
      </c>
      <c r="D130" s="315" t="s">
        <v>2408</v>
      </c>
      <c r="E130" s="315"/>
      <c r="F130" s="211" t="s">
        <v>270</v>
      </c>
      <c r="G130" s="212">
        <v>5</v>
      </c>
      <c r="H130" s="211"/>
      <c r="I130" s="211">
        <f t="shared" si="5"/>
        <v>0</v>
      </c>
      <c r="J130" s="213">
        <f t="shared" si="6"/>
        <v>50</v>
      </c>
      <c r="K130" s="214">
        <f t="shared" si="7"/>
        <v>0</v>
      </c>
      <c r="L130" s="214"/>
      <c r="M130" s="214">
        <f>ROUND(G130*(H130),2)</f>
        <v>0</v>
      </c>
      <c r="N130" s="214">
        <v>10</v>
      </c>
      <c r="O130" s="214"/>
      <c r="P130" s="217"/>
      <c r="Q130" s="217"/>
      <c r="R130" s="217"/>
      <c r="S130" s="218">
        <f t="shared" si="8"/>
        <v>0</v>
      </c>
      <c r="T130" s="215"/>
      <c r="U130" s="215"/>
      <c r="V130" s="220"/>
      <c r="W130" s="53"/>
      <c r="Z130">
        <v>0</v>
      </c>
    </row>
    <row r="131" spans="1:26" ht="24.95" customHeight="1" x14ac:dyDescent="0.25">
      <c r="A131" s="179"/>
      <c r="B131" s="221">
        <v>29</v>
      </c>
      <c r="C131" s="216" t="s">
        <v>2409</v>
      </c>
      <c r="D131" s="315" t="s">
        <v>2410</v>
      </c>
      <c r="E131" s="315"/>
      <c r="F131" s="211" t="s">
        <v>180</v>
      </c>
      <c r="G131" s="212">
        <v>3.6</v>
      </c>
      <c r="H131" s="213"/>
      <c r="I131" s="211">
        <f t="shared" si="5"/>
        <v>0</v>
      </c>
      <c r="J131" s="213">
        <f t="shared" si="6"/>
        <v>262.26</v>
      </c>
      <c r="K131" s="214">
        <f t="shared" si="7"/>
        <v>0</v>
      </c>
      <c r="L131" s="214">
        <f>ROUND(G131*(H131),2)</f>
        <v>0</v>
      </c>
      <c r="M131" s="214"/>
      <c r="N131" s="214">
        <v>72.849999999999994</v>
      </c>
      <c r="O131" s="214"/>
      <c r="P131" s="217"/>
      <c r="Q131" s="217"/>
      <c r="R131" s="217"/>
      <c r="S131" s="218">
        <f t="shared" si="8"/>
        <v>0</v>
      </c>
      <c r="T131" s="215"/>
      <c r="U131" s="215"/>
      <c r="V131" s="220"/>
      <c r="W131" s="53"/>
      <c r="Z131">
        <v>0</v>
      </c>
    </row>
    <row r="132" spans="1:26" ht="24.95" customHeight="1" x14ac:dyDescent="0.25">
      <c r="A132" s="179"/>
      <c r="B132" s="205">
        <v>30</v>
      </c>
      <c r="C132" s="180" t="s">
        <v>2411</v>
      </c>
      <c r="D132" s="236" t="s">
        <v>2412</v>
      </c>
      <c r="E132" s="236"/>
      <c r="F132" s="174" t="s">
        <v>180</v>
      </c>
      <c r="G132" s="175">
        <v>3</v>
      </c>
      <c r="H132" s="176"/>
      <c r="I132" s="174">
        <f t="shared" si="5"/>
        <v>0</v>
      </c>
      <c r="J132" s="176">
        <f t="shared" si="6"/>
        <v>29.63</v>
      </c>
      <c r="K132" s="177">
        <f t="shared" si="7"/>
        <v>0</v>
      </c>
      <c r="L132" s="177">
        <f>ROUND(G132*(H132),2)</f>
        <v>0</v>
      </c>
      <c r="M132" s="177"/>
      <c r="N132" s="177">
        <v>9.8770000000000007</v>
      </c>
      <c r="O132" s="177"/>
      <c r="P132" s="181"/>
      <c r="Q132" s="181"/>
      <c r="R132" s="181"/>
      <c r="S132" s="182">
        <f t="shared" si="8"/>
        <v>0</v>
      </c>
      <c r="T132" s="178"/>
      <c r="U132" s="178"/>
      <c r="V132" s="191"/>
      <c r="W132" s="53"/>
      <c r="Z132">
        <v>0</v>
      </c>
    </row>
    <row r="133" spans="1:26" ht="24.95" customHeight="1" x14ac:dyDescent="0.25">
      <c r="A133" s="179"/>
      <c r="B133" s="205">
        <v>31</v>
      </c>
      <c r="C133" s="180" t="s">
        <v>2413</v>
      </c>
      <c r="D133" s="236" t="s">
        <v>2414</v>
      </c>
      <c r="E133" s="236"/>
      <c r="F133" s="174" t="s">
        <v>180</v>
      </c>
      <c r="G133" s="175">
        <v>10</v>
      </c>
      <c r="H133" s="176"/>
      <c r="I133" s="174">
        <f t="shared" si="5"/>
        <v>0</v>
      </c>
      <c r="J133" s="176">
        <f t="shared" si="6"/>
        <v>98.76</v>
      </c>
      <c r="K133" s="177">
        <f t="shared" si="7"/>
        <v>0</v>
      </c>
      <c r="L133" s="177">
        <f>ROUND(G133*(H133),2)</f>
        <v>0</v>
      </c>
      <c r="M133" s="177"/>
      <c r="N133" s="177">
        <v>9.8759999999999994</v>
      </c>
      <c r="O133" s="177"/>
      <c r="P133" s="181"/>
      <c r="Q133" s="181"/>
      <c r="R133" s="181"/>
      <c r="S133" s="182">
        <f t="shared" si="8"/>
        <v>0</v>
      </c>
      <c r="T133" s="178"/>
      <c r="U133" s="178"/>
      <c r="V133" s="191"/>
      <c r="W133" s="53"/>
      <c r="Z133">
        <v>0</v>
      </c>
    </row>
    <row r="134" spans="1:26" ht="24.95" customHeight="1" x14ac:dyDescent="0.25">
      <c r="A134" s="179"/>
      <c r="B134" s="205">
        <v>32</v>
      </c>
      <c r="C134" s="180" t="s">
        <v>1166</v>
      </c>
      <c r="D134" s="236" t="s">
        <v>1167</v>
      </c>
      <c r="E134" s="236"/>
      <c r="F134" s="174" t="s">
        <v>180</v>
      </c>
      <c r="G134" s="175">
        <v>1.623</v>
      </c>
      <c r="H134" s="176"/>
      <c r="I134" s="174">
        <f t="shared" si="5"/>
        <v>0</v>
      </c>
      <c r="J134" s="176">
        <f t="shared" si="6"/>
        <v>140.6</v>
      </c>
      <c r="K134" s="177">
        <f t="shared" si="7"/>
        <v>0</v>
      </c>
      <c r="L134" s="177">
        <f>ROUND(G134*(H134),2)</f>
        <v>0</v>
      </c>
      <c r="M134" s="177"/>
      <c r="N134" s="177">
        <v>86.632000000000005</v>
      </c>
      <c r="O134" s="177"/>
      <c r="P134" s="181"/>
      <c r="Q134" s="181"/>
      <c r="R134" s="181"/>
      <c r="S134" s="182">
        <f t="shared" si="8"/>
        <v>0</v>
      </c>
      <c r="T134" s="178"/>
      <c r="U134" s="178"/>
      <c r="V134" s="191"/>
      <c r="W134" s="53"/>
      <c r="Z134">
        <v>0</v>
      </c>
    </row>
    <row r="135" spans="1:26" ht="24.95" customHeight="1" x14ac:dyDescent="0.25">
      <c r="A135" s="179"/>
      <c r="B135" s="221">
        <v>33</v>
      </c>
      <c r="C135" s="216" t="s">
        <v>2415</v>
      </c>
      <c r="D135" s="315" t="s">
        <v>2416</v>
      </c>
      <c r="E135" s="315"/>
      <c r="F135" s="211" t="s">
        <v>113</v>
      </c>
      <c r="G135" s="212">
        <v>2600</v>
      </c>
      <c r="H135" s="211"/>
      <c r="I135" s="211">
        <f t="shared" si="5"/>
        <v>0</v>
      </c>
      <c r="J135" s="213">
        <f t="shared" si="6"/>
        <v>42172</v>
      </c>
      <c r="K135" s="214">
        <f t="shared" si="7"/>
        <v>0</v>
      </c>
      <c r="L135" s="214"/>
      <c r="M135" s="214">
        <f>ROUND(G135*(H135),2)</f>
        <v>0</v>
      </c>
      <c r="N135" s="214">
        <v>16.22</v>
      </c>
      <c r="O135" s="214"/>
      <c r="P135" s="217"/>
      <c r="Q135" s="217"/>
      <c r="R135" s="217"/>
      <c r="S135" s="218">
        <f t="shared" si="8"/>
        <v>0</v>
      </c>
      <c r="T135" s="215"/>
      <c r="U135" s="215"/>
      <c r="V135" s="220"/>
      <c r="W135" s="53"/>
      <c r="Z135">
        <v>0</v>
      </c>
    </row>
    <row r="136" spans="1:26" x14ac:dyDescent="0.25">
      <c r="A136" s="10"/>
      <c r="B136" s="204"/>
      <c r="C136" s="172">
        <v>769</v>
      </c>
      <c r="D136" s="235" t="s">
        <v>301</v>
      </c>
      <c r="E136" s="235"/>
      <c r="F136" s="138"/>
      <c r="G136" s="171"/>
      <c r="H136" s="138"/>
      <c r="I136" s="140">
        <f>ROUND((SUM(I114:I135))/1,2)</f>
        <v>0</v>
      </c>
      <c r="J136" s="139"/>
      <c r="K136" s="139"/>
      <c r="L136" s="139">
        <f>ROUND((SUM(L114:L135))/1,2)</f>
        <v>0</v>
      </c>
      <c r="M136" s="139">
        <f>ROUND((SUM(M114:M135))/1,2)</f>
        <v>0</v>
      </c>
      <c r="N136" s="139"/>
      <c r="O136" s="139"/>
      <c r="P136" s="139"/>
      <c r="Q136" s="10"/>
      <c r="R136" s="10"/>
      <c r="S136" s="10">
        <f>ROUND((SUM(S114:S135))/1,2)</f>
        <v>0</v>
      </c>
      <c r="T136" s="10"/>
      <c r="U136" s="10"/>
      <c r="V136" s="192">
        <f>ROUND((SUM(V114:V135))/1,2)</f>
        <v>0</v>
      </c>
      <c r="W136" s="208"/>
      <c r="X136" s="137"/>
      <c r="Y136" s="137"/>
      <c r="Z136" s="137"/>
    </row>
    <row r="137" spans="1:26" x14ac:dyDescent="0.25">
      <c r="A137" s="1"/>
      <c r="B137" s="200"/>
      <c r="C137" s="1"/>
      <c r="D137" s="1"/>
      <c r="E137" s="131"/>
      <c r="F137" s="131"/>
      <c r="G137" s="165"/>
      <c r="H137" s="131"/>
      <c r="I137" s="131"/>
      <c r="J137" s="132"/>
      <c r="K137" s="132"/>
      <c r="L137" s="132"/>
      <c r="M137" s="132"/>
      <c r="N137" s="132"/>
      <c r="O137" s="132"/>
      <c r="P137" s="132"/>
      <c r="Q137" s="1"/>
      <c r="R137" s="1"/>
      <c r="S137" s="1"/>
      <c r="T137" s="1"/>
      <c r="U137" s="1"/>
      <c r="V137" s="193"/>
      <c r="W137" s="53"/>
    </row>
    <row r="138" spans="1:26" x14ac:dyDescent="0.25">
      <c r="A138" s="10"/>
      <c r="B138" s="204"/>
      <c r="C138" s="172">
        <v>783</v>
      </c>
      <c r="D138" s="235" t="s">
        <v>306</v>
      </c>
      <c r="E138" s="235"/>
      <c r="F138" s="138"/>
      <c r="G138" s="171"/>
      <c r="H138" s="138"/>
      <c r="I138" s="138"/>
      <c r="J138" s="139"/>
      <c r="K138" s="139"/>
      <c r="L138" s="139"/>
      <c r="M138" s="139"/>
      <c r="N138" s="139"/>
      <c r="O138" s="139"/>
      <c r="P138" s="139"/>
      <c r="Q138" s="10"/>
      <c r="R138" s="10"/>
      <c r="S138" s="10"/>
      <c r="T138" s="10"/>
      <c r="U138" s="10"/>
      <c r="V138" s="190"/>
      <c r="W138" s="208"/>
      <c r="X138" s="137"/>
      <c r="Y138" s="137"/>
      <c r="Z138" s="137"/>
    </row>
    <row r="139" spans="1:26" ht="50.1" customHeight="1" x14ac:dyDescent="0.25">
      <c r="A139" s="179"/>
      <c r="B139" s="205">
        <v>34</v>
      </c>
      <c r="C139" s="180" t="s">
        <v>2417</v>
      </c>
      <c r="D139" s="236" t="s">
        <v>2418</v>
      </c>
      <c r="E139" s="236"/>
      <c r="F139" s="174" t="s">
        <v>113</v>
      </c>
      <c r="G139" s="175">
        <v>2600</v>
      </c>
      <c r="H139" s="174"/>
      <c r="I139" s="174">
        <f>ROUND(G139*(H139),2)</f>
        <v>0</v>
      </c>
      <c r="J139" s="176">
        <f>ROUND(G139*(N139),2)</f>
        <v>29900</v>
      </c>
      <c r="K139" s="177">
        <f>ROUND(G139*(O139),2)</f>
        <v>0</v>
      </c>
      <c r="L139" s="177">
        <f>ROUND(G139*(H139),2)</f>
        <v>0</v>
      </c>
      <c r="M139" s="177"/>
      <c r="N139" s="177">
        <v>11.5</v>
      </c>
      <c r="O139" s="177"/>
      <c r="P139" s="181"/>
      <c r="Q139" s="181"/>
      <c r="R139" s="181"/>
      <c r="S139" s="182">
        <f>ROUND(G139*(P139),3)</f>
        <v>0</v>
      </c>
      <c r="T139" s="178"/>
      <c r="U139" s="178"/>
      <c r="V139" s="191"/>
      <c r="W139" s="53"/>
      <c r="Z139">
        <v>0</v>
      </c>
    </row>
    <row r="140" spans="1:26" ht="24.95" customHeight="1" x14ac:dyDescent="0.25">
      <c r="A140" s="179"/>
      <c r="B140" s="221">
        <v>35</v>
      </c>
      <c r="C140" s="216" t="s">
        <v>2419</v>
      </c>
      <c r="D140" s="315" t="s">
        <v>2420</v>
      </c>
      <c r="E140" s="315"/>
      <c r="F140" s="211" t="s">
        <v>113</v>
      </c>
      <c r="G140" s="212">
        <v>2600</v>
      </c>
      <c r="H140" s="211"/>
      <c r="I140" s="211">
        <f>ROUND(G140*(H140),2)</f>
        <v>0</v>
      </c>
      <c r="J140" s="213">
        <f>ROUND(G140*(N140),2)</f>
        <v>7748</v>
      </c>
      <c r="K140" s="214">
        <f>ROUND(G140*(O140),2)</f>
        <v>0</v>
      </c>
      <c r="L140" s="214"/>
      <c r="M140" s="214">
        <f>ROUND(G140*(H140),2)</f>
        <v>0</v>
      </c>
      <c r="N140" s="214">
        <v>2.98</v>
      </c>
      <c r="O140" s="214"/>
      <c r="P140" s="217"/>
      <c r="Q140" s="217"/>
      <c r="R140" s="217"/>
      <c r="S140" s="218">
        <f>ROUND(G140*(P140),3)</f>
        <v>0</v>
      </c>
      <c r="T140" s="215"/>
      <c r="U140" s="215"/>
      <c r="V140" s="220"/>
      <c r="W140" s="53"/>
      <c r="Z140">
        <v>0</v>
      </c>
    </row>
    <row r="141" spans="1:26" x14ac:dyDescent="0.25">
      <c r="A141" s="10"/>
      <c r="B141" s="204"/>
      <c r="C141" s="172">
        <v>783</v>
      </c>
      <c r="D141" s="235" t="s">
        <v>306</v>
      </c>
      <c r="E141" s="235"/>
      <c r="F141" s="138"/>
      <c r="G141" s="171"/>
      <c r="H141" s="138"/>
      <c r="I141" s="140">
        <f>ROUND((SUM(I138:I140))/1,2)</f>
        <v>0</v>
      </c>
      <c r="J141" s="139"/>
      <c r="K141" s="139"/>
      <c r="L141" s="139">
        <f>ROUND((SUM(L138:L140))/1,2)</f>
        <v>0</v>
      </c>
      <c r="M141" s="139">
        <f>ROUND((SUM(M138:M140))/1,2)</f>
        <v>0</v>
      </c>
      <c r="N141" s="139"/>
      <c r="O141" s="139"/>
      <c r="P141" s="139"/>
      <c r="Q141" s="10"/>
      <c r="R141" s="10"/>
      <c r="S141" s="10">
        <f>ROUND((SUM(S138:S140))/1,2)</f>
        <v>0</v>
      </c>
      <c r="T141" s="10"/>
      <c r="U141" s="10"/>
      <c r="V141" s="192">
        <f>ROUND((SUM(V138:V140))/1,2)</f>
        <v>0</v>
      </c>
      <c r="W141" s="208"/>
      <c r="X141" s="137"/>
      <c r="Y141" s="137"/>
      <c r="Z141" s="137"/>
    </row>
    <row r="142" spans="1:26" x14ac:dyDescent="0.25">
      <c r="A142" s="1"/>
      <c r="B142" s="200"/>
      <c r="C142" s="1"/>
      <c r="D142" s="1"/>
      <c r="E142" s="131"/>
      <c r="F142" s="131"/>
      <c r="G142" s="165"/>
      <c r="H142" s="131"/>
      <c r="I142" s="131"/>
      <c r="J142" s="132"/>
      <c r="K142" s="132"/>
      <c r="L142" s="132"/>
      <c r="M142" s="132"/>
      <c r="N142" s="132"/>
      <c r="O142" s="132"/>
      <c r="P142" s="132"/>
      <c r="Q142" s="1"/>
      <c r="R142" s="1"/>
      <c r="S142" s="1"/>
      <c r="T142" s="1"/>
      <c r="U142" s="1"/>
      <c r="V142" s="193"/>
      <c r="W142" s="53"/>
    </row>
    <row r="143" spans="1:26" x14ac:dyDescent="0.25">
      <c r="A143" s="10"/>
      <c r="B143" s="204"/>
      <c r="C143" s="10"/>
      <c r="D143" s="237" t="s">
        <v>79</v>
      </c>
      <c r="E143" s="237"/>
      <c r="F143" s="138"/>
      <c r="G143" s="171"/>
      <c r="H143" s="138"/>
      <c r="I143" s="140">
        <f>ROUND((SUM(I102:I142))/2,2)</f>
        <v>0</v>
      </c>
      <c r="J143" s="139"/>
      <c r="K143" s="139"/>
      <c r="L143" s="138">
        <f>ROUND((SUM(L102:L142))/2,2)</f>
        <v>0</v>
      </c>
      <c r="M143" s="138">
        <f>ROUND((SUM(M102:M142))/2,2)</f>
        <v>0</v>
      </c>
      <c r="N143" s="139"/>
      <c r="O143" s="139"/>
      <c r="P143" s="184"/>
      <c r="Q143" s="10"/>
      <c r="R143" s="10"/>
      <c r="S143" s="184">
        <f>ROUND((SUM(S102:S142))/2,2)</f>
        <v>0</v>
      </c>
      <c r="T143" s="10"/>
      <c r="U143" s="10"/>
      <c r="V143" s="192">
        <f>ROUND((SUM(V102:V142))/2,2)</f>
        <v>0</v>
      </c>
      <c r="W143" s="53"/>
    </row>
    <row r="144" spans="1:26" x14ac:dyDescent="0.25">
      <c r="A144" s="1"/>
      <c r="B144" s="200"/>
      <c r="C144" s="1"/>
      <c r="D144" s="1"/>
      <c r="E144" s="131"/>
      <c r="F144" s="131"/>
      <c r="G144" s="165"/>
      <c r="H144" s="131"/>
      <c r="I144" s="131"/>
      <c r="J144" s="132"/>
      <c r="K144" s="132"/>
      <c r="L144" s="132"/>
      <c r="M144" s="132"/>
      <c r="N144" s="132"/>
      <c r="O144" s="132"/>
      <c r="P144" s="132"/>
      <c r="Q144" s="1"/>
      <c r="R144" s="1"/>
      <c r="S144" s="1"/>
      <c r="T144" s="1"/>
      <c r="U144" s="1"/>
      <c r="V144" s="193"/>
      <c r="W144" s="53"/>
    </row>
    <row r="145" spans="1:26" x14ac:dyDescent="0.25">
      <c r="A145" s="10"/>
      <c r="B145" s="204"/>
      <c r="C145" s="10"/>
      <c r="D145" s="237" t="s">
        <v>8</v>
      </c>
      <c r="E145" s="237"/>
      <c r="F145" s="138"/>
      <c r="G145" s="171"/>
      <c r="H145" s="138"/>
      <c r="I145" s="138"/>
      <c r="J145" s="139"/>
      <c r="K145" s="139"/>
      <c r="L145" s="139"/>
      <c r="M145" s="139"/>
      <c r="N145" s="139"/>
      <c r="O145" s="139"/>
      <c r="P145" s="139"/>
      <c r="Q145" s="10"/>
      <c r="R145" s="10"/>
      <c r="S145" s="10"/>
      <c r="T145" s="10"/>
      <c r="U145" s="10"/>
      <c r="V145" s="190"/>
      <c r="W145" s="208"/>
      <c r="X145" s="137"/>
      <c r="Y145" s="137"/>
      <c r="Z145" s="137"/>
    </row>
    <row r="146" spans="1:26" x14ac:dyDescent="0.25">
      <c r="A146" s="10"/>
      <c r="B146" s="204"/>
      <c r="C146" s="172">
        <v>0</v>
      </c>
      <c r="D146" s="235" t="s">
        <v>94</v>
      </c>
      <c r="E146" s="235"/>
      <c r="F146" s="138"/>
      <c r="G146" s="171"/>
      <c r="H146" s="138"/>
      <c r="I146" s="138"/>
      <c r="J146" s="139"/>
      <c r="K146" s="139"/>
      <c r="L146" s="139"/>
      <c r="M146" s="139"/>
      <c r="N146" s="139"/>
      <c r="O146" s="139"/>
      <c r="P146" s="139"/>
      <c r="Q146" s="10"/>
      <c r="R146" s="10"/>
      <c r="S146" s="10"/>
      <c r="T146" s="10"/>
      <c r="U146" s="10"/>
      <c r="V146" s="190"/>
      <c r="W146" s="208"/>
      <c r="X146" s="137"/>
      <c r="Y146" s="137"/>
      <c r="Z146" s="137"/>
    </row>
    <row r="147" spans="1:26" ht="35.1" customHeight="1" x14ac:dyDescent="0.25">
      <c r="A147" s="179"/>
      <c r="B147" s="205">
        <v>36</v>
      </c>
      <c r="C147" s="180" t="s">
        <v>277</v>
      </c>
      <c r="D147" s="236" t="s">
        <v>2421</v>
      </c>
      <c r="E147" s="236"/>
      <c r="F147" s="174" t="s">
        <v>279</v>
      </c>
      <c r="G147" s="175">
        <v>250</v>
      </c>
      <c r="H147" s="174"/>
      <c r="I147" s="174">
        <f>ROUND(G147*(H147),2)</f>
        <v>0</v>
      </c>
      <c r="J147" s="176">
        <f>ROUND(G147*(N147),2)</f>
        <v>4330</v>
      </c>
      <c r="K147" s="177">
        <f>ROUND(G147*(O147),2)</f>
        <v>0</v>
      </c>
      <c r="L147" s="177">
        <f>ROUND(G147*(H147),2)</f>
        <v>0</v>
      </c>
      <c r="M147" s="177"/>
      <c r="N147" s="177">
        <v>17.32</v>
      </c>
      <c r="O147" s="177"/>
      <c r="P147" s="181"/>
      <c r="Q147" s="181"/>
      <c r="R147" s="181"/>
      <c r="S147" s="182">
        <f>ROUND(G147*(P147),3)</f>
        <v>0</v>
      </c>
      <c r="T147" s="178"/>
      <c r="U147" s="178"/>
      <c r="V147" s="191"/>
      <c r="W147" s="53"/>
      <c r="Z147">
        <v>0</v>
      </c>
    </row>
    <row r="148" spans="1:26" x14ac:dyDescent="0.25">
      <c r="A148" s="10"/>
      <c r="B148" s="204"/>
      <c r="C148" s="172">
        <v>0</v>
      </c>
      <c r="D148" s="235" t="s">
        <v>94</v>
      </c>
      <c r="E148" s="235"/>
      <c r="F148" s="138"/>
      <c r="G148" s="171"/>
      <c r="H148" s="138"/>
      <c r="I148" s="140">
        <f>ROUND((SUM(I146:I147))/1,2)</f>
        <v>0</v>
      </c>
      <c r="J148" s="139"/>
      <c r="K148" s="139"/>
      <c r="L148" s="139">
        <f>ROUND((SUM(L146:L147))/1,2)</f>
        <v>0</v>
      </c>
      <c r="M148" s="139">
        <f>ROUND((SUM(M146:M147))/1,2)</f>
        <v>0</v>
      </c>
      <c r="N148" s="139"/>
      <c r="O148" s="139"/>
      <c r="P148" s="184"/>
      <c r="Q148" s="1"/>
      <c r="R148" s="1"/>
      <c r="S148" s="184">
        <f>ROUND((SUM(S146:S147))/1,2)</f>
        <v>0</v>
      </c>
      <c r="T148" s="2"/>
      <c r="U148" s="2"/>
      <c r="V148" s="192">
        <f>ROUND((SUM(V146:V147))/1,2)</f>
        <v>0</v>
      </c>
      <c r="W148" s="53"/>
    </row>
    <row r="149" spans="1:26" x14ac:dyDescent="0.25">
      <c r="A149" s="1"/>
      <c r="B149" s="200"/>
      <c r="C149" s="1"/>
      <c r="D149" s="1"/>
      <c r="E149" s="131"/>
      <c r="F149" s="131"/>
      <c r="G149" s="165"/>
      <c r="H149" s="131"/>
      <c r="I149" s="131"/>
      <c r="J149" s="132"/>
      <c r="K149" s="132"/>
      <c r="L149" s="132"/>
      <c r="M149" s="132"/>
      <c r="N149" s="132"/>
      <c r="O149" s="132"/>
      <c r="P149" s="132"/>
      <c r="Q149" s="1"/>
      <c r="R149" s="1"/>
      <c r="S149" s="1"/>
      <c r="T149" s="1"/>
      <c r="U149" s="1"/>
      <c r="V149" s="193"/>
      <c r="W149" s="53"/>
    </row>
    <row r="150" spans="1:26" x14ac:dyDescent="0.25">
      <c r="A150" s="10"/>
      <c r="B150" s="204"/>
      <c r="C150" s="10"/>
      <c r="D150" s="237" t="s">
        <v>8</v>
      </c>
      <c r="E150" s="237"/>
      <c r="F150" s="138"/>
      <c r="G150" s="171"/>
      <c r="H150" s="138"/>
      <c r="I150" s="140">
        <f>ROUND((SUM(I145:I149))/2,2)</f>
        <v>0</v>
      </c>
      <c r="J150" s="139"/>
      <c r="K150" s="139"/>
      <c r="L150" s="139">
        <f>ROUND((SUM(L145:L149))/2,2)</f>
        <v>0</v>
      </c>
      <c r="M150" s="139">
        <f>ROUND((SUM(M145:M149))/2,2)</f>
        <v>0</v>
      </c>
      <c r="N150" s="139"/>
      <c r="O150" s="139"/>
      <c r="P150" s="184"/>
      <c r="Q150" s="1"/>
      <c r="R150" s="1"/>
      <c r="S150" s="184">
        <f>ROUND((SUM(S145:S149))/2,2)</f>
        <v>0</v>
      </c>
      <c r="T150" s="1"/>
      <c r="U150" s="1"/>
      <c r="V150" s="192">
        <f>ROUND((SUM(V145:V149))/2,2)</f>
        <v>0</v>
      </c>
      <c r="W150" s="53"/>
    </row>
    <row r="151" spans="1:26" x14ac:dyDescent="0.25">
      <c r="A151" s="1"/>
      <c r="B151" s="206"/>
      <c r="C151" s="185"/>
      <c r="D151" s="238" t="s">
        <v>95</v>
      </c>
      <c r="E151" s="238"/>
      <c r="F151" s="186"/>
      <c r="G151" s="187"/>
      <c r="H151" s="186"/>
      <c r="I151" s="186">
        <f>ROUND((SUM(I86:I150))/3,2)</f>
        <v>0</v>
      </c>
      <c r="J151" s="188"/>
      <c r="K151" s="188">
        <f>ROUND((SUM(K86:K150))/3,2)</f>
        <v>0</v>
      </c>
      <c r="L151" s="188">
        <f>ROUND((SUM(L86:L150))/3,2)</f>
        <v>0</v>
      </c>
      <c r="M151" s="188">
        <f>ROUND((SUM(M86:M150))/3,2)</f>
        <v>0</v>
      </c>
      <c r="N151" s="188"/>
      <c r="O151" s="188"/>
      <c r="P151" s="187"/>
      <c r="Q151" s="185"/>
      <c r="R151" s="185"/>
      <c r="S151" s="187">
        <f>ROUND((SUM(S86:S150))/3,2)</f>
        <v>0.17</v>
      </c>
      <c r="T151" s="185"/>
      <c r="U151" s="185"/>
      <c r="V151" s="194">
        <f>ROUND((SUM(V86:V150))/3,2)</f>
        <v>0</v>
      </c>
      <c r="W151" s="53"/>
      <c r="Z151">
        <f>(SUM(Z86:Z150))</f>
        <v>0</v>
      </c>
    </row>
  </sheetData>
  <mergeCells count="111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69:D69"/>
    <mergeCell ref="B71:D71"/>
    <mergeCell ref="B75:V75"/>
    <mergeCell ref="H1:I1"/>
    <mergeCell ref="B77:E77"/>
    <mergeCell ref="B78:E78"/>
    <mergeCell ref="B62:D62"/>
    <mergeCell ref="B63:D63"/>
    <mergeCell ref="B64:D64"/>
    <mergeCell ref="B65:D65"/>
    <mergeCell ref="B67:D67"/>
    <mergeCell ref="B68:D68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D90:E90"/>
    <mergeCell ref="D91:E91"/>
    <mergeCell ref="D92:E92"/>
    <mergeCell ref="D93:E93"/>
    <mergeCell ref="D94:E94"/>
    <mergeCell ref="D96:E96"/>
    <mergeCell ref="B79:E79"/>
    <mergeCell ref="I77:P77"/>
    <mergeCell ref="D86:E86"/>
    <mergeCell ref="D87:E87"/>
    <mergeCell ref="D88:E88"/>
    <mergeCell ref="D89:E89"/>
    <mergeCell ref="D105:E105"/>
    <mergeCell ref="D106:E106"/>
    <mergeCell ref="D107:E107"/>
    <mergeCell ref="D109:E109"/>
    <mergeCell ref="D110:E110"/>
    <mergeCell ref="D111:E111"/>
    <mergeCell ref="D97:E97"/>
    <mergeCell ref="D98:E98"/>
    <mergeCell ref="D100:E100"/>
    <mergeCell ref="D102:E102"/>
    <mergeCell ref="D103:E103"/>
    <mergeCell ref="D104:E104"/>
    <mergeCell ref="D119:E119"/>
    <mergeCell ref="D120:E120"/>
    <mergeCell ref="D121:E121"/>
    <mergeCell ref="D122:E122"/>
    <mergeCell ref="D123:E123"/>
    <mergeCell ref="D124:E124"/>
    <mergeCell ref="D112:E112"/>
    <mergeCell ref="D114:E114"/>
    <mergeCell ref="D115:E115"/>
    <mergeCell ref="D116:E116"/>
    <mergeCell ref="D117:E117"/>
    <mergeCell ref="D118:E118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D146:E146"/>
    <mergeCell ref="D147:E147"/>
    <mergeCell ref="D148:E148"/>
    <mergeCell ref="D150:E150"/>
    <mergeCell ref="D151:E151"/>
    <mergeCell ref="D138:E138"/>
    <mergeCell ref="D139:E139"/>
    <mergeCell ref="D140:E140"/>
    <mergeCell ref="D141:E141"/>
    <mergeCell ref="D143:E143"/>
    <mergeCell ref="D145:E145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5:B85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SO05  Oprava strechy a zateplenie medzistrešného priestoru haly B</oddHeader>
    <oddFooter>&amp;RStrana &amp;P z &amp;N    &amp;L&amp;7Spracované systémom Systematic® Kalkulus, tel.: 051 77 10 585</oddFooter>
  </headerFooter>
  <rowBreaks count="2" manualBreakCount="2">
    <brk id="40" max="16383" man="1"/>
    <brk id="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1"/>
  <sheetViews>
    <sheetView workbookViewId="0">
      <pane ySplit="1" topLeftCell="A208" activePane="bottomLeft" state="frozen"/>
      <selection pane="bottomLeft" activeCell="H87" sqref="H87:H228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2422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27531'!E60</f>
        <v>0</v>
      </c>
      <c r="D15" s="58">
        <f>'SO 27531'!F60</f>
        <v>0</v>
      </c>
      <c r="E15" s="67">
        <f>'SO 27531'!G60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27531'!E68</f>
        <v>0</v>
      </c>
      <c r="D16" s="93">
        <f>'SO 27531'!F68</f>
        <v>0</v>
      </c>
      <c r="E16" s="94">
        <f>'SO 27531'!G68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(SUM(Z85:Z230))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27531'!K85:'SO 27531'!K230)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27531'!K85:'SO 27531'!K230)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2422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293</v>
      </c>
      <c r="C56" s="256"/>
      <c r="D56" s="256"/>
      <c r="E56" s="138">
        <f>'SO 27531'!L88</f>
        <v>0</v>
      </c>
      <c r="F56" s="138">
        <f>'SO 27531'!M88</f>
        <v>0</v>
      </c>
      <c r="G56" s="138">
        <f>'SO 27531'!I88</f>
        <v>0</v>
      </c>
      <c r="H56" s="139">
        <f>'SO 27531'!S88</f>
        <v>0</v>
      </c>
      <c r="I56" s="139">
        <f>'SO 27531'!V88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296</v>
      </c>
      <c r="C57" s="256"/>
      <c r="D57" s="256"/>
      <c r="E57" s="138">
        <f>'SO 27531'!L95</f>
        <v>0</v>
      </c>
      <c r="F57" s="138">
        <f>'SO 27531'!M95</f>
        <v>0</v>
      </c>
      <c r="G57" s="138">
        <f>'SO 27531'!I95</f>
        <v>0</v>
      </c>
      <c r="H57" s="139">
        <f>'SO 27531'!S95</f>
        <v>10.68</v>
      </c>
      <c r="I57" s="139">
        <f>'SO 27531'!V95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78</v>
      </c>
      <c r="C58" s="256"/>
      <c r="D58" s="256"/>
      <c r="E58" s="138">
        <f>'SO 27531'!L116</f>
        <v>0</v>
      </c>
      <c r="F58" s="138">
        <f>'SO 27531'!M116</f>
        <v>0</v>
      </c>
      <c r="G58" s="138">
        <f>'SO 27531'!I116</f>
        <v>0</v>
      </c>
      <c r="H58" s="139">
        <f>'SO 27531'!S116</f>
        <v>0</v>
      </c>
      <c r="I58" s="139">
        <f>'SO 27531'!V116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297</v>
      </c>
      <c r="C59" s="256"/>
      <c r="D59" s="256"/>
      <c r="E59" s="138">
        <f>'SO 27531'!L120</f>
        <v>0</v>
      </c>
      <c r="F59" s="138">
        <f>'SO 27531'!M120</f>
        <v>0</v>
      </c>
      <c r="G59" s="138">
        <f>'SO 27531'!I120</f>
        <v>0</v>
      </c>
      <c r="H59" s="139">
        <f>'SO 27531'!S120</f>
        <v>0</v>
      </c>
      <c r="I59" s="139">
        <f>'SO 27531'!V120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7" t="s">
        <v>76</v>
      </c>
      <c r="C60" s="237"/>
      <c r="D60" s="237"/>
      <c r="E60" s="140">
        <f>'SO 27531'!L122</f>
        <v>0</v>
      </c>
      <c r="F60" s="140">
        <f>'SO 27531'!M122</f>
        <v>0</v>
      </c>
      <c r="G60" s="140">
        <f>'SO 27531'!I122</f>
        <v>0</v>
      </c>
      <c r="H60" s="141">
        <f>'SO 27531'!S122</f>
        <v>10.68</v>
      </c>
      <c r="I60" s="141">
        <f>'SO 27531'!V122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"/>
      <c r="B61" s="20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257" t="s">
        <v>79</v>
      </c>
      <c r="C62" s="237"/>
      <c r="D62" s="237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87</v>
      </c>
      <c r="C63" s="256"/>
      <c r="D63" s="256"/>
      <c r="E63" s="138">
        <f>'SO 27531'!L132</f>
        <v>0</v>
      </c>
      <c r="F63" s="138">
        <f>'SO 27531'!M132</f>
        <v>0</v>
      </c>
      <c r="G63" s="138">
        <f>'SO 27531'!I132</f>
        <v>0</v>
      </c>
      <c r="H63" s="139">
        <f>'SO 27531'!S132</f>
        <v>0</v>
      </c>
      <c r="I63" s="139">
        <f>'SO 27531'!V132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88</v>
      </c>
      <c r="C64" s="256"/>
      <c r="D64" s="256"/>
      <c r="E64" s="138">
        <f>'SO 27531'!L172</f>
        <v>0</v>
      </c>
      <c r="F64" s="138">
        <f>'SO 27531'!M172</f>
        <v>0</v>
      </c>
      <c r="G64" s="138">
        <f>'SO 27531'!I172</f>
        <v>0</v>
      </c>
      <c r="H64" s="139">
        <f>'SO 27531'!S172</f>
        <v>0</v>
      </c>
      <c r="I64" s="139">
        <f>'SO 27531'!V172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89</v>
      </c>
      <c r="C65" s="256"/>
      <c r="D65" s="256"/>
      <c r="E65" s="138">
        <f>'SO 27531'!L216</f>
        <v>0</v>
      </c>
      <c r="F65" s="138">
        <f>'SO 27531'!M216</f>
        <v>0</v>
      </c>
      <c r="G65" s="138">
        <f>'SO 27531'!I216</f>
        <v>0</v>
      </c>
      <c r="H65" s="139">
        <f>'SO 27531'!S216</f>
        <v>0.47</v>
      </c>
      <c r="I65" s="139">
        <f>'SO 27531'!V216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305</v>
      </c>
      <c r="C66" s="256"/>
      <c r="D66" s="256"/>
      <c r="E66" s="138">
        <f>'SO 27531'!L223</f>
        <v>0</v>
      </c>
      <c r="F66" s="138">
        <f>'SO 27531'!M223</f>
        <v>0</v>
      </c>
      <c r="G66" s="138">
        <f>'SO 27531'!I223</f>
        <v>0</v>
      </c>
      <c r="H66" s="139">
        <f>'SO 27531'!S223</f>
        <v>0.01</v>
      </c>
      <c r="I66" s="139">
        <f>'SO 27531'!V223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307</v>
      </c>
      <c r="C67" s="256"/>
      <c r="D67" s="256"/>
      <c r="E67" s="138">
        <f>'SO 27531'!L228</f>
        <v>0</v>
      </c>
      <c r="F67" s="138">
        <f>'SO 27531'!M228</f>
        <v>0</v>
      </c>
      <c r="G67" s="138">
        <f>'SO 27531'!I228</f>
        <v>0</v>
      </c>
      <c r="H67" s="139">
        <f>'SO 27531'!S228</f>
        <v>0.08</v>
      </c>
      <c r="I67" s="139">
        <f>'SO 27531'!V228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7" t="s">
        <v>79</v>
      </c>
      <c r="C68" s="237"/>
      <c r="D68" s="237"/>
      <c r="E68" s="140">
        <f>'SO 27531'!L230</f>
        <v>0</v>
      </c>
      <c r="F68" s="140">
        <f>'SO 27531'!M230</f>
        <v>0</v>
      </c>
      <c r="G68" s="140">
        <f>'SO 27531'!I230</f>
        <v>0</v>
      </c>
      <c r="H68" s="141">
        <f>'SO 27531'!S230</f>
        <v>0.55000000000000004</v>
      </c>
      <c r="I68" s="141">
        <f>'SO 27531'!V230</f>
        <v>0</v>
      </c>
      <c r="J68" s="141"/>
      <c r="K68" s="141"/>
      <c r="L68" s="141"/>
      <c r="M68" s="141"/>
      <c r="N68" s="141"/>
      <c r="O68" s="141"/>
      <c r="P68" s="141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"/>
      <c r="B69" s="200"/>
      <c r="C69" s="1"/>
      <c r="D69" s="1"/>
      <c r="E69" s="131"/>
      <c r="F69" s="131"/>
      <c r="G69" s="131"/>
      <c r="H69" s="132"/>
      <c r="I69" s="132"/>
      <c r="J69" s="132"/>
      <c r="K69" s="132"/>
      <c r="L69" s="132"/>
      <c r="M69" s="132"/>
      <c r="N69" s="132"/>
      <c r="O69" s="132"/>
      <c r="P69" s="132"/>
      <c r="V69" s="151"/>
      <c r="W69" s="53"/>
    </row>
    <row r="70" spans="1:26" x14ac:dyDescent="0.25">
      <c r="A70" s="142"/>
      <c r="B70" s="240" t="s">
        <v>95</v>
      </c>
      <c r="C70" s="241"/>
      <c r="D70" s="241"/>
      <c r="E70" s="144">
        <f>'SO 27531'!L231</f>
        <v>0</v>
      </c>
      <c r="F70" s="144">
        <f>'SO 27531'!M231</f>
        <v>0</v>
      </c>
      <c r="G70" s="144">
        <f>'SO 27531'!I231</f>
        <v>0</v>
      </c>
      <c r="H70" s="145">
        <f>'SO 27531'!S231</f>
        <v>11.23</v>
      </c>
      <c r="I70" s="145">
        <f>'SO 27531'!V231</f>
        <v>0</v>
      </c>
      <c r="J70" s="146"/>
      <c r="K70" s="146"/>
      <c r="L70" s="146"/>
      <c r="M70" s="146"/>
      <c r="N70" s="146"/>
      <c r="O70" s="146"/>
      <c r="P70" s="146"/>
      <c r="Q70" s="147"/>
      <c r="R70" s="147"/>
      <c r="S70" s="147"/>
      <c r="T70" s="147"/>
      <c r="U70" s="147"/>
      <c r="V70" s="152"/>
      <c r="W70" s="208"/>
      <c r="X70" s="143"/>
      <c r="Y70" s="143"/>
      <c r="Z70" s="143"/>
    </row>
    <row r="71" spans="1:26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x14ac:dyDescent="0.25">
      <c r="A73" s="15"/>
      <c r="B73" s="38"/>
      <c r="C73" s="8"/>
      <c r="D73" s="8"/>
      <c r="E73" s="27"/>
      <c r="F73" s="27"/>
      <c r="G73" s="27"/>
      <c r="H73" s="154"/>
      <c r="I73" s="154"/>
      <c r="J73" s="154"/>
      <c r="K73" s="154"/>
      <c r="L73" s="154"/>
      <c r="M73" s="154"/>
      <c r="N73" s="154"/>
      <c r="O73" s="154"/>
      <c r="P73" s="154"/>
      <c r="Q73" s="16"/>
      <c r="R73" s="16"/>
      <c r="S73" s="16"/>
      <c r="T73" s="16"/>
      <c r="U73" s="16"/>
      <c r="V73" s="16"/>
      <c r="W73" s="53"/>
    </row>
    <row r="74" spans="1:26" ht="35.1" customHeight="1" x14ac:dyDescent="0.25">
      <c r="A74" s="1"/>
      <c r="B74" s="242" t="s">
        <v>96</v>
      </c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53"/>
    </row>
    <row r="75" spans="1:26" x14ac:dyDescent="0.25">
      <c r="A75" s="15"/>
      <c r="B75" s="97"/>
      <c r="C75" s="19"/>
      <c r="D75" s="19"/>
      <c r="E75" s="99"/>
      <c r="F75" s="99"/>
      <c r="G75" s="99"/>
      <c r="H75" s="168"/>
      <c r="I75" s="168"/>
      <c r="J75" s="168"/>
      <c r="K75" s="168"/>
      <c r="L75" s="168"/>
      <c r="M75" s="168"/>
      <c r="N75" s="168"/>
      <c r="O75" s="168"/>
      <c r="P75" s="168"/>
      <c r="Q75" s="20"/>
      <c r="R75" s="20"/>
      <c r="S75" s="20"/>
      <c r="T75" s="20"/>
      <c r="U75" s="20"/>
      <c r="V75" s="20"/>
      <c r="W75" s="53"/>
    </row>
    <row r="76" spans="1:26" ht="20.100000000000001" customHeight="1" x14ac:dyDescent="0.25">
      <c r="A76" s="195"/>
      <c r="B76" s="246" t="s">
        <v>37</v>
      </c>
      <c r="C76" s="247"/>
      <c r="D76" s="247"/>
      <c r="E76" s="248"/>
      <c r="F76" s="166"/>
      <c r="G76" s="166"/>
      <c r="H76" s="167" t="s">
        <v>107</v>
      </c>
      <c r="I76" s="252" t="s">
        <v>108</v>
      </c>
      <c r="J76" s="253"/>
      <c r="K76" s="253"/>
      <c r="L76" s="253"/>
      <c r="M76" s="253"/>
      <c r="N76" s="253"/>
      <c r="O76" s="253"/>
      <c r="P76" s="254"/>
      <c r="Q76" s="18"/>
      <c r="R76" s="18"/>
      <c r="S76" s="18"/>
      <c r="T76" s="18"/>
      <c r="U76" s="18"/>
      <c r="V76" s="18"/>
      <c r="W76" s="53"/>
    </row>
    <row r="77" spans="1:26" ht="20.100000000000001" customHeight="1" x14ac:dyDescent="0.25">
      <c r="A77" s="195"/>
      <c r="B77" s="249" t="s">
        <v>38</v>
      </c>
      <c r="C77" s="250"/>
      <c r="D77" s="250"/>
      <c r="E77" s="251"/>
      <c r="F77" s="162"/>
      <c r="G77" s="162"/>
      <c r="H77" s="163" t="s">
        <v>32</v>
      </c>
      <c r="I77" s="16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20.100000000000001" customHeight="1" x14ac:dyDescent="0.25">
      <c r="A78" s="195"/>
      <c r="B78" s="249" t="s">
        <v>39</v>
      </c>
      <c r="C78" s="250"/>
      <c r="D78" s="250"/>
      <c r="E78" s="251"/>
      <c r="F78" s="162"/>
      <c r="G78" s="162"/>
      <c r="H78" s="163" t="s">
        <v>109</v>
      </c>
      <c r="I78" s="163" t="s">
        <v>36</v>
      </c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20.100000000000001" customHeight="1" x14ac:dyDescent="0.25">
      <c r="A79" s="15"/>
      <c r="B79" s="199" t="s">
        <v>110</v>
      </c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5"/>
      <c r="B80" s="199" t="s">
        <v>2422</v>
      </c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20.100000000000001" customHeight="1" x14ac:dyDescent="0.25">
      <c r="A81" s="15"/>
      <c r="B81" s="42"/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25">
      <c r="A82" s="15"/>
      <c r="B82" s="42"/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25">
      <c r="A83" s="15"/>
      <c r="B83" s="201" t="s">
        <v>75</v>
      </c>
      <c r="C83" s="164"/>
      <c r="D83" s="164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x14ac:dyDescent="0.25">
      <c r="A84" s="2"/>
      <c r="B84" s="202" t="s">
        <v>97</v>
      </c>
      <c r="C84" s="128" t="s">
        <v>98</v>
      </c>
      <c r="D84" s="128" t="s">
        <v>99</v>
      </c>
      <c r="E84" s="155"/>
      <c r="F84" s="155" t="s">
        <v>100</v>
      </c>
      <c r="G84" s="155" t="s">
        <v>101</v>
      </c>
      <c r="H84" s="156" t="s">
        <v>102</v>
      </c>
      <c r="I84" s="156" t="s">
        <v>103</v>
      </c>
      <c r="J84" s="156"/>
      <c r="K84" s="156"/>
      <c r="L84" s="156"/>
      <c r="M84" s="156"/>
      <c r="N84" s="156"/>
      <c r="O84" s="156"/>
      <c r="P84" s="156" t="s">
        <v>104</v>
      </c>
      <c r="Q84" s="157"/>
      <c r="R84" s="157"/>
      <c r="S84" s="128" t="s">
        <v>105</v>
      </c>
      <c r="T84" s="158"/>
      <c r="U84" s="158"/>
      <c r="V84" s="128" t="s">
        <v>106</v>
      </c>
      <c r="W84" s="53"/>
    </row>
    <row r="85" spans="1:26" x14ac:dyDescent="0.25">
      <c r="A85" s="10"/>
      <c r="B85" s="203"/>
      <c r="C85" s="169"/>
      <c r="D85" s="239" t="s">
        <v>76</v>
      </c>
      <c r="E85" s="239"/>
      <c r="F85" s="134"/>
      <c r="G85" s="170"/>
      <c r="H85" s="134"/>
      <c r="I85" s="134"/>
      <c r="J85" s="135"/>
      <c r="K85" s="135"/>
      <c r="L85" s="135"/>
      <c r="M85" s="135"/>
      <c r="N85" s="135"/>
      <c r="O85" s="135"/>
      <c r="P85" s="135"/>
      <c r="Q85" s="133"/>
      <c r="R85" s="133"/>
      <c r="S85" s="133"/>
      <c r="T85" s="133"/>
      <c r="U85" s="133"/>
      <c r="V85" s="189"/>
      <c r="W85" s="208"/>
      <c r="X85" s="137"/>
      <c r="Y85" s="137"/>
      <c r="Z85" s="137"/>
    </row>
    <row r="86" spans="1:26" x14ac:dyDescent="0.25">
      <c r="A86" s="10"/>
      <c r="B86" s="204"/>
      <c r="C86" s="172">
        <v>3</v>
      </c>
      <c r="D86" s="235" t="s">
        <v>293</v>
      </c>
      <c r="E86" s="235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10"/>
      <c r="R86" s="10"/>
      <c r="S86" s="10"/>
      <c r="T86" s="10"/>
      <c r="U86" s="10"/>
      <c r="V86" s="190"/>
      <c r="W86" s="208"/>
      <c r="X86" s="137"/>
      <c r="Y86" s="137"/>
      <c r="Z86" s="137"/>
    </row>
    <row r="87" spans="1:26" ht="24.95" customHeight="1" x14ac:dyDescent="0.25">
      <c r="A87" s="179"/>
      <c r="B87" s="205">
        <v>1</v>
      </c>
      <c r="C87" s="180" t="s">
        <v>2423</v>
      </c>
      <c r="D87" s="236" t="s">
        <v>2424</v>
      </c>
      <c r="E87" s="236"/>
      <c r="F87" s="174" t="s">
        <v>113</v>
      </c>
      <c r="G87" s="175">
        <v>16.308</v>
      </c>
      <c r="H87" s="174"/>
      <c r="I87" s="174">
        <f>ROUND(G87*(H87),2)</f>
        <v>0</v>
      </c>
      <c r="J87" s="176">
        <f>ROUND(G87*(N87),2)</f>
        <v>1112.8599999999999</v>
      </c>
      <c r="K87" s="177">
        <f>ROUND(G87*(O87),2)</f>
        <v>0</v>
      </c>
      <c r="L87" s="177">
        <f>ROUND(G87*(H87),2)</f>
        <v>0</v>
      </c>
      <c r="M87" s="177"/>
      <c r="N87" s="177">
        <v>68.239999999999995</v>
      </c>
      <c r="O87" s="177"/>
      <c r="P87" s="181"/>
      <c r="Q87" s="181"/>
      <c r="R87" s="181"/>
      <c r="S87" s="182">
        <f>ROUND(G87*(P87),3)</f>
        <v>0</v>
      </c>
      <c r="T87" s="178"/>
      <c r="U87" s="178"/>
      <c r="V87" s="191"/>
      <c r="W87" s="53"/>
      <c r="Z87">
        <v>0</v>
      </c>
    </row>
    <row r="88" spans="1:26" x14ac:dyDescent="0.25">
      <c r="A88" s="10"/>
      <c r="B88" s="204"/>
      <c r="C88" s="172">
        <v>3</v>
      </c>
      <c r="D88" s="235" t="s">
        <v>293</v>
      </c>
      <c r="E88" s="235"/>
      <c r="F88" s="138"/>
      <c r="G88" s="171"/>
      <c r="H88" s="138"/>
      <c r="I88" s="140">
        <f>ROUND((SUM(I86:I87))/1,2)</f>
        <v>0</v>
      </c>
      <c r="J88" s="139"/>
      <c r="K88" s="139"/>
      <c r="L88" s="139">
        <f>ROUND((SUM(L86:L87))/1,2)</f>
        <v>0</v>
      </c>
      <c r="M88" s="139">
        <f>ROUND((SUM(M86:M87))/1,2)</f>
        <v>0</v>
      </c>
      <c r="N88" s="139"/>
      <c r="O88" s="139"/>
      <c r="P88" s="139"/>
      <c r="Q88" s="10"/>
      <c r="R88" s="10"/>
      <c r="S88" s="10">
        <f>ROUND((SUM(S86:S87))/1,2)</f>
        <v>0</v>
      </c>
      <c r="T88" s="10"/>
      <c r="U88" s="10"/>
      <c r="V88" s="192">
        <f>ROUND((SUM(V86:V87))/1,2)</f>
        <v>0</v>
      </c>
      <c r="W88" s="208"/>
      <c r="X88" s="137"/>
      <c r="Y88" s="137"/>
      <c r="Z88" s="137"/>
    </row>
    <row r="89" spans="1:26" x14ac:dyDescent="0.25">
      <c r="A89" s="1"/>
      <c r="B89" s="200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3"/>
      <c r="W89" s="53"/>
    </row>
    <row r="90" spans="1:26" x14ac:dyDescent="0.25">
      <c r="A90" s="10"/>
      <c r="B90" s="204"/>
      <c r="C90" s="172">
        <v>6</v>
      </c>
      <c r="D90" s="235" t="s">
        <v>296</v>
      </c>
      <c r="E90" s="235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10"/>
      <c r="R90" s="10"/>
      <c r="S90" s="10"/>
      <c r="T90" s="10"/>
      <c r="U90" s="10"/>
      <c r="V90" s="190"/>
      <c r="W90" s="208"/>
      <c r="X90" s="137"/>
      <c r="Y90" s="137"/>
      <c r="Z90" s="137"/>
    </row>
    <row r="91" spans="1:26" ht="24.95" customHeight="1" x14ac:dyDescent="0.25">
      <c r="A91" s="179"/>
      <c r="B91" s="205">
        <v>2</v>
      </c>
      <c r="C91" s="180" t="s">
        <v>2425</v>
      </c>
      <c r="D91" s="236" t="s">
        <v>2426</v>
      </c>
      <c r="E91" s="236"/>
      <c r="F91" s="174" t="s">
        <v>113</v>
      </c>
      <c r="G91" s="175">
        <v>129.17400000000001</v>
      </c>
      <c r="H91" s="174"/>
      <c r="I91" s="174">
        <f>ROUND(G91*(H91),2)</f>
        <v>0</v>
      </c>
      <c r="J91" s="176">
        <f>ROUND(G91*(N91),2)</f>
        <v>1568.17</v>
      </c>
      <c r="K91" s="177">
        <f>ROUND(G91*(O91),2)</f>
        <v>0</v>
      </c>
      <c r="L91" s="177">
        <f>ROUND(G91*(H91),2)</f>
        <v>0</v>
      </c>
      <c r="M91" s="177"/>
      <c r="N91" s="177">
        <v>12.14</v>
      </c>
      <c r="O91" s="177"/>
      <c r="P91" s="183">
        <v>3.5869999999999999E-2</v>
      </c>
      <c r="Q91" s="181"/>
      <c r="R91" s="181">
        <v>3.5869999999999999E-2</v>
      </c>
      <c r="S91" s="182">
        <f>ROUND(G91*(P91),3)</f>
        <v>4.633</v>
      </c>
      <c r="T91" s="178"/>
      <c r="U91" s="178"/>
      <c r="V91" s="191"/>
      <c r="W91" s="53"/>
      <c r="Z91">
        <v>0</v>
      </c>
    </row>
    <row r="92" spans="1:26" ht="24.95" customHeight="1" x14ac:dyDescent="0.25">
      <c r="A92" s="179"/>
      <c r="B92" s="205">
        <v>3</v>
      </c>
      <c r="C92" s="180" t="s">
        <v>2427</v>
      </c>
      <c r="D92" s="236" t="s">
        <v>2428</v>
      </c>
      <c r="E92" s="236"/>
      <c r="F92" s="174" t="s">
        <v>113</v>
      </c>
      <c r="G92" s="175">
        <v>160.87799999999999</v>
      </c>
      <c r="H92" s="174"/>
      <c r="I92" s="174">
        <f>ROUND(G92*(H92),2)</f>
        <v>0</v>
      </c>
      <c r="J92" s="176">
        <f>ROUND(G92*(N92),2)</f>
        <v>2440.52</v>
      </c>
      <c r="K92" s="177">
        <f>ROUND(G92*(O92),2)</f>
        <v>0</v>
      </c>
      <c r="L92" s="177">
        <f>ROUND(G92*(H92),2)</f>
        <v>0</v>
      </c>
      <c r="M92" s="177"/>
      <c r="N92" s="177">
        <v>15.17</v>
      </c>
      <c r="O92" s="177"/>
      <c r="P92" s="183">
        <v>3.7559999999999996E-2</v>
      </c>
      <c r="Q92" s="181"/>
      <c r="R92" s="181">
        <v>3.7559999999999996E-2</v>
      </c>
      <c r="S92" s="182">
        <f>ROUND(G92*(P92),3)</f>
        <v>6.0430000000000001</v>
      </c>
      <c r="T92" s="178"/>
      <c r="U92" s="178"/>
      <c r="V92" s="191"/>
      <c r="W92" s="53"/>
      <c r="Z92">
        <v>0</v>
      </c>
    </row>
    <row r="93" spans="1:26" ht="24.95" customHeight="1" x14ac:dyDescent="0.25">
      <c r="A93" s="179"/>
      <c r="B93" s="205">
        <v>4</v>
      </c>
      <c r="C93" s="180" t="s">
        <v>2429</v>
      </c>
      <c r="D93" s="236" t="s">
        <v>2430</v>
      </c>
      <c r="E93" s="236"/>
      <c r="F93" s="174" t="s">
        <v>113</v>
      </c>
      <c r="G93" s="175">
        <v>20.46</v>
      </c>
      <c r="H93" s="174"/>
      <c r="I93" s="174">
        <f>ROUND(G93*(H93),2)</f>
        <v>0</v>
      </c>
      <c r="J93" s="176">
        <f>ROUND(G93*(N93),2)</f>
        <v>152.63</v>
      </c>
      <c r="K93" s="177">
        <f>ROUND(G93*(O93),2)</f>
        <v>0</v>
      </c>
      <c r="L93" s="177">
        <f>ROUND(G93*(H93),2)</f>
        <v>0</v>
      </c>
      <c r="M93" s="177"/>
      <c r="N93" s="177">
        <v>7.46</v>
      </c>
      <c r="O93" s="177"/>
      <c r="P93" s="181"/>
      <c r="Q93" s="181"/>
      <c r="R93" s="181"/>
      <c r="S93" s="182">
        <f>ROUND(G93*(P93),3)</f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05">
        <v>5</v>
      </c>
      <c r="C94" s="180" t="s">
        <v>2431</v>
      </c>
      <c r="D94" s="236" t="s">
        <v>1752</v>
      </c>
      <c r="E94" s="236"/>
      <c r="F94" s="174" t="s">
        <v>113</v>
      </c>
      <c r="G94" s="175">
        <v>20.46</v>
      </c>
      <c r="H94" s="174"/>
      <c r="I94" s="174">
        <f>ROUND(G94*(H94),2)</f>
        <v>0</v>
      </c>
      <c r="J94" s="176">
        <f>ROUND(G94*(N94),2)</f>
        <v>104.55</v>
      </c>
      <c r="K94" s="177">
        <f>ROUND(G94*(O94),2)</f>
        <v>0</v>
      </c>
      <c r="L94" s="177">
        <f>ROUND(G94*(H94),2)</f>
        <v>0</v>
      </c>
      <c r="M94" s="177"/>
      <c r="N94" s="177">
        <v>5.1100000000000003</v>
      </c>
      <c r="O94" s="177"/>
      <c r="P94" s="181"/>
      <c r="Q94" s="181"/>
      <c r="R94" s="181"/>
      <c r="S94" s="182">
        <f>ROUND(G94*(P94),3)</f>
        <v>0</v>
      </c>
      <c r="T94" s="178"/>
      <c r="U94" s="178"/>
      <c r="V94" s="191"/>
      <c r="W94" s="53"/>
      <c r="Z94">
        <v>0</v>
      </c>
    </row>
    <row r="95" spans="1:26" x14ac:dyDescent="0.25">
      <c r="A95" s="10"/>
      <c r="B95" s="204"/>
      <c r="C95" s="172">
        <v>6</v>
      </c>
      <c r="D95" s="235" t="s">
        <v>296</v>
      </c>
      <c r="E95" s="235"/>
      <c r="F95" s="138"/>
      <c r="G95" s="171"/>
      <c r="H95" s="138"/>
      <c r="I95" s="140">
        <f>ROUND((SUM(I90:I94))/1,2)</f>
        <v>0</v>
      </c>
      <c r="J95" s="139"/>
      <c r="K95" s="139"/>
      <c r="L95" s="139">
        <f>ROUND((SUM(L90:L94))/1,2)</f>
        <v>0</v>
      </c>
      <c r="M95" s="139">
        <f>ROUND((SUM(M90:M94))/1,2)</f>
        <v>0</v>
      </c>
      <c r="N95" s="139"/>
      <c r="O95" s="139"/>
      <c r="P95" s="139"/>
      <c r="Q95" s="10"/>
      <c r="R95" s="10"/>
      <c r="S95" s="10">
        <f>ROUND((SUM(S90:S94))/1,2)</f>
        <v>10.68</v>
      </c>
      <c r="T95" s="10"/>
      <c r="U95" s="10"/>
      <c r="V95" s="192">
        <f>ROUND((SUM(V90:V94))/1,2)</f>
        <v>0</v>
      </c>
      <c r="W95" s="208"/>
      <c r="X95" s="137"/>
      <c r="Y95" s="137"/>
      <c r="Z95" s="137"/>
    </row>
    <row r="96" spans="1:26" x14ac:dyDescent="0.25">
      <c r="A96" s="1"/>
      <c r="B96" s="200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3"/>
      <c r="W96" s="53"/>
    </row>
    <row r="97" spans="1:26" x14ac:dyDescent="0.25">
      <c r="A97" s="10"/>
      <c r="B97" s="204"/>
      <c r="C97" s="172">
        <v>9</v>
      </c>
      <c r="D97" s="235" t="s">
        <v>78</v>
      </c>
      <c r="E97" s="235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10"/>
      <c r="R97" s="10"/>
      <c r="S97" s="10"/>
      <c r="T97" s="10"/>
      <c r="U97" s="10"/>
      <c r="V97" s="190"/>
      <c r="W97" s="208"/>
      <c r="X97" s="137"/>
      <c r="Y97" s="137"/>
      <c r="Z97" s="137"/>
    </row>
    <row r="98" spans="1:26" ht="24.95" customHeight="1" x14ac:dyDescent="0.25">
      <c r="A98" s="179"/>
      <c r="B98" s="205">
        <v>6</v>
      </c>
      <c r="C98" s="180" t="s">
        <v>2432</v>
      </c>
      <c r="D98" s="236" t="s">
        <v>2433</v>
      </c>
      <c r="E98" s="236"/>
      <c r="F98" s="174" t="s">
        <v>113</v>
      </c>
      <c r="G98" s="175">
        <v>4.68</v>
      </c>
      <c r="H98" s="174"/>
      <c r="I98" s="174">
        <f t="shared" ref="I98:I115" si="0">ROUND(G98*(H98),2)</f>
        <v>0</v>
      </c>
      <c r="J98" s="176">
        <f t="shared" ref="J98:J115" si="1">ROUND(G98*(N98),2)</f>
        <v>18.059999999999999</v>
      </c>
      <c r="K98" s="177">
        <f t="shared" ref="K98:K115" si="2">ROUND(G98*(O98),2)</f>
        <v>0</v>
      </c>
      <c r="L98" s="177">
        <f t="shared" ref="L98:L115" si="3">ROUND(G98*(H98),2)</f>
        <v>0</v>
      </c>
      <c r="M98" s="177"/>
      <c r="N98" s="177">
        <v>3.86</v>
      </c>
      <c r="O98" s="177"/>
      <c r="P98" s="181"/>
      <c r="Q98" s="181"/>
      <c r="R98" s="181"/>
      <c r="S98" s="182">
        <f t="shared" ref="S98:S115" si="4">ROUND(G98*(P98),3)</f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7</v>
      </c>
      <c r="C99" s="180" t="s">
        <v>1781</v>
      </c>
      <c r="D99" s="236" t="s">
        <v>2434</v>
      </c>
      <c r="E99" s="236"/>
      <c r="F99" s="174" t="s">
        <v>113</v>
      </c>
      <c r="G99" s="175">
        <v>6.5039999999999996</v>
      </c>
      <c r="H99" s="174"/>
      <c r="I99" s="174">
        <f t="shared" si="0"/>
        <v>0</v>
      </c>
      <c r="J99" s="176">
        <f t="shared" si="1"/>
        <v>77.14</v>
      </c>
      <c r="K99" s="177">
        <f t="shared" si="2"/>
        <v>0</v>
      </c>
      <c r="L99" s="177">
        <f t="shared" si="3"/>
        <v>0</v>
      </c>
      <c r="M99" s="177"/>
      <c r="N99" s="177">
        <v>11.86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8</v>
      </c>
      <c r="C100" s="180" t="s">
        <v>2435</v>
      </c>
      <c r="D100" s="236" t="s">
        <v>2436</v>
      </c>
      <c r="E100" s="236"/>
      <c r="F100" s="174" t="s">
        <v>113</v>
      </c>
      <c r="G100" s="175">
        <v>47.304000000000002</v>
      </c>
      <c r="H100" s="174"/>
      <c r="I100" s="174">
        <f t="shared" si="0"/>
        <v>0</v>
      </c>
      <c r="J100" s="176">
        <f t="shared" si="1"/>
        <v>336.8</v>
      </c>
      <c r="K100" s="177">
        <f t="shared" si="2"/>
        <v>0</v>
      </c>
      <c r="L100" s="177">
        <f t="shared" si="3"/>
        <v>0</v>
      </c>
      <c r="M100" s="177"/>
      <c r="N100" s="177">
        <v>7.12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9</v>
      </c>
      <c r="C101" s="180" t="s">
        <v>2437</v>
      </c>
      <c r="D101" s="236" t="s">
        <v>2438</v>
      </c>
      <c r="E101" s="236"/>
      <c r="F101" s="174" t="s">
        <v>113</v>
      </c>
      <c r="G101" s="175">
        <v>23.722999999999999</v>
      </c>
      <c r="H101" s="174"/>
      <c r="I101" s="174">
        <f t="shared" si="0"/>
        <v>0</v>
      </c>
      <c r="J101" s="176">
        <f t="shared" si="1"/>
        <v>139.97</v>
      </c>
      <c r="K101" s="177">
        <f t="shared" si="2"/>
        <v>0</v>
      </c>
      <c r="L101" s="177">
        <f t="shared" si="3"/>
        <v>0</v>
      </c>
      <c r="M101" s="177"/>
      <c r="N101" s="177">
        <v>5.9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10</v>
      </c>
      <c r="C102" s="180" t="s">
        <v>2439</v>
      </c>
      <c r="D102" s="236" t="s">
        <v>2440</v>
      </c>
      <c r="E102" s="236"/>
      <c r="F102" s="174" t="s">
        <v>113</v>
      </c>
      <c r="G102" s="175">
        <v>5.5679999999999996</v>
      </c>
      <c r="H102" s="174"/>
      <c r="I102" s="174">
        <f t="shared" si="0"/>
        <v>0</v>
      </c>
      <c r="J102" s="176">
        <f t="shared" si="1"/>
        <v>26.17</v>
      </c>
      <c r="K102" s="177">
        <f t="shared" si="2"/>
        <v>0</v>
      </c>
      <c r="L102" s="177">
        <f t="shared" si="3"/>
        <v>0</v>
      </c>
      <c r="M102" s="177"/>
      <c r="N102" s="177">
        <v>4.7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05">
        <v>11</v>
      </c>
      <c r="C103" s="180" t="s">
        <v>2441</v>
      </c>
      <c r="D103" s="236" t="s">
        <v>2442</v>
      </c>
      <c r="E103" s="236"/>
      <c r="F103" s="174" t="s">
        <v>113</v>
      </c>
      <c r="G103" s="175">
        <v>3.2429999999999999</v>
      </c>
      <c r="H103" s="174"/>
      <c r="I103" s="174">
        <f t="shared" si="0"/>
        <v>0</v>
      </c>
      <c r="J103" s="176">
        <f t="shared" si="1"/>
        <v>32.56</v>
      </c>
      <c r="K103" s="177">
        <f t="shared" si="2"/>
        <v>0</v>
      </c>
      <c r="L103" s="177">
        <f t="shared" si="3"/>
        <v>0</v>
      </c>
      <c r="M103" s="177"/>
      <c r="N103" s="177">
        <v>10.039999999999999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1"/>
      <c r="W103" s="53"/>
      <c r="Z103">
        <v>0</v>
      </c>
    </row>
    <row r="104" spans="1:26" ht="24.95" customHeight="1" x14ac:dyDescent="0.25">
      <c r="A104" s="179"/>
      <c r="B104" s="205">
        <v>12</v>
      </c>
      <c r="C104" s="180" t="s">
        <v>2443</v>
      </c>
      <c r="D104" s="236" t="s">
        <v>2444</v>
      </c>
      <c r="E104" s="236"/>
      <c r="F104" s="174" t="s">
        <v>113</v>
      </c>
      <c r="G104" s="175">
        <v>8.7520000000000007</v>
      </c>
      <c r="H104" s="174"/>
      <c r="I104" s="174">
        <f t="shared" si="0"/>
        <v>0</v>
      </c>
      <c r="J104" s="176">
        <f t="shared" si="1"/>
        <v>64.59</v>
      </c>
      <c r="K104" s="177">
        <f t="shared" si="2"/>
        <v>0</v>
      </c>
      <c r="L104" s="177">
        <f t="shared" si="3"/>
        <v>0</v>
      </c>
      <c r="M104" s="177"/>
      <c r="N104" s="177">
        <v>7.38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05">
        <v>13</v>
      </c>
      <c r="C105" s="180" t="s">
        <v>2445</v>
      </c>
      <c r="D105" s="236" t="s">
        <v>2446</v>
      </c>
      <c r="E105" s="236"/>
      <c r="F105" s="174" t="s">
        <v>113</v>
      </c>
      <c r="G105" s="175">
        <v>11.352</v>
      </c>
      <c r="H105" s="174"/>
      <c r="I105" s="174">
        <f t="shared" si="0"/>
        <v>0</v>
      </c>
      <c r="J105" s="176">
        <f t="shared" si="1"/>
        <v>64.930000000000007</v>
      </c>
      <c r="K105" s="177">
        <f t="shared" si="2"/>
        <v>0</v>
      </c>
      <c r="L105" s="177">
        <f t="shared" si="3"/>
        <v>0</v>
      </c>
      <c r="M105" s="177"/>
      <c r="N105" s="177">
        <v>5.72</v>
      </c>
      <c r="O105" s="177"/>
      <c r="P105" s="181"/>
      <c r="Q105" s="181"/>
      <c r="R105" s="181"/>
      <c r="S105" s="182">
        <f t="shared" si="4"/>
        <v>0</v>
      </c>
      <c r="T105" s="178"/>
      <c r="U105" s="178"/>
      <c r="V105" s="191"/>
      <c r="W105" s="53"/>
      <c r="Z105">
        <v>0</v>
      </c>
    </row>
    <row r="106" spans="1:26" ht="24.95" customHeight="1" x14ac:dyDescent="0.25">
      <c r="A106" s="179"/>
      <c r="B106" s="205">
        <v>14</v>
      </c>
      <c r="C106" s="180" t="s">
        <v>142</v>
      </c>
      <c r="D106" s="236" t="s">
        <v>143</v>
      </c>
      <c r="E106" s="236"/>
      <c r="F106" s="174" t="s">
        <v>113</v>
      </c>
      <c r="G106" s="175">
        <v>2.0499999999999998</v>
      </c>
      <c r="H106" s="174"/>
      <c r="I106" s="174">
        <f t="shared" si="0"/>
        <v>0</v>
      </c>
      <c r="J106" s="176">
        <f t="shared" si="1"/>
        <v>31.28</v>
      </c>
      <c r="K106" s="177">
        <f t="shared" si="2"/>
        <v>0</v>
      </c>
      <c r="L106" s="177">
        <f t="shared" si="3"/>
        <v>0</v>
      </c>
      <c r="M106" s="177"/>
      <c r="N106" s="177">
        <v>15.26</v>
      </c>
      <c r="O106" s="177"/>
      <c r="P106" s="181"/>
      <c r="Q106" s="181"/>
      <c r="R106" s="181"/>
      <c r="S106" s="182">
        <f t="shared" si="4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15</v>
      </c>
      <c r="C107" s="180" t="s">
        <v>2447</v>
      </c>
      <c r="D107" s="236" t="s">
        <v>2448</v>
      </c>
      <c r="E107" s="236"/>
      <c r="F107" s="174" t="s">
        <v>113</v>
      </c>
      <c r="G107" s="175">
        <v>6.3449999999999998</v>
      </c>
      <c r="H107" s="174"/>
      <c r="I107" s="174">
        <f t="shared" si="0"/>
        <v>0</v>
      </c>
      <c r="J107" s="176">
        <f t="shared" si="1"/>
        <v>37.119999999999997</v>
      </c>
      <c r="K107" s="177">
        <f t="shared" si="2"/>
        <v>0</v>
      </c>
      <c r="L107" s="177">
        <f t="shared" si="3"/>
        <v>0</v>
      </c>
      <c r="M107" s="177"/>
      <c r="N107" s="177">
        <v>5.85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1"/>
      <c r="W107" s="53"/>
      <c r="Z107">
        <v>0</v>
      </c>
    </row>
    <row r="108" spans="1:26" ht="24.95" customHeight="1" x14ac:dyDescent="0.25">
      <c r="A108" s="179"/>
      <c r="B108" s="205">
        <v>16</v>
      </c>
      <c r="C108" s="180" t="s">
        <v>2449</v>
      </c>
      <c r="D108" s="236" t="s">
        <v>2450</v>
      </c>
      <c r="E108" s="236"/>
      <c r="F108" s="174" t="s">
        <v>113</v>
      </c>
      <c r="G108" s="175">
        <v>106.80200000000001</v>
      </c>
      <c r="H108" s="174"/>
      <c r="I108" s="174">
        <f t="shared" si="0"/>
        <v>0</v>
      </c>
      <c r="J108" s="176">
        <f t="shared" si="1"/>
        <v>394.1</v>
      </c>
      <c r="K108" s="177">
        <f t="shared" si="2"/>
        <v>0</v>
      </c>
      <c r="L108" s="177">
        <f t="shared" si="3"/>
        <v>0</v>
      </c>
      <c r="M108" s="177"/>
      <c r="N108" s="177">
        <v>3.69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191"/>
      <c r="W108" s="53"/>
      <c r="Z108">
        <v>0</v>
      </c>
    </row>
    <row r="109" spans="1:26" ht="24.95" customHeight="1" x14ac:dyDescent="0.25">
      <c r="A109" s="179"/>
      <c r="B109" s="205">
        <v>17</v>
      </c>
      <c r="C109" s="180" t="s">
        <v>144</v>
      </c>
      <c r="D109" s="236" t="s">
        <v>2451</v>
      </c>
      <c r="E109" s="236"/>
      <c r="F109" s="174" t="s">
        <v>113</v>
      </c>
      <c r="G109" s="175">
        <v>504.99200000000002</v>
      </c>
      <c r="H109" s="174"/>
      <c r="I109" s="174">
        <f t="shared" si="0"/>
        <v>0</v>
      </c>
      <c r="J109" s="176">
        <f t="shared" si="1"/>
        <v>2343.16</v>
      </c>
      <c r="K109" s="177">
        <f t="shared" si="2"/>
        <v>0</v>
      </c>
      <c r="L109" s="177">
        <f t="shared" si="3"/>
        <v>0</v>
      </c>
      <c r="M109" s="177"/>
      <c r="N109" s="177">
        <v>4.6399999999999997</v>
      </c>
      <c r="O109" s="177"/>
      <c r="P109" s="181"/>
      <c r="Q109" s="181"/>
      <c r="R109" s="181"/>
      <c r="S109" s="182">
        <f t="shared" si="4"/>
        <v>0</v>
      </c>
      <c r="T109" s="178"/>
      <c r="U109" s="178"/>
      <c r="V109" s="191"/>
      <c r="W109" s="53"/>
      <c r="Z109">
        <v>0</v>
      </c>
    </row>
    <row r="110" spans="1:26" ht="24.95" customHeight="1" x14ac:dyDescent="0.25">
      <c r="A110" s="179"/>
      <c r="B110" s="205">
        <v>18</v>
      </c>
      <c r="C110" s="180" t="s">
        <v>150</v>
      </c>
      <c r="D110" s="236" t="s">
        <v>151</v>
      </c>
      <c r="E110" s="236"/>
      <c r="F110" s="174" t="s">
        <v>152</v>
      </c>
      <c r="G110" s="175">
        <v>32.774999999999999</v>
      </c>
      <c r="H110" s="174"/>
      <c r="I110" s="174">
        <f t="shared" si="0"/>
        <v>0</v>
      </c>
      <c r="J110" s="176">
        <f t="shared" si="1"/>
        <v>404.12</v>
      </c>
      <c r="K110" s="177">
        <f t="shared" si="2"/>
        <v>0</v>
      </c>
      <c r="L110" s="177">
        <f t="shared" si="3"/>
        <v>0</v>
      </c>
      <c r="M110" s="177"/>
      <c r="N110" s="177">
        <v>12.33</v>
      </c>
      <c r="O110" s="177"/>
      <c r="P110" s="181"/>
      <c r="Q110" s="181"/>
      <c r="R110" s="181"/>
      <c r="S110" s="182">
        <f t="shared" si="4"/>
        <v>0</v>
      </c>
      <c r="T110" s="178"/>
      <c r="U110" s="178"/>
      <c r="V110" s="191"/>
      <c r="W110" s="53"/>
      <c r="Z110">
        <v>0</v>
      </c>
    </row>
    <row r="111" spans="1:26" ht="24.95" customHeight="1" x14ac:dyDescent="0.25">
      <c r="A111" s="179"/>
      <c r="B111" s="205">
        <v>19</v>
      </c>
      <c r="C111" s="180" t="s">
        <v>153</v>
      </c>
      <c r="D111" s="236" t="s">
        <v>154</v>
      </c>
      <c r="E111" s="236"/>
      <c r="F111" s="174" t="s">
        <v>152</v>
      </c>
      <c r="G111" s="175">
        <v>229.42500000000001</v>
      </c>
      <c r="H111" s="174"/>
      <c r="I111" s="174">
        <f t="shared" si="0"/>
        <v>0</v>
      </c>
      <c r="J111" s="176">
        <f t="shared" si="1"/>
        <v>89.48</v>
      </c>
      <c r="K111" s="177">
        <f t="shared" si="2"/>
        <v>0</v>
      </c>
      <c r="L111" s="177">
        <f t="shared" si="3"/>
        <v>0</v>
      </c>
      <c r="M111" s="177"/>
      <c r="N111" s="177">
        <v>0.39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191"/>
      <c r="W111" s="53"/>
      <c r="Z111">
        <v>0</v>
      </c>
    </row>
    <row r="112" spans="1:26" ht="24.95" customHeight="1" x14ac:dyDescent="0.25">
      <c r="A112" s="179"/>
      <c r="B112" s="205">
        <v>20</v>
      </c>
      <c r="C112" s="180" t="s">
        <v>155</v>
      </c>
      <c r="D112" s="236" t="s">
        <v>156</v>
      </c>
      <c r="E112" s="236"/>
      <c r="F112" s="174" t="s">
        <v>152</v>
      </c>
      <c r="G112" s="175">
        <v>32.774999999999999</v>
      </c>
      <c r="H112" s="174"/>
      <c r="I112" s="174">
        <f t="shared" si="0"/>
        <v>0</v>
      </c>
      <c r="J112" s="176">
        <f t="shared" si="1"/>
        <v>312.35000000000002</v>
      </c>
      <c r="K112" s="177">
        <f t="shared" si="2"/>
        <v>0</v>
      </c>
      <c r="L112" s="177">
        <f t="shared" si="3"/>
        <v>0</v>
      </c>
      <c r="M112" s="177"/>
      <c r="N112" s="177">
        <v>9.5299999999999994</v>
      </c>
      <c r="O112" s="177"/>
      <c r="P112" s="181"/>
      <c r="Q112" s="181"/>
      <c r="R112" s="181"/>
      <c r="S112" s="182">
        <f t="shared" si="4"/>
        <v>0</v>
      </c>
      <c r="T112" s="178"/>
      <c r="U112" s="178"/>
      <c r="V112" s="191"/>
      <c r="W112" s="53"/>
      <c r="Z112">
        <v>0</v>
      </c>
    </row>
    <row r="113" spans="1:26" ht="24.95" customHeight="1" x14ac:dyDescent="0.25">
      <c r="A113" s="179"/>
      <c r="B113" s="205">
        <v>21</v>
      </c>
      <c r="C113" s="180" t="s">
        <v>157</v>
      </c>
      <c r="D113" s="236" t="s">
        <v>158</v>
      </c>
      <c r="E113" s="236"/>
      <c r="F113" s="174" t="s">
        <v>152</v>
      </c>
      <c r="G113" s="175">
        <v>262.2</v>
      </c>
      <c r="H113" s="174"/>
      <c r="I113" s="174">
        <f t="shared" si="0"/>
        <v>0</v>
      </c>
      <c r="J113" s="176">
        <f t="shared" si="1"/>
        <v>280.55</v>
      </c>
      <c r="K113" s="177">
        <f t="shared" si="2"/>
        <v>0</v>
      </c>
      <c r="L113" s="177">
        <f t="shared" si="3"/>
        <v>0</v>
      </c>
      <c r="M113" s="177"/>
      <c r="N113" s="177">
        <v>1.07</v>
      </c>
      <c r="O113" s="177"/>
      <c r="P113" s="181"/>
      <c r="Q113" s="181"/>
      <c r="R113" s="181"/>
      <c r="S113" s="182">
        <f t="shared" si="4"/>
        <v>0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05">
        <v>22</v>
      </c>
      <c r="C114" s="180" t="s">
        <v>171</v>
      </c>
      <c r="D114" s="236" t="s">
        <v>172</v>
      </c>
      <c r="E114" s="236"/>
      <c r="F114" s="174" t="s">
        <v>152</v>
      </c>
      <c r="G114" s="175">
        <v>32.774999999999999</v>
      </c>
      <c r="H114" s="174"/>
      <c r="I114" s="174">
        <f t="shared" si="0"/>
        <v>0</v>
      </c>
      <c r="J114" s="176">
        <f t="shared" si="1"/>
        <v>917.7</v>
      </c>
      <c r="K114" s="177">
        <f t="shared" si="2"/>
        <v>0</v>
      </c>
      <c r="L114" s="177">
        <f t="shared" si="3"/>
        <v>0</v>
      </c>
      <c r="M114" s="177"/>
      <c r="N114" s="177">
        <v>28</v>
      </c>
      <c r="O114" s="177"/>
      <c r="P114" s="181"/>
      <c r="Q114" s="181"/>
      <c r="R114" s="181"/>
      <c r="S114" s="182">
        <f t="shared" si="4"/>
        <v>0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05">
        <v>23</v>
      </c>
      <c r="C115" s="180" t="s">
        <v>173</v>
      </c>
      <c r="D115" s="236" t="s">
        <v>174</v>
      </c>
      <c r="E115" s="236"/>
      <c r="F115" s="174" t="s">
        <v>175</v>
      </c>
      <c r="G115" s="175">
        <v>10</v>
      </c>
      <c r="H115" s="174"/>
      <c r="I115" s="174">
        <f t="shared" si="0"/>
        <v>0</v>
      </c>
      <c r="J115" s="176">
        <f t="shared" si="1"/>
        <v>150</v>
      </c>
      <c r="K115" s="177">
        <f t="shared" si="2"/>
        <v>0</v>
      </c>
      <c r="L115" s="177">
        <f t="shared" si="3"/>
        <v>0</v>
      </c>
      <c r="M115" s="177"/>
      <c r="N115" s="177">
        <v>15</v>
      </c>
      <c r="O115" s="177"/>
      <c r="P115" s="181"/>
      <c r="Q115" s="181"/>
      <c r="R115" s="181"/>
      <c r="S115" s="182">
        <f t="shared" si="4"/>
        <v>0</v>
      </c>
      <c r="T115" s="178"/>
      <c r="U115" s="178"/>
      <c r="V115" s="191"/>
      <c r="W115" s="53"/>
      <c r="Z115">
        <v>0</v>
      </c>
    </row>
    <row r="116" spans="1:26" x14ac:dyDescent="0.25">
      <c r="A116" s="10"/>
      <c r="B116" s="204"/>
      <c r="C116" s="172">
        <v>9</v>
      </c>
      <c r="D116" s="235" t="s">
        <v>78</v>
      </c>
      <c r="E116" s="235"/>
      <c r="F116" s="138"/>
      <c r="G116" s="171"/>
      <c r="H116" s="138"/>
      <c r="I116" s="140">
        <f>ROUND((SUM(I97:I115))/1,2)</f>
        <v>0</v>
      </c>
      <c r="J116" s="139"/>
      <c r="K116" s="139"/>
      <c r="L116" s="139">
        <f>ROUND((SUM(L97:L115))/1,2)</f>
        <v>0</v>
      </c>
      <c r="M116" s="139">
        <f>ROUND((SUM(M97:M115))/1,2)</f>
        <v>0</v>
      </c>
      <c r="N116" s="139"/>
      <c r="O116" s="139"/>
      <c r="P116" s="139"/>
      <c r="Q116" s="10"/>
      <c r="R116" s="10"/>
      <c r="S116" s="10">
        <f>ROUND((SUM(S97:S115))/1,2)</f>
        <v>0</v>
      </c>
      <c r="T116" s="10"/>
      <c r="U116" s="10"/>
      <c r="V116" s="192">
        <f>ROUND((SUM(V97:V115))/1,2)</f>
        <v>0</v>
      </c>
      <c r="W116" s="208"/>
      <c r="X116" s="137"/>
      <c r="Y116" s="137"/>
      <c r="Z116" s="137"/>
    </row>
    <row r="117" spans="1:26" x14ac:dyDescent="0.25">
      <c r="A117" s="1"/>
      <c r="B117" s="200"/>
      <c r="C117" s="1"/>
      <c r="D117" s="1"/>
      <c r="E117" s="131"/>
      <c r="F117" s="131"/>
      <c r="G117" s="165"/>
      <c r="H117" s="131"/>
      <c r="I117" s="131"/>
      <c r="J117" s="132"/>
      <c r="K117" s="132"/>
      <c r="L117" s="132"/>
      <c r="M117" s="132"/>
      <c r="N117" s="132"/>
      <c r="O117" s="132"/>
      <c r="P117" s="132"/>
      <c r="Q117" s="1"/>
      <c r="R117" s="1"/>
      <c r="S117" s="1"/>
      <c r="T117" s="1"/>
      <c r="U117" s="1"/>
      <c r="V117" s="193"/>
      <c r="W117" s="53"/>
    </row>
    <row r="118" spans="1:26" x14ac:dyDescent="0.25">
      <c r="A118" s="10"/>
      <c r="B118" s="204"/>
      <c r="C118" s="172">
        <v>99</v>
      </c>
      <c r="D118" s="235" t="s">
        <v>297</v>
      </c>
      <c r="E118" s="235"/>
      <c r="F118" s="138"/>
      <c r="G118" s="171"/>
      <c r="H118" s="138"/>
      <c r="I118" s="138"/>
      <c r="J118" s="139"/>
      <c r="K118" s="139"/>
      <c r="L118" s="139"/>
      <c r="M118" s="139"/>
      <c r="N118" s="139"/>
      <c r="O118" s="139"/>
      <c r="P118" s="139"/>
      <c r="Q118" s="10"/>
      <c r="R118" s="10"/>
      <c r="S118" s="10"/>
      <c r="T118" s="10"/>
      <c r="U118" s="10"/>
      <c r="V118" s="190"/>
      <c r="W118" s="208"/>
      <c r="X118" s="137"/>
      <c r="Y118" s="137"/>
      <c r="Z118" s="137"/>
    </row>
    <row r="119" spans="1:26" ht="24.95" customHeight="1" x14ac:dyDescent="0.25">
      <c r="A119" s="179"/>
      <c r="B119" s="205">
        <v>24</v>
      </c>
      <c r="C119" s="180" t="s">
        <v>1708</v>
      </c>
      <c r="D119" s="236" t="s">
        <v>1709</v>
      </c>
      <c r="E119" s="236"/>
      <c r="F119" s="174" t="s">
        <v>152</v>
      </c>
      <c r="G119" s="175">
        <v>10.837</v>
      </c>
      <c r="H119" s="174"/>
      <c r="I119" s="174">
        <f>ROUND(G119*(H119),2)</f>
        <v>0</v>
      </c>
      <c r="J119" s="176">
        <f>ROUND(G119*(N119),2)</f>
        <v>359.46</v>
      </c>
      <c r="K119" s="177">
        <f>ROUND(G119*(O119),2)</f>
        <v>0</v>
      </c>
      <c r="L119" s="177">
        <f>ROUND(G119*(H119),2)</f>
        <v>0</v>
      </c>
      <c r="M119" s="177"/>
      <c r="N119" s="177">
        <v>33.17</v>
      </c>
      <c r="O119" s="177"/>
      <c r="P119" s="181"/>
      <c r="Q119" s="181"/>
      <c r="R119" s="181"/>
      <c r="S119" s="182">
        <f>ROUND(G119*(P119),3)</f>
        <v>0</v>
      </c>
      <c r="T119" s="178"/>
      <c r="U119" s="178"/>
      <c r="V119" s="191"/>
      <c r="W119" s="53"/>
      <c r="Z119">
        <v>0</v>
      </c>
    </row>
    <row r="120" spans="1:26" x14ac:dyDescent="0.25">
      <c r="A120" s="10"/>
      <c r="B120" s="204"/>
      <c r="C120" s="172">
        <v>99</v>
      </c>
      <c r="D120" s="235" t="s">
        <v>297</v>
      </c>
      <c r="E120" s="235"/>
      <c r="F120" s="138"/>
      <c r="G120" s="171"/>
      <c r="H120" s="138"/>
      <c r="I120" s="140">
        <f>ROUND((SUM(I118:I119))/1,2)</f>
        <v>0</v>
      </c>
      <c r="J120" s="139"/>
      <c r="K120" s="139"/>
      <c r="L120" s="139">
        <f>ROUND((SUM(L118:L119))/1,2)</f>
        <v>0</v>
      </c>
      <c r="M120" s="139">
        <f>ROUND((SUM(M118:M119))/1,2)</f>
        <v>0</v>
      </c>
      <c r="N120" s="139"/>
      <c r="O120" s="139"/>
      <c r="P120" s="139"/>
      <c r="Q120" s="10"/>
      <c r="R120" s="10"/>
      <c r="S120" s="10">
        <f>ROUND((SUM(S118:S119))/1,2)</f>
        <v>0</v>
      </c>
      <c r="T120" s="10"/>
      <c r="U120" s="10"/>
      <c r="V120" s="192">
        <f>ROUND((SUM(V118:V119))/1,2)</f>
        <v>0</v>
      </c>
      <c r="W120" s="208"/>
      <c r="X120" s="137"/>
      <c r="Y120" s="137"/>
      <c r="Z120" s="137"/>
    </row>
    <row r="121" spans="1:26" x14ac:dyDescent="0.25">
      <c r="A121" s="1"/>
      <c r="B121" s="200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193"/>
      <c r="W121" s="53"/>
    </row>
    <row r="122" spans="1:26" x14ac:dyDescent="0.25">
      <c r="A122" s="10"/>
      <c r="B122" s="204"/>
      <c r="C122" s="10"/>
      <c r="D122" s="237" t="s">
        <v>76</v>
      </c>
      <c r="E122" s="237"/>
      <c r="F122" s="138"/>
      <c r="G122" s="171"/>
      <c r="H122" s="138"/>
      <c r="I122" s="140">
        <f>ROUND((SUM(I85:I121))/2,2)</f>
        <v>0</v>
      </c>
      <c r="J122" s="139"/>
      <c r="K122" s="139"/>
      <c r="L122" s="138">
        <f>ROUND((SUM(L85:L121))/2,2)</f>
        <v>0</v>
      </c>
      <c r="M122" s="138">
        <f>ROUND((SUM(M85:M121))/2,2)</f>
        <v>0</v>
      </c>
      <c r="N122" s="139"/>
      <c r="O122" s="139"/>
      <c r="P122" s="184"/>
      <c r="Q122" s="10"/>
      <c r="R122" s="10"/>
      <c r="S122" s="184">
        <f>ROUND((SUM(S85:S121))/2,2)</f>
        <v>10.68</v>
      </c>
      <c r="T122" s="10"/>
      <c r="U122" s="10"/>
      <c r="V122" s="192">
        <f>ROUND((SUM(V85:V121))/2,2)</f>
        <v>0</v>
      </c>
      <c r="W122" s="53"/>
    </row>
    <row r="123" spans="1:26" x14ac:dyDescent="0.25">
      <c r="A123" s="1"/>
      <c r="B123" s="200"/>
      <c r="C123" s="1"/>
      <c r="D123" s="1"/>
      <c r="E123" s="131"/>
      <c r="F123" s="131"/>
      <c r="G123" s="165"/>
      <c r="H123" s="131"/>
      <c r="I123" s="131"/>
      <c r="J123" s="132"/>
      <c r="K123" s="132"/>
      <c r="L123" s="132"/>
      <c r="M123" s="132"/>
      <c r="N123" s="132"/>
      <c r="O123" s="132"/>
      <c r="P123" s="132"/>
      <c r="Q123" s="1"/>
      <c r="R123" s="1"/>
      <c r="S123" s="1"/>
      <c r="T123" s="1"/>
      <c r="U123" s="1"/>
      <c r="V123" s="193"/>
      <c r="W123" s="53"/>
    </row>
    <row r="124" spans="1:26" x14ac:dyDescent="0.25">
      <c r="A124" s="10"/>
      <c r="B124" s="204"/>
      <c r="C124" s="10"/>
      <c r="D124" s="237" t="s">
        <v>79</v>
      </c>
      <c r="E124" s="237"/>
      <c r="F124" s="138"/>
      <c r="G124" s="171"/>
      <c r="H124" s="138"/>
      <c r="I124" s="138"/>
      <c r="J124" s="139"/>
      <c r="K124" s="139"/>
      <c r="L124" s="139"/>
      <c r="M124" s="139"/>
      <c r="N124" s="139"/>
      <c r="O124" s="139"/>
      <c r="P124" s="139"/>
      <c r="Q124" s="10"/>
      <c r="R124" s="10"/>
      <c r="S124" s="10"/>
      <c r="T124" s="10"/>
      <c r="U124" s="10"/>
      <c r="V124" s="190"/>
      <c r="W124" s="208"/>
      <c r="X124" s="137"/>
      <c r="Y124" s="137"/>
      <c r="Z124" s="137"/>
    </row>
    <row r="125" spans="1:26" x14ac:dyDescent="0.25">
      <c r="A125" s="10"/>
      <c r="B125" s="204"/>
      <c r="C125" s="172">
        <v>764</v>
      </c>
      <c r="D125" s="235" t="s">
        <v>87</v>
      </c>
      <c r="E125" s="235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0"/>
      <c r="W125" s="208"/>
      <c r="X125" s="137"/>
      <c r="Y125" s="137"/>
      <c r="Z125" s="137"/>
    </row>
    <row r="126" spans="1:26" ht="24.95" customHeight="1" x14ac:dyDescent="0.25">
      <c r="A126" s="179"/>
      <c r="B126" s="205">
        <v>25</v>
      </c>
      <c r="C126" s="180" t="s">
        <v>2452</v>
      </c>
      <c r="D126" s="236" t="s">
        <v>2453</v>
      </c>
      <c r="E126" s="236"/>
      <c r="F126" s="174" t="s">
        <v>133</v>
      </c>
      <c r="G126" s="175">
        <v>195.89</v>
      </c>
      <c r="H126" s="174"/>
      <c r="I126" s="174">
        <f t="shared" ref="I126:I131" si="5">ROUND(G126*(H126),2)</f>
        <v>0</v>
      </c>
      <c r="J126" s="176">
        <f t="shared" ref="J126:J131" si="6">ROUND(G126*(N126),2)</f>
        <v>3426.12</v>
      </c>
      <c r="K126" s="177">
        <f t="shared" ref="K126:K131" si="7">ROUND(G126*(O126),2)</f>
        <v>0</v>
      </c>
      <c r="L126" s="177">
        <f t="shared" ref="L126:L131" si="8">ROUND(G126*(H126),2)</f>
        <v>0</v>
      </c>
      <c r="M126" s="177"/>
      <c r="N126" s="177">
        <v>17.489999999999998</v>
      </c>
      <c r="O126" s="177"/>
      <c r="P126" s="181"/>
      <c r="Q126" s="181"/>
      <c r="R126" s="181"/>
      <c r="S126" s="182">
        <f t="shared" ref="S126:S131" si="9">ROUND(G126*(P126),3)</f>
        <v>0</v>
      </c>
      <c r="T126" s="178"/>
      <c r="U126" s="178"/>
      <c r="V126" s="191"/>
      <c r="W126" s="53"/>
      <c r="Z126">
        <v>0</v>
      </c>
    </row>
    <row r="127" spans="1:26" ht="24.95" customHeight="1" x14ac:dyDescent="0.25">
      <c r="A127" s="179"/>
      <c r="B127" s="205">
        <v>26</v>
      </c>
      <c r="C127" s="180" t="s">
        <v>2454</v>
      </c>
      <c r="D127" s="236" t="s">
        <v>2455</v>
      </c>
      <c r="E127" s="236"/>
      <c r="F127" s="174" t="s">
        <v>133</v>
      </c>
      <c r="G127" s="175">
        <v>52.8</v>
      </c>
      <c r="H127" s="174"/>
      <c r="I127" s="174">
        <f t="shared" si="5"/>
        <v>0</v>
      </c>
      <c r="J127" s="176">
        <f t="shared" si="6"/>
        <v>1294.1300000000001</v>
      </c>
      <c r="K127" s="177">
        <f t="shared" si="7"/>
        <v>0</v>
      </c>
      <c r="L127" s="177">
        <f t="shared" si="8"/>
        <v>0</v>
      </c>
      <c r="M127" s="177"/>
      <c r="N127" s="177">
        <v>24.51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27</v>
      </c>
      <c r="C128" s="180" t="s">
        <v>2456</v>
      </c>
      <c r="D128" s="236" t="s">
        <v>2457</v>
      </c>
      <c r="E128" s="236"/>
      <c r="F128" s="174" t="s">
        <v>133</v>
      </c>
      <c r="G128" s="175">
        <v>22.9</v>
      </c>
      <c r="H128" s="174"/>
      <c r="I128" s="174">
        <f t="shared" si="5"/>
        <v>0</v>
      </c>
      <c r="J128" s="176">
        <f t="shared" si="6"/>
        <v>651.28</v>
      </c>
      <c r="K128" s="177">
        <f t="shared" si="7"/>
        <v>0</v>
      </c>
      <c r="L128" s="177">
        <f t="shared" si="8"/>
        <v>0</v>
      </c>
      <c r="M128" s="177"/>
      <c r="N128" s="177">
        <v>28.44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1"/>
      <c r="W128" s="53"/>
      <c r="Z128">
        <v>0</v>
      </c>
    </row>
    <row r="129" spans="1:26" ht="24.95" customHeight="1" x14ac:dyDescent="0.25">
      <c r="A129" s="179"/>
      <c r="B129" s="205">
        <v>28</v>
      </c>
      <c r="C129" s="180" t="s">
        <v>246</v>
      </c>
      <c r="D129" s="236" t="s">
        <v>247</v>
      </c>
      <c r="E129" s="236"/>
      <c r="F129" s="174" t="s">
        <v>133</v>
      </c>
      <c r="G129" s="175">
        <v>195.89</v>
      </c>
      <c r="H129" s="174"/>
      <c r="I129" s="174">
        <f t="shared" si="5"/>
        <v>0</v>
      </c>
      <c r="J129" s="176">
        <f t="shared" si="6"/>
        <v>240.94</v>
      </c>
      <c r="K129" s="177">
        <f t="shared" si="7"/>
        <v>0</v>
      </c>
      <c r="L129" s="177">
        <f t="shared" si="8"/>
        <v>0</v>
      </c>
      <c r="M129" s="177"/>
      <c r="N129" s="177">
        <v>1.23</v>
      </c>
      <c r="O129" s="177"/>
      <c r="P129" s="181"/>
      <c r="Q129" s="181"/>
      <c r="R129" s="181"/>
      <c r="S129" s="182">
        <f t="shared" si="9"/>
        <v>0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05">
        <v>29</v>
      </c>
      <c r="C130" s="180" t="s">
        <v>2458</v>
      </c>
      <c r="D130" s="236" t="s">
        <v>2459</v>
      </c>
      <c r="E130" s="236"/>
      <c r="F130" s="174" t="s">
        <v>133</v>
      </c>
      <c r="G130" s="175">
        <v>75.7</v>
      </c>
      <c r="H130" s="174"/>
      <c r="I130" s="174">
        <f t="shared" si="5"/>
        <v>0</v>
      </c>
      <c r="J130" s="176">
        <f t="shared" si="6"/>
        <v>105.22</v>
      </c>
      <c r="K130" s="177">
        <f t="shared" si="7"/>
        <v>0</v>
      </c>
      <c r="L130" s="177">
        <f t="shared" si="8"/>
        <v>0</v>
      </c>
      <c r="M130" s="177"/>
      <c r="N130" s="177">
        <v>1.3900000000000001</v>
      </c>
      <c r="O130" s="177"/>
      <c r="P130" s="181"/>
      <c r="Q130" s="181"/>
      <c r="R130" s="181"/>
      <c r="S130" s="182">
        <f t="shared" si="9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30</v>
      </c>
      <c r="C131" s="180" t="s">
        <v>1819</v>
      </c>
      <c r="D131" s="236" t="s">
        <v>1820</v>
      </c>
      <c r="E131" s="236"/>
      <c r="F131" s="174" t="s">
        <v>180</v>
      </c>
      <c r="G131" s="175">
        <v>1.9</v>
      </c>
      <c r="H131" s="176"/>
      <c r="I131" s="174">
        <f t="shared" si="5"/>
        <v>0</v>
      </c>
      <c r="J131" s="176">
        <f t="shared" si="6"/>
        <v>108.64</v>
      </c>
      <c r="K131" s="177">
        <f t="shared" si="7"/>
        <v>0</v>
      </c>
      <c r="L131" s="177">
        <f t="shared" si="8"/>
        <v>0</v>
      </c>
      <c r="M131" s="177"/>
      <c r="N131" s="177">
        <v>57.179000000000002</v>
      </c>
      <c r="O131" s="177"/>
      <c r="P131" s="181"/>
      <c r="Q131" s="181"/>
      <c r="R131" s="181"/>
      <c r="S131" s="182">
        <f t="shared" si="9"/>
        <v>0</v>
      </c>
      <c r="T131" s="178"/>
      <c r="U131" s="178"/>
      <c r="V131" s="191"/>
      <c r="W131" s="53"/>
      <c r="Z131">
        <v>0</v>
      </c>
    </row>
    <row r="132" spans="1:26" x14ac:dyDescent="0.25">
      <c r="A132" s="10"/>
      <c r="B132" s="204"/>
      <c r="C132" s="172">
        <v>764</v>
      </c>
      <c r="D132" s="235" t="s">
        <v>87</v>
      </c>
      <c r="E132" s="235"/>
      <c r="F132" s="138"/>
      <c r="G132" s="171"/>
      <c r="H132" s="138"/>
      <c r="I132" s="140">
        <f>ROUND((SUM(I125:I131))/1,2)</f>
        <v>0</v>
      </c>
      <c r="J132" s="139"/>
      <c r="K132" s="139"/>
      <c r="L132" s="139">
        <f>ROUND((SUM(L125:L131))/1,2)</f>
        <v>0</v>
      </c>
      <c r="M132" s="139">
        <f>ROUND((SUM(M125:M131))/1,2)</f>
        <v>0</v>
      </c>
      <c r="N132" s="139"/>
      <c r="O132" s="139"/>
      <c r="P132" s="139"/>
      <c r="Q132" s="10"/>
      <c r="R132" s="10"/>
      <c r="S132" s="10">
        <f>ROUND((SUM(S125:S131))/1,2)</f>
        <v>0</v>
      </c>
      <c r="T132" s="10"/>
      <c r="U132" s="10"/>
      <c r="V132" s="192">
        <f>ROUND((SUM(V125:V131))/1,2)</f>
        <v>0</v>
      </c>
      <c r="W132" s="208"/>
      <c r="X132" s="137"/>
      <c r="Y132" s="137"/>
      <c r="Z132" s="137"/>
    </row>
    <row r="133" spans="1:26" x14ac:dyDescent="0.25">
      <c r="A133" s="1"/>
      <c r="B133" s="200"/>
      <c r="C133" s="1"/>
      <c r="D133" s="1"/>
      <c r="E133" s="131"/>
      <c r="F133" s="131"/>
      <c r="G133" s="165"/>
      <c r="H133" s="131"/>
      <c r="I133" s="131"/>
      <c r="J133" s="132"/>
      <c r="K133" s="132"/>
      <c r="L133" s="132"/>
      <c r="M133" s="132"/>
      <c r="N133" s="132"/>
      <c r="O133" s="132"/>
      <c r="P133" s="132"/>
      <c r="Q133" s="1"/>
      <c r="R133" s="1"/>
      <c r="S133" s="1"/>
      <c r="T133" s="1"/>
      <c r="U133" s="1"/>
      <c r="V133" s="193"/>
      <c r="W133" s="53"/>
    </row>
    <row r="134" spans="1:26" x14ac:dyDescent="0.25">
      <c r="A134" s="10"/>
      <c r="B134" s="204"/>
      <c r="C134" s="172">
        <v>766</v>
      </c>
      <c r="D134" s="235" t="s">
        <v>88</v>
      </c>
      <c r="E134" s="235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0"/>
      <c r="W134" s="208"/>
      <c r="X134" s="137"/>
      <c r="Y134" s="137"/>
      <c r="Z134" s="137"/>
    </row>
    <row r="135" spans="1:26" ht="24.95" customHeight="1" x14ac:dyDescent="0.25">
      <c r="A135" s="179"/>
      <c r="B135" s="205">
        <v>31</v>
      </c>
      <c r="C135" s="180" t="s">
        <v>1826</v>
      </c>
      <c r="D135" s="236" t="s">
        <v>2460</v>
      </c>
      <c r="E135" s="236"/>
      <c r="F135" s="174" t="s">
        <v>133</v>
      </c>
      <c r="G135" s="175">
        <v>323.56</v>
      </c>
      <c r="H135" s="174"/>
      <c r="I135" s="174">
        <f t="shared" ref="I135:I171" si="10">ROUND(G135*(H135),2)</f>
        <v>0</v>
      </c>
      <c r="J135" s="176">
        <f t="shared" ref="J135:J171" si="11">ROUND(G135*(N135),2)</f>
        <v>3746.82</v>
      </c>
      <c r="K135" s="177">
        <f t="shared" ref="K135:K171" si="12">ROUND(G135*(O135),2)</f>
        <v>0</v>
      </c>
      <c r="L135" s="177">
        <f>ROUND(G135*(H135),2)</f>
        <v>0</v>
      </c>
      <c r="M135" s="177"/>
      <c r="N135" s="177">
        <v>11.58</v>
      </c>
      <c r="O135" s="177"/>
      <c r="P135" s="181"/>
      <c r="Q135" s="181"/>
      <c r="R135" s="181"/>
      <c r="S135" s="182">
        <f t="shared" ref="S135:S171" si="13">ROUND(G135*(P135),3)</f>
        <v>0</v>
      </c>
      <c r="T135" s="178"/>
      <c r="U135" s="178"/>
      <c r="V135" s="191"/>
      <c r="W135" s="53"/>
      <c r="Z135">
        <v>0</v>
      </c>
    </row>
    <row r="136" spans="1:26" ht="24.95" customHeight="1" x14ac:dyDescent="0.25">
      <c r="A136" s="179"/>
      <c r="B136" s="221">
        <v>32</v>
      </c>
      <c r="C136" s="216" t="s">
        <v>2461</v>
      </c>
      <c r="D136" s="315" t="s">
        <v>2462</v>
      </c>
      <c r="E136" s="315"/>
      <c r="F136" s="211" t="s">
        <v>133</v>
      </c>
      <c r="G136" s="212">
        <v>360</v>
      </c>
      <c r="H136" s="211"/>
      <c r="I136" s="211">
        <f t="shared" si="10"/>
        <v>0</v>
      </c>
      <c r="J136" s="213">
        <f t="shared" si="11"/>
        <v>594</v>
      </c>
      <c r="K136" s="214">
        <f t="shared" si="12"/>
        <v>0</v>
      </c>
      <c r="L136" s="214"/>
      <c r="M136" s="214">
        <f t="shared" ref="M136:M162" si="14">ROUND(G136*(H136),2)</f>
        <v>0</v>
      </c>
      <c r="N136" s="214">
        <v>1.65</v>
      </c>
      <c r="O136" s="214"/>
      <c r="P136" s="217"/>
      <c r="Q136" s="217"/>
      <c r="R136" s="217"/>
      <c r="S136" s="218">
        <f t="shared" si="13"/>
        <v>0</v>
      </c>
      <c r="T136" s="215"/>
      <c r="U136" s="215"/>
      <c r="V136" s="220"/>
      <c r="W136" s="53"/>
      <c r="Z136">
        <v>0</v>
      </c>
    </row>
    <row r="137" spans="1:26" ht="24.95" customHeight="1" x14ac:dyDescent="0.25">
      <c r="A137" s="179"/>
      <c r="B137" s="221">
        <v>33</v>
      </c>
      <c r="C137" s="216" t="s">
        <v>2463</v>
      </c>
      <c r="D137" s="315" t="s">
        <v>2464</v>
      </c>
      <c r="E137" s="315"/>
      <c r="F137" s="211" t="s">
        <v>133</v>
      </c>
      <c r="G137" s="212">
        <v>360</v>
      </c>
      <c r="H137" s="211"/>
      <c r="I137" s="211">
        <f t="shared" si="10"/>
        <v>0</v>
      </c>
      <c r="J137" s="213">
        <f t="shared" si="11"/>
        <v>604.79999999999995</v>
      </c>
      <c r="K137" s="214">
        <f t="shared" si="12"/>
        <v>0</v>
      </c>
      <c r="L137" s="214"/>
      <c r="M137" s="214">
        <f t="shared" si="14"/>
        <v>0</v>
      </c>
      <c r="N137" s="214">
        <v>1.6800000000000002</v>
      </c>
      <c r="O137" s="214"/>
      <c r="P137" s="217"/>
      <c r="Q137" s="217"/>
      <c r="R137" s="217"/>
      <c r="S137" s="218">
        <f t="shared" si="13"/>
        <v>0</v>
      </c>
      <c r="T137" s="215"/>
      <c r="U137" s="215"/>
      <c r="V137" s="220"/>
      <c r="W137" s="53"/>
      <c r="Z137">
        <v>0</v>
      </c>
    </row>
    <row r="138" spans="1:26" ht="35.1" customHeight="1" x14ac:dyDescent="0.25">
      <c r="A138" s="179"/>
      <c r="B138" s="221">
        <v>34</v>
      </c>
      <c r="C138" s="216" t="s">
        <v>2465</v>
      </c>
      <c r="D138" s="315" t="s">
        <v>2466</v>
      </c>
      <c r="E138" s="315"/>
      <c r="F138" s="211" t="s">
        <v>175</v>
      </c>
      <c r="G138" s="212">
        <v>1</v>
      </c>
      <c r="H138" s="211"/>
      <c r="I138" s="211">
        <f t="shared" si="10"/>
        <v>0</v>
      </c>
      <c r="J138" s="213">
        <f t="shared" si="11"/>
        <v>565</v>
      </c>
      <c r="K138" s="214">
        <f t="shared" si="12"/>
        <v>0</v>
      </c>
      <c r="L138" s="214"/>
      <c r="M138" s="214">
        <f t="shared" si="14"/>
        <v>0</v>
      </c>
      <c r="N138" s="214">
        <v>565</v>
      </c>
      <c r="O138" s="214"/>
      <c r="P138" s="217"/>
      <c r="Q138" s="217"/>
      <c r="R138" s="217"/>
      <c r="S138" s="218">
        <f t="shared" si="13"/>
        <v>0</v>
      </c>
      <c r="T138" s="215"/>
      <c r="U138" s="215"/>
      <c r="V138" s="220"/>
      <c r="W138" s="53"/>
      <c r="Z138">
        <v>0</v>
      </c>
    </row>
    <row r="139" spans="1:26" ht="24.95" customHeight="1" x14ac:dyDescent="0.25">
      <c r="A139" s="179"/>
      <c r="B139" s="221">
        <v>35</v>
      </c>
      <c r="C139" s="216" t="s">
        <v>2467</v>
      </c>
      <c r="D139" s="315" t="s">
        <v>2468</v>
      </c>
      <c r="E139" s="315"/>
      <c r="F139" s="211" t="s">
        <v>175</v>
      </c>
      <c r="G139" s="212">
        <v>2</v>
      </c>
      <c r="H139" s="211"/>
      <c r="I139" s="211">
        <f t="shared" si="10"/>
        <v>0</v>
      </c>
      <c r="J139" s="213">
        <f t="shared" si="11"/>
        <v>810</v>
      </c>
      <c r="K139" s="214">
        <f t="shared" si="12"/>
        <v>0</v>
      </c>
      <c r="L139" s="214"/>
      <c r="M139" s="214">
        <f t="shared" si="14"/>
        <v>0</v>
      </c>
      <c r="N139" s="214">
        <v>405</v>
      </c>
      <c r="O139" s="214"/>
      <c r="P139" s="217"/>
      <c r="Q139" s="217"/>
      <c r="R139" s="217"/>
      <c r="S139" s="218">
        <f t="shared" si="13"/>
        <v>0</v>
      </c>
      <c r="T139" s="215"/>
      <c r="U139" s="215"/>
      <c r="V139" s="220"/>
      <c r="W139" s="53"/>
      <c r="Z139">
        <v>0</v>
      </c>
    </row>
    <row r="140" spans="1:26" ht="35.1" customHeight="1" x14ac:dyDescent="0.25">
      <c r="A140" s="179"/>
      <c r="B140" s="221">
        <v>36</v>
      </c>
      <c r="C140" s="216" t="s">
        <v>2469</v>
      </c>
      <c r="D140" s="315" t="s">
        <v>2470</v>
      </c>
      <c r="E140" s="315"/>
      <c r="F140" s="211" t="s">
        <v>175</v>
      </c>
      <c r="G140" s="212">
        <v>1</v>
      </c>
      <c r="H140" s="211"/>
      <c r="I140" s="211">
        <f t="shared" si="10"/>
        <v>0</v>
      </c>
      <c r="J140" s="213">
        <f t="shared" si="11"/>
        <v>583</v>
      </c>
      <c r="K140" s="214">
        <f t="shared" si="12"/>
        <v>0</v>
      </c>
      <c r="L140" s="214"/>
      <c r="M140" s="214">
        <f t="shared" si="14"/>
        <v>0</v>
      </c>
      <c r="N140" s="214">
        <v>583</v>
      </c>
      <c r="O140" s="214"/>
      <c r="P140" s="217"/>
      <c r="Q140" s="217"/>
      <c r="R140" s="217"/>
      <c r="S140" s="218">
        <f t="shared" si="13"/>
        <v>0</v>
      </c>
      <c r="T140" s="215"/>
      <c r="U140" s="215"/>
      <c r="V140" s="220"/>
      <c r="W140" s="53"/>
      <c r="Z140">
        <v>0</v>
      </c>
    </row>
    <row r="141" spans="1:26" ht="35.1" customHeight="1" x14ac:dyDescent="0.25">
      <c r="A141" s="179"/>
      <c r="B141" s="221">
        <v>37</v>
      </c>
      <c r="C141" s="216" t="s">
        <v>2471</v>
      </c>
      <c r="D141" s="315" t="s">
        <v>2472</v>
      </c>
      <c r="E141" s="315"/>
      <c r="F141" s="211" t="s">
        <v>175</v>
      </c>
      <c r="G141" s="212">
        <v>2</v>
      </c>
      <c r="H141" s="211"/>
      <c r="I141" s="211">
        <f t="shared" si="10"/>
        <v>0</v>
      </c>
      <c r="J141" s="213">
        <f t="shared" si="11"/>
        <v>1470</v>
      </c>
      <c r="K141" s="214">
        <f t="shared" si="12"/>
        <v>0</v>
      </c>
      <c r="L141" s="214"/>
      <c r="M141" s="214">
        <f t="shared" si="14"/>
        <v>0</v>
      </c>
      <c r="N141" s="214">
        <v>735</v>
      </c>
      <c r="O141" s="214"/>
      <c r="P141" s="217"/>
      <c r="Q141" s="217"/>
      <c r="R141" s="217"/>
      <c r="S141" s="218">
        <f t="shared" si="13"/>
        <v>0</v>
      </c>
      <c r="T141" s="215"/>
      <c r="U141" s="215"/>
      <c r="V141" s="220"/>
      <c r="W141" s="53"/>
      <c r="Z141">
        <v>0</v>
      </c>
    </row>
    <row r="142" spans="1:26" ht="24.95" customHeight="1" x14ac:dyDescent="0.25">
      <c r="A142" s="179"/>
      <c r="B142" s="221">
        <v>38</v>
      </c>
      <c r="C142" s="216" t="s">
        <v>2473</v>
      </c>
      <c r="D142" s="315" t="s">
        <v>2474</v>
      </c>
      <c r="E142" s="315"/>
      <c r="F142" s="211" t="s">
        <v>175</v>
      </c>
      <c r="G142" s="212">
        <v>24</v>
      </c>
      <c r="H142" s="211"/>
      <c r="I142" s="211">
        <f t="shared" si="10"/>
        <v>0</v>
      </c>
      <c r="J142" s="213">
        <f t="shared" si="11"/>
        <v>4680</v>
      </c>
      <c r="K142" s="214">
        <f t="shared" si="12"/>
        <v>0</v>
      </c>
      <c r="L142" s="214"/>
      <c r="M142" s="214">
        <f t="shared" si="14"/>
        <v>0</v>
      </c>
      <c r="N142" s="214">
        <v>195</v>
      </c>
      <c r="O142" s="214"/>
      <c r="P142" s="217"/>
      <c r="Q142" s="217"/>
      <c r="R142" s="217"/>
      <c r="S142" s="218">
        <f t="shared" si="13"/>
        <v>0</v>
      </c>
      <c r="T142" s="215"/>
      <c r="U142" s="215"/>
      <c r="V142" s="220"/>
      <c r="W142" s="53"/>
      <c r="Z142">
        <v>0</v>
      </c>
    </row>
    <row r="143" spans="1:26" ht="35.1" customHeight="1" x14ac:dyDescent="0.25">
      <c r="A143" s="179"/>
      <c r="B143" s="221">
        <v>39</v>
      </c>
      <c r="C143" s="216" t="s">
        <v>2475</v>
      </c>
      <c r="D143" s="315" t="s">
        <v>2476</v>
      </c>
      <c r="E143" s="315"/>
      <c r="F143" s="211" t="s">
        <v>175</v>
      </c>
      <c r="G143" s="212">
        <v>3</v>
      </c>
      <c r="H143" s="211"/>
      <c r="I143" s="211">
        <f t="shared" si="10"/>
        <v>0</v>
      </c>
      <c r="J143" s="213">
        <f t="shared" si="11"/>
        <v>795</v>
      </c>
      <c r="K143" s="214">
        <f t="shared" si="12"/>
        <v>0</v>
      </c>
      <c r="L143" s="214"/>
      <c r="M143" s="214">
        <f t="shared" si="14"/>
        <v>0</v>
      </c>
      <c r="N143" s="214">
        <v>265</v>
      </c>
      <c r="O143" s="214"/>
      <c r="P143" s="217"/>
      <c r="Q143" s="217"/>
      <c r="R143" s="217"/>
      <c r="S143" s="218">
        <f t="shared" si="13"/>
        <v>0</v>
      </c>
      <c r="T143" s="215"/>
      <c r="U143" s="215"/>
      <c r="V143" s="220"/>
      <c r="W143" s="53"/>
      <c r="Z143">
        <v>0</v>
      </c>
    </row>
    <row r="144" spans="1:26" ht="24.95" customHeight="1" x14ac:dyDescent="0.25">
      <c r="A144" s="179"/>
      <c r="B144" s="221">
        <v>40</v>
      </c>
      <c r="C144" s="216" t="s">
        <v>2477</v>
      </c>
      <c r="D144" s="315" t="s">
        <v>2478</v>
      </c>
      <c r="E144" s="315"/>
      <c r="F144" s="211" t="s">
        <v>175</v>
      </c>
      <c r="G144" s="212">
        <v>5</v>
      </c>
      <c r="H144" s="211"/>
      <c r="I144" s="211">
        <f t="shared" si="10"/>
        <v>0</v>
      </c>
      <c r="J144" s="213">
        <f t="shared" si="11"/>
        <v>790</v>
      </c>
      <c r="K144" s="214">
        <f t="shared" si="12"/>
        <v>0</v>
      </c>
      <c r="L144" s="214"/>
      <c r="M144" s="214">
        <f t="shared" si="14"/>
        <v>0</v>
      </c>
      <c r="N144" s="214">
        <v>158</v>
      </c>
      <c r="O144" s="214"/>
      <c r="P144" s="217"/>
      <c r="Q144" s="217"/>
      <c r="R144" s="217"/>
      <c r="S144" s="218">
        <f t="shared" si="13"/>
        <v>0</v>
      </c>
      <c r="T144" s="215"/>
      <c r="U144" s="215"/>
      <c r="V144" s="220"/>
      <c r="W144" s="53"/>
      <c r="Z144">
        <v>0</v>
      </c>
    </row>
    <row r="145" spans="1:26" ht="35.1" customHeight="1" x14ac:dyDescent="0.25">
      <c r="A145" s="179"/>
      <c r="B145" s="221">
        <v>41</v>
      </c>
      <c r="C145" s="216" t="s">
        <v>2479</v>
      </c>
      <c r="D145" s="315" t="s">
        <v>2480</v>
      </c>
      <c r="E145" s="315"/>
      <c r="F145" s="211" t="s">
        <v>175</v>
      </c>
      <c r="G145" s="212">
        <v>4</v>
      </c>
      <c r="H145" s="211"/>
      <c r="I145" s="211">
        <f t="shared" si="10"/>
        <v>0</v>
      </c>
      <c r="J145" s="213">
        <f t="shared" si="11"/>
        <v>920</v>
      </c>
      <c r="K145" s="214">
        <f t="shared" si="12"/>
        <v>0</v>
      </c>
      <c r="L145" s="214"/>
      <c r="M145" s="214">
        <f t="shared" si="14"/>
        <v>0</v>
      </c>
      <c r="N145" s="214">
        <v>230</v>
      </c>
      <c r="O145" s="214"/>
      <c r="P145" s="217"/>
      <c r="Q145" s="217"/>
      <c r="R145" s="217"/>
      <c r="S145" s="218">
        <f t="shared" si="13"/>
        <v>0</v>
      </c>
      <c r="T145" s="215"/>
      <c r="U145" s="215"/>
      <c r="V145" s="220"/>
      <c r="W145" s="53"/>
      <c r="Z145">
        <v>0</v>
      </c>
    </row>
    <row r="146" spans="1:26" ht="35.1" customHeight="1" x14ac:dyDescent="0.25">
      <c r="A146" s="179"/>
      <c r="B146" s="221">
        <v>42</v>
      </c>
      <c r="C146" s="216" t="s">
        <v>2481</v>
      </c>
      <c r="D146" s="315" t="s">
        <v>2482</v>
      </c>
      <c r="E146" s="315"/>
      <c r="F146" s="211" t="s">
        <v>175</v>
      </c>
      <c r="G146" s="212">
        <v>1</v>
      </c>
      <c r="H146" s="211"/>
      <c r="I146" s="211">
        <f t="shared" si="10"/>
        <v>0</v>
      </c>
      <c r="J146" s="213">
        <f t="shared" si="11"/>
        <v>798</v>
      </c>
      <c r="K146" s="214">
        <f t="shared" si="12"/>
        <v>0</v>
      </c>
      <c r="L146" s="214"/>
      <c r="M146" s="214">
        <f t="shared" si="14"/>
        <v>0</v>
      </c>
      <c r="N146" s="214">
        <v>798</v>
      </c>
      <c r="O146" s="214"/>
      <c r="P146" s="217"/>
      <c r="Q146" s="217"/>
      <c r="R146" s="217"/>
      <c r="S146" s="218">
        <f t="shared" si="13"/>
        <v>0</v>
      </c>
      <c r="T146" s="215"/>
      <c r="U146" s="215"/>
      <c r="V146" s="220"/>
      <c r="W146" s="53"/>
      <c r="Z146">
        <v>0</v>
      </c>
    </row>
    <row r="147" spans="1:26" ht="35.1" customHeight="1" x14ac:dyDescent="0.25">
      <c r="A147" s="179"/>
      <c r="B147" s="221">
        <v>43</v>
      </c>
      <c r="C147" s="216" t="s">
        <v>2483</v>
      </c>
      <c r="D147" s="315" t="s">
        <v>2484</v>
      </c>
      <c r="E147" s="315"/>
      <c r="F147" s="211" t="s">
        <v>175</v>
      </c>
      <c r="G147" s="212">
        <v>1</v>
      </c>
      <c r="H147" s="211"/>
      <c r="I147" s="211">
        <f t="shared" si="10"/>
        <v>0</v>
      </c>
      <c r="J147" s="213">
        <f t="shared" si="11"/>
        <v>1365</v>
      </c>
      <c r="K147" s="214">
        <f t="shared" si="12"/>
        <v>0</v>
      </c>
      <c r="L147" s="214"/>
      <c r="M147" s="214">
        <f t="shared" si="14"/>
        <v>0</v>
      </c>
      <c r="N147" s="214">
        <v>1365</v>
      </c>
      <c r="O147" s="214"/>
      <c r="P147" s="217"/>
      <c r="Q147" s="217"/>
      <c r="R147" s="217"/>
      <c r="S147" s="218">
        <f t="shared" si="13"/>
        <v>0</v>
      </c>
      <c r="T147" s="215"/>
      <c r="U147" s="215"/>
      <c r="V147" s="220"/>
      <c r="W147" s="53"/>
      <c r="Z147">
        <v>0</v>
      </c>
    </row>
    <row r="148" spans="1:26" ht="24.95" customHeight="1" x14ac:dyDescent="0.25">
      <c r="A148" s="179"/>
      <c r="B148" s="221">
        <v>44</v>
      </c>
      <c r="C148" s="216" t="s">
        <v>2485</v>
      </c>
      <c r="D148" s="315" t="s">
        <v>2486</v>
      </c>
      <c r="E148" s="315"/>
      <c r="F148" s="211" t="s">
        <v>175</v>
      </c>
      <c r="G148" s="212">
        <v>1</v>
      </c>
      <c r="H148" s="211"/>
      <c r="I148" s="211">
        <f t="shared" si="10"/>
        <v>0</v>
      </c>
      <c r="J148" s="213">
        <f t="shared" si="11"/>
        <v>355</v>
      </c>
      <c r="K148" s="214">
        <f t="shared" si="12"/>
        <v>0</v>
      </c>
      <c r="L148" s="214"/>
      <c r="M148" s="214">
        <f t="shared" si="14"/>
        <v>0</v>
      </c>
      <c r="N148" s="214">
        <v>355</v>
      </c>
      <c r="O148" s="214"/>
      <c r="P148" s="217"/>
      <c r="Q148" s="217"/>
      <c r="R148" s="217"/>
      <c r="S148" s="218">
        <f t="shared" si="13"/>
        <v>0</v>
      </c>
      <c r="T148" s="215"/>
      <c r="U148" s="215"/>
      <c r="V148" s="220"/>
      <c r="W148" s="53"/>
      <c r="Z148">
        <v>0</v>
      </c>
    </row>
    <row r="149" spans="1:26" ht="35.1" customHeight="1" x14ac:dyDescent="0.25">
      <c r="A149" s="179"/>
      <c r="B149" s="221">
        <v>45</v>
      </c>
      <c r="C149" s="216" t="s">
        <v>2487</v>
      </c>
      <c r="D149" s="315" t="s">
        <v>2488</v>
      </c>
      <c r="E149" s="315"/>
      <c r="F149" s="211" t="s">
        <v>175</v>
      </c>
      <c r="G149" s="212">
        <v>2</v>
      </c>
      <c r="H149" s="211"/>
      <c r="I149" s="211">
        <f t="shared" si="10"/>
        <v>0</v>
      </c>
      <c r="J149" s="213">
        <f t="shared" si="11"/>
        <v>306</v>
      </c>
      <c r="K149" s="214">
        <f t="shared" si="12"/>
        <v>0</v>
      </c>
      <c r="L149" s="214"/>
      <c r="M149" s="214">
        <f t="shared" si="14"/>
        <v>0</v>
      </c>
      <c r="N149" s="214">
        <v>153</v>
      </c>
      <c r="O149" s="214"/>
      <c r="P149" s="217"/>
      <c r="Q149" s="217"/>
      <c r="R149" s="217"/>
      <c r="S149" s="218">
        <f t="shared" si="13"/>
        <v>0</v>
      </c>
      <c r="T149" s="215"/>
      <c r="U149" s="215"/>
      <c r="V149" s="220"/>
      <c r="W149" s="53"/>
      <c r="Z149">
        <v>0</v>
      </c>
    </row>
    <row r="150" spans="1:26" ht="35.1" customHeight="1" x14ac:dyDescent="0.25">
      <c r="A150" s="179"/>
      <c r="B150" s="221">
        <v>46</v>
      </c>
      <c r="C150" s="216" t="s">
        <v>2489</v>
      </c>
      <c r="D150" s="315" t="s">
        <v>2490</v>
      </c>
      <c r="E150" s="315"/>
      <c r="F150" s="211" t="s">
        <v>175</v>
      </c>
      <c r="G150" s="212">
        <v>4</v>
      </c>
      <c r="H150" s="211"/>
      <c r="I150" s="211">
        <f t="shared" si="10"/>
        <v>0</v>
      </c>
      <c r="J150" s="213">
        <f t="shared" si="11"/>
        <v>580</v>
      </c>
      <c r="K150" s="214">
        <f t="shared" si="12"/>
        <v>0</v>
      </c>
      <c r="L150" s="214"/>
      <c r="M150" s="214">
        <f t="shared" si="14"/>
        <v>0</v>
      </c>
      <c r="N150" s="214">
        <v>145</v>
      </c>
      <c r="O150" s="214"/>
      <c r="P150" s="217"/>
      <c r="Q150" s="217"/>
      <c r="R150" s="217"/>
      <c r="S150" s="218">
        <f t="shared" si="13"/>
        <v>0</v>
      </c>
      <c r="T150" s="215"/>
      <c r="U150" s="215"/>
      <c r="V150" s="220"/>
      <c r="W150" s="53"/>
      <c r="Z150">
        <v>0</v>
      </c>
    </row>
    <row r="151" spans="1:26" ht="24.95" customHeight="1" x14ac:dyDescent="0.25">
      <c r="A151" s="179"/>
      <c r="B151" s="221">
        <v>47</v>
      </c>
      <c r="C151" s="216" t="s">
        <v>2491</v>
      </c>
      <c r="D151" s="315" t="s">
        <v>2492</v>
      </c>
      <c r="E151" s="315"/>
      <c r="F151" s="211" t="s">
        <v>175</v>
      </c>
      <c r="G151" s="212">
        <v>2</v>
      </c>
      <c r="H151" s="211"/>
      <c r="I151" s="211">
        <f t="shared" si="10"/>
        <v>0</v>
      </c>
      <c r="J151" s="213">
        <f t="shared" si="11"/>
        <v>194</v>
      </c>
      <c r="K151" s="214">
        <f t="shared" si="12"/>
        <v>0</v>
      </c>
      <c r="L151" s="214"/>
      <c r="M151" s="214">
        <f t="shared" si="14"/>
        <v>0</v>
      </c>
      <c r="N151" s="214">
        <v>97</v>
      </c>
      <c r="O151" s="214"/>
      <c r="P151" s="217"/>
      <c r="Q151" s="217"/>
      <c r="R151" s="217"/>
      <c r="S151" s="218">
        <f t="shared" si="13"/>
        <v>0</v>
      </c>
      <c r="T151" s="215"/>
      <c r="U151" s="215"/>
      <c r="V151" s="220"/>
      <c r="W151" s="53"/>
      <c r="Z151">
        <v>0</v>
      </c>
    </row>
    <row r="152" spans="1:26" ht="24.95" customHeight="1" x14ac:dyDescent="0.25">
      <c r="A152" s="179"/>
      <c r="B152" s="221">
        <v>48</v>
      </c>
      <c r="C152" s="216" t="s">
        <v>2493</v>
      </c>
      <c r="D152" s="315" t="s">
        <v>2494</v>
      </c>
      <c r="E152" s="315"/>
      <c r="F152" s="211" t="s">
        <v>175</v>
      </c>
      <c r="G152" s="212">
        <v>1</v>
      </c>
      <c r="H152" s="211"/>
      <c r="I152" s="211">
        <f t="shared" si="10"/>
        <v>0</v>
      </c>
      <c r="J152" s="213">
        <f t="shared" si="11"/>
        <v>101</v>
      </c>
      <c r="K152" s="214">
        <f t="shared" si="12"/>
        <v>0</v>
      </c>
      <c r="L152" s="214"/>
      <c r="M152" s="214">
        <f t="shared" si="14"/>
        <v>0</v>
      </c>
      <c r="N152" s="214">
        <v>101</v>
      </c>
      <c r="O152" s="214"/>
      <c r="P152" s="217"/>
      <c r="Q152" s="217"/>
      <c r="R152" s="217"/>
      <c r="S152" s="218">
        <f t="shared" si="13"/>
        <v>0</v>
      </c>
      <c r="T152" s="215"/>
      <c r="U152" s="215"/>
      <c r="V152" s="220"/>
      <c r="W152" s="53"/>
      <c r="Z152">
        <v>0</v>
      </c>
    </row>
    <row r="153" spans="1:26" ht="35.1" customHeight="1" x14ac:dyDescent="0.25">
      <c r="A153" s="179"/>
      <c r="B153" s="221">
        <v>49</v>
      </c>
      <c r="C153" s="216" t="s">
        <v>2495</v>
      </c>
      <c r="D153" s="315" t="s">
        <v>2496</v>
      </c>
      <c r="E153" s="315"/>
      <c r="F153" s="211" t="s">
        <v>175</v>
      </c>
      <c r="G153" s="212">
        <v>1</v>
      </c>
      <c r="H153" s="211"/>
      <c r="I153" s="211">
        <f t="shared" si="10"/>
        <v>0</v>
      </c>
      <c r="J153" s="213">
        <f t="shared" si="11"/>
        <v>102</v>
      </c>
      <c r="K153" s="214">
        <f t="shared" si="12"/>
        <v>0</v>
      </c>
      <c r="L153" s="214"/>
      <c r="M153" s="214">
        <f t="shared" si="14"/>
        <v>0</v>
      </c>
      <c r="N153" s="214">
        <v>102</v>
      </c>
      <c r="O153" s="214"/>
      <c r="P153" s="217"/>
      <c r="Q153" s="217"/>
      <c r="R153" s="217"/>
      <c r="S153" s="218">
        <f t="shared" si="13"/>
        <v>0</v>
      </c>
      <c r="T153" s="215"/>
      <c r="U153" s="215"/>
      <c r="V153" s="220"/>
      <c r="W153" s="53"/>
      <c r="Z153">
        <v>0</v>
      </c>
    </row>
    <row r="154" spans="1:26" ht="35.1" customHeight="1" x14ac:dyDescent="0.25">
      <c r="A154" s="179"/>
      <c r="B154" s="221">
        <v>50</v>
      </c>
      <c r="C154" s="216" t="s">
        <v>2497</v>
      </c>
      <c r="D154" s="315" t="s">
        <v>2498</v>
      </c>
      <c r="E154" s="315"/>
      <c r="F154" s="211" t="s">
        <v>175</v>
      </c>
      <c r="G154" s="212">
        <v>1</v>
      </c>
      <c r="H154" s="211"/>
      <c r="I154" s="211">
        <f t="shared" si="10"/>
        <v>0</v>
      </c>
      <c r="J154" s="213">
        <f t="shared" si="11"/>
        <v>279</v>
      </c>
      <c r="K154" s="214">
        <f t="shared" si="12"/>
        <v>0</v>
      </c>
      <c r="L154" s="214"/>
      <c r="M154" s="214">
        <f t="shared" si="14"/>
        <v>0</v>
      </c>
      <c r="N154" s="214">
        <v>279</v>
      </c>
      <c r="O154" s="214"/>
      <c r="P154" s="217"/>
      <c r="Q154" s="217"/>
      <c r="R154" s="217"/>
      <c r="S154" s="218">
        <f t="shared" si="13"/>
        <v>0</v>
      </c>
      <c r="T154" s="215"/>
      <c r="U154" s="215"/>
      <c r="V154" s="220"/>
      <c r="W154" s="53"/>
      <c r="Z154">
        <v>0</v>
      </c>
    </row>
    <row r="155" spans="1:26" ht="35.1" customHeight="1" x14ac:dyDescent="0.25">
      <c r="A155" s="179"/>
      <c r="B155" s="221">
        <v>51</v>
      </c>
      <c r="C155" s="216" t="s">
        <v>2499</v>
      </c>
      <c r="D155" s="315" t="s">
        <v>2500</v>
      </c>
      <c r="E155" s="315"/>
      <c r="F155" s="211" t="s">
        <v>175</v>
      </c>
      <c r="G155" s="212">
        <v>2</v>
      </c>
      <c r="H155" s="211"/>
      <c r="I155" s="211">
        <f t="shared" si="10"/>
        <v>0</v>
      </c>
      <c r="J155" s="213">
        <f t="shared" si="11"/>
        <v>1048</v>
      </c>
      <c r="K155" s="214">
        <f t="shared" si="12"/>
        <v>0</v>
      </c>
      <c r="L155" s="214"/>
      <c r="M155" s="214">
        <f t="shared" si="14"/>
        <v>0</v>
      </c>
      <c r="N155" s="214">
        <v>524</v>
      </c>
      <c r="O155" s="214"/>
      <c r="P155" s="217"/>
      <c r="Q155" s="217"/>
      <c r="R155" s="217"/>
      <c r="S155" s="218">
        <f t="shared" si="13"/>
        <v>0</v>
      </c>
      <c r="T155" s="215"/>
      <c r="U155" s="215"/>
      <c r="V155" s="220"/>
      <c r="W155" s="53"/>
      <c r="Z155">
        <v>0</v>
      </c>
    </row>
    <row r="156" spans="1:26" ht="24.95" customHeight="1" x14ac:dyDescent="0.25">
      <c r="A156" s="179"/>
      <c r="B156" s="221">
        <v>52</v>
      </c>
      <c r="C156" s="216" t="s">
        <v>2501</v>
      </c>
      <c r="D156" s="315" t="s">
        <v>2502</v>
      </c>
      <c r="E156" s="315"/>
      <c r="F156" s="211" t="s">
        <v>175</v>
      </c>
      <c r="G156" s="212">
        <v>1</v>
      </c>
      <c r="H156" s="211"/>
      <c r="I156" s="211">
        <f t="shared" si="10"/>
        <v>0</v>
      </c>
      <c r="J156" s="213">
        <f t="shared" si="11"/>
        <v>60</v>
      </c>
      <c r="K156" s="214">
        <f t="shared" si="12"/>
        <v>0</v>
      </c>
      <c r="L156" s="214"/>
      <c r="M156" s="214">
        <f t="shared" si="14"/>
        <v>0</v>
      </c>
      <c r="N156" s="214">
        <v>60</v>
      </c>
      <c r="O156" s="214"/>
      <c r="P156" s="217"/>
      <c r="Q156" s="217"/>
      <c r="R156" s="217"/>
      <c r="S156" s="218">
        <f t="shared" si="13"/>
        <v>0</v>
      </c>
      <c r="T156" s="215"/>
      <c r="U156" s="215"/>
      <c r="V156" s="220"/>
      <c r="W156" s="53"/>
      <c r="Z156">
        <v>0</v>
      </c>
    </row>
    <row r="157" spans="1:26" ht="35.1" customHeight="1" x14ac:dyDescent="0.25">
      <c r="A157" s="179"/>
      <c r="B157" s="221">
        <v>53</v>
      </c>
      <c r="C157" s="216" t="s">
        <v>2503</v>
      </c>
      <c r="D157" s="315" t="s">
        <v>2504</v>
      </c>
      <c r="E157" s="315"/>
      <c r="F157" s="211" t="s">
        <v>175</v>
      </c>
      <c r="G157" s="212">
        <v>1</v>
      </c>
      <c r="H157" s="211"/>
      <c r="I157" s="211">
        <f t="shared" si="10"/>
        <v>0</v>
      </c>
      <c r="J157" s="213">
        <f t="shared" si="11"/>
        <v>80</v>
      </c>
      <c r="K157" s="214">
        <f t="shared" si="12"/>
        <v>0</v>
      </c>
      <c r="L157" s="214"/>
      <c r="M157" s="214">
        <f t="shared" si="14"/>
        <v>0</v>
      </c>
      <c r="N157" s="214">
        <v>80</v>
      </c>
      <c r="O157" s="214"/>
      <c r="P157" s="217"/>
      <c r="Q157" s="217"/>
      <c r="R157" s="217"/>
      <c r="S157" s="218">
        <f t="shared" si="13"/>
        <v>0</v>
      </c>
      <c r="T157" s="215"/>
      <c r="U157" s="215"/>
      <c r="V157" s="220"/>
      <c r="W157" s="53"/>
      <c r="Z157">
        <v>0</v>
      </c>
    </row>
    <row r="158" spans="1:26" ht="35.1" customHeight="1" x14ac:dyDescent="0.25">
      <c r="A158" s="179"/>
      <c r="B158" s="221">
        <v>54</v>
      </c>
      <c r="C158" s="216" t="s">
        <v>2505</v>
      </c>
      <c r="D158" s="315" t="s">
        <v>2506</v>
      </c>
      <c r="E158" s="315"/>
      <c r="F158" s="211" t="s">
        <v>175</v>
      </c>
      <c r="G158" s="212">
        <v>1</v>
      </c>
      <c r="H158" s="211"/>
      <c r="I158" s="211">
        <f t="shared" si="10"/>
        <v>0</v>
      </c>
      <c r="J158" s="213">
        <f t="shared" si="11"/>
        <v>415</v>
      </c>
      <c r="K158" s="214">
        <f t="shared" si="12"/>
        <v>0</v>
      </c>
      <c r="L158" s="214"/>
      <c r="M158" s="214">
        <f t="shared" si="14"/>
        <v>0</v>
      </c>
      <c r="N158" s="214">
        <v>415</v>
      </c>
      <c r="O158" s="214"/>
      <c r="P158" s="217"/>
      <c r="Q158" s="217"/>
      <c r="R158" s="217"/>
      <c r="S158" s="218">
        <f t="shared" si="13"/>
        <v>0</v>
      </c>
      <c r="T158" s="215"/>
      <c r="U158" s="215"/>
      <c r="V158" s="220"/>
      <c r="W158" s="53"/>
      <c r="Z158">
        <v>0</v>
      </c>
    </row>
    <row r="159" spans="1:26" ht="50.1" customHeight="1" x14ac:dyDescent="0.25">
      <c r="A159" s="179"/>
      <c r="B159" s="221">
        <v>55</v>
      </c>
      <c r="C159" s="216" t="s">
        <v>2507</v>
      </c>
      <c r="D159" s="315" t="s">
        <v>2508</v>
      </c>
      <c r="E159" s="315"/>
      <c r="F159" s="211" t="s">
        <v>175</v>
      </c>
      <c r="G159" s="212">
        <v>2</v>
      </c>
      <c r="H159" s="211"/>
      <c r="I159" s="211">
        <f t="shared" si="10"/>
        <v>0</v>
      </c>
      <c r="J159" s="213">
        <f t="shared" si="11"/>
        <v>2224</v>
      </c>
      <c r="K159" s="214">
        <f t="shared" si="12"/>
        <v>0</v>
      </c>
      <c r="L159" s="214"/>
      <c r="M159" s="214">
        <f t="shared" si="14"/>
        <v>0</v>
      </c>
      <c r="N159" s="214">
        <v>1112</v>
      </c>
      <c r="O159" s="214"/>
      <c r="P159" s="217"/>
      <c r="Q159" s="217"/>
      <c r="R159" s="217"/>
      <c r="S159" s="218">
        <f t="shared" si="13"/>
        <v>0</v>
      </c>
      <c r="T159" s="215"/>
      <c r="U159" s="215"/>
      <c r="V159" s="220"/>
      <c r="W159" s="53"/>
      <c r="Z159">
        <v>0</v>
      </c>
    </row>
    <row r="160" spans="1:26" ht="35.1" customHeight="1" x14ac:dyDescent="0.25">
      <c r="A160" s="179"/>
      <c r="B160" s="221">
        <v>56</v>
      </c>
      <c r="C160" s="216" t="s">
        <v>2509</v>
      </c>
      <c r="D160" s="315" t="s">
        <v>2510</v>
      </c>
      <c r="E160" s="315"/>
      <c r="F160" s="211" t="s">
        <v>175</v>
      </c>
      <c r="G160" s="212">
        <v>1</v>
      </c>
      <c r="H160" s="211"/>
      <c r="I160" s="211">
        <f t="shared" si="10"/>
        <v>0</v>
      </c>
      <c r="J160" s="213">
        <f t="shared" si="11"/>
        <v>615</v>
      </c>
      <c r="K160" s="214">
        <f t="shared" si="12"/>
        <v>0</v>
      </c>
      <c r="L160" s="214"/>
      <c r="M160" s="214">
        <f t="shared" si="14"/>
        <v>0</v>
      </c>
      <c r="N160" s="214">
        <v>615</v>
      </c>
      <c r="O160" s="214"/>
      <c r="P160" s="217"/>
      <c r="Q160" s="217"/>
      <c r="R160" s="217"/>
      <c r="S160" s="218">
        <f t="shared" si="13"/>
        <v>0</v>
      </c>
      <c r="T160" s="215"/>
      <c r="U160" s="215"/>
      <c r="V160" s="220"/>
      <c r="W160" s="53"/>
      <c r="Z160">
        <v>0</v>
      </c>
    </row>
    <row r="161" spans="1:26" ht="24.95" customHeight="1" x14ac:dyDescent="0.25">
      <c r="A161" s="179"/>
      <c r="B161" s="221">
        <v>57</v>
      </c>
      <c r="C161" s="216" t="s">
        <v>2511</v>
      </c>
      <c r="D161" s="315" t="s">
        <v>2512</v>
      </c>
      <c r="E161" s="315"/>
      <c r="F161" s="211" t="s">
        <v>175</v>
      </c>
      <c r="G161" s="212">
        <v>1</v>
      </c>
      <c r="H161" s="211"/>
      <c r="I161" s="211">
        <f t="shared" si="10"/>
        <v>0</v>
      </c>
      <c r="J161" s="213">
        <f t="shared" si="11"/>
        <v>651</v>
      </c>
      <c r="K161" s="214">
        <f t="shared" si="12"/>
        <v>0</v>
      </c>
      <c r="L161" s="214"/>
      <c r="M161" s="214">
        <f t="shared" si="14"/>
        <v>0</v>
      </c>
      <c r="N161" s="214">
        <v>651</v>
      </c>
      <c r="O161" s="214"/>
      <c r="P161" s="217"/>
      <c r="Q161" s="217"/>
      <c r="R161" s="217"/>
      <c r="S161" s="218">
        <f t="shared" si="13"/>
        <v>0</v>
      </c>
      <c r="T161" s="215"/>
      <c r="U161" s="215"/>
      <c r="V161" s="220"/>
      <c r="W161" s="53"/>
      <c r="Z161">
        <v>0</v>
      </c>
    </row>
    <row r="162" spans="1:26" ht="24.95" customHeight="1" x14ac:dyDescent="0.25">
      <c r="A162" s="179"/>
      <c r="B162" s="221">
        <v>58</v>
      </c>
      <c r="C162" s="216" t="s">
        <v>2513</v>
      </c>
      <c r="D162" s="315" t="s">
        <v>2514</v>
      </c>
      <c r="E162" s="315"/>
      <c r="F162" s="211" t="s">
        <v>175</v>
      </c>
      <c r="G162" s="212">
        <v>1</v>
      </c>
      <c r="H162" s="211"/>
      <c r="I162" s="211">
        <f t="shared" si="10"/>
        <v>0</v>
      </c>
      <c r="J162" s="213">
        <f t="shared" si="11"/>
        <v>195</v>
      </c>
      <c r="K162" s="214">
        <f t="shared" si="12"/>
        <v>0</v>
      </c>
      <c r="L162" s="214"/>
      <c r="M162" s="214">
        <f t="shared" si="14"/>
        <v>0</v>
      </c>
      <c r="N162" s="214">
        <v>195</v>
      </c>
      <c r="O162" s="214"/>
      <c r="P162" s="217"/>
      <c r="Q162" s="217"/>
      <c r="R162" s="217"/>
      <c r="S162" s="218">
        <f t="shared" si="13"/>
        <v>0</v>
      </c>
      <c r="T162" s="215"/>
      <c r="U162" s="215"/>
      <c r="V162" s="220"/>
      <c r="W162" s="53"/>
      <c r="Z162">
        <v>0</v>
      </c>
    </row>
    <row r="163" spans="1:26" ht="24.95" customHeight="1" x14ac:dyDescent="0.25">
      <c r="A163" s="179"/>
      <c r="B163" s="205">
        <v>59</v>
      </c>
      <c r="C163" s="180" t="s">
        <v>2515</v>
      </c>
      <c r="D163" s="236" t="s">
        <v>2516</v>
      </c>
      <c r="E163" s="236"/>
      <c r="F163" s="174" t="s">
        <v>175</v>
      </c>
      <c r="G163" s="175">
        <v>55</v>
      </c>
      <c r="H163" s="174"/>
      <c r="I163" s="174">
        <f t="shared" si="10"/>
        <v>0</v>
      </c>
      <c r="J163" s="176">
        <f t="shared" si="11"/>
        <v>459.8</v>
      </c>
      <c r="K163" s="177">
        <f t="shared" si="12"/>
        <v>0</v>
      </c>
      <c r="L163" s="177">
        <f>ROUND(G163*(H163),2)</f>
        <v>0</v>
      </c>
      <c r="M163" s="177"/>
      <c r="N163" s="177">
        <v>8.36</v>
      </c>
      <c r="O163" s="177"/>
      <c r="P163" s="181"/>
      <c r="Q163" s="181"/>
      <c r="R163" s="181"/>
      <c r="S163" s="182">
        <f t="shared" si="13"/>
        <v>0</v>
      </c>
      <c r="T163" s="178"/>
      <c r="U163" s="178"/>
      <c r="V163" s="191"/>
      <c r="W163" s="53"/>
      <c r="Z163">
        <v>0</v>
      </c>
    </row>
    <row r="164" spans="1:26" ht="24.95" customHeight="1" x14ac:dyDescent="0.25">
      <c r="A164" s="179"/>
      <c r="B164" s="205">
        <v>60</v>
      </c>
      <c r="C164" s="180" t="s">
        <v>2517</v>
      </c>
      <c r="D164" s="236" t="s">
        <v>981</v>
      </c>
      <c r="E164" s="236"/>
      <c r="F164" s="174" t="s">
        <v>175</v>
      </c>
      <c r="G164" s="175">
        <v>6</v>
      </c>
      <c r="H164" s="174"/>
      <c r="I164" s="174">
        <f t="shared" si="10"/>
        <v>0</v>
      </c>
      <c r="J164" s="176">
        <f t="shared" si="11"/>
        <v>66.540000000000006</v>
      </c>
      <c r="K164" s="177">
        <f t="shared" si="12"/>
        <v>0</v>
      </c>
      <c r="L164" s="177">
        <f>ROUND(G164*(H164),2)</f>
        <v>0</v>
      </c>
      <c r="M164" s="177"/>
      <c r="N164" s="177">
        <v>11.09</v>
      </c>
      <c r="O164" s="177"/>
      <c r="P164" s="181"/>
      <c r="Q164" s="181"/>
      <c r="R164" s="181"/>
      <c r="S164" s="182">
        <f t="shared" si="13"/>
        <v>0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21">
        <v>61</v>
      </c>
      <c r="C165" s="216" t="s">
        <v>2518</v>
      </c>
      <c r="D165" s="315" t="s">
        <v>2519</v>
      </c>
      <c r="E165" s="315"/>
      <c r="F165" s="211" t="s">
        <v>133</v>
      </c>
      <c r="G165" s="212">
        <v>18.984000000000002</v>
      </c>
      <c r="H165" s="211"/>
      <c r="I165" s="211">
        <f t="shared" si="10"/>
        <v>0</v>
      </c>
      <c r="J165" s="213">
        <f t="shared" si="11"/>
        <v>228.57</v>
      </c>
      <c r="K165" s="214">
        <f t="shared" si="12"/>
        <v>0</v>
      </c>
      <c r="L165" s="214"/>
      <c r="M165" s="214">
        <f>ROUND(G165*(H165),2)</f>
        <v>0</v>
      </c>
      <c r="N165" s="214">
        <v>12.04</v>
      </c>
      <c r="O165" s="214"/>
      <c r="P165" s="217"/>
      <c r="Q165" s="217"/>
      <c r="R165" s="217"/>
      <c r="S165" s="218">
        <f t="shared" si="13"/>
        <v>0</v>
      </c>
      <c r="T165" s="215"/>
      <c r="U165" s="215"/>
      <c r="V165" s="220"/>
      <c r="W165" s="53"/>
      <c r="Z165">
        <v>0</v>
      </c>
    </row>
    <row r="166" spans="1:26" ht="24.95" customHeight="1" x14ac:dyDescent="0.25">
      <c r="A166" s="179"/>
      <c r="B166" s="221">
        <v>62</v>
      </c>
      <c r="C166" s="216" t="s">
        <v>2520</v>
      </c>
      <c r="D166" s="315" t="s">
        <v>2521</v>
      </c>
      <c r="E166" s="315"/>
      <c r="F166" s="211" t="s">
        <v>133</v>
      </c>
      <c r="G166" s="212">
        <v>48.594000000000001</v>
      </c>
      <c r="H166" s="211"/>
      <c r="I166" s="211">
        <f t="shared" si="10"/>
        <v>0</v>
      </c>
      <c r="J166" s="213">
        <f t="shared" si="11"/>
        <v>723.56</v>
      </c>
      <c r="K166" s="214">
        <f t="shared" si="12"/>
        <v>0</v>
      </c>
      <c r="L166" s="214"/>
      <c r="M166" s="214">
        <f>ROUND(G166*(H166),2)</f>
        <v>0</v>
      </c>
      <c r="N166" s="214">
        <v>14.89</v>
      </c>
      <c r="O166" s="214"/>
      <c r="P166" s="217"/>
      <c r="Q166" s="217"/>
      <c r="R166" s="217"/>
      <c r="S166" s="218">
        <f t="shared" si="13"/>
        <v>0</v>
      </c>
      <c r="T166" s="215"/>
      <c r="U166" s="215"/>
      <c r="V166" s="220"/>
      <c r="W166" s="53"/>
      <c r="Z166">
        <v>0</v>
      </c>
    </row>
    <row r="167" spans="1:26" ht="24.95" customHeight="1" x14ac:dyDescent="0.25">
      <c r="A167" s="179"/>
      <c r="B167" s="221">
        <v>63</v>
      </c>
      <c r="C167" s="216" t="s">
        <v>984</v>
      </c>
      <c r="D167" s="315" t="s">
        <v>985</v>
      </c>
      <c r="E167" s="315"/>
      <c r="F167" s="211" t="s">
        <v>133</v>
      </c>
      <c r="G167" s="212">
        <v>10.983000000000001</v>
      </c>
      <c r="H167" s="211"/>
      <c r="I167" s="211">
        <f t="shared" si="10"/>
        <v>0</v>
      </c>
      <c r="J167" s="213">
        <f t="shared" si="11"/>
        <v>169.25</v>
      </c>
      <c r="K167" s="214">
        <f t="shared" si="12"/>
        <v>0</v>
      </c>
      <c r="L167" s="214"/>
      <c r="M167" s="214">
        <f>ROUND(G167*(H167),2)</f>
        <v>0</v>
      </c>
      <c r="N167" s="214">
        <v>15.41</v>
      </c>
      <c r="O167" s="214"/>
      <c r="P167" s="217"/>
      <c r="Q167" s="217"/>
      <c r="R167" s="217"/>
      <c r="S167" s="218">
        <f t="shared" si="13"/>
        <v>0</v>
      </c>
      <c r="T167" s="215"/>
      <c r="U167" s="215"/>
      <c r="V167" s="220"/>
      <c r="W167" s="53"/>
      <c r="Z167">
        <v>0</v>
      </c>
    </row>
    <row r="168" spans="1:26" ht="24.95" customHeight="1" x14ac:dyDescent="0.25">
      <c r="A168" s="179"/>
      <c r="B168" s="221">
        <v>64</v>
      </c>
      <c r="C168" s="216" t="s">
        <v>2522</v>
      </c>
      <c r="D168" s="315" t="s">
        <v>2523</v>
      </c>
      <c r="E168" s="315"/>
      <c r="F168" s="211" t="s">
        <v>175</v>
      </c>
      <c r="G168" s="212">
        <v>60</v>
      </c>
      <c r="H168" s="211"/>
      <c r="I168" s="211">
        <f t="shared" si="10"/>
        <v>0</v>
      </c>
      <c r="J168" s="213">
        <f t="shared" si="11"/>
        <v>33</v>
      </c>
      <c r="K168" s="214">
        <f t="shared" si="12"/>
        <v>0</v>
      </c>
      <c r="L168" s="214"/>
      <c r="M168" s="214">
        <f>ROUND(G168*(H168),2)</f>
        <v>0</v>
      </c>
      <c r="N168" s="214">
        <v>0.55000000000000004</v>
      </c>
      <c r="O168" s="214"/>
      <c r="P168" s="217"/>
      <c r="Q168" s="217"/>
      <c r="R168" s="217"/>
      <c r="S168" s="218">
        <f t="shared" si="13"/>
        <v>0</v>
      </c>
      <c r="T168" s="215"/>
      <c r="U168" s="215"/>
      <c r="V168" s="220"/>
      <c r="W168" s="53"/>
      <c r="Z168">
        <v>0</v>
      </c>
    </row>
    <row r="169" spans="1:26" ht="24.95" customHeight="1" x14ac:dyDescent="0.25">
      <c r="A169" s="179"/>
      <c r="B169" s="205">
        <v>65</v>
      </c>
      <c r="C169" s="180" t="s">
        <v>2524</v>
      </c>
      <c r="D169" s="236" t="s">
        <v>2525</v>
      </c>
      <c r="E169" s="236"/>
      <c r="F169" s="174" t="s">
        <v>175</v>
      </c>
      <c r="G169" s="175">
        <v>56</v>
      </c>
      <c r="H169" s="174"/>
      <c r="I169" s="174">
        <f t="shared" si="10"/>
        <v>0</v>
      </c>
      <c r="J169" s="176">
        <f t="shared" si="11"/>
        <v>67.2</v>
      </c>
      <c r="K169" s="177">
        <f t="shared" si="12"/>
        <v>0</v>
      </c>
      <c r="L169" s="177">
        <f>ROUND(G169*(H169),2)</f>
        <v>0</v>
      </c>
      <c r="M169" s="177"/>
      <c r="N169" s="177">
        <v>1.2</v>
      </c>
      <c r="O169" s="177"/>
      <c r="P169" s="181"/>
      <c r="Q169" s="181"/>
      <c r="R169" s="181"/>
      <c r="S169" s="182">
        <f t="shared" si="13"/>
        <v>0</v>
      </c>
      <c r="T169" s="178"/>
      <c r="U169" s="178"/>
      <c r="V169" s="191"/>
      <c r="W169" s="53"/>
      <c r="Z169">
        <v>0</v>
      </c>
    </row>
    <row r="170" spans="1:26" ht="24.95" customHeight="1" x14ac:dyDescent="0.25">
      <c r="A170" s="179"/>
      <c r="B170" s="205">
        <v>66</v>
      </c>
      <c r="C170" s="180" t="s">
        <v>2526</v>
      </c>
      <c r="D170" s="236" t="s">
        <v>2527</v>
      </c>
      <c r="E170" s="236"/>
      <c r="F170" s="174" t="s">
        <v>175</v>
      </c>
      <c r="G170" s="175">
        <v>7</v>
      </c>
      <c r="H170" s="174"/>
      <c r="I170" s="174">
        <f t="shared" si="10"/>
        <v>0</v>
      </c>
      <c r="J170" s="176">
        <f t="shared" si="11"/>
        <v>12.53</v>
      </c>
      <c r="K170" s="177">
        <f t="shared" si="12"/>
        <v>0</v>
      </c>
      <c r="L170" s="177">
        <f>ROUND(G170*(H170),2)</f>
        <v>0</v>
      </c>
      <c r="M170" s="177"/>
      <c r="N170" s="177">
        <v>1.79</v>
      </c>
      <c r="O170" s="177"/>
      <c r="P170" s="181"/>
      <c r="Q170" s="181"/>
      <c r="R170" s="181"/>
      <c r="S170" s="182">
        <f t="shared" si="13"/>
        <v>0</v>
      </c>
      <c r="T170" s="178"/>
      <c r="U170" s="178"/>
      <c r="V170" s="191"/>
      <c r="W170" s="53"/>
      <c r="Z170">
        <v>0</v>
      </c>
    </row>
    <row r="171" spans="1:26" ht="24.95" customHeight="1" x14ac:dyDescent="0.25">
      <c r="A171" s="179"/>
      <c r="B171" s="205">
        <v>67</v>
      </c>
      <c r="C171" s="180" t="s">
        <v>2528</v>
      </c>
      <c r="D171" s="236" t="s">
        <v>2529</v>
      </c>
      <c r="E171" s="236"/>
      <c r="F171" s="174" t="s">
        <v>180</v>
      </c>
      <c r="G171" s="175">
        <v>0.8</v>
      </c>
      <c r="H171" s="176"/>
      <c r="I171" s="174">
        <f t="shared" si="10"/>
        <v>0</v>
      </c>
      <c r="J171" s="176">
        <f t="shared" si="11"/>
        <v>213.5</v>
      </c>
      <c r="K171" s="177">
        <f t="shared" si="12"/>
        <v>0</v>
      </c>
      <c r="L171" s="177">
        <f>ROUND(G171*(H171),2)</f>
        <v>0</v>
      </c>
      <c r="M171" s="177"/>
      <c r="N171" s="177">
        <v>266.87299999999999</v>
      </c>
      <c r="O171" s="177"/>
      <c r="P171" s="181"/>
      <c r="Q171" s="181"/>
      <c r="R171" s="181"/>
      <c r="S171" s="182">
        <f t="shared" si="13"/>
        <v>0</v>
      </c>
      <c r="T171" s="178"/>
      <c r="U171" s="178"/>
      <c r="V171" s="191"/>
      <c r="W171" s="53"/>
      <c r="Z171">
        <v>0</v>
      </c>
    </row>
    <row r="172" spans="1:26" x14ac:dyDescent="0.25">
      <c r="A172" s="10"/>
      <c r="B172" s="204"/>
      <c r="C172" s="172">
        <v>766</v>
      </c>
      <c r="D172" s="235" t="s">
        <v>88</v>
      </c>
      <c r="E172" s="235"/>
      <c r="F172" s="138"/>
      <c r="G172" s="171"/>
      <c r="H172" s="138"/>
      <c r="I172" s="140">
        <f>ROUND((SUM(I134:I171))/1,2)</f>
        <v>0</v>
      </c>
      <c r="J172" s="139"/>
      <c r="K172" s="139"/>
      <c r="L172" s="139">
        <f>ROUND((SUM(L134:L171))/1,2)</f>
        <v>0</v>
      </c>
      <c r="M172" s="139">
        <f>ROUND((SUM(M134:M171))/1,2)</f>
        <v>0</v>
      </c>
      <c r="N172" s="139"/>
      <c r="O172" s="139"/>
      <c r="P172" s="139"/>
      <c r="Q172" s="10"/>
      <c r="R172" s="10"/>
      <c r="S172" s="10">
        <f>ROUND((SUM(S134:S171))/1,2)</f>
        <v>0</v>
      </c>
      <c r="T172" s="10"/>
      <c r="U172" s="10"/>
      <c r="V172" s="192">
        <f>ROUND((SUM(V134:V171))/1,2)</f>
        <v>0</v>
      </c>
      <c r="W172" s="208"/>
      <c r="X172" s="137"/>
      <c r="Y172" s="137"/>
      <c r="Z172" s="137"/>
    </row>
    <row r="173" spans="1:26" x14ac:dyDescent="0.25">
      <c r="A173" s="1"/>
      <c r="B173" s="200"/>
      <c r="C173" s="1"/>
      <c r="D173" s="1"/>
      <c r="E173" s="131"/>
      <c r="F173" s="131"/>
      <c r="G173" s="165"/>
      <c r="H173" s="131"/>
      <c r="I173" s="131"/>
      <c r="J173" s="132"/>
      <c r="K173" s="132"/>
      <c r="L173" s="132"/>
      <c r="M173" s="132"/>
      <c r="N173" s="132"/>
      <c r="O173" s="132"/>
      <c r="P173" s="132"/>
      <c r="Q173" s="1"/>
      <c r="R173" s="1"/>
      <c r="S173" s="1"/>
      <c r="T173" s="1"/>
      <c r="U173" s="1"/>
      <c r="V173" s="193"/>
      <c r="W173" s="53"/>
    </row>
    <row r="174" spans="1:26" x14ac:dyDescent="0.25">
      <c r="A174" s="10"/>
      <c r="B174" s="204"/>
      <c r="C174" s="172">
        <v>767</v>
      </c>
      <c r="D174" s="235" t="s">
        <v>89</v>
      </c>
      <c r="E174" s="235"/>
      <c r="F174" s="138"/>
      <c r="G174" s="171"/>
      <c r="H174" s="138"/>
      <c r="I174" s="138"/>
      <c r="J174" s="139"/>
      <c r="K174" s="139"/>
      <c r="L174" s="139"/>
      <c r="M174" s="139"/>
      <c r="N174" s="139"/>
      <c r="O174" s="139"/>
      <c r="P174" s="139"/>
      <c r="Q174" s="10"/>
      <c r="R174" s="10"/>
      <c r="S174" s="10"/>
      <c r="T174" s="10"/>
      <c r="U174" s="10"/>
      <c r="V174" s="190"/>
      <c r="W174" s="208"/>
      <c r="X174" s="137"/>
      <c r="Y174" s="137"/>
      <c r="Z174" s="137"/>
    </row>
    <row r="175" spans="1:26" ht="24.95" customHeight="1" x14ac:dyDescent="0.25">
      <c r="A175" s="179"/>
      <c r="B175" s="205">
        <v>68</v>
      </c>
      <c r="C175" s="180" t="s">
        <v>1726</v>
      </c>
      <c r="D175" s="236" t="s">
        <v>1727</v>
      </c>
      <c r="E175" s="236"/>
      <c r="F175" s="174" t="s">
        <v>113</v>
      </c>
      <c r="G175" s="175">
        <v>313.86</v>
      </c>
      <c r="H175" s="174"/>
      <c r="I175" s="174">
        <f t="shared" ref="I175:I215" si="15">ROUND(G175*(H175),2)</f>
        <v>0</v>
      </c>
      <c r="J175" s="176">
        <f t="shared" ref="J175:J215" si="16">ROUND(G175*(N175),2)</f>
        <v>10043.52</v>
      </c>
      <c r="K175" s="177">
        <f t="shared" ref="K175:K215" si="17">ROUND(G175*(O175),2)</f>
        <v>0</v>
      </c>
      <c r="L175" s="177">
        <f>ROUND(G175*(H175),2)</f>
        <v>0</v>
      </c>
      <c r="M175" s="177"/>
      <c r="N175" s="177">
        <v>32</v>
      </c>
      <c r="O175" s="177"/>
      <c r="P175" s="183">
        <v>2.3000000000000001E-4</v>
      </c>
      <c r="Q175" s="181"/>
      <c r="R175" s="181">
        <v>2.3000000000000001E-4</v>
      </c>
      <c r="S175" s="182">
        <f t="shared" ref="S175:S215" si="18">ROUND(G175*(P175),3)</f>
        <v>7.1999999999999995E-2</v>
      </c>
      <c r="T175" s="178"/>
      <c r="U175" s="178"/>
      <c r="V175" s="191"/>
      <c r="W175" s="53"/>
      <c r="Z175">
        <v>0</v>
      </c>
    </row>
    <row r="176" spans="1:26" ht="50.1" customHeight="1" x14ac:dyDescent="0.25">
      <c r="A176" s="179"/>
      <c r="B176" s="221">
        <v>69</v>
      </c>
      <c r="C176" s="216" t="s">
        <v>1728</v>
      </c>
      <c r="D176" s="315" t="s">
        <v>2530</v>
      </c>
      <c r="E176" s="315"/>
      <c r="F176" s="211" t="s">
        <v>113</v>
      </c>
      <c r="G176" s="212">
        <v>345.24599999999998</v>
      </c>
      <c r="H176" s="211"/>
      <c r="I176" s="211">
        <f t="shared" si="15"/>
        <v>0</v>
      </c>
      <c r="J176" s="213">
        <f t="shared" si="16"/>
        <v>21405.25</v>
      </c>
      <c r="K176" s="214">
        <f t="shared" si="17"/>
        <v>0</v>
      </c>
      <c r="L176" s="214"/>
      <c r="M176" s="214">
        <f>ROUND(G176*(H176),2)</f>
        <v>0</v>
      </c>
      <c r="N176" s="214">
        <v>62</v>
      </c>
      <c r="O176" s="214"/>
      <c r="P176" s="217"/>
      <c r="Q176" s="217"/>
      <c r="R176" s="217"/>
      <c r="S176" s="218">
        <f t="shared" si="18"/>
        <v>0</v>
      </c>
      <c r="T176" s="215"/>
      <c r="U176" s="215"/>
      <c r="V176" s="220"/>
      <c r="W176" s="53"/>
      <c r="Z176">
        <v>0</v>
      </c>
    </row>
    <row r="177" spans="1:26" ht="24.95" customHeight="1" x14ac:dyDescent="0.25">
      <c r="A177" s="179"/>
      <c r="B177" s="205">
        <v>70</v>
      </c>
      <c r="C177" s="180" t="s">
        <v>1730</v>
      </c>
      <c r="D177" s="236" t="s">
        <v>1731</v>
      </c>
      <c r="E177" s="236"/>
      <c r="F177" s="174" t="s">
        <v>113</v>
      </c>
      <c r="G177" s="175">
        <v>75</v>
      </c>
      <c r="H177" s="174"/>
      <c r="I177" s="174">
        <f t="shared" si="15"/>
        <v>0</v>
      </c>
      <c r="J177" s="176">
        <f t="shared" si="16"/>
        <v>1125</v>
      </c>
      <c r="K177" s="177">
        <f t="shared" si="17"/>
        <v>0</v>
      </c>
      <c r="L177" s="177">
        <f>ROUND(G177*(H177),2)</f>
        <v>0</v>
      </c>
      <c r="M177" s="177"/>
      <c r="N177" s="177">
        <v>15</v>
      </c>
      <c r="O177" s="177"/>
      <c r="P177" s="181"/>
      <c r="Q177" s="181"/>
      <c r="R177" s="181"/>
      <c r="S177" s="182">
        <f t="shared" si="18"/>
        <v>0</v>
      </c>
      <c r="T177" s="178"/>
      <c r="U177" s="178"/>
      <c r="V177" s="191"/>
      <c r="W177" s="53"/>
      <c r="Z177">
        <v>0</v>
      </c>
    </row>
    <row r="178" spans="1:26" ht="24.95" customHeight="1" x14ac:dyDescent="0.25">
      <c r="A178" s="179"/>
      <c r="B178" s="205">
        <v>71</v>
      </c>
      <c r="C178" s="180" t="s">
        <v>1732</v>
      </c>
      <c r="D178" s="236" t="s">
        <v>1733</v>
      </c>
      <c r="E178" s="236"/>
      <c r="F178" s="174" t="s">
        <v>113</v>
      </c>
      <c r="G178" s="175">
        <v>55</v>
      </c>
      <c r="H178" s="174"/>
      <c r="I178" s="174">
        <f t="shared" si="15"/>
        <v>0</v>
      </c>
      <c r="J178" s="176">
        <f t="shared" si="16"/>
        <v>660</v>
      </c>
      <c r="K178" s="177">
        <f t="shared" si="17"/>
        <v>0</v>
      </c>
      <c r="L178" s="177">
        <f>ROUND(G178*(H178),2)</f>
        <v>0</v>
      </c>
      <c r="M178" s="177"/>
      <c r="N178" s="177">
        <v>12</v>
      </c>
      <c r="O178" s="177"/>
      <c r="P178" s="181"/>
      <c r="Q178" s="181"/>
      <c r="R178" s="181"/>
      <c r="S178" s="182">
        <f t="shared" si="18"/>
        <v>0</v>
      </c>
      <c r="T178" s="178"/>
      <c r="U178" s="178"/>
      <c r="V178" s="191"/>
      <c r="W178" s="53"/>
      <c r="Z178">
        <v>0</v>
      </c>
    </row>
    <row r="179" spans="1:26" ht="24.95" customHeight="1" x14ac:dyDescent="0.25">
      <c r="A179" s="179"/>
      <c r="B179" s="221">
        <v>72</v>
      </c>
      <c r="C179" s="216" t="s">
        <v>1734</v>
      </c>
      <c r="D179" s="315" t="s">
        <v>1735</v>
      </c>
      <c r="E179" s="315"/>
      <c r="F179" s="211" t="s">
        <v>133</v>
      </c>
      <c r="G179" s="212">
        <v>55</v>
      </c>
      <c r="H179" s="211"/>
      <c r="I179" s="211">
        <f t="shared" si="15"/>
        <v>0</v>
      </c>
      <c r="J179" s="213">
        <f t="shared" si="16"/>
        <v>5390</v>
      </c>
      <c r="K179" s="214">
        <f t="shared" si="17"/>
        <v>0</v>
      </c>
      <c r="L179" s="214"/>
      <c r="M179" s="214">
        <f>ROUND(G179*(H179),2)</f>
        <v>0</v>
      </c>
      <c r="N179" s="214">
        <v>98</v>
      </c>
      <c r="O179" s="214"/>
      <c r="P179" s="217"/>
      <c r="Q179" s="217"/>
      <c r="R179" s="217"/>
      <c r="S179" s="218">
        <f t="shared" si="18"/>
        <v>0</v>
      </c>
      <c r="T179" s="215"/>
      <c r="U179" s="215"/>
      <c r="V179" s="220"/>
      <c r="W179" s="53"/>
      <c r="Z179">
        <v>0</v>
      </c>
    </row>
    <row r="180" spans="1:26" ht="24.95" customHeight="1" x14ac:dyDescent="0.25">
      <c r="A180" s="179"/>
      <c r="B180" s="221">
        <v>73</v>
      </c>
      <c r="C180" s="216" t="s">
        <v>1736</v>
      </c>
      <c r="D180" s="315" t="s">
        <v>1737</v>
      </c>
      <c r="E180" s="315"/>
      <c r="F180" s="211" t="s">
        <v>133</v>
      </c>
      <c r="G180" s="212">
        <v>220</v>
      </c>
      <c r="H180" s="211"/>
      <c r="I180" s="211">
        <f t="shared" si="15"/>
        <v>0</v>
      </c>
      <c r="J180" s="213">
        <f t="shared" si="16"/>
        <v>3960</v>
      </c>
      <c r="K180" s="214">
        <f t="shared" si="17"/>
        <v>0</v>
      </c>
      <c r="L180" s="214"/>
      <c r="M180" s="214">
        <f>ROUND(G180*(H180),2)</f>
        <v>0</v>
      </c>
      <c r="N180" s="214">
        <v>18</v>
      </c>
      <c r="O180" s="214"/>
      <c r="P180" s="217"/>
      <c r="Q180" s="217"/>
      <c r="R180" s="217"/>
      <c r="S180" s="218">
        <f t="shared" si="18"/>
        <v>0</v>
      </c>
      <c r="T180" s="215"/>
      <c r="U180" s="215"/>
      <c r="V180" s="220"/>
      <c r="W180" s="53"/>
      <c r="Z180">
        <v>0</v>
      </c>
    </row>
    <row r="181" spans="1:26" ht="24.95" customHeight="1" x14ac:dyDescent="0.25">
      <c r="A181" s="179"/>
      <c r="B181" s="205">
        <v>74</v>
      </c>
      <c r="C181" s="180" t="s">
        <v>2531</v>
      </c>
      <c r="D181" s="236" t="s">
        <v>1059</v>
      </c>
      <c r="E181" s="236"/>
      <c r="F181" s="174" t="s">
        <v>133</v>
      </c>
      <c r="G181" s="175">
        <v>35.22</v>
      </c>
      <c r="H181" s="174"/>
      <c r="I181" s="174">
        <f t="shared" si="15"/>
        <v>0</v>
      </c>
      <c r="J181" s="176">
        <f t="shared" si="16"/>
        <v>620.58000000000004</v>
      </c>
      <c r="K181" s="177">
        <f t="shared" si="17"/>
        <v>0</v>
      </c>
      <c r="L181" s="177">
        <f>ROUND(G181*(H181),2)</f>
        <v>0</v>
      </c>
      <c r="M181" s="177"/>
      <c r="N181" s="177">
        <v>17.62</v>
      </c>
      <c r="O181" s="177"/>
      <c r="P181" s="181"/>
      <c r="Q181" s="181"/>
      <c r="R181" s="181"/>
      <c r="S181" s="182">
        <f t="shared" si="18"/>
        <v>0</v>
      </c>
      <c r="T181" s="178"/>
      <c r="U181" s="178"/>
      <c r="V181" s="191"/>
      <c r="W181" s="53"/>
      <c r="Z181">
        <v>0</v>
      </c>
    </row>
    <row r="182" spans="1:26" ht="24.95" customHeight="1" x14ac:dyDescent="0.25">
      <c r="A182" s="179"/>
      <c r="B182" s="221">
        <v>75</v>
      </c>
      <c r="C182" s="216" t="s">
        <v>1060</v>
      </c>
      <c r="D182" s="315" t="s">
        <v>1061</v>
      </c>
      <c r="E182" s="315"/>
      <c r="F182" s="211" t="s">
        <v>133</v>
      </c>
      <c r="G182" s="212">
        <v>45</v>
      </c>
      <c r="H182" s="211"/>
      <c r="I182" s="211">
        <f t="shared" si="15"/>
        <v>0</v>
      </c>
      <c r="J182" s="213">
        <f t="shared" si="16"/>
        <v>32.85</v>
      </c>
      <c r="K182" s="214">
        <f t="shared" si="17"/>
        <v>0</v>
      </c>
      <c r="L182" s="214"/>
      <c r="M182" s="214">
        <f>ROUND(G182*(H182),2)</f>
        <v>0</v>
      </c>
      <c r="N182" s="214">
        <v>0.73</v>
      </c>
      <c r="O182" s="214"/>
      <c r="P182" s="217"/>
      <c r="Q182" s="217"/>
      <c r="R182" s="217"/>
      <c r="S182" s="218">
        <f t="shared" si="18"/>
        <v>0</v>
      </c>
      <c r="T182" s="215"/>
      <c r="U182" s="215"/>
      <c r="V182" s="220"/>
      <c r="W182" s="53"/>
      <c r="Z182">
        <v>0</v>
      </c>
    </row>
    <row r="183" spans="1:26" ht="24.95" customHeight="1" x14ac:dyDescent="0.25">
      <c r="A183" s="179"/>
      <c r="B183" s="221">
        <v>76</v>
      </c>
      <c r="C183" s="216" t="s">
        <v>1062</v>
      </c>
      <c r="D183" s="315" t="s">
        <v>1063</v>
      </c>
      <c r="E183" s="315"/>
      <c r="F183" s="211" t="s">
        <v>133</v>
      </c>
      <c r="G183" s="212">
        <v>45</v>
      </c>
      <c r="H183" s="211"/>
      <c r="I183" s="211">
        <f t="shared" si="15"/>
        <v>0</v>
      </c>
      <c r="J183" s="213">
        <f t="shared" si="16"/>
        <v>32.85</v>
      </c>
      <c r="K183" s="214">
        <f t="shared" si="17"/>
        <v>0</v>
      </c>
      <c r="L183" s="214"/>
      <c r="M183" s="214">
        <f>ROUND(G183*(H183),2)</f>
        <v>0</v>
      </c>
      <c r="N183" s="214">
        <v>0.73</v>
      </c>
      <c r="O183" s="214"/>
      <c r="P183" s="217"/>
      <c r="Q183" s="217"/>
      <c r="R183" s="217"/>
      <c r="S183" s="218">
        <f t="shared" si="18"/>
        <v>0</v>
      </c>
      <c r="T183" s="215"/>
      <c r="U183" s="215"/>
      <c r="V183" s="220"/>
      <c r="W183" s="53"/>
      <c r="Z183">
        <v>0</v>
      </c>
    </row>
    <row r="184" spans="1:26" ht="35.1" customHeight="1" x14ac:dyDescent="0.25">
      <c r="A184" s="179"/>
      <c r="B184" s="221">
        <v>77</v>
      </c>
      <c r="C184" s="216" t="s">
        <v>1072</v>
      </c>
      <c r="D184" s="315" t="s">
        <v>2532</v>
      </c>
      <c r="E184" s="315"/>
      <c r="F184" s="211" t="s">
        <v>175</v>
      </c>
      <c r="G184" s="212">
        <v>1</v>
      </c>
      <c r="H184" s="211"/>
      <c r="I184" s="211">
        <f t="shared" si="15"/>
        <v>0</v>
      </c>
      <c r="J184" s="213">
        <f t="shared" si="16"/>
        <v>7835</v>
      </c>
      <c r="K184" s="214">
        <f t="shared" si="17"/>
        <v>0</v>
      </c>
      <c r="L184" s="214"/>
      <c r="M184" s="214">
        <f>ROUND(G184*(H184),2)</f>
        <v>0</v>
      </c>
      <c r="N184" s="214">
        <v>7835</v>
      </c>
      <c r="O184" s="214"/>
      <c r="P184" s="217"/>
      <c r="Q184" s="217"/>
      <c r="R184" s="217"/>
      <c r="S184" s="218">
        <f t="shared" si="18"/>
        <v>0</v>
      </c>
      <c r="T184" s="215"/>
      <c r="U184" s="215"/>
      <c r="V184" s="220"/>
      <c r="W184" s="53"/>
      <c r="Z184">
        <v>0</v>
      </c>
    </row>
    <row r="185" spans="1:26" ht="35.1" customHeight="1" x14ac:dyDescent="0.25">
      <c r="A185" s="179"/>
      <c r="B185" s="221">
        <v>78</v>
      </c>
      <c r="C185" s="216" t="s">
        <v>1074</v>
      </c>
      <c r="D185" s="315" t="s">
        <v>2533</v>
      </c>
      <c r="E185" s="315"/>
      <c r="F185" s="211" t="s">
        <v>175</v>
      </c>
      <c r="G185" s="212">
        <v>1</v>
      </c>
      <c r="H185" s="211"/>
      <c r="I185" s="211">
        <f t="shared" si="15"/>
        <v>0</v>
      </c>
      <c r="J185" s="213">
        <f t="shared" si="16"/>
        <v>985</v>
      </c>
      <c r="K185" s="214">
        <f t="shared" si="17"/>
        <v>0</v>
      </c>
      <c r="L185" s="214"/>
      <c r="M185" s="214">
        <f>ROUND(G185*(H185),2)</f>
        <v>0</v>
      </c>
      <c r="N185" s="214">
        <v>985</v>
      </c>
      <c r="O185" s="214"/>
      <c r="P185" s="217"/>
      <c r="Q185" s="217"/>
      <c r="R185" s="217"/>
      <c r="S185" s="218">
        <f t="shared" si="18"/>
        <v>0</v>
      </c>
      <c r="T185" s="215"/>
      <c r="U185" s="215"/>
      <c r="V185" s="220"/>
      <c r="W185" s="53"/>
      <c r="Z185">
        <v>0</v>
      </c>
    </row>
    <row r="186" spans="1:26" ht="35.1" customHeight="1" x14ac:dyDescent="0.25">
      <c r="A186" s="179"/>
      <c r="B186" s="221">
        <v>79</v>
      </c>
      <c r="C186" s="216" t="s">
        <v>1076</v>
      </c>
      <c r="D186" s="315" t="s">
        <v>2534</v>
      </c>
      <c r="E186" s="315"/>
      <c r="F186" s="211" t="s">
        <v>175</v>
      </c>
      <c r="G186" s="212">
        <v>1</v>
      </c>
      <c r="H186" s="211"/>
      <c r="I186" s="211">
        <f t="shared" si="15"/>
        <v>0</v>
      </c>
      <c r="J186" s="213">
        <f t="shared" si="16"/>
        <v>1760</v>
      </c>
      <c r="K186" s="214">
        <f t="shared" si="17"/>
        <v>0</v>
      </c>
      <c r="L186" s="214"/>
      <c r="M186" s="214">
        <f>ROUND(G186*(H186),2)</f>
        <v>0</v>
      </c>
      <c r="N186" s="214">
        <v>1760</v>
      </c>
      <c r="O186" s="214"/>
      <c r="P186" s="217"/>
      <c r="Q186" s="217"/>
      <c r="R186" s="217"/>
      <c r="S186" s="218">
        <f t="shared" si="18"/>
        <v>0</v>
      </c>
      <c r="T186" s="215"/>
      <c r="U186" s="215"/>
      <c r="V186" s="220"/>
      <c r="W186" s="53"/>
      <c r="Z186">
        <v>0</v>
      </c>
    </row>
    <row r="187" spans="1:26" ht="24.95" customHeight="1" x14ac:dyDescent="0.25">
      <c r="A187" s="179"/>
      <c r="B187" s="205">
        <v>80</v>
      </c>
      <c r="C187" s="180" t="s">
        <v>2535</v>
      </c>
      <c r="D187" s="236" t="s">
        <v>2536</v>
      </c>
      <c r="E187" s="236"/>
      <c r="F187" s="174" t="s">
        <v>133</v>
      </c>
      <c r="G187" s="175">
        <v>298.39999999999998</v>
      </c>
      <c r="H187" s="174"/>
      <c r="I187" s="174">
        <f t="shared" si="15"/>
        <v>0</v>
      </c>
      <c r="J187" s="176">
        <f t="shared" si="16"/>
        <v>7907.6</v>
      </c>
      <c r="K187" s="177">
        <f t="shared" si="17"/>
        <v>0</v>
      </c>
      <c r="L187" s="177">
        <f>ROUND(G187*(H187),2)</f>
        <v>0</v>
      </c>
      <c r="M187" s="177"/>
      <c r="N187" s="177">
        <v>26.5</v>
      </c>
      <c r="O187" s="177"/>
      <c r="P187" s="181"/>
      <c r="Q187" s="181"/>
      <c r="R187" s="181"/>
      <c r="S187" s="182">
        <f t="shared" si="18"/>
        <v>0</v>
      </c>
      <c r="T187" s="178"/>
      <c r="U187" s="178"/>
      <c r="V187" s="191"/>
      <c r="W187" s="53"/>
      <c r="Z187">
        <v>0</v>
      </c>
    </row>
    <row r="188" spans="1:26" ht="24.95" customHeight="1" x14ac:dyDescent="0.25">
      <c r="A188" s="179"/>
      <c r="B188" s="221">
        <v>81</v>
      </c>
      <c r="C188" s="216" t="s">
        <v>1060</v>
      </c>
      <c r="D188" s="315" t="s">
        <v>1061</v>
      </c>
      <c r="E188" s="315"/>
      <c r="F188" s="211" t="s">
        <v>133</v>
      </c>
      <c r="G188" s="212">
        <v>330</v>
      </c>
      <c r="H188" s="211"/>
      <c r="I188" s="211">
        <f t="shared" si="15"/>
        <v>0</v>
      </c>
      <c r="J188" s="213">
        <f t="shared" si="16"/>
        <v>240.9</v>
      </c>
      <c r="K188" s="214">
        <f t="shared" si="17"/>
        <v>0</v>
      </c>
      <c r="L188" s="214"/>
      <c r="M188" s="214">
        <f>ROUND(G188*(H188),2)</f>
        <v>0</v>
      </c>
      <c r="N188" s="214">
        <v>0.73</v>
      </c>
      <c r="O188" s="214"/>
      <c r="P188" s="217"/>
      <c r="Q188" s="217"/>
      <c r="R188" s="217"/>
      <c r="S188" s="218">
        <f t="shared" si="18"/>
        <v>0</v>
      </c>
      <c r="T188" s="215"/>
      <c r="U188" s="215"/>
      <c r="V188" s="220"/>
      <c r="W188" s="53"/>
      <c r="Z188">
        <v>0</v>
      </c>
    </row>
    <row r="189" spans="1:26" ht="24.95" customHeight="1" x14ac:dyDescent="0.25">
      <c r="A189" s="179"/>
      <c r="B189" s="221">
        <v>82</v>
      </c>
      <c r="C189" s="216" t="s">
        <v>1062</v>
      </c>
      <c r="D189" s="315" t="s">
        <v>1063</v>
      </c>
      <c r="E189" s="315"/>
      <c r="F189" s="211" t="s">
        <v>133</v>
      </c>
      <c r="G189" s="212">
        <v>330</v>
      </c>
      <c r="H189" s="211"/>
      <c r="I189" s="211">
        <f t="shared" si="15"/>
        <v>0</v>
      </c>
      <c r="J189" s="213">
        <f t="shared" si="16"/>
        <v>240.9</v>
      </c>
      <c r="K189" s="214">
        <f t="shared" si="17"/>
        <v>0</v>
      </c>
      <c r="L189" s="214"/>
      <c r="M189" s="214">
        <f>ROUND(G189*(H189),2)</f>
        <v>0</v>
      </c>
      <c r="N189" s="214">
        <v>0.73</v>
      </c>
      <c r="O189" s="214"/>
      <c r="P189" s="217"/>
      <c r="Q189" s="217"/>
      <c r="R189" s="217"/>
      <c r="S189" s="218">
        <f t="shared" si="18"/>
        <v>0</v>
      </c>
      <c r="T189" s="215"/>
      <c r="U189" s="215"/>
      <c r="V189" s="220"/>
      <c r="W189" s="53"/>
      <c r="Z189">
        <v>0</v>
      </c>
    </row>
    <row r="190" spans="1:26" ht="50.1" customHeight="1" x14ac:dyDescent="0.25">
      <c r="A190" s="179"/>
      <c r="B190" s="221">
        <v>83</v>
      </c>
      <c r="C190" s="216" t="s">
        <v>1724</v>
      </c>
      <c r="D190" s="315" t="s">
        <v>2537</v>
      </c>
      <c r="E190" s="315"/>
      <c r="F190" s="211" t="s">
        <v>175</v>
      </c>
      <c r="G190" s="212">
        <v>1</v>
      </c>
      <c r="H190" s="211"/>
      <c r="I190" s="211">
        <f t="shared" si="15"/>
        <v>0</v>
      </c>
      <c r="J190" s="213">
        <f t="shared" si="16"/>
        <v>28543.69</v>
      </c>
      <c r="K190" s="214">
        <f t="shared" si="17"/>
        <v>0</v>
      </c>
      <c r="L190" s="214"/>
      <c r="M190" s="214">
        <f>ROUND(G190*(H190),2)</f>
        <v>0</v>
      </c>
      <c r="N190" s="214">
        <v>28543.69</v>
      </c>
      <c r="O190" s="214"/>
      <c r="P190" s="217"/>
      <c r="Q190" s="217"/>
      <c r="R190" s="217"/>
      <c r="S190" s="218">
        <f t="shared" si="18"/>
        <v>0</v>
      </c>
      <c r="T190" s="215"/>
      <c r="U190" s="215"/>
      <c r="V190" s="220"/>
      <c r="W190" s="53"/>
      <c r="Z190">
        <v>0</v>
      </c>
    </row>
    <row r="191" spans="1:26" ht="35.1" customHeight="1" x14ac:dyDescent="0.25">
      <c r="A191" s="179"/>
      <c r="B191" s="221">
        <v>84</v>
      </c>
      <c r="C191" s="216" t="s">
        <v>2538</v>
      </c>
      <c r="D191" s="315" t="s">
        <v>2539</v>
      </c>
      <c r="E191" s="315"/>
      <c r="F191" s="211" t="s">
        <v>175</v>
      </c>
      <c r="G191" s="212">
        <v>1</v>
      </c>
      <c r="H191" s="211"/>
      <c r="I191" s="211">
        <f t="shared" si="15"/>
        <v>0</v>
      </c>
      <c r="J191" s="213">
        <f t="shared" si="16"/>
        <v>7592</v>
      </c>
      <c r="K191" s="214">
        <f t="shared" si="17"/>
        <v>0</v>
      </c>
      <c r="L191" s="214"/>
      <c r="M191" s="214">
        <f>ROUND(G191*(H191),2)</f>
        <v>0</v>
      </c>
      <c r="N191" s="214">
        <v>7592</v>
      </c>
      <c r="O191" s="214"/>
      <c r="P191" s="217"/>
      <c r="Q191" s="217"/>
      <c r="R191" s="217"/>
      <c r="S191" s="218">
        <f t="shared" si="18"/>
        <v>0</v>
      </c>
      <c r="T191" s="215"/>
      <c r="U191" s="215"/>
      <c r="V191" s="220"/>
      <c r="W191" s="53"/>
      <c r="Z191">
        <v>0</v>
      </c>
    </row>
    <row r="192" spans="1:26" ht="50.1" customHeight="1" x14ac:dyDescent="0.25">
      <c r="A192" s="179"/>
      <c r="B192" s="221">
        <v>85</v>
      </c>
      <c r="C192" s="216" t="s">
        <v>2540</v>
      </c>
      <c r="D192" s="315" t="s">
        <v>2541</v>
      </c>
      <c r="E192" s="315"/>
      <c r="F192" s="211" t="s">
        <v>175</v>
      </c>
      <c r="G192" s="212">
        <v>2</v>
      </c>
      <c r="H192" s="211"/>
      <c r="I192" s="211">
        <f t="shared" si="15"/>
        <v>0</v>
      </c>
      <c r="J192" s="213">
        <f t="shared" si="16"/>
        <v>37000</v>
      </c>
      <c r="K192" s="214">
        <f t="shared" si="17"/>
        <v>0</v>
      </c>
      <c r="L192" s="214"/>
      <c r="M192" s="214">
        <f>ROUND(G192*(H192),2)</f>
        <v>0</v>
      </c>
      <c r="N192" s="214">
        <v>18500</v>
      </c>
      <c r="O192" s="214"/>
      <c r="P192" s="217"/>
      <c r="Q192" s="217"/>
      <c r="R192" s="217"/>
      <c r="S192" s="218">
        <f t="shared" si="18"/>
        <v>0</v>
      </c>
      <c r="T192" s="215"/>
      <c r="U192" s="215"/>
      <c r="V192" s="220"/>
      <c r="W192" s="53"/>
      <c r="Z192">
        <v>0</v>
      </c>
    </row>
    <row r="193" spans="1:26" ht="24.95" customHeight="1" x14ac:dyDescent="0.25">
      <c r="A193" s="179"/>
      <c r="B193" s="205">
        <v>86</v>
      </c>
      <c r="C193" s="180" t="s">
        <v>2542</v>
      </c>
      <c r="D193" s="236" t="s">
        <v>2543</v>
      </c>
      <c r="E193" s="236"/>
      <c r="F193" s="174" t="s">
        <v>175</v>
      </c>
      <c r="G193" s="175">
        <v>1</v>
      </c>
      <c r="H193" s="174"/>
      <c r="I193" s="174">
        <f t="shared" si="15"/>
        <v>0</v>
      </c>
      <c r="J193" s="176">
        <f t="shared" si="16"/>
        <v>4250</v>
      </c>
      <c r="K193" s="177">
        <f t="shared" si="17"/>
        <v>0</v>
      </c>
      <c r="L193" s="177">
        <f t="shared" ref="L193:L213" si="19">ROUND(G193*(H193),2)</f>
        <v>0</v>
      </c>
      <c r="M193" s="177"/>
      <c r="N193" s="177">
        <v>4250</v>
      </c>
      <c r="O193" s="177"/>
      <c r="P193" s="181"/>
      <c r="Q193" s="181"/>
      <c r="R193" s="181"/>
      <c r="S193" s="182">
        <f t="shared" si="18"/>
        <v>0</v>
      </c>
      <c r="T193" s="178"/>
      <c r="U193" s="178"/>
      <c r="V193" s="191"/>
      <c r="W193" s="53"/>
      <c r="Z193">
        <v>0</v>
      </c>
    </row>
    <row r="194" spans="1:26" ht="50.1" customHeight="1" x14ac:dyDescent="0.25">
      <c r="A194" s="179"/>
      <c r="B194" s="205">
        <v>87</v>
      </c>
      <c r="C194" s="180" t="s">
        <v>2544</v>
      </c>
      <c r="D194" s="236" t="s">
        <v>2545</v>
      </c>
      <c r="E194" s="236"/>
      <c r="F194" s="174" t="s">
        <v>175</v>
      </c>
      <c r="G194" s="175">
        <v>1</v>
      </c>
      <c r="H194" s="174"/>
      <c r="I194" s="174">
        <f t="shared" si="15"/>
        <v>0</v>
      </c>
      <c r="J194" s="176">
        <f t="shared" si="16"/>
        <v>1405</v>
      </c>
      <c r="K194" s="177">
        <f t="shared" si="17"/>
        <v>0</v>
      </c>
      <c r="L194" s="177">
        <f t="shared" si="19"/>
        <v>0</v>
      </c>
      <c r="M194" s="177"/>
      <c r="N194" s="177">
        <v>1405</v>
      </c>
      <c r="O194" s="177"/>
      <c r="P194" s="181"/>
      <c r="Q194" s="181"/>
      <c r="R194" s="181"/>
      <c r="S194" s="182">
        <f t="shared" si="18"/>
        <v>0</v>
      </c>
      <c r="T194" s="178"/>
      <c r="U194" s="178"/>
      <c r="V194" s="191"/>
      <c r="W194" s="53"/>
      <c r="Z194">
        <v>0</v>
      </c>
    </row>
    <row r="195" spans="1:26" ht="35.1" customHeight="1" x14ac:dyDescent="0.25">
      <c r="A195" s="179"/>
      <c r="B195" s="205">
        <v>88</v>
      </c>
      <c r="C195" s="180" t="s">
        <v>2546</v>
      </c>
      <c r="D195" s="236" t="s">
        <v>2547</v>
      </c>
      <c r="E195" s="236"/>
      <c r="F195" s="174" t="s">
        <v>175</v>
      </c>
      <c r="G195" s="175">
        <v>1</v>
      </c>
      <c r="H195" s="174"/>
      <c r="I195" s="174">
        <f t="shared" si="15"/>
        <v>0</v>
      </c>
      <c r="J195" s="176">
        <f t="shared" si="16"/>
        <v>810</v>
      </c>
      <c r="K195" s="177">
        <f t="shared" si="17"/>
        <v>0</v>
      </c>
      <c r="L195" s="177">
        <f t="shared" si="19"/>
        <v>0</v>
      </c>
      <c r="M195" s="177"/>
      <c r="N195" s="177">
        <v>810</v>
      </c>
      <c r="O195" s="177"/>
      <c r="P195" s="181"/>
      <c r="Q195" s="181"/>
      <c r="R195" s="181"/>
      <c r="S195" s="182">
        <f t="shared" si="18"/>
        <v>0</v>
      </c>
      <c r="T195" s="178"/>
      <c r="U195" s="178"/>
      <c r="V195" s="191"/>
      <c r="W195" s="53"/>
      <c r="Z195">
        <v>0</v>
      </c>
    </row>
    <row r="196" spans="1:26" ht="35.1" customHeight="1" x14ac:dyDescent="0.25">
      <c r="A196" s="179"/>
      <c r="B196" s="205">
        <v>89</v>
      </c>
      <c r="C196" s="180" t="s">
        <v>2548</v>
      </c>
      <c r="D196" s="236" t="s">
        <v>2549</v>
      </c>
      <c r="E196" s="236"/>
      <c r="F196" s="174" t="s">
        <v>175</v>
      </c>
      <c r="G196" s="175">
        <v>1</v>
      </c>
      <c r="H196" s="174"/>
      <c r="I196" s="174">
        <f t="shared" si="15"/>
        <v>0</v>
      </c>
      <c r="J196" s="176">
        <f t="shared" si="16"/>
        <v>1420</v>
      </c>
      <c r="K196" s="177">
        <f t="shared" si="17"/>
        <v>0</v>
      </c>
      <c r="L196" s="177">
        <f t="shared" si="19"/>
        <v>0</v>
      </c>
      <c r="M196" s="177"/>
      <c r="N196" s="177">
        <v>1420</v>
      </c>
      <c r="O196" s="177"/>
      <c r="P196" s="181"/>
      <c r="Q196" s="181"/>
      <c r="R196" s="181"/>
      <c r="S196" s="182">
        <f t="shared" si="18"/>
        <v>0</v>
      </c>
      <c r="T196" s="178"/>
      <c r="U196" s="178"/>
      <c r="V196" s="191"/>
      <c r="W196" s="53"/>
      <c r="Z196">
        <v>0</v>
      </c>
    </row>
    <row r="197" spans="1:26" ht="50.1" customHeight="1" x14ac:dyDescent="0.25">
      <c r="A197" s="179"/>
      <c r="B197" s="205">
        <v>90</v>
      </c>
      <c r="C197" s="180" t="s">
        <v>2550</v>
      </c>
      <c r="D197" s="236" t="s">
        <v>2551</v>
      </c>
      <c r="E197" s="236"/>
      <c r="F197" s="174" t="s">
        <v>175</v>
      </c>
      <c r="G197" s="175">
        <v>1</v>
      </c>
      <c r="H197" s="174"/>
      <c r="I197" s="174">
        <f t="shared" si="15"/>
        <v>0</v>
      </c>
      <c r="J197" s="176">
        <f t="shared" si="16"/>
        <v>995</v>
      </c>
      <c r="K197" s="177">
        <f t="shared" si="17"/>
        <v>0</v>
      </c>
      <c r="L197" s="177">
        <f t="shared" si="19"/>
        <v>0</v>
      </c>
      <c r="M197" s="177"/>
      <c r="N197" s="177">
        <v>995</v>
      </c>
      <c r="O197" s="177"/>
      <c r="P197" s="181"/>
      <c r="Q197" s="181"/>
      <c r="R197" s="181"/>
      <c r="S197" s="182">
        <f t="shared" si="18"/>
        <v>0</v>
      </c>
      <c r="T197" s="178"/>
      <c r="U197" s="178"/>
      <c r="V197" s="191"/>
      <c r="W197" s="53"/>
      <c r="Z197">
        <v>0</v>
      </c>
    </row>
    <row r="198" spans="1:26" ht="50.1" customHeight="1" x14ac:dyDescent="0.25">
      <c r="A198" s="179"/>
      <c r="B198" s="205">
        <v>91</v>
      </c>
      <c r="C198" s="180" t="s">
        <v>2552</v>
      </c>
      <c r="D198" s="236" t="s">
        <v>2553</v>
      </c>
      <c r="E198" s="236"/>
      <c r="F198" s="174" t="s">
        <v>175</v>
      </c>
      <c r="G198" s="175">
        <v>1</v>
      </c>
      <c r="H198" s="174"/>
      <c r="I198" s="174">
        <f t="shared" si="15"/>
        <v>0</v>
      </c>
      <c r="J198" s="176">
        <f t="shared" si="16"/>
        <v>5270</v>
      </c>
      <c r="K198" s="177">
        <f t="shared" si="17"/>
        <v>0</v>
      </c>
      <c r="L198" s="177">
        <f t="shared" si="19"/>
        <v>0</v>
      </c>
      <c r="M198" s="177"/>
      <c r="N198" s="177">
        <v>5270</v>
      </c>
      <c r="O198" s="177"/>
      <c r="P198" s="181"/>
      <c r="Q198" s="181"/>
      <c r="R198" s="181"/>
      <c r="S198" s="182">
        <f t="shared" si="18"/>
        <v>0</v>
      </c>
      <c r="T198" s="178"/>
      <c r="U198" s="178"/>
      <c r="V198" s="191"/>
      <c r="W198" s="53"/>
      <c r="Z198">
        <v>0</v>
      </c>
    </row>
    <row r="199" spans="1:26" ht="35.1" customHeight="1" x14ac:dyDescent="0.25">
      <c r="A199" s="179"/>
      <c r="B199" s="205">
        <v>92</v>
      </c>
      <c r="C199" s="180" t="s">
        <v>2554</v>
      </c>
      <c r="D199" s="236" t="s">
        <v>2555</v>
      </c>
      <c r="E199" s="236"/>
      <c r="F199" s="174" t="s">
        <v>175</v>
      </c>
      <c r="G199" s="175">
        <v>1</v>
      </c>
      <c r="H199" s="174"/>
      <c r="I199" s="174">
        <f t="shared" si="15"/>
        <v>0</v>
      </c>
      <c r="J199" s="176">
        <f t="shared" si="16"/>
        <v>2450</v>
      </c>
      <c r="K199" s="177">
        <f t="shared" si="17"/>
        <v>0</v>
      </c>
      <c r="L199" s="177">
        <f t="shared" si="19"/>
        <v>0</v>
      </c>
      <c r="M199" s="177"/>
      <c r="N199" s="177">
        <v>2450</v>
      </c>
      <c r="O199" s="177"/>
      <c r="P199" s="181"/>
      <c r="Q199" s="181"/>
      <c r="R199" s="181"/>
      <c r="S199" s="182">
        <f t="shared" si="18"/>
        <v>0</v>
      </c>
      <c r="T199" s="178"/>
      <c r="U199" s="178"/>
      <c r="V199" s="191"/>
      <c r="W199" s="53"/>
      <c r="Z199">
        <v>0</v>
      </c>
    </row>
    <row r="200" spans="1:26" ht="50.1" customHeight="1" x14ac:dyDescent="0.25">
      <c r="A200" s="179"/>
      <c r="B200" s="205">
        <v>93</v>
      </c>
      <c r="C200" s="180" t="s">
        <v>2556</v>
      </c>
      <c r="D200" s="236" t="s">
        <v>2557</v>
      </c>
      <c r="E200" s="236"/>
      <c r="F200" s="174" t="s">
        <v>175</v>
      </c>
      <c r="G200" s="175">
        <v>1</v>
      </c>
      <c r="H200" s="174"/>
      <c r="I200" s="174">
        <f t="shared" si="15"/>
        <v>0</v>
      </c>
      <c r="J200" s="176">
        <f t="shared" si="16"/>
        <v>6050</v>
      </c>
      <c r="K200" s="177">
        <f t="shared" si="17"/>
        <v>0</v>
      </c>
      <c r="L200" s="177">
        <f t="shared" si="19"/>
        <v>0</v>
      </c>
      <c r="M200" s="177"/>
      <c r="N200" s="177">
        <v>6050</v>
      </c>
      <c r="O200" s="177"/>
      <c r="P200" s="181"/>
      <c r="Q200" s="181"/>
      <c r="R200" s="181"/>
      <c r="S200" s="182">
        <f t="shared" si="18"/>
        <v>0</v>
      </c>
      <c r="T200" s="178"/>
      <c r="U200" s="178"/>
      <c r="V200" s="191"/>
      <c r="W200" s="53"/>
      <c r="Z200">
        <v>0</v>
      </c>
    </row>
    <row r="201" spans="1:26" ht="50.1" customHeight="1" x14ac:dyDescent="0.25">
      <c r="A201" s="179"/>
      <c r="B201" s="205">
        <v>94</v>
      </c>
      <c r="C201" s="180" t="s">
        <v>2558</v>
      </c>
      <c r="D201" s="236" t="s">
        <v>2559</v>
      </c>
      <c r="E201" s="236"/>
      <c r="F201" s="174" t="s">
        <v>175</v>
      </c>
      <c r="G201" s="175">
        <v>1</v>
      </c>
      <c r="H201" s="174"/>
      <c r="I201" s="174">
        <f t="shared" si="15"/>
        <v>0</v>
      </c>
      <c r="J201" s="176">
        <f t="shared" si="16"/>
        <v>4350</v>
      </c>
      <c r="K201" s="177">
        <f t="shared" si="17"/>
        <v>0</v>
      </c>
      <c r="L201" s="177">
        <f t="shared" si="19"/>
        <v>0</v>
      </c>
      <c r="M201" s="177"/>
      <c r="N201" s="177">
        <v>4350</v>
      </c>
      <c r="O201" s="177"/>
      <c r="P201" s="181"/>
      <c r="Q201" s="181"/>
      <c r="R201" s="181"/>
      <c r="S201" s="182">
        <f t="shared" si="18"/>
        <v>0</v>
      </c>
      <c r="T201" s="178"/>
      <c r="U201" s="178"/>
      <c r="V201" s="191"/>
      <c r="W201" s="53"/>
      <c r="Z201">
        <v>0</v>
      </c>
    </row>
    <row r="202" spans="1:26" ht="24.95" customHeight="1" x14ac:dyDescent="0.25">
      <c r="A202" s="179"/>
      <c r="B202" s="205">
        <v>95</v>
      </c>
      <c r="C202" s="180" t="s">
        <v>2560</v>
      </c>
      <c r="D202" s="236" t="s">
        <v>2561</v>
      </c>
      <c r="E202" s="236"/>
      <c r="F202" s="174" t="s">
        <v>175</v>
      </c>
      <c r="G202" s="175">
        <v>1</v>
      </c>
      <c r="H202" s="174"/>
      <c r="I202" s="174">
        <f t="shared" si="15"/>
        <v>0</v>
      </c>
      <c r="J202" s="176">
        <f t="shared" si="16"/>
        <v>4950</v>
      </c>
      <c r="K202" s="177">
        <f t="shared" si="17"/>
        <v>0</v>
      </c>
      <c r="L202" s="177">
        <f t="shared" si="19"/>
        <v>0</v>
      </c>
      <c r="M202" s="177"/>
      <c r="N202" s="177">
        <v>4950</v>
      </c>
      <c r="O202" s="177"/>
      <c r="P202" s="181"/>
      <c r="Q202" s="181"/>
      <c r="R202" s="181"/>
      <c r="S202" s="182">
        <f t="shared" si="18"/>
        <v>0</v>
      </c>
      <c r="T202" s="178"/>
      <c r="U202" s="178"/>
      <c r="V202" s="191"/>
      <c r="W202" s="53"/>
      <c r="Z202">
        <v>0</v>
      </c>
    </row>
    <row r="203" spans="1:26" ht="24.95" customHeight="1" x14ac:dyDescent="0.25">
      <c r="A203" s="179"/>
      <c r="B203" s="205">
        <v>96</v>
      </c>
      <c r="C203" s="180" t="s">
        <v>2562</v>
      </c>
      <c r="D203" s="236" t="s">
        <v>2563</v>
      </c>
      <c r="E203" s="236"/>
      <c r="F203" s="174" t="s">
        <v>175</v>
      </c>
      <c r="G203" s="175">
        <v>1</v>
      </c>
      <c r="H203" s="174"/>
      <c r="I203" s="174">
        <f t="shared" si="15"/>
        <v>0</v>
      </c>
      <c r="J203" s="176">
        <f t="shared" si="16"/>
        <v>350</v>
      </c>
      <c r="K203" s="177">
        <f t="shared" si="17"/>
        <v>0</v>
      </c>
      <c r="L203" s="177">
        <f t="shared" si="19"/>
        <v>0</v>
      </c>
      <c r="M203" s="177"/>
      <c r="N203" s="177">
        <v>350</v>
      </c>
      <c r="O203" s="177"/>
      <c r="P203" s="181"/>
      <c r="Q203" s="181"/>
      <c r="R203" s="181"/>
      <c r="S203" s="182">
        <f t="shared" si="18"/>
        <v>0</v>
      </c>
      <c r="T203" s="178"/>
      <c r="U203" s="178"/>
      <c r="V203" s="191"/>
      <c r="W203" s="53"/>
      <c r="Z203">
        <v>0</v>
      </c>
    </row>
    <row r="204" spans="1:26" ht="24.95" customHeight="1" x14ac:dyDescent="0.25">
      <c r="A204" s="179"/>
      <c r="B204" s="205">
        <v>97</v>
      </c>
      <c r="C204" s="180" t="s">
        <v>2564</v>
      </c>
      <c r="D204" s="236" t="s">
        <v>2565</v>
      </c>
      <c r="E204" s="236"/>
      <c r="F204" s="174" t="s">
        <v>175</v>
      </c>
      <c r="G204" s="175">
        <v>1</v>
      </c>
      <c r="H204" s="174"/>
      <c r="I204" s="174">
        <f t="shared" si="15"/>
        <v>0</v>
      </c>
      <c r="J204" s="176">
        <f t="shared" si="16"/>
        <v>860</v>
      </c>
      <c r="K204" s="177">
        <f t="shared" si="17"/>
        <v>0</v>
      </c>
      <c r="L204" s="177">
        <f t="shared" si="19"/>
        <v>0</v>
      </c>
      <c r="M204" s="177"/>
      <c r="N204" s="177">
        <v>860</v>
      </c>
      <c r="O204" s="177"/>
      <c r="P204" s="181"/>
      <c r="Q204" s="181"/>
      <c r="R204" s="181"/>
      <c r="S204" s="182">
        <f t="shared" si="18"/>
        <v>0</v>
      </c>
      <c r="T204" s="178"/>
      <c r="U204" s="178"/>
      <c r="V204" s="191"/>
      <c r="W204" s="53"/>
      <c r="Z204">
        <v>0</v>
      </c>
    </row>
    <row r="205" spans="1:26" ht="24.95" customHeight="1" x14ac:dyDescent="0.25">
      <c r="A205" s="179"/>
      <c r="B205" s="205">
        <v>98</v>
      </c>
      <c r="C205" s="180" t="s">
        <v>2566</v>
      </c>
      <c r="D205" s="236" t="s">
        <v>2567</v>
      </c>
      <c r="E205" s="236"/>
      <c r="F205" s="174" t="s">
        <v>175</v>
      </c>
      <c r="G205" s="175">
        <v>1</v>
      </c>
      <c r="H205" s="174"/>
      <c r="I205" s="174">
        <f t="shared" si="15"/>
        <v>0</v>
      </c>
      <c r="J205" s="176">
        <f t="shared" si="16"/>
        <v>1925</v>
      </c>
      <c r="K205" s="177">
        <f t="shared" si="17"/>
        <v>0</v>
      </c>
      <c r="L205" s="177">
        <f t="shared" si="19"/>
        <v>0</v>
      </c>
      <c r="M205" s="177"/>
      <c r="N205" s="177">
        <v>1925</v>
      </c>
      <c r="O205" s="177"/>
      <c r="P205" s="181"/>
      <c r="Q205" s="181"/>
      <c r="R205" s="181"/>
      <c r="S205" s="182">
        <f t="shared" si="18"/>
        <v>0</v>
      </c>
      <c r="T205" s="178"/>
      <c r="U205" s="178"/>
      <c r="V205" s="191"/>
      <c r="W205" s="53"/>
      <c r="Z205">
        <v>0</v>
      </c>
    </row>
    <row r="206" spans="1:26" ht="35.1" customHeight="1" x14ac:dyDescent="0.25">
      <c r="A206" s="179"/>
      <c r="B206" s="205">
        <v>99</v>
      </c>
      <c r="C206" s="180" t="s">
        <v>2568</v>
      </c>
      <c r="D206" s="236" t="s">
        <v>2569</v>
      </c>
      <c r="E206" s="236"/>
      <c r="F206" s="174" t="s">
        <v>175</v>
      </c>
      <c r="G206" s="175">
        <v>2</v>
      </c>
      <c r="H206" s="174"/>
      <c r="I206" s="174">
        <f t="shared" si="15"/>
        <v>0</v>
      </c>
      <c r="J206" s="176">
        <f t="shared" si="16"/>
        <v>780</v>
      </c>
      <c r="K206" s="177">
        <f t="shared" si="17"/>
        <v>0</v>
      </c>
      <c r="L206" s="177">
        <f t="shared" si="19"/>
        <v>0</v>
      </c>
      <c r="M206" s="177"/>
      <c r="N206" s="177">
        <v>390</v>
      </c>
      <c r="O206" s="177"/>
      <c r="P206" s="181"/>
      <c r="Q206" s="181"/>
      <c r="R206" s="181"/>
      <c r="S206" s="182">
        <f t="shared" si="18"/>
        <v>0</v>
      </c>
      <c r="T206" s="178"/>
      <c r="U206" s="178"/>
      <c r="V206" s="191"/>
      <c r="W206" s="53"/>
      <c r="Z206">
        <v>0</v>
      </c>
    </row>
    <row r="207" spans="1:26" ht="35.1" customHeight="1" x14ac:dyDescent="0.25">
      <c r="A207" s="179"/>
      <c r="B207" s="205">
        <v>100</v>
      </c>
      <c r="C207" s="180" t="s">
        <v>2570</v>
      </c>
      <c r="D207" s="236" t="s">
        <v>2571</v>
      </c>
      <c r="E207" s="236"/>
      <c r="F207" s="174" t="s">
        <v>175</v>
      </c>
      <c r="G207" s="175">
        <v>1</v>
      </c>
      <c r="H207" s="174"/>
      <c r="I207" s="174">
        <f t="shared" si="15"/>
        <v>0</v>
      </c>
      <c r="J207" s="176">
        <f t="shared" si="16"/>
        <v>125</v>
      </c>
      <c r="K207" s="177">
        <f t="shared" si="17"/>
        <v>0</v>
      </c>
      <c r="L207" s="177">
        <f t="shared" si="19"/>
        <v>0</v>
      </c>
      <c r="M207" s="177"/>
      <c r="N207" s="177">
        <v>125</v>
      </c>
      <c r="O207" s="177"/>
      <c r="P207" s="181"/>
      <c r="Q207" s="181"/>
      <c r="R207" s="181"/>
      <c r="S207" s="182">
        <f t="shared" si="18"/>
        <v>0</v>
      </c>
      <c r="T207" s="178"/>
      <c r="U207" s="178"/>
      <c r="V207" s="191"/>
      <c r="W207" s="53"/>
      <c r="Z207">
        <v>0</v>
      </c>
    </row>
    <row r="208" spans="1:26" ht="35.1" customHeight="1" x14ac:dyDescent="0.25">
      <c r="A208" s="179"/>
      <c r="B208" s="205">
        <v>101</v>
      </c>
      <c r="C208" s="180" t="s">
        <v>2572</v>
      </c>
      <c r="D208" s="236" t="s">
        <v>2573</v>
      </c>
      <c r="E208" s="236"/>
      <c r="F208" s="174" t="s">
        <v>175</v>
      </c>
      <c r="G208" s="175">
        <v>1</v>
      </c>
      <c r="H208" s="174"/>
      <c r="I208" s="174">
        <f t="shared" si="15"/>
        <v>0</v>
      </c>
      <c r="J208" s="176">
        <f t="shared" si="16"/>
        <v>110</v>
      </c>
      <c r="K208" s="177">
        <f t="shared" si="17"/>
        <v>0</v>
      </c>
      <c r="L208" s="177">
        <f t="shared" si="19"/>
        <v>0</v>
      </c>
      <c r="M208" s="177"/>
      <c r="N208" s="177">
        <v>110</v>
      </c>
      <c r="O208" s="177"/>
      <c r="P208" s="181"/>
      <c r="Q208" s="181"/>
      <c r="R208" s="181"/>
      <c r="S208" s="182">
        <f t="shared" si="18"/>
        <v>0</v>
      </c>
      <c r="T208" s="178"/>
      <c r="U208" s="178"/>
      <c r="V208" s="191"/>
      <c r="W208" s="53"/>
      <c r="Z208">
        <v>0</v>
      </c>
    </row>
    <row r="209" spans="1:26" ht="35.1" customHeight="1" x14ac:dyDescent="0.25">
      <c r="A209" s="179"/>
      <c r="B209" s="205">
        <v>102</v>
      </c>
      <c r="C209" s="180" t="s">
        <v>2574</v>
      </c>
      <c r="D209" s="236" t="s">
        <v>2575</v>
      </c>
      <c r="E209" s="236"/>
      <c r="F209" s="174" t="s">
        <v>175</v>
      </c>
      <c r="G209" s="175">
        <v>1</v>
      </c>
      <c r="H209" s="174"/>
      <c r="I209" s="174">
        <f t="shared" si="15"/>
        <v>0</v>
      </c>
      <c r="J209" s="176">
        <f t="shared" si="16"/>
        <v>185</v>
      </c>
      <c r="K209" s="177">
        <f t="shared" si="17"/>
        <v>0</v>
      </c>
      <c r="L209" s="177">
        <f t="shared" si="19"/>
        <v>0</v>
      </c>
      <c r="M209" s="177"/>
      <c r="N209" s="177">
        <v>185</v>
      </c>
      <c r="O209" s="177"/>
      <c r="P209" s="181"/>
      <c r="Q209" s="181"/>
      <c r="R209" s="181"/>
      <c r="S209" s="182">
        <f t="shared" si="18"/>
        <v>0</v>
      </c>
      <c r="T209" s="178"/>
      <c r="U209" s="178"/>
      <c r="V209" s="191"/>
      <c r="W209" s="53"/>
      <c r="Z209">
        <v>0</v>
      </c>
    </row>
    <row r="210" spans="1:26" ht="35.1" customHeight="1" x14ac:dyDescent="0.25">
      <c r="A210" s="179"/>
      <c r="B210" s="205">
        <v>103</v>
      </c>
      <c r="C210" s="180" t="s">
        <v>2576</v>
      </c>
      <c r="D210" s="236" t="s">
        <v>2577</v>
      </c>
      <c r="E210" s="236"/>
      <c r="F210" s="174" t="s">
        <v>175</v>
      </c>
      <c r="G210" s="175">
        <v>2</v>
      </c>
      <c r="H210" s="174"/>
      <c r="I210" s="174">
        <f t="shared" si="15"/>
        <v>0</v>
      </c>
      <c r="J210" s="176">
        <f t="shared" si="16"/>
        <v>120</v>
      </c>
      <c r="K210" s="177">
        <f t="shared" si="17"/>
        <v>0</v>
      </c>
      <c r="L210" s="177">
        <f t="shared" si="19"/>
        <v>0</v>
      </c>
      <c r="M210" s="177"/>
      <c r="N210" s="177">
        <v>60</v>
      </c>
      <c r="O210" s="177"/>
      <c r="P210" s="181"/>
      <c r="Q210" s="181"/>
      <c r="R210" s="181"/>
      <c r="S210" s="182">
        <f t="shared" si="18"/>
        <v>0</v>
      </c>
      <c r="T210" s="178"/>
      <c r="U210" s="178"/>
      <c r="V210" s="191"/>
      <c r="W210" s="53"/>
      <c r="Z210">
        <v>0</v>
      </c>
    </row>
    <row r="211" spans="1:26" ht="35.1" customHeight="1" x14ac:dyDescent="0.25">
      <c r="A211" s="179"/>
      <c r="B211" s="205">
        <v>104</v>
      </c>
      <c r="C211" s="180" t="s">
        <v>2578</v>
      </c>
      <c r="D211" s="236" t="s">
        <v>2579</v>
      </c>
      <c r="E211" s="236"/>
      <c r="F211" s="174" t="s">
        <v>175</v>
      </c>
      <c r="G211" s="175">
        <v>2</v>
      </c>
      <c r="H211" s="174"/>
      <c r="I211" s="174">
        <f t="shared" si="15"/>
        <v>0</v>
      </c>
      <c r="J211" s="176">
        <f t="shared" si="16"/>
        <v>60</v>
      </c>
      <c r="K211" s="177">
        <f t="shared" si="17"/>
        <v>0</v>
      </c>
      <c r="L211" s="177">
        <f t="shared" si="19"/>
        <v>0</v>
      </c>
      <c r="M211" s="177"/>
      <c r="N211" s="177">
        <v>30</v>
      </c>
      <c r="O211" s="177"/>
      <c r="P211" s="181"/>
      <c r="Q211" s="181"/>
      <c r="R211" s="181"/>
      <c r="S211" s="182">
        <f t="shared" si="18"/>
        <v>0</v>
      </c>
      <c r="T211" s="178"/>
      <c r="U211" s="178"/>
      <c r="V211" s="191"/>
      <c r="W211" s="53"/>
      <c r="Z211">
        <v>0</v>
      </c>
    </row>
    <row r="212" spans="1:26" ht="24.95" customHeight="1" x14ac:dyDescent="0.25">
      <c r="A212" s="179"/>
      <c r="B212" s="205">
        <v>105</v>
      </c>
      <c r="C212" s="180" t="s">
        <v>2580</v>
      </c>
      <c r="D212" s="236" t="s">
        <v>2581</v>
      </c>
      <c r="E212" s="236"/>
      <c r="F212" s="174" t="s">
        <v>113</v>
      </c>
      <c r="G212" s="175">
        <v>46.372999999999998</v>
      </c>
      <c r="H212" s="174"/>
      <c r="I212" s="174">
        <f t="shared" si="15"/>
        <v>0</v>
      </c>
      <c r="J212" s="176">
        <f t="shared" si="16"/>
        <v>162.31</v>
      </c>
      <c r="K212" s="177">
        <f t="shared" si="17"/>
        <v>0</v>
      </c>
      <c r="L212" s="177">
        <f t="shared" si="19"/>
        <v>0</v>
      </c>
      <c r="M212" s="177"/>
      <c r="N212" s="177">
        <v>3.5</v>
      </c>
      <c r="O212" s="177"/>
      <c r="P212" s="181"/>
      <c r="Q212" s="181"/>
      <c r="R212" s="181"/>
      <c r="S212" s="182">
        <f t="shared" si="18"/>
        <v>0</v>
      </c>
      <c r="T212" s="178"/>
      <c r="U212" s="178"/>
      <c r="V212" s="191"/>
      <c r="W212" s="53"/>
      <c r="Z212">
        <v>0</v>
      </c>
    </row>
    <row r="213" spans="1:26" ht="24.95" customHeight="1" x14ac:dyDescent="0.25">
      <c r="A213" s="179"/>
      <c r="B213" s="205">
        <v>106</v>
      </c>
      <c r="C213" s="180" t="s">
        <v>1150</v>
      </c>
      <c r="D213" s="236" t="s">
        <v>1151</v>
      </c>
      <c r="E213" s="236"/>
      <c r="F213" s="174" t="s">
        <v>270</v>
      </c>
      <c r="G213" s="175">
        <v>6583.2969999999996</v>
      </c>
      <c r="H213" s="174"/>
      <c r="I213" s="174">
        <f t="shared" si="15"/>
        <v>0</v>
      </c>
      <c r="J213" s="176">
        <f t="shared" si="16"/>
        <v>11389.1</v>
      </c>
      <c r="K213" s="177">
        <f t="shared" si="17"/>
        <v>0</v>
      </c>
      <c r="L213" s="177">
        <f t="shared" si="19"/>
        <v>0</v>
      </c>
      <c r="M213" s="177"/>
      <c r="N213" s="177">
        <v>1.73</v>
      </c>
      <c r="O213" s="177"/>
      <c r="P213" s="183">
        <v>6.0000000000000002E-5</v>
      </c>
      <c r="Q213" s="181"/>
      <c r="R213" s="181">
        <v>6.0000000000000002E-5</v>
      </c>
      <c r="S213" s="182">
        <f t="shared" si="18"/>
        <v>0.39500000000000002</v>
      </c>
      <c r="T213" s="178"/>
      <c r="U213" s="178"/>
      <c r="V213" s="191"/>
      <c r="W213" s="53"/>
      <c r="Z213">
        <v>0</v>
      </c>
    </row>
    <row r="214" spans="1:26" ht="24.95" customHeight="1" x14ac:dyDescent="0.25">
      <c r="A214" s="179"/>
      <c r="B214" s="221">
        <v>107</v>
      </c>
      <c r="C214" s="216" t="s">
        <v>2582</v>
      </c>
      <c r="D214" s="315" t="s">
        <v>2583</v>
      </c>
      <c r="E214" s="315"/>
      <c r="F214" s="211" t="s">
        <v>270</v>
      </c>
      <c r="G214" s="212">
        <v>7222.4520000000002</v>
      </c>
      <c r="H214" s="211"/>
      <c r="I214" s="211">
        <f t="shared" si="15"/>
        <v>0</v>
      </c>
      <c r="J214" s="213">
        <f t="shared" si="16"/>
        <v>21306.23</v>
      </c>
      <c r="K214" s="214">
        <f t="shared" si="17"/>
        <v>0</v>
      </c>
      <c r="L214" s="214"/>
      <c r="M214" s="214">
        <f>ROUND(G214*(H214),2)</f>
        <v>0</v>
      </c>
      <c r="N214" s="214">
        <v>2.95</v>
      </c>
      <c r="O214" s="214"/>
      <c r="P214" s="217"/>
      <c r="Q214" s="217"/>
      <c r="R214" s="217"/>
      <c r="S214" s="218">
        <f t="shared" si="18"/>
        <v>0</v>
      </c>
      <c r="T214" s="215"/>
      <c r="U214" s="215"/>
      <c r="V214" s="220"/>
      <c r="W214" s="53"/>
      <c r="Z214">
        <v>0</v>
      </c>
    </row>
    <row r="215" spans="1:26" ht="24.95" customHeight="1" x14ac:dyDescent="0.25">
      <c r="A215" s="179"/>
      <c r="B215" s="205">
        <v>108</v>
      </c>
      <c r="C215" s="180" t="s">
        <v>2584</v>
      </c>
      <c r="D215" s="236" t="s">
        <v>2585</v>
      </c>
      <c r="E215" s="236"/>
      <c r="F215" s="174" t="s">
        <v>180</v>
      </c>
      <c r="G215" s="175">
        <v>1.1000000000000001</v>
      </c>
      <c r="H215" s="176"/>
      <c r="I215" s="174">
        <f t="shared" si="15"/>
        <v>0</v>
      </c>
      <c r="J215" s="176">
        <f t="shared" si="16"/>
        <v>2177.77</v>
      </c>
      <c r="K215" s="177">
        <f t="shared" si="17"/>
        <v>0</v>
      </c>
      <c r="L215" s="177">
        <f>ROUND(G215*(H215),2)</f>
        <v>0</v>
      </c>
      <c r="M215" s="177"/>
      <c r="N215" s="177">
        <v>1979.7919999999999</v>
      </c>
      <c r="O215" s="177"/>
      <c r="P215" s="181"/>
      <c r="Q215" s="181"/>
      <c r="R215" s="181"/>
      <c r="S215" s="182">
        <f t="shared" si="18"/>
        <v>0</v>
      </c>
      <c r="T215" s="178"/>
      <c r="U215" s="178"/>
      <c r="V215" s="191"/>
      <c r="W215" s="53"/>
      <c r="Z215">
        <v>0</v>
      </c>
    </row>
    <row r="216" spans="1:26" x14ac:dyDescent="0.25">
      <c r="A216" s="10"/>
      <c r="B216" s="204"/>
      <c r="C216" s="172">
        <v>767</v>
      </c>
      <c r="D216" s="235" t="s">
        <v>89</v>
      </c>
      <c r="E216" s="235"/>
      <c r="F216" s="138"/>
      <c r="G216" s="171"/>
      <c r="H216" s="138"/>
      <c r="I216" s="140">
        <f>ROUND((SUM(I174:I215))/1,2)</f>
        <v>0</v>
      </c>
      <c r="J216" s="139"/>
      <c r="K216" s="139"/>
      <c r="L216" s="139">
        <f>ROUND((SUM(L174:L215))/1,2)</f>
        <v>0</v>
      </c>
      <c r="M216" s="139">
        <f>ROUND((SUM(M174:M215))/1,2)</f>
        <v>0</v>
      </c>
      <c r="N216" s="139"/>
      <c r="O216" s="139"/>
      <c r="P216" s="139"/>
      <c r="Q216" s="10"/>
      <c r="R216" s="10"/>
      <c r="S216" s="10">
        <f>ROUND((SUM(S174:S215))/1,2)</f>
        <v>0.47</v>
      </c>
      <c r="T216" s="10"/>
      <c r="U216" s="10"/>
      <c r="V216" s="192">
        <f>ROUND((SUM(V174:V215))/1,2)</f>
        <v>0</v>
      </c>
      <c r="W216" s="208"/>
      <c r="X216" s="137"/>
      <c r="Y216" s="137"/>
      <c r="Z216" s="137"/>
    </row>
    <row r="217" spans="1:26" x14ac:dyDescent="0.25">
      <c r="A217" s="1"/>
      <c r="B217" s="200"/>
      <c r="C217" s="1"/>
      <c r="D217" s="1"/>
      <c r="E217" s="131"/>
      <c r="F217" s="131"/>
      <c r="G217" s="165"/>
      <c r="H217" s="131"/>
      <c r="I217" s="131"/>
      <c r="J217" s="132"/>
      <c r="K217" s="132"/>
      <c r="L217" s="132"/>
      <c r="M217" s="132"/>
      <c r="N217" s="132"/>
      <c r="O217" s="132"/>
      <c r="P217" s="132"/>
      <c r="Q217" s="1"/>
      <c r="R217" s="1"/>
      <c r="S217" s="1"/>
      <c r="T217" s="1"/>
      <c r="U217" s="1"/>
      <c r="V217" s="193"/>
      <c r="W217" s="53"/>
    </row>
    <row r="218" spans="1:26" x14ac:dyDescent="0.25">
      <c r="A218" s="10"/>
      <c r="B218" s="204"/>
      <c r="C218" s="172">
        <v>781</v>
      </c>
      <c r="D218" s="235" t="s">
        <v>305</v>
      </c>
      <c r="E218" s="235"/>
      <c r="F218" s="138"/>
      <c r="G218" s="171"/>
      <c r="H218" s="138"/>
      <c r="I218" s="138"/>
      <c r="J218" s="139"/>
      <c r="K218" s="139"/>
      <c r="L218" s="139"/>
      <c r="M218" s="139"/>
      <c r="N218" s="139"/>
      <c r="O218" s="139"/>
      <c r="P218" s="139"/>
      <c r="Q218" s="10"/>
      <c r="R218" s="10"/>
      <c r="S218" s="10"/>
      <c r="T218" s="10"/>
      <c r="U218" s="10"/>
      <c r="V218" s="190"/>
      <c r="W218" s="208"/>
      <c r="X218" s="137"/>
      <c r="Y218" s="137"/>
      <c r="Z218" s="137"/>
    </row>
    <row r="219" spans="1:26" ht="24.95" customHeight="1" x14ac:dyDescent="0.25">
      <c r="A219" s="179"/>
      <c r="B219" s="205">
        <v>109</v>
      </c>
      <c r="C219" s="180" t="s">
        <v>2586</v>
      </c>
      <c r="D219" s="236" t="s">
        <v>2587</v>
      </c>
      <c r="E219" s="236"/>
      <c r="F219" s="174" t="s">
        <v>133</v>
      </c>
      <c r="G219" s="175">
        <v>3.7</v>
      </c>
      <c r="H219" s="174"/>
      <c r="I219" s="174">
        <f>ROUND(G219*(H219),2)</f>
        <v>0</v>
      </c>
      <c r="J219" s="176">
        <f>ROUND(G219*(N219),2)</f>
        <v>33.369999999999997</v>
      </c>
      <c r="K219" s="177">
        <f>ROUND(G219*(O219),2)</f>
        <v>0</v>
      </c>
      <c r="L219" s="177">
        <f>ROUND(G219*(H219),2)</f>
        <v>0</v>
      </c>
      <c r="M219" s="177"/>
      <c r="N219" s="177">
        <v>9.02</v>
      </c>
      <c r="O219" s="177"/>
      <c r="P219" s="183">
        <v>1.07E-3</v>
      </c>
      <c r="Q219" s="181"/>
      <c r="R219" s="181">
        <v>1.07E-3</v>
      </c>
      <c r="S219" s="182">
        <f>ROUND(G219*(P219),3)</f>
        <v>4.0000000000000001E-3</v>
      </c>
      <c r="T219" s="178"/>
      <c r="U219" s="178"/>
      <c r="V219" s="191"/>
      <c r="W219" s="53"/>
      <c r="Z219">
        <v>0</v>
      </c>
    </row>
    <row r="220" spans="1:26" ht="24.95" customHeight="1" x14ac:dyDescent="0.25">
      <c r="A220" s="179"/>
      <c r="B220" s="205">
        <v>110</v>
      </c>
      <c r="C220" s="180" t="s">
        <v>2588</v>
      </c>
      <c r="D220" s="236" t="s">
        <v>2589</v>
      </c>
      <c r="E220" s="236"/>
      <c r="F220" s="174" t="s">
        <v>133</v>
      </c>
      <c r="G220" s="175">
        <v>2.1</v>
      </c>
      <c r="H220" s="174"/>
      <c r="I220" s="174">
        <f>ROUND(G220*(H220),2)</f>
        <v>0</v>
      </c>
      <c r="J220" s="176">
        <f>ROUND(G220*(N220),2)</f>
        <v>9.7200000000000006</v>
      </c>
      <c r="K220" s="177">
        <f>ROUND(G220*(O220),2)</f>
        <v>0</v>
      </c>
      <c r="L220" s="177">
        <f>ROUND(G220*(H220),2)</f>
        <v>0</v>
      </c>
      <c r="M220" s="177"/>
      <c r="N220" s="177">
        <v>4.63</v>
      </c>
      <c r="O220" s="177"/>
      <c r="P220" s="183">
        <v>1.07E-3</v>
      </c>
      <c r="Q220" s="181"/>
      <c r="R220" s="181">
        <v>1.07E-3</v>
      </c>
      <c r="S220" s="182">
        <f>ROUND(G220*(P220),3)</f>
        <v>2E-3</v>
      </c>
      <c r="T220" s="178"/>
      <c r="U220" s="178"/>
      <c r="V220" s="191"/>
      <c r="W220" s="53"/>
      <c r="Z220">
        <v>0</v>
      </c>
    </row>
    <row r="221" spans="1:26" ht="24.95" customHeight="1" x14ac:dyDescent="0.25">
      <c r="A221" s="179"/>
      <c r="B221" s="221">
        <v>111</v>
      </c>
      <c r="C221" s="216" t="s">
        <v>1214</v>
      </c>
      <c r="D221" s="315" t="s">
        <v>1215</v>
      </c>
      <c r="E221" s="315"/>
      <c r="F221" s="211" t="s">
        <v>113</v>
      </c>
      <c r="G221" s="212">
        <v>0.76100000000000001</v>
      </c>
      <c r="H221" s="211"/>
      <c r="I221" s="211">
        <f>ROUND(G221*(H221),2)</f>
        <v>0</v>
      </c>
      <c r="J221" s="213">
        <f>ROUND(G221*(N221),2)</f>
        <v>14.08</v>
      </c>
      <c r="K221" s="214">
        <f>ROUND(G221*(O221),2)</f>
        <v>0</v>
      </c>
      <c r="L221" s="214"/>
      <c r="M221" s="214">
        <f>ROUND(G221*(H221),2)</f>
        <v>0</v>
      </c>
      <c r="N221" s="214">
        <v>18.5</v>
      </c>
      <c r="O221" s="214"/>
      <c r="P221" s="217"/>
      <c r="Q221" s="217"/>
      <c r="R221" s="217"/>
      <c r="S221" s="218">
        <f>ROUND(G221*(P221),3)</f>
        <v>0</v>
      </c>
      <c r="T221" s="215"/>
      <c r="U221" s="215"/>
      <c r="V221" s="220"/>
      <c r="W221" s="53"/>
      <c r="Z221">
        <v>0</v>
      </c>
    </row>
    <row r="222" spans="1:26" ht="24.95" customHeight="1" x14ac:dyDescent="0.25">
      <c r="A222" s="179"/>
      <c r="B222" s="205">
        <v>112</v>
      </c>
      <c r="C222" s="180" t="s">
        <v>2590</v>
      </c>
      <c r="D222" s="236" t="s">
        <v>2591</v>
      </c>
      <c r="E222" s="236"/>
      <c r="F222" s="174" t="s">
        <v>180</v>
      </c>
      <c r="G222" s="175">
        <v>2.2000000000000002</v>
      </c>
      <c r="H222" s="176"/>
      <c r="I222" s="174">
        <f>ROUND(G222*(H222),2)</f>
        <v>0</v>
      </c>
      <c r="J222" s="176">
        <f>ROUND(G222*(N222),2)</f>
        <v>1.26</v>
      </c>
      <c r="K222" s="177">
        <f>ROUND(G222*(O222),2)</f>
        <v>0</v>
      </c>
      <c r="L222" s="177">
        <f>ROUND(G222*(H222),2)</f>
        <v>0</v>
      </c>
      <c r="M222" s="177"/>
      <c r="N222" s="177">
        <v>0.57199999999999995</v>
      </c>
      <c r="O222" s="177"/>
      <c r="P222" s="181"/>
      <c r="Q222" s="181"/>
      <c r="R222" s="181"/>
      <c r="S222" s="182">
        <f>ROUND(G222*(P222),3)</f>
        <v>0</v>
      </c>
      <c r="T222" s="178"/>
      <c r="U222" s="178"/>
      <c r="V222" s="191"/>
      <c r="W222" s="53"/>
      <c r="Z222">
        <v>0</v>
      </c>
    </row>
    <row r="223" spans="1:26" x14ac:dyDescent="0.25">
      <c r="A223" s="10"/>
      <c r="B223" s="204"/>
      <c r="C223" s="172">
        <v>781</v>
      </c>
      <c r="D223" s="235" t="s">
        <v>305</v>
      </c>
      <c r="E223" s="235"/>
      <c r="F223" s="138"/>
      <c r="G223" s="171"/>
      <c r="H223" s="138"/>
      <c r="I223" s="140">
        <f>ROUND((SUM(I218:I222))/1,2)</f>
        <v>0</v>
      </c>
      <c r="J223" s="139"/>
      <c r="K223" s="139"/>
      <c r="L223" s="139">
        <f>ROUND((SUM(L218:L222))/1,2)</f>
        <v>0</v>
      </c>
      <c r="M223" s="139">
        <f>ROUND((SUM(M218:M222))/1,2)</f>
        <v>0</v>
      </c>
      <c r="N223" s="139"/>
      <c r="O223" s="139"/>
      <c r="P223" s="139"/>
      <c r="Q223" s="10"/>
      <c r="R223" s="10"/>
      <c r="S223" s="10">
        <f>ROUND((SUM(S218:S222))/1,2)</f>
        <v>0.01</v>
      </c>
      <c r="T223" s="10"/>
      <c r="U223" s="10"/>
      <c r="V223" s="192">
        <f>ROUND((SUM(V218:V222))/1,2)</f>
        <v>0</v>
      </c>
      <c r="W223" s="208"/>
      <c r="X223" s="137"/>
      <c r="Y223" s="137"/>
      <c r="Z223" s="137"/>
    </row>
    <row r="224" spans="1:26" x14ac:dyDescent="0.25">
      <c r="A224" s="1"/>
      <c r="B224" s="200"/>
      <c r="C224" s="1"/>
      <c r="D224" s="1"/>
      <c r="E224" s="131"/>
      <c r="F224" s="131"/>
      <c r="G224" s="165"/>
      <c r="H224" s="131"/>
      <c r="I224" s="131"/>
      <c r="J224" s="132"/>
      <c r="K224" s="132"/>
      <c r="L224" s="132"/>
      <c r="M224" s="132"/>
      <c r="N224" s="132"/>
      <c r="O224" s="132"/>
      <c r="P224" s="132"/>
      <c r="Q224" s="1"/>
      <c r="R224" s="1"/>
      <c r="S224" s="1"/>
      <c r="T224" s="1"/>
      <c r="U224" s="1"/>
      <c r="V224" s="193"/>
      <c r="W224" s="53"/>
    </row>
    <row r="225" spans="1:26" x14ac:dyDescent="0.25">
      <c r="A225" s="10"/>
      <c r="B225" s="204"/>
      <c r="C225" s="172">
        <v>784</v>
      </c>
      <c r="D225" s="235" t="s">
        <v>307</v>
      </c>
      <c r="E225" s="235"/>
      <c r="F225" s="138"/>
      <c r="G225" s="171"/>
      <c r="H225" s="138"/>
      <c r="I225" s="138"/>
      <c r="J225" s="139"/>
      <c r="K225" s="139"/>
      <c r="L225" s="139"/>
      <c r="M225" s="139"/>
      <c r="N225" s="139"/>
      <c r="O225" s="139"/>
      <c r="P225" s="139"/>
      <c r="Q225" s="10"/>
      <c r="R225" s="10"/>
      <c r="S225" s="10"/>
      <c r="T225" s="10"/>
      <c r="U225" s="10"/>
      <c r="V225" s="190"/>
      <c r="W225" s="208"/>
      <c r="X225" s="137"/>
      <c r="Y225" s="137"/>
      <c r="Z225" s="137"/>
    </row>
    <row r="226" spans="1:26" ht="24.95" customHeight="1" x14ac:dyDescent="0.25">
      <c r="A226" s="179"/>
      <c r="B226" s="205">
        <v>113</v>
      </c>
      <c r="C226" s="180" t="s">
        <v>1222</v>
      </c>
      <c r="D226" s="236" t="s">
        <v>1223</v>
      </c>
      <c r="E226" s="236"/>
      <c r="F226" s="174" t="s">
        <v>113</v>
      </c>
      <c r="G226" s="175">
        <v>272.00700000000001</v>
      </c>
      <c r="H226" s="174"/>
      <c r="I226" s="174">
        <f>ROUND(G226*(H226),2)</f>
        <v>0</v>
      </c>
      <c r="J226" s="176">
        <f>ROUND(G226*(N226),2)</f>
        <v>214.89</v>
      </c>
      <c r="K226" s="177">
        <f>ROUND(G226*(O226),2)</f>
        <v>0</v>
      </c>
      <c r="L226" s="177">
        <f>ROUND(G226*(H226),2)</f>
        <v>0</v>
      </c>
      <c r="M226" s="177"/>
      <c r="N226" s="177">
        <v>0.79</v>
      </c>
      <c r="O226" s="177"/>
      <c r="P226" s="183">
        <v>1E-4</v>
      </c>
      <c r="Q226" s="181"/>
      <c r="R226" s="181">
        <v>1E-4</v>
      </c>
      <c r="S226" s="182">
        <f>ROUND(G226*(P226),3)</f>
        <v>2.7E-2</v>
      </c>
      <c r="T226" s="178"/>
      <c r="U226" s="178"/>
      <c r="V226" s="191"/>
      <c r="W226" s="53"/>
      <c r="Z226">
        <v>0</v>
      </c>
    </row>
    <row r="227" spans="1:26" ht="35.1" customHeight="1" x14ac:dyDescent="0.25">
      <c r="A227" s="179"/>
      <c r="B227" s="205">
        <v>114</v>
      </c>
      <c r="C227" s="180" t="s">
        <v>2592</v>
      </c>
      <c r="D227" s="236" t="s">
        <v>2593</v>
      </c>
      <c r="E227" s="236"/>
      <c r="F227" s="174" t="s">
        <v>113</v>
      </c>
      <c r="G227" s="175">
        <v>272.00700000000001</v>
      </c>
      <c r="H227" s="174"/>
      <c r="I227" s="174">
        <f>ROUND(G227*(H227),2)</f>
        <v>0</v>
      </c>
      <c r="J227" s="176">
        <f>ROUND(G227*(N227),2)</f>
        <v>293.77</v>
      </c>
      <c r="K227" s="177">
        <f>ROUND(G227*(O227),2)</f>
        <v>0</v>
      </c>
      <c r="L227" s="177">
        <f>ROUND(G227*(H227),2)</f>
        <v>0</v>
      </c>
      <c r="M227" s="177"/>
      <c r="N227" s="177">
        <v>1.08</v>
      </c>
      <c r="O227" s="177"/>
      <c r="P227" s="183">
        <v>1.7999999999999998E-4</v>
      </c>
      <c r="Q227" s="181"/>
      <c r="R227" s="181">
        <v>1.7999999999999998E-4</v>
      </c>
      <c r="S227" s="182">
        <f>ROUND(G227*(P227),3)</f>
        <v>4.9000000000000002E-2</v>
      </c>
      <c r="T227" s="178"/>
      <c r="U227" s="178"/>
      <c r="V227" s="191"/>
      <c r="W227" s="53"/>
      <c r="Z227">
        <v>0</v>
      </c>
    </row>
    <row r="228" spans="1:26" x14ac:dyDescent="0.25">
      <c r="A228" s="10"/>
      <c r="B228" s="204"/>
      <c r="C228" s="172">
        <v>784</v>
      </c>
      <c r="D228" s="235" t="s">
        <v>307</v>
      </c>
      <c r="E228" s="235"/>
      <c r="F228" s="138"/>
      <c r="G228" s="171"/>
      <c r="H228" s="138"/>
      <c r="I228" s="140">
        <f>ROUND((SUM(I225:I227))/1,2)</f>
        <v>0</v>
      </c>
      <c r="J228" s="139"/>
      <c r="K228" s="139"/>
      <c r="L228" s="139">
        <f>ROUND((SUM(L225:L227))/1,2)</f>
        <v>0</v>
      </c>
      <c r="M228" s="139">
        <f>ROUND((SUM(M225:M227))/1,2)</f>
        <v>0</v>
      </c>
      <c r="N228" s="139"/>
      <c r="O228" s="139"/>
      <c r="P228" s="184"/>
      <c r="Q228" s="1"/>
      <c r="R228" s="1"/>
      <c r="S228" s="184">
        <f>ROUND((SUM(S225:S227))/1,2)</f>
        <v>0.08</v>
      </c>
      <c r="T228" s="2"/>
      <c r="U228" s="2"/>
      <c r="V228" s="192">
        <f>ROUND((SUM(V225:V227))/1,2)</f>
        <v>0</v>
      </c>
      <c r="W228" s="53"/>
    </row>
    <row r="229" spans="1:26" x14ac:dyDescent="0.25">
      <c r="A229" s="1"/>
      <c r="B229" s="200"/>
      <c r="C229" s="1"/>
      <c r="D229" s="1"/>
      <c r="E229" s="131"/>
      <c r="F229" s="131"/>
      <c r="G229" s="165"/>
      <c r="H229" s="131"/>
      <c r="I229" s="131"/>
      <c r="J229" s="132"/>
      <c r="K229" s="132"/>
      <c r="L229" s="132"/>
      <c r="M229" s="132"/>
      <c r="N229" s="132"/>
      <c r="O229" s="132"/>
      <c r="P229" s="132"/>
      <c r="Q229" s="1"/>
      <c r="R229" s="1"/>
      <c r="S229" s="1"/>
      <c r="T229" s="1"/>
      <c r="U229" s="1"/>
      <c r="V229" s="193"/>
      <c r="W229" s="53"/>
    </row>
    <row r="230" spans="1:26" x14ac:dyDescent="0.25">
      <c r="A230" s="10"/>
      <c r="B230" s="204"/>
      <c r="C230" s="10"/>
      <c r="D230" s="237" t="s">
        <v>79</v>
      </c>
      <c r="E230" s="237"/>
      <c r="F230" s="138"/>
      <c r="G230" s="171"/>
      <c r="H230" s="138"/>
      <c r="I230" s="140">
        <f>ROUND((SUM(I124:I229))/2,2)</f>
        <v>0</v>
      </c>
      <c r="J230" s="139"/>
      <c r="K230" s="139"/>
      <c r="L230" s="139">
        <f>ROUND((SUM(L124:L229))/2,2)</f>
        <v>0</v>
      </c>
      <c r="M230" s="139">
        <f>ROUND((SUM(M124:M229))/2,2)</f>
        <v>0</v>
      </c>
      <c r="N230" s="139"/>
      <c r="O230" s="139"/>
      <c r="P230" s="184"/>
      <c r="Q230" s="1"/>
      <c r="R230" s="1"/>
      <c r="S230" s="184">
        <f>ROUND((SUM(S124:S229))/2,2)</f>
        <v>0.55000000000000004</v>
      </c>
      <c r="T230" s="1"/>
      <c r="U230" s="1"/>
      <c r="V230" s="192">
        <f>ROUND((SUM(V124:V229))/2,2)</f>
        <v>0</v>
      </c>
      <c r="W230" s="53"/>
    </row>
    <row r="231" spans="1:26" x14ac:dyDescent="0.25">
      <c r="A231" s="1"/>
      <c r="B231" s="206"/>
      <c r="C231" s="185"/>
      <c r="D231" s="238" t="s">
        <v>95</v>
      </c>
      <c r="E231" s="238"/>
      <c r="F231" s="186"/>
      <c r="G231" s="187"/>
      <c r="H231" s="186"/>
      <c r="I231" s="186">
        <f>ROUND((SUM(I85:I230))/3,2)</f>
        <v>0</v>
      </c>
      <c r="J231" s="188"/>
      <c r="K231" s="188">
        <f>ROUND((SUM(K85:K230))/3,2)</f>
        <v>0</v>
      </c>
      <c r="L231" s="188">
        <f>ROUND((SUM(L85:L230))/3,2)</f>
        <v>0</v>
      </c>
      <c r="M231" s="188">
        <f>ROUND((SUM(M85:M230))/3,2)</f>
        <v>0</v>
      </c>
      <c r="N231" s="188"/>
      <c r="O231" s="188"/>
      <c r="P231" s="187"/>
      <c r="Q231" s="185"/>
      <c r="R231" s="185"/>
      <c r="S231" s="187">
        <f>ROUND((SUM(S85:S230))/3,2)</f>
        <v>11.23</v>
      </c>
      <c r="T231" s="185"/>
      <c r="U231" s="185"/>
      <c r="V231" s="194">
        <f>ROUND((SUM(V85:V230))/3,2)</f>
        <v>0</v>
      </c>
      <c r="W231" s="53"/>
      <c r="Z231">
        <f>(SUM(Z85:Z230))</f>
        <v>0</v>
      </c>
    </row>
  </sheetData>
  <mergeCells count="191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78:E78"/>
    <mergeCell ref="I76:P76"/>
    <mergeCell ref="B76:E76"/>
    <mergeCell ref="B77:E77"/>
    <mergeCell ref="B62:D62"/>
    <mergeCell ref="B63:D63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D85:E85"/>
    <mergeCell ref="D86:E86"/>
    <mergeCell ref="D87:E87"/>
    <mergeCell ref="D88:E88"/>
    <mergeCell ref="B68:D68"/>
    <mergeCell ref="B70:D70"/>
    <mergeCell ref="B74:V74"/>
    <mergeCell ref="D97:E97"/>
    <mergeCell ref="D98:E98"/>
    <mergeCell ref="D99:E99"/>
    <mergeCell ref="D100:E100"/>
    <mergeCell ref="D101:E101"/>
    <mergeCell ref="D102:E102"/>
    <mergeCell ref="D90:E90"/>
    <mergeCell ref="D91:E91"/>
    <mergeCell ref="D92:E92"/>
    <mergeCell ref="D93:E93"/>
    <mergeCell ref="D94:E94"/>
    <mergeCell ref="D95:E95"/>
    <mergeCell ref="D109:E10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6:E106"/>
    <mergeCell ref="D107:E107"/>
    <mergeCell ref="D108:E108"/>
    <mergeCell ref="D124:E124"/>
    <mergeCell ref="D125:E125"/>
    <mergeCell ref="D126:E126"/>
    <mergeCell ref="D127:E127"/>
    <mergeCell ref="D128:E128"/>
    <mergeCell ref="D129:E129"/>
    <mergeCell ref="D115:E115"/>
    <mergeCell ref="D116:E116"/>
    <mergeCell ref="D118:E118"/>
    <mergeCell ref="D119:E119"/>
    <mergeCell ref="D120:E120"/>
    <mergeCell ref="D122:E122"/>
    <mergeCell ref="D137:E137"/>
    <mergeCell ref="D138:E138"/>
    <mergeCell ref="D139:E139"/>
    <mergeCell ref="D140:E140"/>
    <mergeCell ref="D141:E141"/>
    <mergeCell ref="D142:E142"/>
    <mergeCell ref="D130:E130"/>
    <mergeCell ref="D131:E131"/>
    <mergeCell ref="D132:E132"/>
    <mergeCell ref="D134:E134"/>
    <mergeCell ref="D135:E135"/>
    <mergeCell ref="D136:E136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74:E174"/>
    <mergeCell ref="D175:E175"/>
    <mergeCell ref="D176:E176"/>
    <mergeCell ref="D177:E177"/>
    <mergeCell ref="D178:E178"/>
    <mergeCell ref="D179:E179"/>
    <mergeCell ref="D167:E167"/>
    <mergeCell ref="D168:E168"/>
    <mergeCell ref="D169:E169"/>
    <mergeCell ref="D170:E170"/>
    <mergeCell ref="D171:E171"/>
    <mergeCell ref="D172:E172"/>
    <mergeCell ref="D186:E186"/>
    <mergeCell ref="D187:E187"/>
    <mergeCell ref="D188:E188"/>
    <mergeCell ref="D189:E189"/>
    <mergeCell ref="D190:E190"/>
    <mergeCell ref="D191:E191"/>
    <mergeCell ref="D180:E180"/>
    <mergeCell ref="D181:E181"/>
    <mergeCell ref="D182:E182"/>
    <mergeCell ref="D183:E183"/>
    <mergeCell ref="D184:E184"/>
    <mergeCell ref="D185:E185"/>
    <mergeCell ref="D198:E198"/>
    <mergeCell ref="D199:E199"/>
    <mergeCell ref="D200:E200"/>
    <mergeCell ref="D201:E201"/>
    <mergeCell ref="D202:E202"/>
    <mergeCell ref="D203:E203"/>
    <mergeCell ref="D192:E192"/>
    <mergeCell ref="D193:E193"/>
    <mergeCell ref="D194:E194"/>
    <mergeCell ref="D195:E195"/>
    <mergeCell ref="D196:E196"/>
    <mergeCell ref="D197:E197"/>
    <mergeCell ref="D210:E210"/>
    <mergeCell ref="D211:E211"/>
    <mergeCell ref="D212:E212"/>
    <mergeCell ref="D213:E213"/>
    <mergeCell ref="D214:E214"/>
    <mergeCell ref="D215:E215"/>
    <mergeCell ref="D204:E204"/>
    <mergeCell ref="D205:E205"/>
    <mergeCell ref="D206:E206"/>
    <mergeCell ref="D207:E207"/>
    <mergeCell ref="D208:E208"/>
    <mergeCell ref="D209:E209"/>
    <mergeCell ref="D231:E231"/>
    <mergeCell ref="D223:E223"/>
    <mergeCell ref="D225:E225"/>
    <mergeCell ref="D226:E226"/>
    <mergeCell ref="D227:E227"/>
    <mergeCell ref="D228:E228"/>
    <mergeCell ref="D230:E230"/>
    <mergeCell ref="D216:E216"/>
    <mergeCell ref="D218:E218"/>
    <mergeCell ref="D219:E219"/>
    <mergeCell ref="D220:E220"/>
    <mergeCell ref="D221:E221"/>
    <mergeCell ref="D222:E222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4:B8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 xml:space="preserve">&amp;C&amp;B&amp; Rozpočet Rev., rek.a vyb.existujúcej šp. infrašt. a jej príslušenstva - Zimný štadión Banská Bystrica / SO06  Výmena okien, dverí, brán.otv. haly B, zázemia haly B, rolbárne a nádvoria medzi hala </oddHeader>
    <oddFooter>&amp;RStrana &amp;P z &amp;N    &amp;L&amp;7Spracované systémom Systematic® Kalkulus, tel.: 051 77 10 585</oddFooter>
  </headerFooter>
  <rowBreaks count="2" manualBreakCount="2">
    <brk id="40" max="16383" man="1"/>
    <brk id="7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6"/>
  <sheetViews>
    <sheetView workbookViewId="0">
      <pane ySplit="1" topLeftCell="A233" activePane="bottomLeft" state="frozen"/>
      <selection pane="bottomLeft" activeCell="H94" sqref="H94:H253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2594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27532'!E62</f>
        <v>0</v>
      </c>
      <c r="D15" s="58">
        <f>'SO 27532'!F62</f>
        <v>0</v>
      </c>
      <c r="E15" s="67">
        <f>'SO 27532'!G62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27532'!E71</f>
        <v>0</v>
      </c>
      <c r="D16" s="93">
        <f>'SO 27532'!F71</f>
        <v>0</v>
      </c>
      <c r="E16" s="94">
        <f>'SO 27532'!G71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(SUM(Z92:Z255))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>
        <f>'SO 27532'!E75</f>
        <v>0</v>
      </c>
      <c r="D17" s="58">
        <f>'SO 27532'!F75</f>
        <v>0</v>
      </c>
      <c r="E17" s="67">
        <f>'SO 27532'!G75</f>
        <v>0</v>
      </c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27532'!K92:'SO 27532'!K255)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27532'!K92:'SO 27532'!K255)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2594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77</v>
      </c>
      <c r="C56" s="256"/>
      <c r="D56" s="256"/>
      <c r="E56" s="138">
        <f>'SO 27532'!L106</f>
        <v>0</v>
      </c>
      <c r="F56" s="138">
        <f>'SO 27532'!M106</f>
        <v>0</v>
      </c>
      <c r="G56" s="138">
        <f>'SO 27532'!I106</f>
        <v>0</v>
      </c>
      <c r="H56" s="139">
        <f>'SO 27532'!S106</f>
        <v>0</v>
      </c>
      <c r="I56" s="139">
        <f>'SO 27532'!V106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292</v>
      </c>
      <c r="C57" s="256"/>
      <c r="D57" s="256"/>
      <c r="E57" s="138">
        <f>'SO 27532'!L114</f>
        <v>0</v>
      </c>
      <c r="F57" s="138">
        <f>'SO 27532'!M114</f>
        <v>0</v>
      </c>
      <c r="G57" s="138">
        <f>'SO 27532'!I114</f>
        <v>0</v>
      </c>
      <c r="H57" s="139">
        <f>'SO 27532'!S114</f>
        <v>313.81</v>
      </c>
      <c r="I57" s="139">
        <f>'SO 27532'!V114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295</v>
      </c>
      <c r="C58" s="256"/>
      <c r="D58" s="256"/>
      <c r="E58" s="138">
        <f>'SO 27532'!L120</f>
        <v>0</v>
      </c>
      <c r="F58" s="138">
        <f>'SO 27532'!M120</f>
        <v>0</v>
      </c>
      <c r="G58" s="138">
        <f>'SO 27532'!I120</f>
        <v>0</v>
      </c>
      <c r="H58" s="139">
        <f>'SO 27532'!S120</f>
        <v>9.9700000000000006</v>
      </c>
      <c r="I58" s="139">
        <f>'SO 27532'!V120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296</v>
      </c>
      <c r="C59" s="256"/>
      <c r="D59" s="256"/>
      <c r="E59" s="138">
        <f>'SO 27532'!L138</f>
        <v>0</v>
      </c>
      <c r="F59" s="138">
        <f>'SO 27532'!M138</f>
        <v>0</v>
      </c>
      <c r="G59" s="138">
        <f>'SO 27532'!I138</f>
        <v>0</v>
      </c>
      <c r="H59" s="139">
        <f>'SO 27532'!S138</f>
        <v>0.13</v>
      </c>
      <c r="I59" s="139">
        <f>'SO 27532'!V138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5" t="s">
        <v>78</v>
      </c>
      <c r="C60" s="256"/>
      <c r="D60" s="256"/>
      <c r="E60" s="138">
        <f>'SO 27532'!L169</f>
        <v>0</v>
      </c>
      <c r="F60" s="138">
        <f>'SO 27532'!M169</f>
        <v>0</v>
      </c>
      <c r="G60" s="138">
        <f>'SO 27532'!I169</f>
        <v>0</v>
      </c>
      <c r="H60" s="139">
        <f>'SO 27532'!S169</f>
        <v>49.29</v>
      </c>
      <c r="I60" s="139">
        <f>'SO 27532'!V169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297</v>
      </c>
      <c r="C61" s="256"/>
      <c r="D61" s="256"/>
      <c r="E61" s="138">
        <f>'SO 27532'!L173</f>
        <v>0</v>
      </c>
      <c r="F61" s="138">
        <f>'SO 27532'!M173</f>
        <v>0</v>
      </c>
      <c r="G61" s="138">
        <f>'SO 27532'!I173</f>
        <v>0</v>
      </c>
      <c r="H61" s="139">
        <f>'SO 27532'!S173</f>
        <v>0</v>
      </c>
      <c r="I61" s="139">
        <f>'SO 27532'!V173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7" t="s">
        <v>76</v>
      </c>
      <c r="C62" s="237"/>
      <c r="D62" s="237"/>
      <c r="E62" s="140">
        <f>'SO 27532'!L175</f>
        <v>0</v>
      </c>
      <c r="F62" s="140">
        <f>'SO 27532'!M175</f>
        <v>0</v>
      </c>
      <c r="G62" s="140">
        <f>'SO 27532'!I175</f>
        <v>0</v>
      </c>
      <c r="H62" s="141">
        <f>'SO 27532'!S175</f>
        <v>373.19</v>
      </c>
      <c r="I62" s="141">
        <f>'SO 27532'!V175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"/>
      <c r="B63" s="200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25">
      <c r="A64" s="10"/>
      <c r="B64" s="257" t="s">
        <v>79</v>
      </c>
      <c r="C64" s="237"/>
      <c r="D64" s="237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298</v>
      </c>
      <c r="C65" s="256"/>
      <c r="D65" s="256"/>
      <c r="E65" s="138">
        <f>'SO 27532'!L183</f>
        <v>0</v>
      </c>
      <c r="F65" s="138">
        <f>'SO 27532'!M183</f>
        <v>0</v>
      </c>
      <c r="G65" s="138">
        <f>'SO 27532'!I183</f>
        <v>0</v>
      </c>
      <c r="H65" s="139">
        <f>'SO 27532'!S183</f>
        <v>0</v>
      </c>
      <c r="I65" s="139">
        <f>'SO 27532'!V183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80</v>
      </c>
      <c r="C66" s="256"/>
      <c r="D66" s="256"/>
      <c r="E66" s="138">
        <f>'SO 27532'!L191</f>
        <v>0</v>
      </c>
      <c r="F66" s="138">
        <f>'SO 27532'!M191</f>
        <v>0</v>
      </c>
      <c r="G66" s="138">
        <f>'SO 27532'!I191</f>
        <v>0</v>
      </c>
      <c r="H66" s="139">
        <f>'SO 27532'!S191</f>
        <v>0</v>
      </c>
      <c r="I66" s="139">
        <f>'SO 27532'!V191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87</v>
      </c>
      <c r="C67" s="256"/>
      <c r="D67" s="256"/>
      <c r="E67" s="138">
        <f>'SO 27532'!L205</f>
        <v>0</v>
      </c>
      <c r="F67" s="138">
        <f>'SO 27532'!M205</f>
        <v>0</v>
      </c>
      <c r="G67" s="138">
        <f>'SO 27532'!I205</f>
        <v>0</v>
      </c>
      <c r="H67" s="139">
        <f>'SO 27532'!S205</f>
        <v>0</v>
      </c>
      <c r="I67" s="139">
        <f>'SO 27532'!V205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5" t="s">
        <v>89</v>
      </c>
      <c r="C68" s="256"/>
      <c r="D68" s="256"/>
      <c r="E68" s="138">
        <f>'SO 27532'!L218</f>
        <v>0</v>
      </c>
      <c r="F68" s="138">
        <f>'SO 27532'!M218</f>
        <v>0</v>
      </c>
      <c r="G68" s="138">
        <f>'SO 27532'!I218</f>
        <v>0</v>
      </c>
      <c r="H68" s="139">
        <f>'SO 27532'!S218</f>
        <v>0.02</v>
      </c>
      <c r="I68" s="139">
        <f>'SO 27532'!V218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5" t="s">
        <v>301</v>
      </c>
      <c r="C69" s="256"/>
      <c r="D69" s="256"/>
      <c r="E69" s="138">
        <f>'SO 27532'!L223</f>
        <v>0</v>
      </c>
      <c r="F69" s="138">
        <f>'SO 27532'!M223</f>
        <v>0</v>
      </c>
      <c r="G69" s="138">
        <f>'SO 27532'!I223</f>
        <v>0</v>
      </c>
      <c r="H69" s="139">
        <f>'SO 27532'!S223</f>
        <v>0</v>
      </c>
      <c r="I69" s="139">
        <f>'SO 27532'!V223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0"/>
      <c r="B70" s="255" t="s">
        <v>306</v>
      </c>
      <c r="C70" s="256"/>
      <c r="D70" s="256"/>
      <c r="E70" s="138">
        <f>'SO 27532'!L228</f>
        <v>0</v>
      </c>
      <c r="F70" s="138">
        <f>'SO 27532'!M228</f>
        <v>0</v>
      </c>
      <c r="G70" s="138">
        <f>'SO 27532'!I228</f>
        <v>0</v>
      </c>
      <c r="H70" s="139">
        <f>'SO 27532'!S228</f>
        <v>0.05</v>
      </c>
      <c r="I70" s="139">
        <f>'SO 27532'!V228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08"/>
      <c r="X70" s="137"/>
      <c r="Y70" s="137"/>
      <c r="Z70" s="137"/>
    </row>
    <row r="71" spans="1:26" x14ac:dyDescent="0.25">
      <c r="A71" s="10"/>
      <c r="B71" s="257" t="s">
        <v>79</v>
      </c>
      <c r="C71" s="237"/>
      <c r="D71" s="237"/>
      <c r="E71" s="140">
        <f>'SO 27532'!L230</f>
        <v>0</v>
      </c>
      <c r="F71" s="140">
        <f>'SO 27532'!M230</f>
        <v>0</v>
      </c>
      <c r="G71" s="140">
        <f>'SO 27532'!I230</f>
        <v>0</v>
      </c>
      <c r="H71" s="141">
        <f>'SO 27532'!S230</f>
        <v>7.0000000000000007E-2</v>
      </c>
      <c r="I71" s="141">
        <f>'SO 27532'!V230</f>
        <v>0</v>
      </c>
      <c r="J71" s="141"/>
      <c r="K71" s="141"/>
      <c r="L71" s="141"/>
      <c r="M71" s="141"/>
      <c r="N71" s="141"/>
      <c r="O71" s="141"/>
      <c r="P71" s="141"/>
      <c r="Q71" s="137"/>
      <c r="R71" s="137"/>
      <c r="S71" s="137"/>
      <c r="T71" s="137"/>
      <c r="U71" s="137"/>
      <c r="V71" s="150"/>
      <c r="W71" s="208"/>
      <c r="X71" s="137"/>
      <c r="Y71" s="137"/>
      <c r="Z71" s="137"/>
    </row>
    <row r="72" spans="1:26" x14ac:dyDescent="0.25">
      <c r="A72" s="1"/>
      <c r="B72" s="200"/>
      <c r="C72" s="1"/>
      <c r="D72" s="1"/>
      <c r="E72" s="131"/>
      <c r="F72" s="131"/>
      <c r="G72" s="131"/>
      <c r="H72" s="132"/>
      <c r="I72" s="132"/>
      <c r="J72" s="132"/>
      <c r="K72" s="132"/>
      <c r="L72" s="132"/>
      <c r="M72" s="132"/>
      <c r="N72" s="132"/>
      <c r="O72" s="132"/>
      <c r="P72" s="132"/>
      <c r="V72" s="151"/>
      <c r="W72" s="53"/>
    </row>
    <row r="73" spans="1:26" x14ac:dyDescent="0.25">
      <c r="A73" s="10"/>
      <c r="B73" s="257" t="s">
        <v>91</v>
      </c>
      <c r="C73" s="237"/>
      <c r="D73" s="237"/>
      <c r="E73" s="138"/>
      <c r="F73" s="138"/>
      <c r="G73" s="138"/>
      <c r="H73" s="139"/>
      <c r="I73" s="139"/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08"/>
      <c r="X73" s="137"/>
      <c r="Y73" s="137"/>
      <c r="Z73" s="137"/>
    </row>
    <row r="74" spans="1:26" x14ac:dyDescent="0.25">
      <c r="A74" s="10"/>
      <c r="B74" s="255" t="s">
        <v>92</v>
      </c>
      <c r="C74" s="256"/>
      <c r="D74" s="256"/>
      <c r="E74" s="138">
        <f>'SO 27532'!L253</f>
        <v>0</v>
      </c>
      <c r="F74" s="138">
        <f>'SO 27532'!M253</f>
        <v>0</v>
      </c>
      <c r="G74" s="138">
        <f>'SO 27532'!I253</f>
        <v>0</v>
      </c>
      <c r="H74" s="139">
        <f>'SO 27532'!S253</f>
        <v>0</v>
      </c>
      <c r="I74" s="139">
        <f>'SO 27532'!V253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08"/>
      <c r="X74" s="137"/>
      <c r="Y74" s="137"/>
      <c r="Z74" s="137"/>
    </row>
    <row r="75" spans="1:26" x14ac:dyDescent="0.25">
      <c r="A75" s="10"/>
      <c r="B75" s="257" t="s">
        <v>91</v>
      </c>
      <c r="C75" s="237"/>
      <c r="D75" s="237"/>
      <c r="E75" s="140">
        <f>'SO 27532'!L255</f>
        <v>0</v>
      </c>
      <c r="F75" s="140">
        <f>'SO 27532'!M255</f>
        <v>0</v>
      </c>
      <c r="G75" s="140">
        <f>'SO 27532'!I255</f>
        <v>0</v>
      </c>
      <c r="H75" s="141">
        <f>'SO 27532'!S255</f>
        <v>0</v>
      </c>
      <c r="I75" s="141">
        <f>'SO 27532'!V255</f>
        <v>0</v>
      </c>
      <c r="J75" s="141"/>
      <c r="K75" s="141"/>
      <c r="L75" s="141"/>
      <c r="M75" s="141"/>
      <c r="N75" s="141"/>
      <c r="O75" s="141"/>
      <c r="P75" s="141"/>
      <c r="Q75" s="137"/>
      <c r="R75" s="137"/>
      <c r="S75" s="137"/>
      <c r="T75" s="137"/>
      <c r="U75" s="137"/>
      <c r="V75" s="150"/>
      <c r="W75" s="208"/>
      <c r="X75" s="137"/>
      <c r="Y75" s="137"/>
      <c r="Z75" s="137"/>
    </row>
    <row r="76" spans="1:26" x14ac:dyDescent="0.25">
      <c r="A76" s="1"/>
      <c r="B76" s="200"/>
      <c r="C76" s="1"/>
      <c r="D76" s="1"/>
      <c r="E76" s="131"/>
      <c r="F76" s="131"/>
      <c r="G76" s="131"/>
      <c r="H76" s="132"/>
      <c r="I76" s="132"/>
      <c r="J76" s="132"/>
      <c r="K76" s="132"/>
      <c r="L76" s="132"/>
      <c r="M76" s="132"/>
      <c r="N76" s="132"/>
      <c r="O76" s="132"/>
      <c r="P76" s="132"/>
      <c r="V76" s="151"/>
      <c r="W76" s="53"/>
    </row>
    <row r="77" spans="1:26" x14ac:dyDescent="0.25">
      <c r="A77" s="142"/>
      <c r="B77" s="240" t="s">
        <v>95</v>
      </c>
      <c r="C77" s="241"/>
      <c r="D77" s="241"/>
      <c r="E77" s="144">
        <f>'SO 27532'!L256</f>
        <v>0</v>
      </c>
      <c r="F77" s="144">
        <f>'SO 27532'!M256</f>
        <v>0</v>
      </c>
      <c r="G77" s="144">
        <f>'SO 27532'!I256</f>
        <v>0</v>
      </c>
      <c r="H77" s="145">
        <f>'SO 27532'!S256</f>
        <v>373.26</v>
      </c>
      <c r="I77" s="145">
        <f>'SO 27532'!V256</f>
        <v>0</v>
      </c>
      <c r="J77" s="146"/>
      <c r="K77" s="146"/>
      <c r="L77" s="146"/>
      <c r="M77" s="146"/>
      <c r="N77" s="146"/>
      <c r="O77" s="146"/>
      <c r="P77" s="146"/>
      <c r="Q77" s="147"/>
      <c r="R77" s="147"/>
      <c r="S77" s="147"/>
      <c r="T77" s="147"/>
      <c r="U77" s="147"/>
      <c r="V77" s="152"/>
      <c r="W77" s="208"/>
      <c r="X77" s="143"/>
      <c r="Y77" s="143"/>
      <c r="Z77" s="143"/>
    </row>
    <row r="78" spans="1:26" x14ac:dyDescent="0.25">
      <c r="A78" s="15"/>
      <c r="B78" s="42"/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x14ac:dyDescent="0.25">
      <c r="A80" s="15"/>
      <c r="B80" s="38"/>
      <c r="C80" s="8"/>
      <c r="D80" s="8"/>
      <c r="E80" s="27"/>
      <c r="F80" s="27"/>
      <c r="G80" s="27"/>
      <c r="H80" s="154"/>
      <c r="I80" s="154"/>
      <c r="J80" s="154"/>
      <c r="K80" s="154"/>
      <c r="L80" s="154"/>
      <c r="M80" s="154"/>
      <c r="N80" s="154"/>
      <c r="O80" s="154"/>
      <c r="P80" s="154"/>
      <c r="Q80" s="16"/>
      <c r="R80" s="16"/>
      <c r="S80" s="16"/>
      <c r="T80" s="16"/>
      <c r="U80" s="16"/>
      <c r="V80" s="16"/>
      <c r="W80" s="53"/>
    </row>
    <row r="81" spans="1:26" ht="35.1" customHeight="1" x14ac:dyDescent="0.25">
      <c r="A81" s="1"/>
      <c r="B81" s="242" t="s">
        <v>96</v>
      </c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53"/>
    </row>
    <row r="82" spans="1:26" x14ac:dyDescent="0.25">
      <c r="A82" s="15"/>
      <c r="B82" s="97"/>
      <c r="C82" s="19"/>
      <c r="D82" s="19"/>
      <c r="E82" s="99"/>
      <c r="F82" s="99"/>
      <c r="G82" s="99"/>
      <c r="H82" s="168"/>
      <c r="I82" s="168"/>
      <c r="J82" s="168"/>
      <c r="K82" s="168"/>
      <c r="L82" s="168"/>
      <c r="M82" s="168"/>
      <c r="N82" s="168"/>
      <c r="O82" s="168"/>
      <c r="P82" s="168"/>
      <c r="Q82" s="20"/>
      <c r="R82" s="20"/>
      <c r="S82" s="20"/>
      <c r="T82" s="20"/>
      <c r="U82" s="20"/>
      <c r="V82" s="20"/>
      <c r="W82" s="53"/>
    </row>
    <row r="83" spans="1:26" ht="20.100000000000001" customHeight="1" x14ac:dyDescent="0.25">
      <c r="A83" s="195"/>
      <c r="B83" s="246" t="s">
        <v>37</v>
      </c>
      <c r="C83" s="247"/>
      <c r="D83" s="247"/>
      <c r="E83" s="248"/>
      <c r="F83" s="166"/>
      <c r="G83" s="166"/>
      <c r="H83" s="167" t="s">
        <v>107</v>
      </c>
      <c r="I83" s="252" t="s">
        <v>108</v>
      </c>
      <c r="J83" s="253"/>
      <c r="K83" s="253"/>
      <c r="L83" s="253"/>
      <c r="M83" s="253"/>
      <c r="N83" s="253"/>
      <c r="O83" s="253"/>
      <c r="P83" s="254"/>
      <c r="Q83" s="18"/>
      <c r="R83" s="18"/>
      <c r="S83" s="18"/>
      <c r="T83" s="18"/>
      <c r="U83" s="18"/>
      <c r="V83" s="18"/>
      <c r="W83" s="53"/>
    </row>
    <row r="84" spans="1:26" ht="20.100000000000001" customHeight="1" x14ac:dyDescent="0.25">
      <c r="A84" s="195"/>
      <c r="B84" s="249" t="s">
        <v>38</v>
      </c>
      <c r="C84" s="250"/>
      <c r="D84" s="250"/>
      <c r="E84" s="251"/>
      <c r="F84" s="162"/>
      <c r="G84" s="162"/>
      <c r="H84" s="163" t="s">
        <v>32</v>
      </c>
      <c r="I84" s="16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ht="20.100000000000001" customHeight="1" x14ac:dyDescent="0.25">
      <c r="A85" s="195"/>
      <c r="B85" s="249" t="s">
        <v>39</v>
      </c>
      <c r="C85" s="250"/>
      <c r="D85" s="250"/>
      <c r="E85" s="251"/>
      <c r="F85" s="162"/>
      <c r="G85" s="162"/>
      <c r="H85" s="163" t="s">
        <v>109</v>
      </c>
      <c r="I85" s="163" t="s">
        <v>36</v>
      </c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ht="20.100000000000001" customHeight="1" x14ac:dyDescent="0.25">
      <c r="A86" s="15"/>
      <c r="B86" s="199" t="s">
        <v>110</v>
      </c>
      <c r="C86" s="3"/>
      <c r="D86" s="3"/>
      <c r="E86" s="14"/>
      <c r="F86" s="14"/>
      <c r="G86" s="14"/>
      <c r="H86" s="153"/>
      <c r="I86" s="153"/>
      <c r="J86" s="153"/>
      <c r="K86" s="153"/>
      <c r="L86" s="153"/>
      <c r="M86" s="153"/>
      <c r="N86" s="153"/>
      <c r="O86" s="153"/>
      <c r="P86" s="153"/>
      <c r="Q86" s="11"/>
      <c r="R86" s="11"/>
      <c r="S86" s="11"/>
      <c r="T86" s="11"/>
      <c r="U86" s="11"/>
      <c r="V86" s="11"/>
      <c r="W86" s="53"/>
    </row>
    <row r="87" spans="1:26" ht="20.100000000000001" customHeight="1" x14ac:dyDescent="0.25">
      <c r="A87" s="15"/>
      <c r="B87" s="199" t="s">
        <v>2594</v>
      </c>
      <c r="C87" s="3"/>
      <c r="D87" s="3"/>
      <c r="E87" s="14"/>
      <c r="F87" s="14"/>
      <c r="G87" s="14"/>
      <c r="H87" s="153"/>
      <c r="I87" s="153"/>
      <c r="J87" s="153"/>
      <c r="K87" s="153"/>
      <c r="L87" s="153"/>
      <c r="M87" s="153"/>
      <c r="N87" s="153"/>
      <c r="O87" s="153"/>
      <c r="P87" s="153"/>
      <c r="Q87" s="11"/>
      <c r="R87" s="11"/>
      <c r="S87" s="11"/>
      <c r="T87" s="11"/>
      <c r="U87" s="11"/>
      <c r="V87" s="11"/>
      <c r="W87" s="53"/>
    </row>
    <row r="88" spans="1:26" ht="20.100000000000001" customHeight="1" x14ac:dyDescent="0.25">
      <c r="A88" s="15"/>
      <c r="B88" s="42"/>
      <c r="C88" s="3"/>
      <c r="D88" s="3"/>
      <c r="E88" s="14"/>
      <c r="F88" s="14"/>
      <c r="G88" s="14"/>
      <c r="H88" s="153"/>
      <c r="I88" s="153"/>
      <c r="J88" s="153"/>
      <c r="K88" s="153"/>
      <c r="L88" s="153"/>
      <c r="M88" s="153"/>
      <c r="N88" s="153"/>
      <c r="O88" s="153"/>
      <c r="P88" s="153"/>
      <c r="Q88" s="11"/>
      <c r="R88" s="11"/>
      <c r="S88" s="11"/>
      <c r="T88" s="11"/>
      <c r="U88" s="11"/>
      <c r="V88" s="11"/>
      <c r="W88" s="53"/>
    </row>
    <row r="89" spans="1:26" ht="20.100000000000001" customHeight="1" x14ac:dyDescent="0.25">
      <c r="A89" s="15"/>
      <c r="B89" s="42"/>
      <c r="C89" s="3"/>
      <c r="D89" s="3"/>
      <c r="E89" s="14"/>
      <c r="F89" s="14"/>
      <c r="G89" s="14"/>
      <c r="H89" s="153"/>
      <c r="I89" s="153"/>
      <c r="J89" s="153"/>
      <c r="K89" s="153"/>
      <c r="L89" s="153"/>
      <c r="M89" s="153"/>
      <c r="N89" s="153"/>
      <c r="O89" s="153"/>
      <c r="P89" s="153"/>
      <c r="Q89" s="11"/>
      <c r="R89" s="11"/>
      <c r="S89" s="11"/>
      <c r="T89" s="11"/>
      <c r="U89" s="11"/>
      <c r="V89" s="11"/>
      <c r="W89" s="53"/>
    </row>
    <row r="90" spans="1:26" ht="20.100000000000001" customHeight="1" x14ac:dyDescent="0.25">
      <c r="A90" s="15"/>
      <c r="B90" s="201" t="s">
        <v>75</v>
      </c>
      <c r="C90" s="164"/>
      <c r="D90" s="164"/>
      <c r="E90" s="14"/>
      <c r="F90" s="14"/>
      <c r="G90" s="14"/>
      <c r="H90" s="153"/>
      <c r="I90" s="15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x14ac:dyDescent="0.25">
      <c r="A91" s="2"/>
      <c r="B91" s="202" t="s">
        <v>97</v>
      </c>
      <c r="C91" s="128" t="s">
        <v>98</v>
      </c>
      <c r="D91" s="128" t="s">
        <v>99</v>
      </c>
      <c r="E91" s="155"/>
      <c r="F91" s="155" t="s">
        <v>100</v>
      </c>
      <c r="G91" s="155" t="s">
        <v>101</v>
      </c>
      <c r="H91" s="156" t="s">
        <v>102</v>
      </c>
      <c r="I91" s="156" t="s">
        <v>103</v>
      </c>
      <c r="J91" s="156"/>
      <c r="K91" s="156"/>
      <c r="L91" s="156"/>
      <c r="M91" s="156"/>
      <c r="N91" s="156"/>
      <c r="O91" s="156"/>
      <c r="P91" s="156" t="s">
        <v>104</v>
      </c>
      <c r="Q91" s="157"/>
      <c r="R91" s="157"/>
      <c r="S91" s="128" t="s">
        <v>105</v>
      </c>
      <c r="T91" s="158"/>
      <c r="U91" s="158"/>
      <c r="V91" s="128" t="s">
        <v>106</v>
      </c>
      <c r="W91" s="53"/>
    </row>
    <row r="92" spans="1:26" x14ac:dyDescent="0.25">
      <c r="A92" s="10"/>
      <c r="B92" s="203"/>
      <c r="C92" s="169"/>
      <c r="D92" s="239" t="s">
        <v>76</v>
      </c>
      <c r="E92" s="239"/>
      <c r="F92" s="134"/>
      <c r="G92" s="170"/>
      <c r="H92" s="134"/>
      <c r="I92" s="134"/>
      <c r="J92" s="135"/>
      <c r="K92" s="135"/>
      <c r="L92" s="135"/>
      <c r="M92" s="135"/>
      <c r="N92" s="135"/>
      <c r="O92" s="135"/>
      <c r="P92" s="135"/>
      <c r="Q92" s="133"/>
      <c r="R92" s="133"/>
      <c r="S92" s="133"/>
      <c r="T92" s="133"/>
      <c r="U92" s="133"/>
      <c r="V92" s="189"/>
      <c r="W92" s="208"/>
      <c r="X92" s="137"/>
      <c r="Y92" s="137"/>
      <c r="Z92" s="137"/>
    </row>
    <row r="93" spans="1:26" x14ac:dyDescent="0.25">
      <c r="A93" s="10"/>
      <c r="B93" s="204"/>
      <c r="C93" s="172">
        <v>1</v>
      </c>
      <c r="D93" s="235" t="s">
        <v>77</v>
      </c>
      <c r="E93" s="235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10"/>
      <c r="R93" s="10"/>
      <c r="S93" s="10"/>
      <c r="T93" s="10"/>
      <c r="U93" s="10"/>
      <c r="V93" s="190"/>
      <c r="W93" s="208"/>
      <c r="X93" s="137"/>
      <c r="Y93" s="137"/>
      <c r="Z93" s="137"/>
    </row>
    <row r="94" spans="1:26" ht="24.95" customHeight="1" x14ac:dyDescent="0.25">
      <c r="A94" s="179"/>
      <c r="B94" s="205">
        <v>1</v>
      </c>
      <c r="C94" s="180" t="s">
        <v>2595</v>
      </c>
      <c r="D94" s="236" t="s">
        <v>2596</v>
      </c>
      <c r="E94" s="236"/>
      <c r="F94" s="174" t="s">
        <v>113</v>
      </c>
      <c r="G94" s="175">
        <v>27.75</v>
      </c>
      <c r="H94" s="174"/>
      <c r="I94" s="174">
        <f t="shared" ref="I94:I105" si="0">ROUND(G94*(H94),2)</f>
        <v>0</v>
      </c>
      <c r="J94" s="176">
        <f t="shared" ref="J94:J105" si="1">ROUND(G94*(N94),2)</f>
        <v>108.5</v>
      </c>
      <c r="K94" s="177">
        <f t="shared" ref="K94:K105" si="2">ROUND(G94*(O94),2)</f>
        <v>0</v>
      </c>
      <c r="L94" s="177">
        <f t="shared" ref="L94:L105" si="3">ROUND(G94*(H94),2)</f>
        <v>0</v>
      </c>
      <c r="M94" s="177"/>
      <c r="N94" s="177">
        <v>3.91</v>
      </c>
      <c r="O94" s="177"/>
      <c r="P94" s="181"/>
      <c r="Q94" s="181"/>
      <c r="R94" s="181"/>
      <c r="S94" s="182">
        <f t="shared" ref="S94:S105" si="4">ROUND(G94*(P94),3)</f>
        <v>0</v>
      </c>
      <c r="T94" s="178"/>
      <c r="U94" s="178"/>
      <c r="V94" s="191"/>
      <c r="W94" s="53"/>
      <c r="Z94">
        <v>0</v>
      </c>
    </row>
    <row r="95" spans="1:26" ht="24.95" customHeight="1" x14ac:dyDescent="0.25">
      <c r="A95" s="179"/>
      <c r="B95" s="205">
        <v>2</v>
      </c>
      <c r="C95" s="180" t="s">
        <v>2597</v>
      </c>
      <c r="D95" s="236" t="s">
        <v>2598</v>
      </c>
      <c r="E95" s="236"/>
      <c r="F95" s="174" t="s">
        <v>120</v>
      </c>
      <c r="G95" s="175">
        <v>168.56800000000001</v>
      </c>
      <c r="H95" s="174"/>
      <c r="I95" s="174">
        <f t="shared" si="0"/>
        <v>0</v>
      </c>
      <c r="J95" s="176">
        <f t="shared" si="1"/>
        <v>4957.58</v>
      </c>
      <c r="K95" s="177">
        <f t="shared" si="2"/>
        <v>0</v>
      </c>
      <c r="L95" s="177">
        <f t="shared" si="3"/>
        <v>0</v>
      </c>
      <c r="M95" s="177"/>
      <c r="N95" s="177">
        <v>29.41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1"/>
      <c r="W95" s="53"/>
      <c r="Z95">
        <v>0</v>
      </c>
    </row>
    <row r="96" spans="1:26" ht="35.1" customHeight="1" x14ac:dyDescent="0.25">
      <c r="A96" s="179"/>
      <c r="B96" s="205">
        <v>3</v>
      </c>
      <c r="C96" s="180" t="s">
        <v>2599</v>
      </c>
      <c r="D96" s="236" t="s">
        <v>2600</v>
      </c>
      <c r="E96" s="236"/>
      <c r="F96" s="174" t="s">
        <v>120</v>
      </c>
      <c r="G96" s="175">
        <v>168.56800000000001</v>
      </c>
      <c r="H96" s="174"/>
      <c r="I96" s="174">
        <f t="shared" si="0"/>
        <v>0</v>
      </c>
      <c r="J96" s="176">
        <f t="shared" si="1"/>
        <v>1402.49</v>
      </c>
      <c r="K96" s="177">
        <f t="shared" si="2"/>
        <v>0</v>
      </c>
      <c r="L96" s="177">
        <f t="shared" si="3"/>
        <v>0</v>
      </c>
      <c r="M96" s="177"/>
      <c r="N96" s="177">
        <v>8.32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4</v>
      </c>
      <c r="C97" s="180" t="s">
        <v>2601</v>
      </c>
      <c r="D97" s="236" t="s">
        <v>2602</v>
      </c>
      <c r="E97" s="236"/>
      <c r="F97" s="174" t="s">
        <v>120</v>
      </c>
      <c r="G97" s="175">
        <v>32.927</v>
      </c>
      <c r="H97" s="174"/>
      <c r="I97" s="174">
        <f t="shared" si="0"/>
        <v>0</v>
      </c>
      <c r="J97" s="176">
        <f t="shared" si="1"/>
        <v>2207.1</v>
      </c>
      <c r="K97" s="177">
        <f t="shared" si="2"/>
        <v>0</v>
      </c>
      <c r="L97" s="177">
        <f t="shared" si="3"/>
        <v>0</v>
      </c>
      <c r="M97" s="177"/>
      <c r="N97" s="177">
        <v>67.03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5</v>
      </c>
      <c r="C98" s="180" t="s">
        <v>2603</v>
      </c>
      <c r="D98" s="236" t="s">
        <v>2604</v>
      </c>
      <c r="E98" s="236"/>
      <c r="F98" s="174" t="s">
        <v>120</v>
      </c>
      <c r="G98" s="175">
        <v>32.927</v>
      </c>
      <c r="H98" s="174"/>
      <c r="I98" s="174">
        <f t="shared" si="0"/>
        <v>0</v>
      </c>
      <c r="J98" s="176">
        <f t="shared" si="1"/>
        <v>441.22</v>
      </c>
      <c r="K98" s="177">
        <f t="shared" si="2"/>
        <v>0</v>
      </c>
      <c r="L98" s="177">
        <f t="shared" si="3"/>
        <v>0</v>
      </c>
      <c r="M98" s="177"/>
      <c r="N98" s="177">
        <v>13.4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6</v>
      </c>
      <c r="C99" s="180" t="s">
        <v>315</v>
      </c>
      <c r="D99" s="236" t="s">
        <v>316</v>
      </c>
      <c r="E99" s="236"/>
      <c r="F99" s="174" t="s">
        <v>120</v>
      </c>
      <c r="G99" s="175">
        <v>156.22</v>
      </c>
      <c r="H99" s="174"/>
      <c r="I99" s="174">
        <f t="shared" si="0"/>
        <v>0</v>
      </c>
      <c r="J99" s="176">
        <f t="shared" si="1"/>
        <v>624.88</v>
      </c>
      <c r="K99" s="177">
        <f t="shared" si="2"/>
        <v>0</v>
      </c>
      <c r="L99" s="177">
        <f t="shared" si="3"/>
        <v>0</v>
      </c>
      <c r="M99" s="177"/>
      <c r="N99" s="177">
        <v>4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35.1" customHeight="1" x14ac:dyDescent="0.25">
      <c r="A100" s="179"/>
      <c r="B100" s="205">
        <v>7</v>
      </c>
      <c r="C100" s="180" t="s">
        <v>317</v>
      </c>
      <c r="D100" s="236" t="s">
        <v>318</v>
      </c>
      <c r="E100" s="236"/>
      <c r="F100" s="174" t="s">
        <v>120</v>
      </c>
      <c r="G100" s="175">
        <v>781.1</v>
      </c>
      <c r="H100" s="174"/>
      <c r="I100" s="174">
        <f t="shared" si="0"/>
        <v>0</v>
      </c>
      <c r="J100" s="176">
        <f t="shared" si="1"/>
        <v>312.44</v>
      </c>
      <c r="K100" s="177">
        <f t="shared" si="2"/>
        <v>0</v>
      </c>
      <c r="L100" s="177">
        <f t="shared" si="3"/>
        <v>0</v>
      </c>
      <c r="M100" s="177"/>
      <c r="N100" s="177">
        <v>0.4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8</v>
      </c>
      <c r="C101" s="180" t="s">
        <v>2605</v>
      </c>
      <c r="D101" s="236" t="s">
        <v>2606</v>
      </c>
      <c r="E101" s="236"/>
      <c r="F101" s="174" t="s">
        <v>120</v>
      </c>
      <c r="G101" s="175">
        <v>156.22</v>
      </c>
      <c r="H101" s="174"/>
      <c r="I101" s="174">
        <f t="shared" si="0"/>
        <v>0</v>
      </c>
      <c r="J101" s="176">
        <f t="shared" si="1"/>
        <v>1087.29</v>
      </c>
      <c r="K101" s="177">
        <f t="shared" si="2"/>
        <v>0</v>
      </c>
      <c r="L101" s="177">
        <f t="shared" si="3"/>
        <v>0</v>
      </c>
      <c r="M101" s="177"/>
      <c r="N101" s="177">
        <v>6.96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9</v>
      </c>
      <c r="C102" s="180" t="s">
        <v>1340</v>
      </c>
      <c r="D102" s="236" t="s">
        <v>2607</v>
      </c>
      <c r="E102" s="236"/>
      <c r="F102" s="174" t="s">
        <v>120</v>
      </c>
      <c r="G102" s="175">
        <v>156.22</v>
      </c>
      <c r="H102" s="174"/>
      <c r="I102" s="174">
        <f t="shared" si="0"/>
        <v>0</v>
      </c>
      <c r="J102" s="176">
        <f t="shared" si="1"/>
        <v>101.54</v>
      </c>
      <c r="K102" s="177">
        <f t="shared" si="2"/>
        <v>0</v>
      </c>
      <c r="L102" s="177">
        <f t="shared" si="3"/>
        <v>0</v>
      </c>
      <c r="M102" s="177"/>
      <c r="N102" s="177">
        <v>0.65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05">
        <v>10</v>
      </c>
      <c r="C103" s="180" t="s">
        <v>325</v>
      </c>
      <c r="D103" s="236" t="s">
        <v>326</v>
      </c>
      <c r="E103" s="236"/>
      <c r="F103" s="174" t="s">
        <v>152</v>
      </c>
      <c r="G103" s="175">
        <v>273.38499999999999</v>
      </c>
      <c r="H103" s="174"/>
      <c r="I103" s="174">
        <f t="shared" si="0"/>
        <v>0</v>
      </c>
      <c r="J103" s="176">
        <f t="shared" si="1"/>
        <v>2733.85</v>
      </c>
      <c r="K103" s="177">
        <f t="shared" si="2"/>
        <v>0</v>
      </c>
      <c r="L103" s="177">
        <f t="shared" si="3"/>
        <v>0</v>
      </c>
      <c r="M103" s="177"/>
      <c r="N103" s="177">
        <v>10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1"/>
      <c r="W103" s="53"/>
      <c r="Z103">
        <v>0</v>
      </c>
    </row>
    <row r="104" spans="1:26" ht="24.95" customHeight="1" x14ac:dyDescent="0.25">
      <c r="A104" s="179"/>
      <c r="B104" s="205">
        <v>11</v>
      </c>
      <c r="C104" s="180" t="s">
        <v>1343</v>
      </c>
      <c r="D104" s="236" t="s">
        <v>2608</v>
      </c>
      <c r="E104" s="236"/>
      <c r="F104" s="174" t="s">
        <v>120</v>
      </c>
      <c r="G104" s="175">
        <v>45.274999999999999</v>
      </c>
      <c r="H104" s="174"/>
      <c r="I104" s="174">
        <f t="shared" si="0"/>
        <v>0</v>
      </c>
      <c r="J104" s="176">
        <f t="shared" si="1"/>
        <v>153.47999999999999</v>
      </c>
      <c r="K104" s="177">
        <f t="shared" si="2"/>
        <v>0</v>
      </c>
      <c r="L104" s="177">
        <f t="shared" si="3"/>
        <v>0</v>
      </c>
      <c r="M104" s="177"/>
      <c r="N104" s="177">
        <v>3.39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05">
        <v>12</v>
      </c>
      <c r="C105" s="180" t="s">
        <v>2609</v>
      </c>
      <c r="D105" s="236" t="s">
        <v>2610</v>
      </c>
      <c r="E105" s="236"/>
      <c r="F105" s="174" t="s">
        <v>113</v>
      </c>
      <c r="G105" s="175">
        <v>292.27</v>
      </c>
      <c r="H105" s="174"/>
      <c r="I105" s="174">
        <f t="shared" si="0"/>
        <v>0</v>
      </c>
      <c r="J105" s="176">
        <f t="shared" si="1"/>
        <v>119.83</v>
      </c>
      <c r="K105" s="177">
        <f t="shared" si="2"/>
        <v>0</v>
      </c>
      <c r="L105" s="177">
        <f t="shared" si="3"/>
        <v>0</v>
      </c>
      <c r="M105" s="177"/>
      <c r="N105" s="177">
        <v>0.41</v>
      </c>
      <c r="O105" s="177"/>
      <c r="P105" s="181"/>
      <c r="Q105" s="181"/>
      <c r="R105" s="181"/>
      <c r="S105" s="182">
        <f t="shared" si="4"/>
        <v>0</v>
      </c>
      <c r="T105" s="178"/>
      <c r="U105" s="178"/>
      <c r="V105" s="191"/>
      <c r="W105" s="53"/>
      <c r="Z105">
        <v>0</v>
      </c>
    </row>
    <row r="106" spans="1:26" x14ac:dyDescent="0.25">
      <c r="A106" s="10"/>
      <c r="B106" s="204"/>
      <c r="C106" s="172">
        <v>1</v>
      </c>
      <c r="D106" s="235" t="s">
        <v>77</v>
      </c>
      <c r="E106" s="235"/>
      <c r="F106" s="138"/>
      <c r="G106" s="171"/>
      <c r="H106" s="138"/>
      <c r="I106" s="140">
        <f>ROUND((SUM(I93:I105))/1,2)</f>
        <v>0</v>
      </c>
      <c r="J106" s="139"/>
      <c r="K106" s="139"/>
      <c r="L106" s="139">
        <f>ROUND((SUM(L93:L105))/1,2)</f>
        <v>0</v>
      </c>
      <c r="M106" s="139">
        <f>ROUND((SUM(M93:M105))/1,2)</f>
        <v>0</v>
      </c>
      <c r="N106" s="139"/>
      <c r="O106" s="139"/>
      <c r="P106" s="139"/>
      <c r="Q106" s="10"/>
      <c r="R106" s="10"/>
      <c r="S106" s="10">
        <f>ROUND((SUM(S93:S105))/1,2)</f>
        <v>0</v>
      </c>
      <c r="T106" s="10"/>
      <c r="U106" s="10"/>
      <c r="V106" s="192">
        <f>ROUND((SUM(V93:V105))/1,2)</f>
        <v>0</v>
      </c>
      <c r="W106" s="208"/>
      <c r="X106" s="137"/>
      <c r="Y106" s="137"/>
      <c r="Z106" s="137"/>
    </row>
    <row r="107" spans="1:26" x14ac:dyDescent="0.25">
      <c r="A107" s="1"/>
      <c r="B107" s="200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193"/>
      <c r="W107" s="53"/>
    </row>
    <row r="108" spans="1:26" x14ac:dyDescent="0.25">
      <c r="A108" s="10"/>
      <c r="B108" s="204"/>
      <c r="C108" s="172">
        <v>2</v>
      </c>
      <c r="D108" s="235" t="s">
        <v>292</v>
      </c>
      <c r="E108" s="235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10"/>
      <c r="R108" s="10"/>
      <c r="S108" s="10"/>
      <c r="T108" s="10"/>
      <c r="U108" s="10"/>
      <c r="V108" s="190"/>
      <c r="W108" s="208"/>
      <c r="X108" s="137"/>
      <c r="Y108" s="137"/>
      <c r="Z108" s="137"/>
    </row>
    <row r="109" spans="1:26" ht="24.95" customHeight="1" x14ac:dyDescent="0.25">
      <c r="A109" s="179"/>
      <c r="B109" s="205">
        <v>13</v>
      </c>
      <c r="C109" s="180" t="s">
        <v>2611</v>
      </c>
      <c r="D109" s="236" t="s">
        <v>2612</v>
      </c>
      <c r="E109" s="236"/>
      <c r="F109" s="174" t="s">
        <v>120</v>
      </c>
      <c r="G109" s="175">
        <v>164.577</v>
      </c>
      <c r="H109" s="174"/>
      <c r="I109" s="174">
        <f>ROUND(G109*(H109),2)</f>
        <v>0</v>
      </c>
      <c r="J109" s="176">
        <f>ROUND(G109*(N109),2)</f>
        <v>4894.5200000000004</v>
      </c>
      <c r="K109" s="177">
        <f>ROUND(G109*(O109),2)</f>
        <v>0</v>
      </c>
      <c r="L109" s="177">
        <f>ROUND(G109*(H109),2)</f>
        <v>0</v>
      </c>
      <c r="M109" s="177"/>
      <c r="N109" s="177">
        <v>29.74</v>
      </c>
      <c r="O109" s="177"/>
      <c r="P109" s="183">
        <v>1.63</v>
      </c>
      <c r="Q109" s="181"/>
      <c r="R109" s="181">
        <v>1.63</v>
      </c>
      <c r="S109" s="182">
        <f>ROUND(G109*(P109),3)</f>
        <v>268.26100000000002</v>
      </c>
      <c r="T109" s="178"/>
      <c r="U109" s="178"/>
      <c r="V109" s="191"/>
      <c r="W109" s="53"/>
      <c r="Z109">
        <v>0</v>
      </c>
    </row>
    <row r="110" spans="1:26" ht="24.95" customHeight="1" x14ac:dyDescent="0.25">
      <c r="A110" s="179"/>
      <c r="B110" s="205">
        <v>14</v>
      </c>
      <c r="C110" s="180" t="s">
        <v>2613</v>
      </c>
      <c r="D110" s="236" t="s">
        <v>2614</v>
      </c>
      <c r="E110" s="236"/>
      <c r="F110" s="174" t="s">
        <v>113</v>
      </c>
      <c r="G110" s="175">
        <v>270</v>
      </c>
      <c r="H110" s="174"/>
      <c r="I110" s="174">
        <f>ROUND(G110*(H110),2)</f>
        <v>0</v>
      </c>
      <c r="J110" s="176">
        <f>ROUND(G110*(N110),2)</f>
        <v>261.89999999999998</v>
      </c>
      <c r="K110" s="177">
        <f>ROUND(G110*(O110),2)</f>
        <v>0</v>
      </c>
      <c r="L110" s="177">
        <f>ROUND(G110*(H110),2)</f>
        <v>0</v>
      </c>
      <c r="M110" s="177"/>
      <c r="N110" s="177">
        <v>0.97</v>
      </c>
      <c r="O110" s="177"/>
      <c r="P110" s="183">
        <v>3.5E-4</v>
      </c>
      <c r="Q110" s="181"/>
      <c r="R110" s="181">
        <v>3.5E-4</v>
      </c>
      <c r="S110" s="182">
        <f>ROUND(G110*(P110),3)</f>
        <v>9.5000000000000001E-2</v>
      </c>
      <c r="T110" s="178"/>
      <c r="U110" s="178"/>
      <c r="V110" s="191"/>
      <c r="W110" s="53"/>
      <c r="Z110">
        <v>0</v>
      </c>
    </row>
    <row r="111" spans="1:26" ht="24.95" customHeight="1" x14ac:dyDescent="0.25">
      <c r="A111" s="179"/>
      <c r="B111" s="221">
        <v>15</v>
      </c>
      <c r="C111" s="216" t="s">
        <v>2615</v>
      </c>
      <c r="D111" s="315" t="s">
        <v>2616</v>
      </c>
      <c r="E111" s="315"/>
      <c r="F111" s="211" t="s">
        <v>113</v>
      </c>
      <c r="G111" s="212">
        <v>310.5</v>
      </c>
      <c r="H111" s="211"/>
      <c r="I111" s="211">
        <f>ROUND(G111*(H111),2)</f>
        <v>0</v>
      </c>
      <c r="J111" s="213">
        <f>ROUND(G111*(N111),2)</f>
        <v>288.77</v>
      </c>
      <c r="K111" s="214">
        <f>ROUND(G111*(O111),2)</f>
        <v>0</v>
      </c>
      <c r="L111" s="214"/>
      <c r="M111" s="214">
        <f>ROUND(G111*(H111),2)</f>
        <v>0</v>
      </c>
      <c r="N111" s="214">
        <v>0.93</v>
      </c>
      <c r="O111" s="214"/>
      <c r="P111" s="219">
        <v>2.9999999999999997E-4</v>
      </c>
      <c r="Q111" s="217"/>
      <c r="R111" s="217">
        <v>2.9999999999999997E-4</v>
      </c>
      <c r="S111" s="218">
        <f>ROUND(G111*(P111),3)</f>
        <v>9.2999999999999999E-2</v>
      </c>
      <c r="T111" s="215"/>
      <c r="U111" s="215"/>
      <c r="V111" s="220"/>
      <c r="W111" s="53"/>
      <c r="Z111">
        <v>0</v>
      </c>
    </row>
    <row r="112" spans="1:26" ht="24.95" customHeight="1" x14ac:dyDescent="0.25">
      <c r="A112" s="179"/>
      <c r="B112" s="205">
        <v>16</v>
      </c>
      <c r="C112" s="180" t="s">
        <v>2617</v>
      </c>
      <c r="D112" s="236" t="s">
        <v>2618</v>
      </c>
      <c r="E112" s="236"/>
      <c r="F112" s="174" t="s">
        <v>133</v>
      </c>
      <c r="G112" s="175">
        <v>180</v>
      </c>
      <c r="H112" s="174"/>
      <c r="I112" s="174">
        <f>ROUND(G112*(H112),2)</f>
        <v>0</v>
      </c>
      <c r="J112" s="176">
        <f>ROUND(G112*(N112),2)</f>
        <v>1897.2</v>
      </c>
      <c r="K112" s="177">
        <f>ROUND(G112*(O112),2)</f>
        <v>0</v>
      </c>
      <c r="L112" s="177">
        <f>ROUND(G112*(H112),2)</f>
        <v>0</v>
      </c>
      <c r="M112" s="177"/>
      <c r="N112" s="177">
        <v>10.54</v>
      </c>
      <c r="O112" s="177"/>
      <c r="P112" s="183">
        <v>0.25195000000000001</v>
      </c>
      <c r="Q112" s="181"/>
      <c r="R112" s="181">
        <v>0.25195000000000001</v>
      </c>
      <c r="S112" s="182">
        <f>ROUND(G112*(P112),3)</f>
        <v>45.350999999999999</v>
      </c>
      <c r="T112" s="178"/>
      <c r="U112" s="178"/>
      <c r="V112" s="191"/>
      <c r="W112" s="53"/>
      <c r="Z112">
        <v>0</v>
      </c>
    </row>
    <row r="113" spans="1:26" ht="24.95" customHeight="1" x14ac:dyDescent="0.25">
      <c r="A113" s="179"/>
      <c r="B113" s="205">
        <v>17</v>
      </c>
      <c r="C113" s="180" t="s">
        <v>2619</v>
      </c>
      <c r="D113" s="236" t="s">
        <v>2620</v>
      </c>
      <c r="E113" s="236"/>
      <c r="F113" s="174" t="s">
        <v>113</v>
      </c>
      <c r="G113" s="175">
        <v>200</v>
      </c>
      <c r="H113" s="174"/>
      <c r="I113" s="174">
        <f>ROUND(G113*(H113),2)</f>
        <v>0</v>
      </c>
      <c r="J113" s="176">
        <f>ROUND(G113*(N113),2)</f>
        <v>1180</v>
      </c>
      <c r="K113" s="177">
        <f>ROUND(G113*(O113),2)</f>
        <v>0</v>
      </c>
      <c r="L113" s="177">
        <f>ROUND(G113*(H113),2)</f>
        <v>0</v>
      </c>
      <c r="M113" s="177"/>
      <c r="N113" s="177">
        <v>5.9</v>
      </c>
      <c r="O113" s="177"/>
      <c r="P113" s="183">
        <v>4.0000000000000003E-5</v>
      </c>
      <c r="Q113" s="181"/>
      <c r="R113" s="181">
        <v>4.0000000000000003E-5</v>
      </c>
      <c r="S113" s="182">
        <f>ROUND(G113*(P113),3)</f>
        <v>8.0000000000000002E-3</v>
      </c>
      <c r="T113" s="178"/>
      <c r="U113" s="178"/>
      <c r="V113" s="191"/>
      <c r="W113" s="53"/>
      <c r="Z113">
        <v>0</v>
      </c>
    </row>
    <row r="114" spans="1:26" x14ac:dyDescent="0.25">
      <c r="A114" s="10"/>
      <c r="B114" s="204"/>
      <c r="C114" s="172">
        <v>2</v>
      </c>
      <c r="D114" s="235" t="s">
        <v>292</v>
      </c>
      <c r="E114" s="235"/>
      <c r="F114" s="138"/>
      <c r="G114" s="171"/>
      <c r="H114" s="138"/>
      <c r="I114" s="140">
        <f>ROUND((SUM(I108:I113))/1,2)</f>
        <v>0</v>
      </c>
      <c r="J114" s="139"/>
      <c r="K114" s="139"/>
      <c r="L114" s="139">
        <f>ROUND((SUM(L108:L113))/1,2)</f>
        <v>0</v>
      </c>
      <c r="M114" s="139">
        <f>ROUND((SUM(M108:M113))/1,2)</f>
        <v>0</v>
      </c>
      <c r="N114" s="139"/>
      <c r="O114" s="139"/>
      <c r="P114" s="139"/>
      <c r="Q114" s="10"/>
      <c r="R114" s="10"/>
      <c r="S114" s="10">
        <f>ROUND((SUM(S108:S113))/1,2)</f>
        <v>313.81</v>
      </c>
      <c r="T114" s="10"/>
      <c r="U114" s="10"/>
      <c r="V114" s="192">
        <f>ROUND((SUM(V108:V113))/1,2)</f>
        <v>0</v>
      </c>
      <c r="W114" s="208"/>
      <c r="X114" s="137"/>
      <c r="Y114" s="137"/>
      <c r="Z114" s="137"/>
    </row>
    <row r="115" spans="1:26" x14ac:dyDescent="0.25">
      <c r="A115" s="1"/>
      <c r="B115" s="200"/>
      <c r="C115" s="1"/>
      <c r="D115" s="1"/>
      <c r="E115" s="131"/>
      <c r="F115" s="131"/>
      <c r="G115" s="165"/>
      <c r="H115" s="131"/>
      <c r="I115" s="131"/>
      <c r="J115" s="132"/>
      <c r="K115" s="132"/>
      <c r="L115" s="132"/>
      <c r="M115" s="132"/>
      <c r="N115" s="132"/>
      <c r="O115" s="132"/>
      <c r="P115" s="132"/>
      <c r="Q115" s="1"/>
      <c r="R115" s="1"/>
      <c r="S115" s="1"/>
      <c r="T115" s="1"/>
      <c r="U115" s="1"/>
      <c r="V115" s="193"/>
      <c r="W115" s="53"/>
    </row>
    <row r="116" spans="1:26" x14ac:dyDescent="0.25">
      <c r="A116" s="10"/>
      <c r="B116" s="204"/>
      <c r="C116" s="172">
        <v>5</v>
      </c>
      <c r="D116" s="235" t="s">
        <v>295</v>
      </c>
      <c r="E116" s="235"/>
      <c r="F116" s="138"/>
      <c r="G116" s="171"/>
      <c r="H116" s="138"/>
      <c r="I116" s="138"/>
      <c r="J116" s="139"/>
      <c r="K116" s="139"/>
      <c r="L116" s="139"/>
      <c r="M116" s="139"/>
      <c r="N116" s="139"/>
      <c r="O116" s="139"/>
      <c r="P116" s="139"/>
      <c r="Q116" s="10"/>
      <c r="R116" s="10"/>
      <c r="S116" s="10"/>
      <c r="T116" s="10"/>
      <c r="U116" s="10"/>
      <c r="V116" s="190"/>
      <c r="W116" s="208"/>
      <c r="X116" s="137"/>
      <c r="Y116" s="137"/>
      <c r="Z116" s="137"/>
    </row>
    <row r="117" spans="1:26" ht="24.95" customHeight="1" x14ac:dyDescent="0.25">
      <c r="A117" s="179"/>
      <c r="B117" s="205">
        <v>18</v>
      </c>
      <c r="C117" s="180" t="s">
        <v>2621</v>
      </c>
      <c r="D117" s="236" t="s">
        <v>2622</v>
      </c>
      <c r="E117" s="236"/>
      <c r="F117" s="174" t="s">
        <v>113</v>
      </c>
      <c r="G117" s="175">
        <v>27.75</v>
      </c>
      <c r="H117" s="174"/>
      <c r="I117" s="174">
        <f>ROUND(G117*(H117),2)</f>
        <v>0</v>
      </c>
      <c r="J117" s="176">
        <f>ROUND(G117*(N117),2)</f>
        <v>254.47</v>
      </c>
      <c r="K117" s="177">
        <f>ROUND(G117*(O117),2)</f>
        <v>0</v>
      </c>
      <c r="L117" s="177">
        <f>ROUND(G117*(H117),2)</f>
        <v>0</v>
      </c>
      <c r="M117" s="177"/>
      <c r="N117" s="177">
        <v>9.17</v>
      </c>
      <c r="O117" s="177"/>
      <c r="P117" s="181"/>
      <c r="Q117" s="181"/>
      <c r="R117" s="181"/>
      <c r="S117" s="182">
        <f>ROUND(G117*(P117),3)</f>
        <v>0</v>
      </c>
      <c r="T117" s="178"/>
      <c r="U117" s="178"/>
      <c r="V117" s="191"/>
      <c r="W117" s="53"/>
      <c r="Z117">
        <v>0</v>
      </c>
    </row>
    <row r="118" spans="1:26" ht="35.1" customHeight="1" x14ac:dyDescent="0.25">
      <c r="A118" s="179"/>
      <c r="B118" s="205">
        <v>19</v>
      </c>
      <c r="C118" s="180" t="s">
        <v>2623</v>
      </c>
      <c r="D118" s="236" t="s">
        <v>2624</v>
      </c>
      <c r="E118" s="236"/>
      <c r="F118" s="174" t="s">
        <v>113</v>
      </c>
      <c r="G118" s="175">
        <v>27.75</v>
      </c>
      <c r="H118" s="174"/>
      <c r="I118" s="174">
        <f>ROUND(G118*(H118),2)</f>
        <v>0</v>
      </c>
      <c r="J118" s="176">
        <f>ROUND(G118*(N118),2)</f>
        <v>271.39999999999998</v>
      </c>
      <c r="K118" s="177">
        <f>ROUND(G118*(O118),2)</f>
        <v>0</v>
      </c>
      <c r="L118" s="177">
        <f>ROUND(G118*(H118),2)</f>
        <v>0</v>
      </c>
      <c r="M118" s="177"/>
      <c r="N118" s="177">
        <v>9.7799999999999994</v>
      </c>
      <c r="O118" s="177"/>
      <c r="P118" s="183">
        <v>0.35914000000000001</v>
      </c>
      <c r="Q118" s="181"/>
      <c r="R118" s="181">
        <v>0.35914000000000001</v>
      </c>
      <c r="S118" s="182">
        <f>ROUND(G118*(P118),3)</f>
        <v>9.9659999999999993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20</v>
      </c>
      <c r="C119" s="180" t="s">
        <v>2625</v>
      </c>
      <c r="D119" s="236" t="s">
        <v>2626</v>
      </c>
      <c r="E119" s="236"/>
      <c r="F119" s="174" t="s">
        <v>113</v>
      </c>
      <c r="G119" s="175">
        <v>27.75</v>
      </c>
      <c r="H119" s="174"/>
      <c r="I119" s="174">
        <f>ROUND(G119*(H119),2)</f>
        <v>0</v>
      </c>
      <c r="J119" s="176">
        <f>ROUND(G119*(N119),2)</f>
        <v>352.98</v>
      </c>
      <c r="K119" s="177">
        <f>ROUND(G119*(O119),2)</f>
        <v>0</v>
      </c>
      <c r="L119" s="177">
        <f>ROUND(G119*(H119),2)</f>
        <v>0</v>
      </c>
      <c r="M119" s="177"/>
      <c r="N119" s="177">
        <v>12.72</v>
      </c>
      <c r="O119" s="177"/>
      <c r="P119" s="181"/>
      <c r="Q119" s="181"/>
      <c r="R119" s="181"/>
      <c r="S119" s="182">
        <f>ROUND(G119*(P119),3)</f>
        <v>0</v>
      </c>
      <c r="T119" s="178"/>
      <c r="U119" s="178"/>
      <c r="V119" s="191"/>
      <c r="W119" s="53"/>
      <c r="Z119">
        <v>0</v>
      </c>
    </row>
    <row r="120" spans="1:26" x14ac:dyDescent="0.25">
      <c r="A120" s="10"/>
      <c r="B120" s="204"/>
      <c r="C120" s="172">
        <v>5</v>
      </c>
      <c r="D120" s="235" t="s">
        <v>295</v>
      </c>
      <c r="E120" s="235"/>
      <c r="F120" s="138"/>
      <c r="G120" s="171"/>
      <c r="H120" s="138"/>
      <c r="I120" s="140">
        <f>ROUND((SUM(I116:I119))/1,2)</f>
        <v>0</v>
      </c>
      <c r="J120" s="139"/>
      <c r="K120" s="139"/>
      <c r="L120" s="139">
        <f>ROUND((SUM(L116:L119))/1,2)</f>
        <v>0</v>
      </c>
      <c r="M120" s="139">
        <f>ROUND((SUM(M116:M119))/1,2)</f>
        <v>0</v>
      </c>
      <c r="N120" s="139"/>
      <c r="O120" s="139"/>
      <c r="P120" s="139"/>
      <c r="Q120" s="10"/>
      <c r="R120" s="10"/>
      <c r="S120" s="10">
        <f>ROUND((SUM(S116:S119))/1,2)</f>
        <v>9.9700000000000006</v>
      </c>
      <c r="T120" s="10"/>
      <c r="U120" s="10"/>
      <c r="V120" s="192">
        <f>ROUND((SUM(V116:V119))/1,2)</f>
        <v>0</v>
      </c>
      <c r="W120" s="208"/>
      <c r="X120" s="137"/>
      <c r="Y120" s="137"/>
      <c r="Z120" s="137"/>
    </row>
    <row r="121" spans="1:26" x14ac:dyDescent="0.25">
      <c r="A121" s="1"/>
      <c r="B121" s="200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193"/>
      <c r="W121" s="53"/>
    </row>
    <row r="122" spans="1:26" x14ac:dyDescent="0.25">
      <c r="A122" s="10"/>
      <c r="B122" s="204"/>
      <c r="C122" s="172">
        <v>6</v>
      </c>
      <c r="D122" s="235" t="s">
        <v>296</v>
      </c>
      <c r="E122" s="235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10"/>
      <c r="R122" s="10"/>
      <c r="S122" s="10"/>
      <c r="T122" s="10"/>
      <c r="U122" s="10"/>
      <c r="V122" s="190"/>
      <c r="W122" s="208"/>
      <c r="X122" s="137"/>
      <c r="Y122" s="137"/>
      <c r="Z122" s="137"/>
    </row>
    <row r="123" spans="1:26" ht="35.1" customHeight="1" x14ac:dyDescent="0.25">
      <c r="A123" s="179"/>
      <c r="B123" s="205">
        <v>21</v>
      </c>
      <c r="C123" s="180" t="s">
        <v>2627</v>
      </c>
      <c r="D123" s="236" t="s">
        <v>2628</v>
      </c>
      <c r="E123" s="236"/>
      <c r="F123" s="174" t="s">
        <v>113</v>
      </c>
      <c r="G123" s="175">
        <v>356.99200000000002</v>
      </c>
      <c r="H123" s="174"/>
      <c r="I123" s="174">
        <f t="shared" ref="I123:I137" si="5">ROUND(G123*(H123),2)</f>
        <v>0</v>
      </c>
      <c r="J123" s="176">
        <f t="shared" ref="J123:J137" si="6">ROUND(G123*(N123),2)</f>
        <v>514.07000000000005</v>
      </c>
      <c r="K123" s="177">
        <f t="shared" ref="K123:K137" si="7">ROUND(G123*(O123),2)</f>
        <v>0</v>
      </c>
      <c r="L123" s="177">
        <f>ROUND(G123*(H123),2)</f>
        <v>0</v>
      </c>
      <c r="M123" s="177"/>
      <c r="N123" s="177">
        <v>1.44</v>
      </c>
      <c r="O123" s="177"/>
      <c r="P123" s="181"/>
      <c r="Q123" s="181"/>
      <c r="R123" s="181"/>
      <c r="S123" s="182">
        <f t="shared" ref="S123:S137" si="8">ROUND(G123*(P123),3)</f>
        <v>0</v>
      </c>
      <c r="T123" s="178"/>
      <c r="U123" s="178"/>
      <c r="V123" s="191"/>
      <c r="W123" s="53"/>
      <c r="Z123">
        <v>0</v>
      </c>
    </row>
    <row r="124" spans="1:26" ht="35.1" customHeight="1" x14ac:dyDescent="0.25">
      <c r="A124" s="179"/>
      <c r="B124" s="205">
        <v>22</v>
      </c>
      <c r="C124" s="180" t="s">
        <v>503</v>
      </c>
      <c r="D124" s="236" t="s">
        <v>504</v>
      </c>
      <c r="E124" s="236"/>
      <c r="F124" s="174" t="s">
        <v>113</v>
      </c>
      <c r="G124" s="175">
        <v>536.16</v>
      </c>
      <c r="H124" s="174"/>
      <c r="I124" s="174">
        <f t="shared" si="5"/>
        <v>0</v>
      </c>
      <c r="J124" s="176">
        <f t="shared" si="6"/>
        <v>45305.52</v>
      </c>
      <c r="K124" s="177">
        <f t="shared" si="7"/>
        <v>0</v>
      </c>
      <c r="L124" s="177">
        <f>ROUND(G124*(H124),2)</f>
        <v>0</v>
      </c>
      <c r="M124" s="177"/>
      <c r="N124" s="177">
        <v>84.5</v>
      </c>
      <c r="O124" s="177"/>
      <c r="P124" s="181"/>
      <c r="Q124" s="181"/>
      <c r="R124" s="181"/>
      <c r="S124" s="182">
        <f t="shared" si="8"/>
        <v>0</v>
      </c>
      <c r="T124" s="178"/>
      <c r="U124" s="178"/>
      <c r="V124" s="191"/>
      <c r="W124" s="53"/>
      <c r="Z124">
        <v>0</v>
      </c>
    </row>
    <row r="125" spans="1:26" ht="35.1" customHeight="1" x14ac:dyDescent="0.25">
      <c r="A125" s="179"/>
      <c r="B125" s="221">
        <v>23</v>
      </c>
      <c r="C125" s="216" t="s">
        <v>509</v>
      </c>
      <c r="D125" s="315" t="s">
        <v>2629</v>
      </c>
      <c r="E125" s="315"/>
      <c r="F125" s="211" t="s">
        <v>113</v>
      </c>
      <c r="G125" s="212">
        <v>672.96</v>
      </c>
      <c r="H125" s="211"/>
      <c r="I125" s="211">
        <f t="shared" si="5"/>
        <v>0</v>
      </c>
      <c r="J125" s="213">
        <f t="shared" si="6"/>
        <v>80755.199999999997</v>
      </c>
      <c r="K125" s="214">
        <f t="shared" si="7"/>
        <v>0</v>
      </c>
      <c r="L125" s="214"/>
      <c r="M125" s="214">
        <f>ROUND(G125*(H125),2)</f>
        <v>0</v>
      </c>
      <c r="N125" s="214">
        <v>120</v>
      </c>
      <c r="O125" s="214"/>
      <c r="P125" s="217"/>
      <c r="Q125" s="217"/>
      <c r="R125" s="217"/>
      <c r="S125" s="218">
        <f t="shared" si="8"/>
        <v>0</v>
      </c>
      <c r="T125" s="215"/>
      <c r="U125" s="215"/>
      <c r="V125" s="220"/>
      <c r="W125" s="53"/>
      <c r="Z125">
        <v>0</v>
      </c>
    </row>
    <row r="126" spans="1:26" ht="24.95" customHeight="1" x14ac:dyDescent="0.25">
      <c r="A126" s="179"/>
      <c r="B126" s="205">
        <v>24</v>
      </c>
      <c r="C126" s="180" t="s">
        <v>2630</v>
      </c>
      <c r="D126" s="236" t="s">
        <v>2631</v>
      </c>
      <c r="E126" s="236"/>
      <c r="F126" s="174" t="s">
        <v>113</v>
      </c>
      <c r="G126" s="175">
        <v>165</v>
      </c>
      <c r="H126" s="174"/>
      <c r="I126" s="174">
        <f t="shared" si="5"/>
        <v>0</v>
      </c>
      <c r="J126" s="176">
        <f t="shared" si="6"/>
        <v>282.14999999999998</v>
      </c>
      <c r="K126" s="177">
        <f t="shared" si="7"/>
        <v>0</v>
      </c>
      <c r="L126" s="177">
        <f t="shared" ref="L126:L137" si="9">ROUND(G126*(H126),2)</f>
        <v>0</v>
      </c>
      <c r="M126" s="177"/>
      <c r="N126" s="177">
        <v>1.71</v>
      </c>
      <c r="O126" s="177"/>
      <c r="P126" s="181"/>
      <c r="Q126" s="181"/>
      <c r="R126" s="181"/>
      <c r="S126" s="182">
        <f t="shared" si="8"/>
        <v>0</v>
      </c>
      <c r="T126" s="178"/>
      <c r="U126" s="178"/>
      <c r="V126" s="191"/>
      <c r="W126" s="53"/>
      <c r="Z126">
        <v>0</v>
      </c>
    </row>
    <row r="127" spans="1:26" ht="24.95" customHeight="1" x14ac:dyDescent="0.25">
      <c r="A127" s="179"/>
      <c r="B127" s="205">
        <v>25</v>
      </c>
      <c r="C127" s="180" t="s">
        <v>2632</v>
      </c>
      <c r="D127" s="236" t="s">
        <v>2633</v>
      </c>
      <c r="E127" s="236"/>
      <c r="F127" s="174" t="s">
        <v>113</v>
      </c>
      <c r="G127" s="175">
        <v>165</v>
      </c>
      <c r="H127" s="174"/>
      <c r="I127" s="174">
        <f t="shared" si="5"/>
        <v>0</v>
      </c>
      <c r="J127" s="176">
        <f t="shared" si="6"/>
        <v>1711.05</v>
      </c>
      <c r="K127" s="177">
        <f t="shared" si="7"/>
        <v>0</v>
      </c>
      <c r="L127" s="177">
        <f t="shared" si="9"/>
        <v>0</v>
      </c>
      <c r="M127" s="177"/>
      <c r="N127" s="177">
        <v>10.37</v>
      </c>
      <c r="O127" s="177"/>
      <c r="P127" s="181"/>
      <c r="Q127" s="181"/>
      <c r="R127" s="181"/>
      <c r="S127" s="182">
        <f t="shared" si="8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26</v>
      </c>
      <c r="C128" s="180" t="s">
        <v>2634</v>
      </c>
      <c r="D128" s="236" t="s">
        <v>2635</v>
      </c>
      <c r="E128" s="236"/>
      <c r="F128" s="174" t="s">
        <v>113</v>
      </c>
      <c r="G128" s="175">
        <v>2227.9079999999999</v>
      </c>
      <c r="H128" s="174"/>
      <c r="I128" s="174">
        <f t="shared" si="5"/>
        <v>0</v>
      </c>
      <c r="J128" s="176">
        <f t="shared" si="6"/>
        <v>25019.41</v>
      </c>
      <c r="K128" s="177">
        <f t="shared" si="7"/>
        <v>0</v>
      </c>
      <c r="L128" s="177">
        <f t="shared" si="9"/>
        <v>0</v>
      </c>
      <c r="M128" s="177"/>
      <c r="N128" s="177">
        <v>11.23</v>
      </c>
      <c r="O128" s="177"/>
      <c r="P128" s="181"/>
      <c r="Q128" s="181"/>
      <c r="R128" s="181"/>
      <c r="S128" s="182">
        <f t="shared" si="8"/>
        <v>0</v>
      </c>
      <c r="T128" s="178"/>
      <c r="U128" s="178"/>
      <c r="V128" s="191"/>
      <c r="W128" s="53"/>
      <c r="Z128">
        <v>0</v>
      </c>
    </row>
    <row r="129" spans="1:26" ht="24.95" customHeight="1" x14ac:dyDescent="0.25">
      <c r="A129" s="179"/>
      <c r="B129" s="205">
        <v>27</v>
      </c>
      <c r="C129" s="180" t="s">
        <v>2636</v>
      </c>
      <c r="D129" s="236" t="s">
        <v>2637</v>
      </c>
      <c r="E129" s="236"/>
      <c r="F129" s="174" t="s">
        <v>113</v>
      </c>
      <c r="G129" s="175">
        <v>14.4</v>
      </c>
      <c r="H129" s="174"/>
      <c r="I129" s="174">
        <f t="shared" si="5"/>
        <v>0</v>
      </c>
      <c r="J129" s="176">
        <f t="shared" si="6"/>
        <v>73.58</v>
      </c>
      <c r="K129" s="177">
        <f t="shared" si="7"/>
        <v>0</v>
      </c>
      <c r="L129" s="177">
        <f t="shared" si="9"/>
        <v>0</v>
      </c>
      <c r="M129" s="177"/>
      <c r="N129" s="177">
        <v>5.1100000000000003</v>
      </c>
      <c r="O129" s="177"/>
      <c r="P129" s="183">
        <v>1.9599999999999999E-3</v>
      </c>
      <c r="Q129" s="181"/>
      <c r="R129" s="181">
        <v>1.9599999999999999E-3</v>
      </c>
      <c r="S129" s="182">
        <f t="shared" si="8"/>
        <v>2.8000000000000001E-2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05">
        <v>28</v>
      </c>
      <c r="C130" s="180" t="s">
        <v>2638</v>
      </c>
      <c r="D130" s="236" t="s">
        <v>2639</v>
      </c>
      <c r="E130" s="236"/>
      <c r="F130" s="174" t="s">
        <v>113</v>
      </c>
      <c r="G130" s="175">
        <v>235.99100000000001</v>
      </c>
      <c r="H130" s="174"/>
      <c r="I130" s="174">
        <f t="shared" si="5"/>
        <v>0</v>
      </c>
      <c r="J130" s="176">
        <f t="shared" si="6"/>
        <v>6520.43</v>
      </c>
      <c r="K130" s="177">
        <f t="shared" si="7"/>
        <v>0</v>
      </c>
      <c r="L130" s="177">
        <f t="shared" si="9"/>
        <v>0</v>
      </c>
      <c r="M130" s="177"/>
      <c r="N130" s="177">
        <v>27.63</v>
      </c>
      <c r="O130" s="177"/>
      <c r="P130" s="181"/>
      <c r="Q130" s="181"/>
      <c r="R130" s="181"/>
      <c r="S130" s="182">
        <f t="shared" si="8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29</v>
      </c>
      <c r="C131" s="180" t="s">
        <v>2640</v>
      </c>
      <c r="D131" s="236" t="s">
        <v>2641</v>
      </c>
      <c r="E131" s="236"/>
      <c r="F131" s="174" t="s">
        <v>113</v>
      </c>
      <c r="G131" s="175">
        <v>4.4219999999999997</v>
      </c>
      <c r="H131" s="174"/>
      <c r="I131" s="174">
        <f t="shared" si="5"/>
        <v>0</v>
      </c>
      <c r="J131" s="176">
        <f t="shared" si="6"/>
        <v>124.61</v>
      </c>
      <c r="K131" s="177">
        <f t="shared" si="7"/>
        <v>0</v>
      </c>
      <c r="L131" s="177">
        <f t="shared" si="9"/>
        <v>0</v>
      </c>
      <c r="M131" s="177"/>
      <c r="N131" s="177">
        <v>28.18</v>
      </c>
      <c r="O131" s="177"/>
      <c r="P131" s="181"/>
      <c r="Q131" s="181"/>
      <c r="R131" s="181"/>
      <c r="S131" s="182">
        <f t="shared" si="8"/>
        <v>0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05">
        <v>30</v>
      </c>
      <c r="C132" s="180" t="s">
        <v>2642</v>
      </c>
      <c r="D132" s="236" t="s">
        <v>2643</v>
      </c>
      <c r="E132" s="236"/>
      <c r="F132" s="174" t="s">
        <v>113</v>
      </c>
      <c r="G132" s="175">
        <v>128.74799999999999</v>
      </c>
      <c r="H132" s="174"/>
      <c r="I132" s="174">
        <f t="shared" si="5"/>
        <v>0</v>
      </c>
      <c r="J132" s="176">
        <f t="shared" si="6"/>
        <v>3876.6</v>
      </c>
      <c r="K132" s="177">
        <f t="shared" si="7"/>
        <v>0</v>
      </c>
      <c r="L132" s="177">
        <f t="shared" si="9"/>
        <v>0</v>
      </c>
      <c r="M132" s="177"/>
      <c r="N132" s="177">
        <v>30.11</v>
      </c>
      <c r="O132" s="177"/>
      <c r="P132" s="181"/>
      <c r="Q132" s="181"/>
      <c r="R132" s="181"/>
      <c r="S132" s="182">
        <f t="shared" si="8"/>
        <v>0</v>
      </c>
      <c r="T132" s="178"/>
      <c r="U132" s="178"/>
      <c r="V132" s="191"/>
      <c r="W132" s="53"/>
      <c r="Z132">
        <v>0</v>
      </c>
    </row>
    <row r="133" spans="1:26" ht="35.1" customHeight="1" x14ac:dyDescent="0.25">
      <c r="A133" s="179"/>
      <c r="B133" s="205">
        <v>31</v>
      </c>
      <c r="C133" s="180" t="s">
        <v>2644</v>
      </c>
      <c r="D133" s="236" t="s">
        <v>2645</v>
      </c>
      <c r="E133" s="236"/>
      <c r="F133" s="174" t="s">
        <v>113</v>
      </c>
      <c r="G133" s="175">
        <v>128.74799999999999</v>
      </c>
      <c r="H133" s="174"/>
      <c r="I133" s="174">
        <f t="shared" si="5"/>
        <v>0</v>
      </c>
      <c r="J133" s="176">
        <f t="shared" si="6"/>
        <v>276.81</v>
      </c>
      <c r="K133" s="177">
        <f t="shared" si="7"/>
        <v>0</v>
      </c>
      <c r="L133" s="177">
        <f t="shared" si="9"/>
        <v>0</v>
      </c>
      <c r="M133" s="177"/>
      <c r="N133" s="177">
        <v>2.15</v>
      </c>
      <c r="O133" s="177"/>
      <c r="P133" s="181"/>
      <c r="Q133" s="181"/>
      <c r="R133" s="181"/>
      <c r="S133" s="182">
        <f t="shared" si="8"/>
        <v>0</v>
      </c>
      <c r="T133" s="178"/>
      <c r="U133" s="178"/>
      <c r="V133" s="191"/>
      <c r="W133" s="53"/>
      <c r="Z133">
        <v>0</v>
      </c>
    </row>
    <row r="134" spans="1:26" ht="24.95" customHeight="1" x14ac:dyDescent="0.25">
      <c r="A134" s="179"/>
      <c r="B134" s="205">
        <v>32</v>
      </c>
      <c r="C134" s="180" t="s">
        <v>2646</v>
      </c>
      <c r="D134" s="236" t="s">
        <v>2647</v>
      </c>
      <c r="E134" s="236"/>
      <c r="F134" s="174" t="s">
        <v>113</v>
      </c>
      <c r="G134" s="175">
        <v>1848.424</v>
      </c>
      <c r="H134" s="174"/>
      <c r="I134" s="174">
        <f t="shared" si="5"/>
        <v>0</v>
      </c>
      <c r="J134" s="176">
        <f t="shared" si="6"/>
        <v>60295.59</v>
      </c>
      <c r="K134" s="177">
        <f t="shared" si="7"/>
        <v>0</v>
      </c>
      <c r="L134" s="177">
        <f t="shared" si="9"/>
        <v>0</v>
      </c>
      <c r="M134" s="177"/>
      <c r="N134" s="177">
        <v>32.619999999999997</v>
      </c>
      <c r="O134" s="177"/>
      <c r="P134" s="181"/>
      <c r="Q134" s="181"/>
      <c r="R134" s="181"/>
      <c r="S134" s="182">
        <f t="shared" si="8"/>
        <v>0</v>
      </c>
      <c r="T134" s="178"/>
      <c r="U134" s="178"/>
      <c r="V134" s="191"/>
      <c r="W134" s="53"/>
      <c r="Z134">
        <v>0</v>
      </c>
    </row>
    <row r="135" spans="1:26" ht="24.95" customHeight="1" x14ac:dyDescent="0.25">
      <c r="A135" s="179"/>
      <c r="B135" s="205">
        <v>33</v>
      </c>
      <c r="C135" s="180" t="s">
        <v>2648</v>
      </c>
      <c r="D135" s="236" t="s">
        <v>2649</v>
      </c>
      <c r="E135" s="236"/>
      <c r="F135" s="174" t="s">
        <v>113</v>
      </c>
      <c r="G135" s="175">
        <v>138.971</v>
      </c>
      <c r="H135" s="174"/>
      <c r="I135" s="174">
        <f t="shared" si="5"/>
        <v>0</v>
      </c>
      <c r="J135" s="176">
        <f t="shared" si="6"/>
        <v>4823.68</v>
      </c>
      <c r="K135" s="177">
        <f t="shared" si="7"/>
        <v>0</v>
      </c>
      <c r="L135" s="177">
        <f t="shared" si="9"/>
        <v>0</v>
      </c>
      <c r="M135" s="177"/>
      <c r="N135" s="177">
        <v>34.71</v>
      </c>
      <c r="O135" s="177"/>
      <c r="P135" s="181"/>
      <c r="Q135" s="181"/>
      <c r="R135" s="181"/>
      <c r="S135" s="182">
        <f t="shared" si="8"/>
        <v>0</v>
      </c>
      <c r="T135" s="178"/>
      <c r="U135" s="178"/>
      <c r="V135" s="191"/>
      <c r="W135" s="53"/>
      <c r="Z135">
        <v>0</v>
      </c>
    </row>
    <row r="136" spans="1:26" ht="24.95" customHeight="1" x14ac:dyDescent="0.25">
      <c r="A136" s="179"/>
      <c r="B136" s="205">
        <v>34</v>
      </c>
      <c r="C136" s="180" t="s">
        <v>2650</v>
      </c>
      <c r="D136" s="236" t="s">
        <v>2651</v>
      </c>
      <c r="E136" s="236"/>
      <c r="F136" s="174" t="s">
        <v>113</v>
      </c>
      <c r="G136" s="175">
        <v>14.4</v>
      </c>
      <c r="H136" s="174"/>
      <c r="I136" s="174">
        <f t="shared" si="5"/>
        <v>0</v>
      </c>
      <c r="J136" s="176">
        <f t="shared" si="6"/>
        <v>88.27</v>
      </c>
      <c r="K136" s="177">
        <f t="shared" si="7"/>
        <v>0</v>
      </c>
      <c r="L136" s="177">
        <f t="shared" si="9"/>
        <v>0</v>
      </c>
      <c r="M136" s="177"/>
      <c r="N136" s="177">
        <v>6.13</v>
      </c>
      <c r="O136" s="177"/>
      <c r="P136" s="183">
        <v>6.77E-3</v>
      </c>
      <c r="Q136" s="181"/>
      <c r="R136" s="181">
        <v>6.77E-3</v>
      </c>
      <c r="S136" s="182">
        <f t="shared" si="8"/>
        <v>9.7000000000000003E-2</v>
      </c>
      <c r="T136" s="178"/>
      <c r="U136" s="178"/>
      <c r="V136" s="191"/>
      <c r="W136" s="53"/>
      <c r="Z136">
        <v>0</v>
      </c>
    </row>
    <row r="137" spans="1:26" ht="24.95" customHeight="1" x14ac:dyDescent="0.25">
      <c r="A137" s="179"/>
      <c r="B137" s="205">
        <v>35</v>
      </c>
      <c r="C137" s="180" t="s">
        <v>2652</v>
      </c>
      <c r="D137" s="236" t="s">
        <v>2653</v>
      </c>
      <c r="E137" s="236"/>
      <c r="F137" s="174" t="s">
        <v>113</v>
      </c>
      <c r="G137" s="175">
        <v>1985.5419999999999</v>
      </c>
      <c r="H137" s="174"/>
      <c r="I137" s="174">
        <f t="shared" si="5"/>
        <v>0</v>
      </c>
      <c r="J137" s="176">
        <f t="shared" si="6"/>
        <v>9530.6</v>
      </c>
      <c r="K137" s="177">
        <f t="shared" si="7"/>
        <v>0</v>
      </c>
      <c r="L137" s="177">
        <f t="shared" si="9"/>
        <v>0</v>
      </c>
      <c r="M137" s="177"/>
      <c r="N137" s="177">
        <v>4.8</v>
      </c>
      <c r="O137" s="177"/>
      <c r="P137" s="181"/>
      <c r="Q137" s="181"/>
      <c r="R137" s="181"/>
      <c r="S137" s="182">
        <f t="shared" si="8"/>
        <v>0</v>
      </c>
      <c r="T137" s="178"/>
      <c r="U137" s="178"/>
      <c r="V137" s="191"/>
      <c r="W137" s="53"/>
      <c r="Z137">
        <v>0</v>
      </c>
    </row>
    <row r="138" spans="1:26" x14ac:dyDescent="0.25">
      <c r="A138" s="10"/>
      <c r="B138" s="204"/>
      <c r="C138" s="172">
        <v>6</v>
      </c>
      <c r="D138" s="235" t="s">
        <v>296</v>
      </c>
      <c r="E138" s="235"/>
      <c r="F138" s="138"/>
      <c r="G138" s="171"/>
      <c r="H138" s="138"/>
      <c r="I138" s="140">
        <f>ROUND((SUM(I122:I137))/1,2)</f>
        <v>0</v>
      </c>
      <c r="J138" s="139"/>
      <c r="K138" s="139"/>
      <c r="L138" s="139">
        <f>ROUND((SUM(L122:L137))/1,2)</f>
        <v>0</v>
      </c>
      <c r="M138" s="139">
        <f>ROUND((SUM(M122:M137))/1,2)</f>
        <v>0</v>
      </c>
      <c r="N138" s="139"/>
      <c r="O138" s="139"/>
      <c r="P138" s="139"/>
      <c r="Q138" s="10"/>
      <c r="R138" s="10"/>
      <c r="S138" s="10">
        <f>ROUND((SUM(S122:S137))/1,2)</f>
        <v>0.13</v>
      </c>
      <c r="T138" s="10"/>
      <c r="U138" s="10"/>
      <c r="V138" s="192">
        <f>ROUND((SUM(V122:V137))/1,2)</f>
        <v>0</v>
      </c>
      <c r="W138" s="208"/>
      <c r="X138" s="137"/>
      <c r="Y138" s="137"/>
      <c r="Z138" s="137"/>
    </row>
    <row r="139" spans="1:26" x14ac:dyDescent="0.25">
      <c r="A139" s="1"/>
      <c r="B139" s="200"/>
      <c r="C139" s="1"/>
      <c r="D139" s="1"/>
      <c r="E139" s="131"/>
      <c r="F139" s="131"/>
      <c r="G139" s="165"/>
      <c r="H139" s="131"/>
      <c r="I139" s="131"/>
      <c r="J139" s="132"/>
      <c r="K139" s="132"/>
      <c r="L139" s="132"/>
      <c r="M139" s="132"/>
      <c r="N139" s="132"/>
      <c r="O139" s="132"/>
      <c r="P139" s="132"/>
      <c r="Q139" s="1"/>
      <c r="R139" s="1"/>
      <c r="S139" s="1"/>
      <c r="T139" s="1"/>
      <c r="U139" s="1"/>
      <c r="V139" s="193"/>
      <c r="W139" s="53"/>
    </row>
    <row r="140" spans="1:26" x14ac:dyDescent="0.25">
      <c r="A140" s="10"/>
      <c r="B140" s="204"/>
      <c r="C140" s="172">
        <v>9</v>
      </c>
      <c r="D140" s="235" t="s">
        <v>78</v>
      </c>
      <c r="E140" s="235"/>
      <c r="F140" s="138"/>
      <c r="G140" s="171"/>
      <c r="H140" s="138"/>
      <c r="I140" s="138"/>
      <c r="J140" s="139"/>
      <c r="K140" s="139"/>
      <c r="L140" s="139"/>
      <c r="M140" s="139"/>
      <c r="N140" s="139"/>
      <c r="O140" s="139"/>
      <c r="P140" s="139"/>
      <c r="Q140" s="10"/>
      <c r="R140" s="10"/>
      <c r="S140" s="10"/>
      <c r="T140" s="10"/>
      <c r="U140" s="10"/>
      <c r="V140" s="190"/>
      <c r="W140" s="208"/>
      <c r="X140" s="137"/>
      <c r="Y140" s="137"/>
      <c r="Z140" s="137"/>
    </row>
    <row r="141" spans="1:26" ht="24.95" customHeight="1" x14ac:dyDescent="0.25">
      <c r="A141" s="179"/>
      <c r="B141" s="205">
        <v>36</v>
      </c>
      <c r="C141" s="180" t="s">
        <v>575</v>
      </c>
      <c r="D141" s="236" t="s">
        <v>576</v>
      </c>
      <c r="E141" s="236"/>
      <c r="F141" s="174" t="s">
        <v>113</v>
      </c>
      <c r="G141" s="175">
        <v>3067.9250000000002</v>
      </c>
      <c r="H141" s="174"/>
      <c r="I141" s="174">
        <f t="shared" ref="I141:I168" si="10">ROUND(G141*(H141),2)</f>
        <v>0</v>
      </c>
      <c r="J141" s="176">
        <f t="shared" ref="J141:J168" si="11">ROUND(G141*(N141),2)</f>
        <v>5031.3999999999996</v>
      </c>
      <c r="K141" s="177">
        <f t="shared" ref="K141:K168" si="12">ROUND(G141*(O141),2)</f>
        <v>0</v>
      </c>
      <c r="L141" s="177">
        <f t="shared" ref="L141:L168" si="13">ROUND(G141*(H141),2)</f>
        <v>0</v>
      </c>
      <c r="M141" s="177"/>
      <c r="N141" s="177">
        <v>1.6400000000000001</v>
      </c>
      <c r="O141" s="177"/>
      <c r="P141" s="183">
        <v>1.601E-2</v>
      </c>
      <c r="Q141" s="181"/>
      <c r="R141" s="181">
        <v>1.601E-2</v>
      </c>
      <c r="S141" s="182">
        <f t="shared" ref="S141:S168" si="14">ROUND(G141*(P141),3)</f>
        <v>49.116999999999997</v>
      </c>
      <c r="T141" s="178"/>
      <c r="U141" s="178"/>
      <c r="V141" s="191"/>
      <c r="W141" s="53"/>
      <c r="Z141">
        <v>0</v>
      </c>
    </row>
    <row r="142" spans="1:26" ht="24.95" customHeight="1" x14ac:dyDescent="0.25">
      <c r="A142" s="179"/>
      <c r="B142" s="205">
        <v>37</v>
      </c>
      <c r="C142" s="180" t="s">
        <v>1704</v>
      </c>
      <c r="D142" s="236" t="s">
        <v>1705</v>
      </c>
      <c r="E142" s="236"/>
      <c r="F142" s="174" t="s">
        <v>113</v>
      </c>
      <c r="G142" s="175">
        <v>3067.9250000000002</v>
      </c>
      <c r="H142" s="174"/>
      <c r="I142" s="174">
        <f t="shared" si="10"/>
        <v>0</v>
      </c>
      <c r="J142" s="176">
        <f t="shared" si="11"/>
        <v>4325.7700000000004</v>
      </c>
      <c r="K142" s="177">
        <f t="shared" si="12"/>
        <v>0</v>
      </c>
      <c r="L142" s="177">
        <f t="shared" si="13"/>
        <v>0</v>
      </c>
      <c r="M142" s="177"/>
      <c r="N142" s="177">
        <v>1.41</v>
      </c>
      <c r="O142" s="177"/>
      <c r="P142" s="181"/>
      <c r="Q142" s="181"/>
      <c r="R142" s="181"/>
      <c r="S142" s="182">
        <f t="shared" si="14"/>
        <v>0</v>
      </c>
      <c r="T142" s="178"/>
      <c r="U142" s="178"/>
      <c r="V142" s="191"/>
      <c r="W142" s="53"/>
      <c r="Z142">
        <v>0</v>
      </c>
    </row>
    <row r="143" spans="1:26" ht="35.1" customHeight="1" x14ac:dyDescent="0.25">
      <c r="A143" s="179"/>
      <c r="B143" s="205">
        <v>38</v>
      </c>
      <c r="C143" s="180" t="s">
        <v>579</v>
      </c>
      <c r="D143" s="236" t="s">
        <v>580</v>
      </c>
      <c r="E143" s="236"/>
      <c r="F143" s="174" t="s">
        <v>113</v>
      </c>
      <c r="G143" s="175">
        <v>24543.4</v>
      </c>
      <c r="H143" s="174"/>
      <c r="I143" s="174">
        <f t="shared" si="10"/>
        <v>0</v>
      </c>
      <c r="J143" s="176">
        <f t="shared" si="11"/>
        <v>15953.21</v>
      </c>
      <c r="K143" s="177">
        <f t="shared" si="12"/>
        <v>0</v>
      </c>
      <c r="L143" s="177">
        <f t="shared" si="13"/>
        <v>0</v>
      </c>
      <c r="M143" s="177"/>
      <c r="N143" s="177">
        <v>0.65</v>
      </c>
      <c r="O143" s="177"/>
      <c r="P143" s="181"/>
      <c r="Q143" s="181"/>
      <c r="R143" s="181"/>
      <c r="S143" s="182">
        <f t="shared" si="14"/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05">
        <v>39</v>
      </c>
      <c r="C144" s="180" t="s">
        <v>2654</v>
      </c>
      <c r="D144" s="236" t="s">
        <v>2655</v>
      </c>
      <c r="E144" s="236"/>
      <c r="F144" s="174" t="s">
        <v>113</v>
      </c>
      <c r="G144" s="175">
        <v>3067.9250000000002</v>
      </c>
      <c r="H144" s="174"/>
      <c r="I144" s="174">
        <f t="shared" si="10"/>
        <v>0</v>
      </c>
      <c r="J144" s="176">
        <f t="shared" si="11"/>
        <v>4816.6400000000003</v>
      </c>
      <c r="K144" s="177">
        <f t="shared" si="12"/>
        <v>0</v>
      </c>
      <c r="L144" s="177">
        <f t="shared" si="13"/>
        <v>0</v>
      </c>
      <c r="M144" s="177"/>
      <c r="N144" s="177">
        <v>1.5699999999999998</v>
      </c>
      <c r="O144" s="177"/>
      <c r="P144" s="183">
        <v>5.4945000000000003E-5</v>
      </c>
      <c r="Q144" s="181"/>
      <c r="R144" s="181">
        <v>5.4945000000000003E-5</v>
      </c>
      <c r="S144" s="182">
        <f t="shared" si="14"/>
        <v>0.16900000000000001</v>
      </c>
      <c r="T144" s="178"/>
      <c r="U144" s="178"/>
      <c r="V144" s="191"/>
      <c r="W144" s="53"/>
      <c r="Z144">
        <v>0</v>
      </c>
    </row>
    <row r="145" spans="1:26" ht="24.95" customHeight="1" x14ac:dyDescent="0.25">
      <c r="A145" s="179"/>
      <c r="B145" s="205">
        <v>40</v>
      </c>
      <c r="C145" s="180" t="s">
        <v>2656</v>
      </c>
      <c r="D145" s="236" t="s">
        <v>2657</v>
      </c>
      <c r="E145" s="236"/>
      <c r="F145" s="174" t="s">
        <v>113</v>
      </c>
      <c r="G145" s="175">
        <v>3067.9250000000002</v>
      </c>
      <c r="H145" s="174"/>
      <c r="I145" s="174">
        <f t="shared" si="10"/>
        <v>0</v>
      </c>
      <c r="J145" s="176">
        <f t="shared" si="11"/>
        <v>1963.47</v>
      </c>
      <c r="K145" s="177">
        <f t="shared" si="12"/>
        <v>0</v>
      </c>
      <c r="L145" s="177">
        <f t="shared" si="13"/>
        <v>0</v>
      </c>
      <c r="M145" s="177"/>
      <c r="N145" s="177">
        <v>0.64</v>
      </c>
      <c r="O145" s="177"/>
      <c r="P145" s="181"/>
      <c r="Q145" s="181"/>
      <c r="R145" s="181"/>
      <c r="S145" s="182">
        <f t="shared" si="14"/>
        <v>0</v>
      </c>
      <c r="T145" s="178"/>
      <c r="U145" s="178"/>
      <c r="V145" s="191"/>
      <c r="W145" s="53"/>
      <c r="Z145">
        <v>0</v>
      </c>
    </row>
    <row r="146" spans="1:26" ht="24.95" customHeight="1" x14ac:dyDescent="0.25">
      <c r="A146" s="179"/>
      <c r="B146" s="205">
        <v>41</v>
      </c>
      <c r="C146" s="180" t="s">
        <v>2658</v>
      </c>
      <c r="D146" s="236" t="s">
        <v>2659</v>
      </c>
      <c r="E146" s="236"/>
      <c r="F146" s="174" t="s">
        <v>133</v>
      </c>
      <c r="G146" s="175">
        <v>8</v>
      </c>
      <c r="H146" s="174"/>
      <c r="I146" s="174">
        <f t="shared" si="10"/>
        <v>0</v>
      </c>
      <c r="J146" s="176">
        <f t="shared" si="11"/>
        <v>57.28</v>
      </c>
      <c r="K146" s="177">
        <f t="shared" si="12"/>
        <v>0</v>
      </c>
      <c r="L146" s="177">
        <f t="shared" si="13"/>
        <v>0</v>
      </c>
      <c r="M146" s="177"/>
      <c r="N146" s="177">
        <v>7.16</v>
      </c>
      <c r="O146" s="177"/>
      <c r="P146" s="181"/>
      <c r="Q146" s="181"/>
      <c r="R146" s="181"/>
      <c r="S146" s="182">
        <f t="shared" si="14"/>
        <v>0</v>
      </c>
      <c r="T146" s="178"/>
      <c r="U146" s="178"/>
      <c r="V146" s="191"/>
      <c r="W146" s="53"/>
      <c r="Z146">
        <v>0</v>
      </c>
    </row>
    <row r="147" spans="1:26" ht="24.95" customHeight="1" x14ac:dyDescent="0.25">
      <c r="A147" s="179"/>
      <c r="B147" s="205">
        <v>42</v>
      </c>
      <c r="C147" s="180" t="s">
        <v>2660</v>
      </c>
      <c r="D147" s="236" t="s">
        <v>2661</v>
      </c>
      <c r="E147" s="236"/>
      <c r="F147" s="174" t="s">
        <v>133</v>
      </c>
      <c r="G147" s="175">
        <v>47.7</v>
      </c>
      <c r="H147" s="174"/>
      <c r="I147" s="174">
        <f t="shared" si="10"/>
        <v>0</v>
      </c>
      <c r="J147" s="176">
        <f t="shared" si="11"/>
        <v>416.42</v>
      </c>
      <c r="K147" s="177">
        <f t="shared" si="12"/>
        <v>0</v>
      </c>
      <c r="L147" s="177">
        <f t="shared" si="13"/>
        <v>0</v>
      </c>
      <c r="M147" s="177"/>
      <c r="N147" s="177">
        <v>8.73</v>
      </c>
      <c r="O147" s="177"/>
      <c r="P147" s="181"/>
      <c r="Q147" s="181"/>
      <c r="R147" s="181"/>
      <c r="S147" s="182">
        <f t="shared" si="14"/>
        <v>0</v>
      </c>
      <c r="T147" s="178"/>
      <c r="U147" s="178"/>
      <c r="V147" s="191"/>
      <c r="W147" s="53"/>
      <c r="Z147">
        <v>0</v>
      </c>
    </row>
    <row r="148" spans="1:26" ht="24.95" customHeight="1" x14ac:dyDescent="0.25">
      <c r="A148" s="179"/>
      <c r="B148" s="205">
        <v>43</v>
      </c>
      <c r="C148" s="180" t="s">
        <v>2662</v>
      </c>
      <c r="D148" s="236" t="s">
        <v>2663</v>
      </c>
      <c r="E148" s="236"/>
      <c r="F148" s="174" t="s">
        <v>133</v>
      </c>
      <c r="G148" s="175">
        <v>16</v>
      </c>
      <c r="H148" s="174"/>
      <c r="I148" s="174">
        <f t="shared" si="10"/>
        <v>0</v>
      </c>
      <c r="J148" s="176">
        <f t="shared" si="11"/>
        <v>21.28</v>
      </c>
      <c r="K148" s="177">
        <f t="shared" si="12"/>
        <v>0</v>
      </c>
      <c r="L148" s="177">
        <f t="shared" si="13"/>
        <v>0</v>
      </c>
      <c r="M148" s="177"/>
      <c r="N148" s="177">
        <v>1.33</v>
      </c>
      <c r="O148" s="177"/>
      <c r="P148" s="181"/>
      <c r="Q148" s="181"/>
      <c r="R148" s="181"/>
      <c r="S148" s="182">
        <f t="shared" si="14"/>
        <v>0</v>
      </c>
      <c r="T148" s="178"/>
      <c r="U148" s="178"/>
      <c r="V148" s="191"/>
      <c r="W148" s="53"/>
      <c r="Z148">
        <v>0</v>
      </c>
    </row>
    <row r="149" spans="1:26" ht="24.95" customHeight="1" x14ac:dyDescent="0.25">
      <c r="A149" s="179"/>
      <c r="B149" s="205">
        <v>44</v>
      </c>
      <c r="C149" s="180" t="s">
        <v>2664</v>
      </c>
      <c r="D149" s="236" t="s">
        <v>2665</v>
      </c>
      <c r="E149" s="236"/>
      <c r="F149" s="174" t="s">
        <v>133</v>
      </c>
      <c r="G149" s="175">
        <v>95.4</v>
      </c>
      <c r="H149" s="174"/>
      <c r="I149" s="174">
        <f t="shared" si="10"/>
        <v>0</v>
      </c>
      <c r="J149" s="176">
        <f t="shared" si="11"/>
        <v>164.09</v>
      </c>
      <c r="K149" s="177">
        <f t="shared" si="12"/>
        <v>0</v>
      </c>
      <c r="L149" s="177">
        <f t="shared" si="13"/>
        <v>0</v>
      </c>
      <c r="M149" s="177"/>
      <c r="N149" s="177">
        <v>1.72</v>
      </c>
      <c r="O149" s="177"/>
      <c r="P149" s="181"/>
      <c r="Q149" s="181"/>
      <c r="R149" s="181"/>
      <c r="S149" s="182">
        <f t="shared" si="14"/>
        <v>0</v>
      </c>
      <c r="T149" s="178"/>
      <c r="U149" s="178"/>
      <c r="V149" s="191"/>
      <c r="W149" s="53"/>
      <c r="Z149">
        <v>0</v>
      </c>
    </row>
    <row r="150" spans="1:26" ht="24.95" customHeight="1" x14ac:dyDescent="0.25">
      <c r="A150" s="179"/>
      <c r="B150" s="205">
        <v>45</v>
      </c>
      <c r="C150" s="180" t="s">
        <v>2666</v>
      </c>
      <c r="D150" s="236" t="s">
        <v>2667</v>
      </c>
      <c r="E150" s="236"/>
      <c r="F150" s="174" t="s">
        <v>133</v>
      </c>
      <c r="G150" s="175">
        <v>8</v>
      </c>
      <c r="H150" s="174"/>
      <c r="I150" s="174">
        <f t="shared" si="10"/>
        <v>0</v>
      </c>
      <c r="J150" s="176">
        <f t="shared" si="11"/>
        <v>16.16</v>
      </c>
      <c r="K150" s="177">
        <f t="shared" si="12"/>
        <v>0</v>
      </c>
      <c r="L150" s="177">
        <f t="shared" si="13"/>
        <v>0</v>
      </c>
      <c r="M150" s="177"/>
      <c r="N150" s="177">
        <v>2.02</v>
      </c>
      <c r="O150" s="177"/>
      <c r="P150" s="181"/>
      <c r="Q150" s="181"/>
      <c r="R150" s="181"/>
      <c r="S150" s="182">
        <f t="shared" si="14"/>
        <v>0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05">
        <v>46</v>
      </c>
      <c r="C151" s="180" t="s">
        <v>2668</v>
      </c>
      <c r="D151" s="236" t="s">
        <v>2669</v>
      </c>
      <c r="E151" s="236"/>
      <c r="F151" s="174" t="s">
        <v>133</v>
      </c>
      <c r="G151" s="175">
        <v>47.7</v>
      </c>
      <c r="H151" s="174"/>
      <c r="I151" s="174">
        <f t="shared" si="10"/>
        <v>0</v>
      </c>
      <c r="J151" s="176">
        <f t="shared" si="11"/>
        <v>113.05</v>
      </c>
      <c r="K151" s="177">
        <f t="shared" si="12"/>
        <v>0</v>
      </c>
      <c r="L151" s="177">
        <f t="shared" si="13"/>
        <v>0</v>
      </c>
      <c r="M151" s="177"/>
      <c r="N151" s="177">
        <v>2.37</v>
      </c>
      <c r="O151" s="177"/>
      <c r="P151" s="181"/>
      <c r="Q151" s="181"/>
      <c r="R151" s="181"/>
      <c r="S151" s="182">
        <f t="shared" si="14"/>
        <v>0</v>
      </c>
      <c r="T151" s="178"/>
      <c r="U151" s="178"/>
      <c r="V151" s="191"/>
      <c r="W151" s="53"/>
      <c r="Z151">
        <v>0</v>
      </c>
    </row>
    <row r="152" spans="1:26" ht="24.95" customHeight="1" x14ac:dyDescent="0.25">
      <c r="A152" s="179"/>
      <c r="B152" s="205">
        <v>47</v>
      </c>
      <c r="C152" s="180" t="s">
        <v>2670</v>
      </c>
      <c r="D152" s="236" t="s">
        <v>2671</v>
      </c>
      <c r="E152" s="236"/>
      <c r="F152" s="174" t="s">
        <v>113</v>
      </c>
      <c r="G152" s="175">
        <v>1985.5419999999999</v>
      </c>
      <c r="H152" s="174"/>
      <c r="I152" s="174">
        <f t="shared" si="10"/>
        <v>0</v>
      </c>
      <c r="J152" s="176">
        <f t="shared" si="11"/>
        <v>1528.87</v>
      </c>
      <c r="K152" s="177">
        <f t="shared" si="12"/>
        <v>0</v>
      </c>
      <c r="L152" s="177">
        <f t="shared" si="13"/>
        <v>0</v>
      </c>
      <c r="M152" s="177"/>
      <c r="N152" s="177">
        <v>0.77</v>
      </c>
      <c r="O152" s="177"/>
      <c r="P152" s="181"/>
      <c r="Q152" s="181"/>
      <c r="R152" s="181"/>
      <c r="S152" s="182">
        <f t="shared" si="14"/>
        <v>0</v>
      </c>
      <c r="T152" s="178"/>
      <c r="U152" s="178"/>
      <c r="V152" s="191"/>
      <c r="W152" s="53"/>
      <c r="Z152">
        <v>0</v>
      </c>
    </row>
    <row r="153" spans="1:26" ht="24.95" customHeight="1" x14ac:dyDescent="0.25">
      <c r="A153" s="179"/>
      <c r="B153" s="205">
        <v>48</v>
      </c>
      <c r="C153" s="180" t="s">
        <v>2672</v>
      </c>
      <c r="D153" s="236" t="s">
        <v>2673</v>
      </c>
      <c r="E153" s="236"/>
      <c r="F153" s="174" t="s">
        <v>133</v>
      </c>
      <c r="G153" s="175">
        <v>158.99199999999999</v>
      </c>
      <c r="H153" s="174"/>
      <c r="I153" s="174">
        <f t="shared" si="10"/>
        <v>0</v>
      </c>
      <c r="J153" s="176">
        <f t="shared" si="11"/>
        <v>783.83</v>
      </c>
      <c r="K153" s="177">
        <f t="shared" si="12"/>
        <v>0</v>
      </c>
      <c r="L153" s="177">
        <f t="shared" si="13"/>
        <v>0</v>
      </c>
      <c r="M153" s="177"/>
      <c r="N153" s="177">
        <v>4.93</v>
      </c>
      <c r="O153" s="177"/>
      <c r="P153" s="181"/>
      <c r="Q153" s="181"/>
      <c r="R153" s="181"/>
      <c r="S153" s="182">
        <f t="shared" si="14"/>
        <v>0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49</v>
      </c>
      <c r="C154" s="180" t="s">
        <v>2674</v>
      </c>
      <c r="D154" s="236" t="s">
        <v>2675</v>
      </c>
      <c r="E154" s="236"/>
      <c r="F154" s="174" t="s">
        <v>133</v>
      </c>
      <c r="G154" s="175">
        <v>132.07</v>
      </c>
      <c r="H154" s="174"/>
      <c r="I154" s="174">
        <f t="shared" si="10"/>
        <v>0</v>
      </c>
      <c r="J154" s="176">
        <f t="shared" si="11"/>
        <v>331.5</v>
      </c>
      <c r="K154" s="177">
        <f t="shared" si="12"/>
        <v>0</v>
      </c>
      <c r="L154" s="177">
        <f t="shared" si="13"/>
        <v>0</v>
      </c>
      <c r="M154" s="177"/>
      <c r="N154" s="177">
        <v>2.5099999999999998</v>
      </c>
      <c r="O154" s="177"/>
      <c r="P154" s="181"/>
      <c r="Q154" s="181"/>
      <c r="R154" s="181"/>
      <c r="S154" s="182">
        <f t="shared" si="14"/>
        <v>0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05">
        <v>50</v>
      </c>
      <c r="C155" s="180" t="s">
        <v>2676</v>
      </c>
      <c r="D155" s="236" t="s">
        <v>2677</v>
      </c>
      <c r="E155" s="236"/>
      <c r="F155" s="174" t="s">
        <v>133</v>
      </c>
      <c r="G155" s="175">
        <v>461.84199999999998</v>
      </c>
      <c r="H155" s="174"/>
      <c r="I155" s="174">
        <f t="shared" si="10"/>
        <v>0</v>
      </c>
      <c r="J155" s="176">
        <f t="shared" si="11"/>
        <v>2087.5300000000002</v>
      </c>
      <c r="K155" s="177">
        <f t="shared" si="12"/>
        <v>0</v>
      </c>
      <c r="L155" s="177">
        <f t="shared" si="13"/>
        <v>0</v>
      </c>
      <c r="M155" s="177"/>
      <c r="N155" s="177">
        <v>4.5199999999999996</v>
      </c>
      <c r="O155" s="177"/>
      <c r="P155" s="181"/>
      <c r="Q155" s="181"/>
      <c r="R155" s="181"/>
      <c r="S155" s="182">
        <f t="shared" si="14"/>
        <v>0</v>
      </c>
      <c r="T155" s="178"/>
      <c r="U155" s="178"/>
      <c r="V155" s="191"/>
      <c r="W155" s="53"/>
      <c r="Z155">
        <v>0</v>
      </c>
    </row>
    <row r="156" spans="1:26" ht="24.95" customHeight="1" x14ac:dyDescent="0.25">
      <c r="A156" s="179"/>
      <c r="B156" s="205">
        <v>51</v>
      </c>
      <c r="C156" s="180" t="s">
        <v>2678</v>
      </c>
      <c r="D156" s="236" t="s">
        <v>2679</v>
      </c>
      <c r="E156" s="236"/>
      <c r="F156" s="174" t="s">
        <v>133</v>
      </c>
      <c r="G156" s="175">
        <v>338.78800000000001</v>
      </c>
      <c r="H156" s="174"/>
      <c r="I156" s="174">
        <f t="shared" si="10"/>
        <v>0</v>
      </c>
      <c r="J156" s="176">
        <f t="shared" si="11"/>
        <v>928.28</v>
      </c>
      <c r="K156" s="177">
        <f t="shared" si="12"/>
        <v>0</v>
      </c>
      <c r="L156" s="177">
        <f t="shared" si="13"/>
        <v>0</v>
      </c>
      <c r="M156" s="177"/>
      <c r="N156" s="177">
        <v>2.74</v>
      </c>
      <c r="O156" s="177"/>
      <c r="P156" s="181"/>
      <c r="Q156" s="181"/>
      <c r="R156" s="181"/>
      <c r="S156" s="182">
        <f t="shared" si="14"/>
        <v>0</v>
      </c>
      <c r="T156" s="178"/>
      <c r="U156" s="178"/>
      <c r="V156" s="191"/>
      <c r="W156" s="53"/>
      <c r="Z156">
        <v>0</v>
      </c>
    </row>
    <row r="157" spans="1:26" ht="24.95" customHeight="1" x14ac:dyDescent="0.25">
      <c r="A157" s="179"/>
      <c r="B157" s="205">
        <v>52</v>
      </c>
      <c r="C157" s="180" t="s">
        <v>2680</v>
      </c>
      <c r="D157" s="236" t="s">
        <v>2681</v>
      </c>
      <c r="E157" s="236"/>
      <c r="F157" s="174" t="s">
        <v>133</v>
      </c>
      <c r="G157" s="175">
        <v>211.64</v>
      </c>
      <c r="H157" s="174"/>
      <c r="I157" s="174">
        <f t="shared" si="10"/>
        <v>0</v>
      </c>
      <c r="J157" s="176">
        <f t="shared" si="11"/>
        <v>666.67</v>
      </c>
      <c r="K157" s="177">
        <f t="shared" si="12"/>
        <v>0</v>
      </c>
      <c r="L157" s="177">
        <f t="shared" si="13"/>
        <v>0</v>
      </c>
      <c r="M157" s="177"/>
      <c r="N157" s="177">
        <v>3.15</v>
      </c>
      <c r="O157" s="177"/>
      <c r="P157" s="181"/>
      <c r="Q157" s="181"/>
      <c r="R157" s="181"/>
      <c r="S157" s="182">
        <f t="shared" si="14"/>
        <v>0</v>
      </c>
      <c r="T157" s="178"/>
      <c r="U157" s="178"/>
      <c r="V157" s="191"/>
      <c r="W157" s="53"/>
      <c r="Z157">
        <v>0</v>
      </c>
    </row>
    <row r="158" spans="1:26" ht="24.95" customHeight="1" x14ac:dyDescent="0.25">
      <c r="A158" s="179"/>
      <c r="B158" s="205">
        <v>53</v>
      </c>
      <c r="C158" s="180" t="s">
        <v>2682</v>
      </c>
      <c r="D158" s="236" t="s">
        <v>2683</v>
      </c>
      <c r="E158" s="236"/>
      <c r="F158" s="174" t="s">
        <v>133</v>
      </c>
      <c r="G158" s="175">
        <v>341.82</v>
      </c>
      <c r="H158" s="174"/>
      <c r="I158" s="174">
        <f t="shared" si="10"/>
        <v>0</v>
      </c>
      <c r="J158" s="176">
        <f t="shared" si="11"/>
        <v>745.17</v>
      </c>
      <c r="K158" s="177">
        <f t="shared" si="12"/>
        <v>0</v>
      </c>
      <c r="L158" s="177">
        <f t="shared" si="13"/>
        <v>0</v>
      </c>
      <c r="M158" s="177"/>
      <c r="N158" s="177">
        <v>2.1800000000000002</v>
      </c>
      <c r="O158" s="177"/>
      <c r="P158" s="181"/>
      <c r="Q158" s="181"/>
      <c r="R158" s="181"/>
      <c r="S158" s="182">
        <f t="shared" si="14"/>
        <v>0</v>
      </c>
      <c r="T158" s="178"/>
      <c r="U158" s="178"/>
      <c r="V158" s="191"/>
      <c r="W158" s="53"/>
      <c r="Z158">
        <v>0</v>
      </c>
    </row>
    <row r="159" spans="1:26" ht="24.95" customHeight="1" x14ac:dyDescent="0.25">
      <c r="A159" s="179"/>
      <c r="B159" s="205">
        <v>54</v>
      </c>
      <c r="C159" s="180" t="s">
        <v>2684</v>
      </c>
      <c r="D159" s="236" t="s">
        <v>2685</v>
      </c>
      <c r="E159" s="236"/>
      <c r="F159" s="174" t="s">
        <v>610</v>
      </c>
      <c r="G159" s="175">
        <v>1</v>
      </c>
      <c r="H159" s="174"/>
      <c r="I159" s="174">
        <f t="shared" si="10"/>
        <v>0</v>
      </c>
      <c r="J159" s="176">
        <f t="shared" si="11"/>
        <v>3000</v>
      </c>
      <c r="K159" s="177">
        <f t="shared" si="12"/>
        <v>0</v>
      </c>
      <c r="L159" s="177">
        <f t="shared" si="13"/>
        <v>0</v>
      </c>
      <c r="M159" s="177"/>
      <c r="N159" s="177">
        <v>3000</v>
      </c>
      <c r="O159" s="177"/>
      <c r="P159" s="181"/>
      <c r="Q159" s="181"/>
      <c r="R159" s="181"/>
      <c r="S159" s="182">
        <f t="shared" si="14"/>
        <v>0</v>
      </c>
      <c r="T159" s="178"/>
      <c r="U159" s="178"/>
      <c r="V159" s="191"/>
      <c r="W159" s="53"/>
      <c r="Z159">
        <v>0</v>
      </c>
    </row>
    <row r="160" spans="1:26" ht="35.1" customHeight="1" x14ac:dyDescent="0.25">
      <c r="A160" s="179"/>
      <c r="B160" s="205">
        <v>55</v>
      </c>
      <c r="C160" s="180" t="s">
        <v>2686</v>
      </c>
      <c r="D160" s="236" t="s">
        <v>2687</v>
      </c>
      <c r="E160" s="236"/>
      <c r="F160" s="174" t="s">
        <v>113</v>
      </c>
      <c r="G160" s="175">
        <v>165</v>
      </c>
      <c r="H160" s="174"/>
      <c r="I160" s="174">
        <f t="shared" si="10"/>
        <v>0</v>
      </c>
      <c r="J160" s="176">
        <f t="shared" si="11"/>
        <v>344.85</v>
      </c>
      <c r="K160" s="177">
        <f t="shared" si="12"/>
        <v>0</v>
      </c>
      <c r="L160" s="177">
        <f t="shared" si="13"/>
        <v>0</v>
      </c>
      <c r="M160" s="177"/>
      <c r="N160" s="177">
        <v>2.09</v>
      </c>
      <c r="O160" s="177"/>
      <c r="P160" s="181"/>
      <c r="Q160" s="181"/>
      <c r="R160" s="181"/>
      <c r="S160" s="182">
        <f t="shared" si="14"/>
        <v>0</v>
      </c>
      <c r="T160" s="178"/>
      <c r="U160" s="178"/>
      <c r="V160" s="191"/>
      <c r="W160" s="53"/>
      <c r="Z160">
        <v>0</v>
      </c>
    </row>
    <row r="161" spans="1:26" x14ac:dyDescent="0.25">
      <c r="A161" s="179"/>
      <c r="B161" s="205">
        <v>56</v>
      </c>
      <c r="C161" s="180" t="s">
        <v>2688</v>
      </c>
      <c r="D161" s="236" t="s">
        <v>2689</v>
      </c>
      <c r="E161" s="236"/>
      <c r="F161" s="174" t="s">
        <v>113</v>
      </c>
      <c r="G161" s="175">
        <v>116.765</v>
      </c>
      <c r="H161" s="174"/>
      <c r="I161" s="174">
        <f t="shared" si="10"/>
        <v>0</v>
      </c>
      <c r="J161" s="176">
        <f t="shared" si="11"/>
        <v>547.63</v>
      </c>
      <c r="K161" s="177">
        <f t="shared" si="12"/>
        <v>0</v>
      </c>
      <c r="L161" s="177">
        <f t="shared" si="13"/>
        <v>0</v>
      </c>
      <c r="M161" s="177"/>
      <c r="N161" s="177">
        <v>4.6899999999999995</v>
      </c>
      <c r="O161" s="177"/>
      <c r="P161" s="181"/>
      <c r="Q161" s="181"/>
      <c r="R161" s="181"/>
      <c r="S161" s="182">
        <f t="shared" si="14"/>
        <v>0</v>
      </c>
      <c r="T161" s="178"/>
      <c r="U161" s="178"/>
      <c r="V161" s="191"/>
      <c r="W161" s="53"/>
      <c r="Z161">
        <v>0</v>
      </c>
    </row>
    <row r="162" spans="1:26" ht="24.95" customHeight="1" x14ac:dyDescent="0.25">
      <c r="A162" s="179"/>
      <c r="B162" s="205">
        <v>57</v>
      </c>
      <c r="C162" s="180" t="s">
        <v>2690</v>
      </c>
      <c r="D162" s="236" t="s">
        <v>2691</v>
      </c>
      <c r="E162" s="236"/>
      <c r="F162" s="174" t="s">
        <v>113</v>
      </c>
      <c r="G162" s="175">
        <v>28.225999999999999</v>
      </c>
      <c r="H162" s="174"/>
      <c r="I162" s="174">
        <f t="shared" si="10"/>
        <v>0</v>
      </c>
      <c r="J162" s="176">
        <f t="shared" si="11"/>
        <v>42.9</v>
      </c>
      <c r="K162" s="177">
        <f t="shared" si="12"/>
        <v>0</v>
      </c>
      <c r="L162" s="177">
        <f t="shared" si="13"/>
        <v>0</v>
      </c>
      <c r="M162" s="177"/>
      <c r="N162" s="177">
        <v>1.52</v>
      </c>
      <c r="O162" s="177"/>
      <c r="P162" s="181"/>
      <c r="Q162" s="181"/>
      <c r="R162" s="181"/>
      <c r="S162" s="182">
        <f t="shared" si="14"/>
        <v>0</v>
      </c>
      <c r="T162" s="178"/>
      <c r="U162" s="178"/>
      <c r="V162" s="191"/>
      <c r="W162" s="53"/>
      <c r="Z162">
        <v>0</v>
      </c>
    </row>
    <row r="163" spans="1:26" ht="24.95" customHeight="1" x14ac:dyDescent="0.25">
      <c r="A163" s="179"/>
      <c r="B163" s="205">
        <v>58</v>
      </c>
      <c r="C163" s="180" t="s">
        <v>150</v>
      </c>
      <c r="D163" s="236" t="s">
        <v>151</v>
      </c>
      <c r="E163" s="236"/>
      <c r="F163" s="174" t="s">
        <v>152</v>
      </c>
      <c r="G163" s="175">
        <v>28.225999999999999</v>
      </c>
      <c r="H163" s="174"/>
      <c r="I163" s="174">
        <f t="shared" si="10"/>
        <v>0</v>
      </c>
      <c r="J163" s="176">
        <f t="shared" si="11"/>
        <v>348.03</v>
      </c>
      <c r="K163" s="177">
        <f t="shared" si="12"/>
        <v>0</v>
      </c>
      <c r="L163" s="177">
        <f t="shared" si="13"/>
        <v>0</v>
      </c>
      <c r="M163" s="177"/>
      <c r="N163" s="177">
        <v>12.33</v>
      </c>
      <c r="O163" s="177"/>
      <c r="P163" s="181"/>
      <c r="Q163" s="181"/>
      <c r="R163" s="181"/>
      <c r="S163" s="182">
        <f t="shared" si="14"/>
        <v>0</v>
      </c>
      <c r="T163" s="178"/>
      <c r="U163" s="178"/>
      <c r="V163" s="191"/>
      <c r="W163" s="53"/>
      <c r="Z163">
        <v>0</v>
      </c>
    </row>
    <row r="164" spans="1:26" ht="24.95" customHeight="1" x14ac:dyDescent="0.25">
      <c r="A164" s="179"/>
      <c r="B164" s="205">
        <v>59</v>
      </c>
      <c r="C164" s="180" t="s">
        <v>153</v>
      </c>
      <c r="D164" s="236" t="s">
        <v>154</v>
      </c>
      <c r="E164" s="236"/>
      <c r="F164" s="174" t="s">
        <v>152</v>
      </c>
      <c r="G164" s="175">
        <v>197.58199999999999</v>
      </c>
      <c r="H164" s="174"/>
      <c r="I164" s="174">
        <f t="shared" si="10"/>
        <v>0</v>
      </c>
      <c r="J164" s="176">
        <f t="shared" si="11"/>
        <v>77.06</v>
      </c>
      <c r="K164" s="177">
        <f t="shared" si="12"/>
        <v>0</v>
      </c>
      <c r="L164" s="177">
        <f t="shared" si="13"/>
        <v>0</v>
      </c>
      <c r="M164" s="177"/>
      <c r="N164" s="177">
        <v>0.39</v>
      </c>
      <c r="O164" s="177"/>
      <c r="P164" s="181"/>
      <c r="Q164" s="181"/>
      <c r="R164" s="181"/>
      <c r="S164" s="182">
        <f t="shared" si="14"/>
        <v>0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05">
        <v>60</v>
      </c>
      <c r="C165" s="180" t="s">
        <v>155</v>
      </c>
      <c r="D165" s="236" t="s">
        <v>156</v>
      </c>
      <c r="E165" s="236"/>
      <c r="F165" s="174" t="s">
        <v>152</v>
      </c>
      <c r="G165" s="175">
        <v>28.225999999999999</v>
      </c>
      <c r="H165" s="174"/>
      <c r="I165" s="174">
        <f t="shared" si="10"/>
        <v>0</v>
      </c>
      <c r="J165" s="176">
        <f t="shared" si="11"/>
        <v>268.99</v>
      </c>
      <c r="K165" s="177">
        <f t="shared" si="12"/>
        <v>0</v>
      </c>
      <c r="L165" s="177">
        <f t="shared" si="13"/>
        <v>0</v>
      </c>
      <c r="M165" s="177"/>
      <c r="N165" s="177">
        <v>9.5299999999999994</v>
      </c>
      <c r="O165" s="177"/>
      <c r="P165" s="181"/>
      <c r="Q165" s="181"/>
      <c r="R165" s="181"/>
      <c r="S165" s="182">
        <f t="shared" si="14"/>
        <v>0</v>
      </c>
      <c r="T165" s="178"/>
      <c r="U165" s="178"/>
      <c r="V165" s="191"/>
      <c r="W165" s="53"/>
      <c r="Z165">
        <v>0</v>
      </c>
    </row>
    <row r="166" spans="1:26" ht="24.95" customHeight="1" x14ac:dyDescent="0.25">
      <c r="A166" s="179"/>
      <c r="B166" s="205">
        <v>61</v>
      </c>
      <c r="C166" s="180" t="s">
        <v>157</v>
      </c>
      <c r="D166" s="236" t="s">
        <v>158</v>
      </c>
      <c r="E166" s="236"/>
      <c r="F166" s="174" t="s">
        <v>152</v>
      </c>
      <c r="G166" s="175">
        <v>225.80799999999999</v>
      </c>
      <c r="H166" s="174"/>
      <c r="I166" s="174">
        <f t="shared" si="10"/>
        <v>0</v>
      </c>
      <c r="J166" s="176">
        <f t="shared" si="11"/>
        <v>241.61</v>
      </c>
      <c r="K166" s="177">
        <f t="shared" si="12"/>
        <v>0</v>
      </c>
      <c r="L166" s="177">
        <f t="shared" si="13"/>
        <v>0</v>
      </c>
      <c r="M166" s="177"/>
      <c r="N166" s="177">
        <v>1.07</v>
      </c>
      <c r="O166" s="177"/>
      <c r="P166" s="181"/>
      <c r="Q166" s="181"/>
      <c r="R166" s="181"/>
      <c r="S166" s="182">
        <f t="shared" si="14"/>
        <v>0</v>
      </c>
      <c r="T166" s="178"/>
      <c r="U166" s="178"/>
      <c r="V166" s="191"/>
      <c r="W166" s="53"/>
      <c r="Z166">
        <v>0</v>
      </c>
    </row>
    <row r="167" spans="1:26" ht="24.95" customHeight="1" x14ac:dyDescent="0.25">
      <c r="A167" s="179"/>
      <c r="B167" s="205">
        <v>62</v>
      </c>
      <c r="C167" s="180" t="s">
        <v>171</v>
      </c>
      <c r="D167" s="236" t="s">
        <v>172</v>
      </c>
      <c r="E167" s="236"/>
      <c r="F167" s="174" t="s">
        <v>152</v>
      </c>
      <c r="G167" s="175">
        <v>28.225999999999999</v>
      </c>
      <c r="H167" s="174"/>
      <c r="I167" s="174">
        <f t="shared" si="10"/>
        <v>0</v>
      </c>
      <c r="J167" s="176">
        <f t="shared" si="11"/>
        <v>790.33</v>
      </c>
      <c r="K167" s="177">
        <f t="shared" si="12"/>
        <v>0</v>
      </c>
      <c r="L167" s="177">
        <f t="shared" si="13"/>
        <v>0</v>
      </c>
      <c r="M167" s="177"/>
      <c r="N167" s="177">
        <v>28</v>
      </c>
      <c r="O167" s="177"/>
      <c r="P167" s="181"/>
      <c r="Q167" s="181"/>
      <c r="R167" s="181"/>
      <c r="S167" s="182">
        <f t="shared" si="14"/>
        <v>0</v>
      </c>
      <c r="T167" s="178"/>
      <c r="U167" s="178"/>
      <c r="V167" s="191"/>
      <c r="W167" s="53"/>
      <c r="Z167">
        <v>0</v>
      </c>
    </row>
    <row r="168" spans="1:26" ht="24.95" customHeight="1" x14ac:dyDescent="0.25">
      <c r="A168" s="179"/>
      <c r="B168" s="205">
        <v>63</v>
      </c>
      <c r="C168" s="180" t="s">
        <v>173</v>
      </c>
      <c r="D168" s="236" t="s">
        <v>174</v>
      </c>
      <c r="E168" s="236"/>
      <c r="F168" s="174" t="s">
        <v>175</v>
      </c>
      <c r="G168" s="175">
        <v>5</v>
      </c>
      <c r="H168" s="174"/>
      <c r="I168" s="174">
        <f t="shared" si="10"/>
        <v>0</v>
      </c>
      <c r="J168" s="176">
        <f t="shared" si="11"/>
        <v>75</v>
      </c>
      <c r="K168" s="177">
        <f t="shared" si="12"/>
        <v>0</v>
      </c>
      <c r="L168" s="177">
        <f t="shared" si="13"/>
        <v>0</v>
      </c>
      <c r="M168" s="177"/>
      <c r="N168" s="177">
        <v>15</v>
      </c>
      <c r="O168" s="177"/>
      <c r="P168" s="181"/>
      <c r="Q168" s="181"/>
      <c r="R168" s="181"/>
      <c r="S168" s="182">
        <f t="shared" si="14"/>
        <v>0</v>
      </c>
      <c r="T168" s="178"/>
      <c r="U168" s="178"/>
      <c r="V168" s="191"/>
      <c r="W168" s="53"/>
      <c r="Z168">
        <v>0</v>
      </c>
    </row>
    <row r="169" spans="1:26" x14ac:dyDescent="0.25">
      <c r="A169" s="10"/>
      <c r="B169" s="204"/>
      <c r="C169" s="172">
        <v>9</v>
      </c>
      <c r="D169" s="235" t="s">
        <v>78</v>
      </c>
      <c r="E169" s="235"/>
      <c r="F169" s="138"/>
      <c r="G169" s="171"/>
      <c r="H169" s="138"/>
      <c r="I169" s="140">
        <f>ROUND((SUM(I140:I168))/1,2)</f>
        <v>0</v>
      </c>
      <c r="J169" s="139"/>
      <c r="K169" s="139"/>
      <c r="L169" s="139">
        <f>ROUND((SUM(L140:L168))/1,2)</f>
        <v>0</v>
      </c>
      <c r="M169" s="139">
        <f>ROUND((SUM(M140:M168))/1,2)</f>
        <v>0</v>
      </c>
      <c r="N169" s="139"/>
      <c r="O169" s="139"/>
      <c r="P169" s="139"/>
      <c r="Q169" s="10"/>
      <c r="R169" s="10"/>
      <c r="S169" s="10">
        <f>ROUND((SUM(S140:S168))/1,2)</f>
        <v>49.29</v>
      </c>
      <c r="T169" s="10"/>
      <c r="U169" s="10"/>
      <c r="V169" s="192">
        <f>ROUND((SUM(V140:V168))/1,2)</f>
        <v>0</v>
      </c>
      <c r="W169" s="208"/>
      <c r="X169" s="137"/>
      <c r="Y169" s="137"/>
      <c r="Z169" s="137"/>
    </row>
    <row r="170" spans="1:26" x14ac:dyDescent="0.25">
      <c r="A170" s="1"/>
      <c r="B170" s="200"/>
      <c r="C170" s="1"/>
      <c r="D170" s="1"/>
      <c r="E170" s="131"/>
      <c r="F170" s="131"/>
      <c r="G170" s="165"/>
      <c r="H170" s="131"/>
      <c r="I170" s="131"/>
      <c r="J170" s="132"/>
      <c r="K170" s="132"/>
      <c r="L170" s="132"/>
      <c r="M170" s="132"/>
      <c r="N170" s="132"/>
      <c r="O170" s="132"/>
      <c r="P170" s="132"/>
      <c r="Q170" s="1"/>
      <c r="R170" s="1"/>
      <c r="S170" s="1"/>
      <c r="T170" s="1"/>
      <c r="U170" s="1"/>
      <c r="V170" s="193"/>
      <c r="W170" s="53"/>
    </row>
    <row r="171" spans="1:26" x14ac:dyDescent="0.25">
      <c r="A171" s="10"/>
      <c r="B171" s="204"/>
      <c r="C171" s="172">
        <v>99</v>
      </c>
      <c r="D171" s="235" t="s">
        <v>297</v>
      </c>
      <c r="E171" s="235"/>
      <c r="F171" s="138"/>
      <c r="G171" s="171"/>
      <c r="H171" s="138"/>
      <c r="I171" s="138"/>
      <c r="J171" s="139"/>
      <c r="K171" s="139"/>
      <c r="L171" s="139"/>
      <c r="M171" s="139"/>
      <c r="N171" s="139"/>
      <c r="O171" s="139"/>
      <c r="P171" s="139"/>
      <c r="Q171" s="10"/>
      <c r="R171" s="10"/>
      <c r="S171" s="10"/>
      <c r="T171" s="10"/>
      <c r="U171" s="10"/>
      <c r="V171" s="190"/>
      <c r="W171" s="208"/>
      <c r="X171" s="137"/>
      <c r="Y171" s="137"/>
      <c r="Z171" s="137"/>
    </row>
    <row r="172" spans="1:26" ht="24.95" customHeight="1" x14ac:dyDescent="0.25">
      <c r="A172" s="179"/>
      <c r="B172" s="205">
        <v>64</v>
      </c>
      <c r="C172" s="180" t="s">
        <v>2692</v>
      </c>
      <c r="D172" s="236" t="s">
        <v>2693</v>
      </c>
      <c r="E172" s="236"/>
      <c r="F172" s="174" t="s">
        <v>152</v>
      </c>
      <c r="G172" s="175">
        <v>458.673</v>
      </c>
      <c r="H172" s="174"/>
      <c r="I172" s="174">
        <f>ROUND(G172*(H172),2)</f>
        <v>0</v>
      </c>
      <c r="J172" s="176">
        <f>ROUND(G172*(N172),2)</f>
        <v>3563.89</v>
      </c>
      <c r="K172" s="177">
        <f>ROUND(G172*(O172),2)</f>
        <v>0</v>
      </c>
      <c r="L172" s="177">
        <f>ROUND(G172*(H172),2)</f>
        <v>0</v>
      </c>
      <c r="M172" s="177"/>
      <c r="N172" s="177">
        <v>7.77</v>
      </c>
      <c r="O172" s="177"/>
      <c r="P172" s="181"/>
      <c r="Q172" s="181"/>
      <c r="R172" s="181"/>
      <c r="S172" s="182">
        <f>ROUND(G172*(P172),3)</f>
        <v>0</v>
      </c>
      <c r="T172" s="178"/>
      <c r="U172" s="178"/>
      <c r="V172" s="191"/>
      <c r="W172" s="53"/>
      <c r="Z172">
        <v>0</v>
      </c>
    </row>
    <row r="173" spans="1:26" x14ac:dyDescent="0.25">
      <c r="A173" s="10"/>
      <c r="B173" s="204"/>
      <c r="C173" s="172">
        <v>99</v>
      </c>
      <c r="D173" s="235" t="s">
        <v>297</v>
      </c>
      <c r="E173" s="235"/>
      <c r="F173" s="138"/>
      <c r="G173" s="171"/>
      <c r="H173" s="138"/>
      <c r="I173" s="140">
        <f>ROUND((SUM(I171:I172))/1,2)</f>
        <v>0</v>
      </c>
      <c r="J173" s="139"/>
      <c r="K173" s="139"/>
      <c r="L173" s="139">
        <f>ROUND((SUM(L171:L172))/1,2)</f>
        <v>0</v>
      </c>
      <c r="M173" s="139">
        <f>ROUND((SUM(M171:M172))/1,2)</f>
        <v>0</v>
      </c>
      <c r="N173" s="139"/>
      <c r="O173" s="139"/>
      <c r="P173" s="139"/>
      <c r="Q173" s="10"/>
      <c r="R173" s="10"/>
      <c r="S173" s="10">
        <f>ROUND((SUM(S171:S172))/1,2)</f>
        <v>0</v>
      </c>
      <c r="T173" s="10"/>
      <c r="U173" s="10"/>
      <c r="V173" s="192">
        <f>ROUND((SUM(V171:V172))/1,2)</f>
        <v>0</v>
      </c>
      <c r="W173" s="208"/>
      <c r="X173" s="137"/>
      <c r="Y173" s="137"/>
      <c r="Z173" s="137"/>
    </row>
    <row r="174" spans="1:26" x14ac:dyDescent="0.25">
      <c r="A174" s="1"/>
      <c r="B174" s="200"/>
      <c r="C174" s="1"/>
      <c r="D174" s="1"/>
      <c r="E174" s="131"/>
      <c r="F174" s="131"/>
      <c r="G174" s="165"/>
      <c r="H174" s="131"/>
      <c r="I174" s="131"/>
      <c r="J174" s="132"/>
      <c r="K174" s="132"/>
      <c r="L174" s="132"/>
      <c r="M174" s="132"/>
      <c r="N174" s="132"/>
      <c r="O174" s="132"/>
      <c r="P174" s="132"/>
      <c r="Q174" s="1"/>
      <c r="R174" s="1"/>
      <c r="S174" s="1"/>
      <c r="T174" s="1"/>
      <c r="U174" s="1"/>
      <c r="V174" s="193"/>
      <c r="W174" s="53"/>
    </row>
    <row r="175" spans="1:26" x14ac:dyDescent="0.25">
      <c r="A175" s="10"/>
      <c r="B175" s="204"/>
      <c r="C175" s="10"/>
      <c r="D175" s="237" t="s">
        <v>76</v>
      </c>
      <c r="E175" s="237"/>
      <c r="F175" s="138"/>
      <c r="G175" s="171"/>
      <c r="H175" s="138"/>
      <c r="I175" s="140">
        <f>ROUND((SUM(I92:I174))/2,2)</f>
        <v>0</v>
      </c>
      <c r="J175" s="139"/>
      <c r="K175" s="139"/>
      <c r="L175" s="138">
        <f>ROUND((SUM(L92:L174))/2,2)</f>
        <v>0</v>
      </c>
      <c r="M175" s="138">
        <f>ROUND((SUM(M92:M174))/2,2)</f>
        <v>0</v>
      </c>
      <c r="N175" s="139"/>
      <c r="O175" s="139"/>
      <c r="P175" s="184"/>
      <c r="Q175" s="10"/>
      <c r="R175" s="10"/>
      <c r="S175" s="184">
        <f>ROUND((SUM(S92:S174))/2,2)</f>
        <v>373.19</v>
      </c>
      <c r="T175" s="10"/>
      <c r="U175" s="10"/>
      <c r="V175" s="192">
        <f>ROUND((SUM(V92:V174))/2,2)</f>
        <v>0</v>
      </c>
      <c r="W175" s="53"/>
    </row>
    <row r="176" spans="1:26" x14ac:dyDescent="0.25">
      <c r="A176" s="1"/>
      <c r="B176" s="200"/>
      <c r="C176" s="1"/>
      <c r="D176" s="1"/>
      <c r="E176" s="131"/>
      <c r="F176" s="131"/>
      <c r="G176" s="165"/>
      <c r="H176" s="131"/>
      <c r="I176" s="131"/>
      <c r="J176" s="132"/>
      <c r="K176" s="132"/>
      <c r="L176" s="132"/>
      <c r="M176" s="132"/>
      <c r="N176" s="132"/>
      <c r="O176" s="132"/>
      <c r="P176" s="132"/>
      <c r="Q176" s="1"/>
      <c r="R176" s="1"/>
      <c r="S176" s="1"/>
      <c r="T176" s="1"/>
      <c r="U176" s="1"/>
      <c r="V176" s="193"/>
      <c r="W176" s="53"/>
    </row>
    <row r="177" spans="1:26" x14ac:dyDescent="0.25">
      <c r="A177" s="10"/>
      <c r="B177" s="204"/>
      <c r="C177" s="10"/>
      <c r="D177" s="237" t="s">
        <v>79</v>
      </c>
      <c r="E177" s="237"/>
      <c r="F177" s="138"/>
      <c r="G177" s="171"/>
      <c r="H177" s="138"/>
      <c r="I177" s="138"/>
      <c r="J177" s="139"/>
      <c r="K177" s="139"/>
      <c r="L177" s="139"/>
      <c r="M177" s="139"/>
      <c r="N177" s="139"/>
      <c r="O177" s="139"/>
      <c r="P177" s="139"/>
      <c r="Q177" s="10"/>
      <c r="R177" s="10"/>
      <c r="S177" s="10"/>
      <c r="T177" s="10"/>
      <c r="U177" s="10"/>
      <c r="V177" s="190"/>
      <c r="W177" s="208"/>
      <c r="X177" s="137"/>
      <c r="Y177" s="137"/>
      <c r="Z177" s="137"/>
    </row>
    <row r="178" spans="1:26" x14ac:dyDescent="0.25">
      <c r="A178" s="10"/>
      <c r="B178" s="204"/>
      <c r="C178" s="172">
        <v>711</v>
      </c>
      <c r="D178" s="235" t="s">
        <v>298</v>
      </c>
      <c r="E178" s="235"/>
      <c r="F178" s="138"/>
      <c r="G178" s="171"/>
      <c r="H178" s="138"/>
      <c r="I178" s="138"/>
      <c r="J178" s="139"/>
      <c r="K178" s="139"/>
      <c r="L178" s="139"/>
      <c r="M178" s="139"/>
      <c r="N178" s="139"/>
      <c r="O178" s="139"/>
      <c r="P178" s="139"/>
      <c r="Q178" s="10"/>
      <c r="R178" s="10"/>
      <c r="S178" s="10"/>
      <c r="T178" s="10"/>
      <c r="U178" s="10"/>
      <c r="V178" s="190"/>
      <c r="W178" s="208"/>
      <c r="X178" s="137"/>
      <c r="Y178" s="137"/>
      <c r="Z178" s="137"/>
    </row>
    <row r="179" spans="1:26" ht="24.95" customHeight="1" x14ac:dyDescent="0.25">
      <c r="A179" s="179"/>
      <c r="B179" s="205">
        <v>65</v>
      </c>
      <c r="C179" s="180" t="s">
        <v>641</v>
      </c>
      <c r="D179" s="236" t="s">
        <v>2694</v>
      </c>
      <c r="E179" s="236"/>
      <c r="F179" s="174" t="s">
        <v>113</v>
      </c>
      <c r="G179" s="175">
        <v>159.88499999999999</v>
      </c>
      <c r="H179" s="174"/>
      <c r="I179" s="174">
        <f>ROUND(G179*(H179),2)</f>
        <v>0</v>
      </c>
      <c r="J179" s="176">
        <f>ROUND(G179*(N179),2)</f>
        <v>486.05</v>
      </c>
      <c r="K179" s="177">
        <f>ROUND(G179*(O179),2)</f>
        <v>0</v>
      </c>
      <c r="L179" s="177">
        <f>ROUND(G179*(H179),2)</f>
        <v>0</v>
      </c>
      <c r="M179" s="177"/>
      <c r="N179" s="177">
        <v>3.04</v>
      </c>
      <c r="O179" s="177"/>
      <c r="P179" s="181"/>
      <c r="Q179" s="181"/>
      <c r="R179" s="181"/>
      <c r="S179" s="182">
        <f>ROUND(G179*(P179),3)</f>
        <v>0</v>
      </c>
      <c r="T179" s="178"/>
      <c r="U179" s="178"/>
      <c r="V179" s="191"/>
      <c r="W179" s="53"/>
      <c r="Z179">
        <v>0</v>
      </c>
    </row>
    <row r="180" spans="1:26" ht="35.1" customHeight="1" x14ac:dyDescent="0.25">
      <c r="A180" s="179"/>
      <c r="B180" s="221">
        <v>66</v>
      </c>
      <c r="C180" s="216" t="s">
        <v>2695</v>
      </c>
      <c r="D180" s="315" t="s">
        <v>2696</v>
      </c>
      <c r="E180" s="315"/>
      <c r="F180" s="211" t="s">
        <v>113</v>
      </c>
      <c r="G180" s="212">
        <v>183.86799999999999</v>
      </c>
      <c r="H180" s="211"/>
      <c r="I180" s="211">
        <f>ROUND(G180*(H180),2)</f>
        <v>0</v>
      </c>
      <c r="J180" s="213">
        <f>ROUND(G180*(N180),2)</f>
        <v>174.67</v>
      </c>
      <c r="K180" s="214">
        <f>ROUND(G180*(O180),2)</f>
        <v>0</v>
      </c>
      <c r="L180" s="214"/>
      <c r="M180" s="214">
        <f>ROUND(G180*(H180),2)</f>
        <v>0</v>
      </c>
      <c r="N180" s="214">
        <v>0.95</v>
      </c>
      <c r="O180" s="214"/>
      <c r="P180" s="217"/>
      <c r="Q180" s="217"/>
      <c r="R180" s="217"/>
      <c r="S180" s="218">
        <f>ROUND(G180*(P180),3)</f>
        <v>0</v>
      </c>
      <c r="T180" s="215"/>
      <c r="U180" s="215"/>
      <c r="V180" s="220"/>
      <c r="W180" s="53"/>
      <c r="Z180">
        <v>0</v>
      </c>
    </row>
    <row r="181" spans="1:26" ht="24.95" customHeight="1" x14ac:dyDescent="0.25">
      <c r="A181" s="179"/>
      <c r="B181" s="221">
        <v>67</v>
      </c>
      <c r="C181" s="216" t="s">
        <v>2697</v>
      </c>
      <c r="D181" s="315" t="s">
        <v>2698</v>
      </c>
      <c r="E181" s="315"/>
      <c r="F181" s="211" t="s">
        <v>133</v>
      </c>
      <c r="G181" s="212">
        <v>176</v>
      </c>
      <c r="H181" s="211"/>
      <c r="I181" s="211">
        <f>ROUND(G181*(H181),2)</f>
        <v>0</v>
      </c>
      <c r="J181" s="213">
        <f>ROUND(G181*(N181),2)</f>
        <v>325.60000000000002</v>
      </c>
      <c r="K181" s="214">
        <f>ROUND(G181*(O181),2)</f>
        <v>0</v>
      </c>
      <c r="L181" s="214"/>
      <c r="M181" s="214">
        <f>ROUND(G181*(H181),2)</f>
        <v>0</v>
      </c>
      <c r="N181" s="214">
        <v>1.85</v>
      </c>
      <c r="O181" s="214"/>
      <c r="P181" s="217"/>
      <c r="Q181" s="217"/>
      <c r="R181" s="217"/>
      <c r="S181" s="218">
        <f>ROUND(G181*(P181),3)</f>
        <v>0</v>
      </c>
      <c r="T181" s="215"/>
      <c r="U181" s="215"/>
      <c r="V181" s="220"/>
      <c r="W181" s="53"/>
      <c r="Z181">
        <v>0</v>
      </c>
    </row>
    <row r="182" spans="1:26" ht="24.95" customHeight="1" x14ac:dyDescent="0.25">
      <c r="A182" s="179"/>
      <c r="B182" s="205">
        <v>68</v>
      </c>
      <c r="C182" s="180" t="s">
        <v>2699</v>
      </c>
      <c r="D182" s="236" t="s">
        <v>2700</v>
      </c>
      <c r="E182" s="236"/>
      <c r="F182" s="174" t="s">
        <v>180</v>
      </c>
      <c r="G182" s="175">
        <v>2.65</v>
      </c>
      <c r="H182" s="176"/>
      <c r="I182" s="174">
        <f>ROUND(G182*(H182),2)</f>
        <v>0</v>
      </c>
      <c r="J182" s="176">
        <f>ROUND(G182*(N182),2)</f>
        <v>26.12</v>
      </c>
      <c r="K182" s="177">
        <f>ROUND(G182*(O182),2)</f>
        <v>0</v>
      </c>
      <c r="L182" s="177">
        <f>ROUND(G182*(H182),2)</f>
        <v>0</v>
      </c>
      <c r="M182" s="177"/>
      <c r="N182" s="177">
        <v>9.8551000000000002</v>
      </c>
      <c r="O182" s="177"/>
      <c r="P182" s="181"/>
      <c r="Q182" s="181"/>
      <c r="R182" s="181"/>
      <c r="S182" s="182">
        <f>ROUND(G182*(P182),3)</f>
        <v>0</v>
      </c>
      <c r="T182" s="178"/>
      <c r="U182" s="178"/>
      <c r="V182" s="191"/>
      <c r="W182" s="53"/>
      <c r="Z182">
        <v>0</v>
      </c>
    </row>
    <row r="183" spans="1:26" x14ac:dyDescent="0.25">
      <c r="A183" s="10"/>
      <c r="B183" s="204"/>
      <c r="C183" s="172">
        <v>711</v>
      </c>
      <c r="D183" s="235" t="s">
        <v>298</v>
      </c>
      <c r="E183" s="235"/>
      <c r="F183" s="138"/>
      <c r="G183" s="171"/>
      <c r="H183" s="138"/>
      <c r="I183" s="140">
        <f>ROUND((SUM(I178:I182))/1,2)</f>
        <v>0</v>
      </c>
      <c r="J183" s="139"/>
      <c r="K183" s="139"/>
      <c r="L183" s="139">
        <f>ROUND((SUM(L178:L182))/1,2)</f>
        <v>0</v>
      </c>
      <c r="M183" s="139">
        <f>ROUND((SUM(M178:M182))/1,2)</f>
        <v>0</v>
      </c>
      <c r="N183" s="139"/>
      <c r="O183" s="139"/>
      <c r="P183" s="139"/>
      <c r="Q183" s="10"/>
      <c r="R183" s="10"/>
      <c r="S183" s="10">
        <f>ROUND((SUM(S178:S182))/1,2)</f>
        <v>0</v>
      </c>
      <c r="T183" s="10"/>
      <c r="U183" s="10"/>
      <c r="V183" s="192">
        <f>ROUND((SUM(V178:V182))/1,2)</f>
        <v>0</v>
      </c>
      <c r="W183" s="208"/>
      <c r="X183" s="137"/>
      <c r="Y183" s="137"/>
      <c r="Z183" s="137"/>
    </row>
    <row r="184" spans="1:26" x14ac:dyDescent="0.25">
      <c r="A184" s="1"/>
      <c r="B184" s="200"/>
      <c r="C184" s="1"/>
      <c r="D184" s="1"/>
      <c r="E184" s="131"/>
      <c r="F184" s="131"/>
      <c r="G184" s="165"/>
      <c r="H184" s="131"/>
      <c r="I184" s="131"/>
      <c r="J184" s="132"/>
      <c r="K184" s="132"/>
      <c r="L184" s="132"/>
      <c r="M184" s="132"/>
      <c r="N184" s="132"/>
      <c r="O184" s="132"/>
      <c r="P184" s="132"/>
      <c r="Q184" s="1"/>
      <c r="R184" s="1"/>
      <c r="S184" s="1"/>
      <c r="T184" s="1"/>
      <c r="U184" s="1"/>
      <c r="V184" s="193"/>
      <c r="W184" s="53"/>
    </row>
    <row r="185" spans="1:26" x14ac:dyDescent="0.25">
      <c r="A185" s="10"/>
      <c r="B185" s="204"/>
      <c r="C185" s="172">
        <v>713</v>
      </c>
      <c r="D185" s="235" t="s">
        <v>80</v>
      </c>
      <c r="E185" s="235"/>
      <c r="F185" s="138"/>
      <c r="G185" s="171"/>
      <c r="H185" s="138"/>
      <c r="I185" s="138"/>
      <c r="J185" s="139"/>
      <c r="K185" s="139"/>
      <c r="L185" s="139"/>
      <c r="M185" s="139"/>
      <c r="N185" s="139"/>
      <c r="O185" s="139"/>
      <c r="P185" s="139"/>
      <c r="Q185" s="10"/>
      <c r="R185" s="10"/>
      <c r="S185" s="10"/>
      <c r="T185" s="10"/>
      <c r="U185" s="10"/>
      <c r="V185" s="190"/>
      <c r="W185" s="208"/>
      <c r="X185" s="137"/>
      <c r="Y185" s="137"/>
      <c r="Z185" s="137"/>
    </row>
    <row r="186" spans="1:26" ht="24.95" customHeight="1" x14ac:dyDescent="0.25">
      <c r="A186" s="179"/>
      <c r="B186" s="205">
        <v>69</v>
      </c>
      <c r="C186" s="180" t="s">
        <v>2701</v>
      </c>
      <c r="D186" s="236" t="s">
        <v>2702</v>
      </c>
      <c r="E186" s="236"/>
      <c r="F186" s="174" t="s">
        <v>113</v>
      </c>
      <c r="G186" s="175">
        <v>143.89699999999999</v>
      </c>
      <c r="H186" s="174"/>
      <c r="I186" s="174">
        <f>ROUND(G186*(H186),2)</f>
        <v>0</v>
      </c>
      <c r="J186" s="176">
        <f>ROUND(G186*(N186),2)</f>
        <v>366.94</v>
      </c>
      <c r="K186" s="177">
        <f>ROUND(G186*(O186),2)</f>
        <v>0</v>
      </c>
      <c r="L186" s="177">
        <f>ROUND(G186*(H186),2)</f>
        <v>0</v>
      </c>
      <c r="M186" s="177"/>
      <c r="N186" s="177">
        <v>2.5499999999999998</v>
      </c>
      <c r="O186" s="177"/>
      <c r="P186" s="181"/>
      <c r="Q186" s="181"/>
      <c r="R186" s="181"/>
      <c r="S186" s="182">
        <f>ROUND(G186*(P186),3)</f>
        <v>0</v>
      </c>
      <c r="T186" s="178"/>
      <c r="U186" s="178"/>
      <c r="V186" s="191"/>
      <c r="W186" s="53"/>
      <c r="Z186">
        <v>0</v>
      </c>
    </row>
    <row r="187" spans="1:26" ht="24.95" customHeight="1" x14ac:dyDescent="0.25">
      <c r="A187" s="179"/>
      <c r="B187" s="205">
        <v>70</v>
      </c>
      <c r="C187" s="180" t="s">
        <v>744</v>
      </c>
      <c r="D187" s="236" t="s">
        <v>745</v>
      </c>
      <c r="E187" s="236"/>
      <c r="F187" s="174" t="s">
        <v>113</v>
      </c>
      <c r="G187" s="175">
        <v>37.752000000000002</v>
      </c>
      <c r="H187" s="174"/>
      <c r="I187" s="174">
        <f>ROUND(G187*(H187),2)</f>
        <v>0</v>
      </c>
      <c r="J187" s="176">
        <f>ROUND(G187*(N187),2)</f>
        <v>217.83</v>
      </c>
      <c r="K187" s="177">
        <f>ROUND(G187*(O187),2)</f>
        <v>0</v>
      </c>
      <c r="L187" s="177">
        <f>ROUND(G187*(H187),2)</f>
        <v>0</v>
      </c>
      <c r="M187" s="177"/>
      <c r="N187" s="177">
        <v>5.77</v>
      </c>
      <c r="O187" s="177"/>
      <c r="P187" s="181"/>
      <c r="Q187" s="181"/>
      <c r="R187" s="181"/>
      <c r="S187" s="182">
        <f>ROUND(G187*(P187),3)</f>
        <v>0</v>
      </c>
      <c r="T187" s="178"/>
      <c r="U187" s="178"/>
      <c r="V187" s="191"/>
      <c r="W187" s="53"/>
      <c r="Z187">
        <v>0</v>
      </c>
    </row>
    <row r="188" spans="1:26" ht="24.95" customHeight="1" x14ac:dyDescent="0.25">
      <c r="A188" s="179"/>
      <c r="B188" s="221">
        <v>71</v>
      </c>
      <c r="C188" s="216" t="s">
        <v>2703</v>
      </c>
      <c r="D188" s="315" t="s">
        <v>2704</v>
      </c>
      <c r="E188" s="315"/>
      <c r="F188" s="211" t="s">
        <v>113</v>
      </c>
      <c r="G188" s="212">
        <v>171.328</v>
      </c>
      <c r="H188" s="211"/>
      <c r="I188" s="211">
        <f>ROUND(G188*(H188),2)</f>
        <v>0</v>
      </c>
      <c r="J188" s="213">
        <f>ROUND(G188*(N188),2)</f>
        <v>2285.52</v>
      </c>
      <c r="K188" s="214">
        <f>ROUND(G188*(O188),2)</f>
        <v>0</v>
      </c>
      <c r="L188" s="214"/>
      <c r="M188" s="214">
        <f>ROUND(G188*(H188),2)</f>
        <v>0</v>
      </c>
      <c r="N188" s="214">
        <v>13.34</v>
      </c>
      <c r="O188" s="214"/>
      <c r="P188" s="217"/>
      <c r="Q188" s="217"/>
      <c r="R188" s="217"/>
      <c r="S188" s="218">
        <f>ROUND(G188*(P188),3)</f>
        <v>0</v>
      </c>
      <c r="T188" s="215"/>
      <c r="U188" s="215"/>
      <c r="V188" s="220"/>
      <c r="W188" s="53"/>
      <c r="Z188">
        <v>0</v>
      </c>
    </row>
    <row r="189" spans="1:26" ht="24.95" customHeight="1" x14ac:dyDescent="0.25">
      <c r="A189" s="179"/>
      <c r="B189" s="221">
        <v>72</v>
      </c>
      <c r="C189" s="216" t="s">
        <v>2705</v>
      </c>
      <c r="D189" s="315" t="s">
        <v>2706</v>
      </c>
      <c r="E189" s="315"/>
      <c r="F189" s="211" t="s">
        <v>113</v>
      </c>
      <c r="G189" s="212">
        <v>19.404</v>
      </c>
      <c r="H189" s="211"/>
      <c r="I189" s="211">
        <f>ROUND(G189*(H189),2)</f>
        <v>0</v>
      </c>
      <c r="J189" s="213">
        <f>ROUND(G189*(N189),2)</f>
        <v>783.34</v>
      </c>
      <c r="K189" s="214">
        <f>ROUND(G189*(O189),2)</f>
        <v>0</v>
      </c>
      <c r="L189" s="214"/>
      <c r="M189" s="214">
        <f>ROUND(G189*(H189),2)</f>
        <v>0</v>
      </c>
      <c r="N189" s="214">
        <v>40.369999999999997</v>
      </c>
      <c r="O189" s="214"/>
      <c r="P189" s="217"/>
      <c r="Q189" s="217"/>
      <c r="R189" s="217"/>
      <c r="S189" s="218">
        <f>ROUND(G189*(P189),3)</f>
        <v>0</v>
      </c>
      <c r="T189" s="215"/>
      <c r="U189" s="215"/>
      <c r="V189" s="220"/>
      <c r="W189" s="53"/>
      <c r="Z189">
        <v>0</v>
      </c>
    </row>
    <row r="190" spans="1:26" ht="24.95" customHeight="1" x14ac:dyDescent="0.25">
      <c r="A190" s="179"/>
      <c r="B190" s="205">
        <v>73</v>
      </c>
      <c r="C190" s="180" t="s">
        <v>2707</v>
      </c>
      <c r="D190" s="236" t="s">
        <v>2151</v>
      </c>
      <c r="E190" s="236"/>
      <c r="F190" s="174" t="s">
        <v>180</v>
      </c>
      <c r="G190" s="175">
        <v>1.4</v>
      </c>
      <c r="H190" s="176"/>
      <c r="I190" s="174">
        <f>ROUND(G190*(H190),2)</f>
        <v>0</v>
      </c>
      <c r="J190" s="176">
        <f>ROUND(G190*(N190),2)</f>
        <v>51.15</v>
      </c>
      <c r="K190" s="177">
        <f>ROUND(G190*(O190),2)</f>
        <v>0</v>
      </c>
      <c r="L190" s="177">
        <f>ROUND(G190*(H190),2)</f>
        <v>0</v>
      </c>
      <c r="M190" s="177"/>
      <c r="N190" s="177">
        <v>36.533000000000001</v>
      </c>
      <c r="O190" s="177"/>
      <c r="P190" s="181"/>
      <c r="Q190" s="181"/>
      <c r="R190" s="181"/>
      <c r="S190" s="182">
        <f>ROUND(G190*(P190),3)</f>
        <v>0</v>
      </c>
      <c r="T190" s="178"/>
      <c r="U190" s="178"/>
      <c r="V190" s="191"/>
      <c r="W190" s="53"/>
      <c r="Z190">
        <v>0</v>
      </c>
    </row>
    <row r="191" spans="1:26" x14ac:dyDescent="0.25">
      <c r="A191" s="10"/>
      <c r="B191" s="204"/>
      <c r="C191" s="172">
        <v>713</v>
      </c>
      <c r="D191" s="235" t="s">
        <v>80</v>
      </c>
      <c r="E191" s="235"/>
      <c r="F191" s="138"/>
      <c r="G191" s="171"/>
      <c r="H191" s="138"/>
      <c r="I191" s="140">
        <f>ROUND((SUM(I185:I190))/1,2)</f>
        <v>0</v>
      </c>
      <c r="J191" s="139"/>
      <c r="K191" s="139"/>
      <c r="L191" s="139">
        <f>ROUND((SUM(L185:L190))/1,2)</f>
        <v>0</v>
      </c>
      <c r="M191" s="139">
        <f>ROUND((SUM(M185:M190))/1,2)</f>
        <v>0</v>
      </c>
      <c r="N191" s="139"/>
      <c r="O191" s="139"/>
      <c r="P191" s="139"/>
      <c r="Q191" s="10"/>
      <c r="R191" s="10"/>
      <c r="S191" s="10">
        <f>ROUND((SUM(S185:S190))/1,2)</f>
        <v>0</v>
      </c>
      <c r="T191" s="10"/>
      <c r="U191" s="10"/>
      <c r="V191" s="192">
        <f>ROUND((SUM(V185:V190))/1,2)</f>
        <v>0</v>
      </c>
      <c r="W191" s="208"/>
      <c r="X191" s="137"/>
      <c r="Y191" s="137"/>
      <c r="Z191" s="137"/>
    </row>
    <row r="192" spans="1:26" x14ac:dyDescent="0.25">
      <c r="A192" s="1"/>
      <c r="B192" s="200"/>
      <c r="C192" s="1"/>
      <c r="D192" s="1"/>
      <c r="E192" s="131"/>
      <c r="F192" s="131"/>
      <c r="G192" s="165"/>
      <c r="H192" s="131"/>
      <c r="I192" s="131"/>
      <c r="J192" s="132"/>
      <c r="K192" s="132"/>
      <c r="L192" s="132"/>
      <c r="M192" s="132"/>
      <c r="N192" s="132"/>
      <c r="O192" s="132"/>
      <c r="P192" s="132"/>
      <c r="Q192" s="1"/>
      <c r="R192" s="1"/>
      <c r="S192" s="1"/>
      <c r="T192" s="1"/>
      <c r="U192" s="1"/>
      <c r="V192" s="193"/>
      <c r="W192" s="53"/>
    </row>
    <row r="193" spans="1:26" x14ac:dyDescent="0.25">
      <c r="A193" s="10"/>
      <c r="B193" s="204"/>
      <c r="C193" s="172">
        <v>764</v>
      </c>
      <c r="D193" s="235" t="s">
        <v>87</v>
      </c>
      <c r="E193" s="235"/>
      <c r="F193" s="138"/>
      <c r="G193" s="171"/>
      <c r="H193" s="138"/>
      <c r="I193" s="138"/>
      <c r="J193" s="139"/>
      <c r="K193" s="139"/>
      <c r="L193" s="139"/>
      <c r="M193" s="139"/>
      <c r="N193" s="139"/>
      <c r="O193" s="139"/>
      <c r="P193" s="139"/>
      <c r="Q193" s="10"/>
      <c r="R193" s="10"/>
      <c r="S193" s="10"/>
      <c r="T193" s="10"/>
      <c r="U193" s="10"/>
      <c r="V193" s="190"/>
      <c r="W193" s="208"/>
      <c r="X193" s="137"/>
      <c r="Y193" s="137"/>
      <c r="Z193" s="137"/>
    </row>
    <row r="194" spans="1:26" ht="24.95" customHeight="1" x14ac:dyDescent="0.25">
      <c r="A194" s="179"/>
      <c r="B194" s="205">
        <v>74</v>
      </c>
      <c r="C194" s="180" t="s">
        <v>2708</v>
      </c>
      <c r="D194" s="236" t="s">
        <v>2709</v>
      </c>
      <c r="E194" s="236"/>
      <c r="F194" s="174" t="s">
        <v>133</v>
      </c>
      <c r="G194" s="175">
        <v>122.9</v>
      </c>
      <c r="H194" s="174"/>
      <c r="I194" s="174">
        <f t="shared" ref="I194:I204" si="15">ROUND(G194*(H194),2)</f>
        <v>0</v>
      </c>
      <c r="J194" s="176">
        <f t="shared" ref="J194:J204" si="16">ROUND(G194*(N194),2)</f>
        <v>3027.03</v>
      </c>
      <c r="K194" s="177">
        <f t="shared" ref="K194:K204" si="17">ROUND(G194*(O194),2)</f>
        <v>0</v>
      </c>
      <c r="L194" s="177">
        <f t="shared" ref="L194:L204" si="18">ROUND(G194*(H194),2)</f>
        <v>0</v>
      </c>
      <c r="M194" s="177"/>
      <c r="N194" s="177">
        <v>24.63</v>
      </c>
      <c r="O194" s="177"/>
      <c r="P194" s="181"/>
      <c r="Q194" s="181"/>
      <c r="R194" s="181"/>
      <c r="S194" s="182">
        <f t="shared" ref="S194:S204" si="19">ROUND(G194*(P194),3)</f>
        <v>0</v>
      </c>
      <c r="T194" s="178"/>
      <c r="U194" s="178"/>
      <c r="V194" s="191"/>
      <c r="W194" s="53"/>
      <c r="Z194">
        <v>0</v>
      </c>
    </row>
    <row r="195" spans="1:26" ht="24.95" customHeight="1" x14ac:dyDescent="0.25">
      <c r="A195" s="179"/>
      <c r="B195" s="205">
        <v>75</v>
      </c>
      <c r="C195" s="180" t="s">
        <v>240</v>
      </c>
      <c r="D195" s="236" t="s">
        <v>241</v>
      </c>
      <c r="E195" s="236"/>
      <c r="F195" s="174" t="s">
        <v>133</v>
      </c>
      <c r="G195" s="175">
        <v>122.9</v>
      </c>
      <c r="H195" s="174"/>
      <c r="I195" s="174">
        <f t="shared" si="15"/>
        <v>0</v>
      </c>
      <c r="J195" s="176">
        <f t="shared" si="16"/>
        <v>131.5</v>
      </c>
      <c r="K195" s="177">
        <f t="shared" si="17"/>
        <v>0</v>
      </c>
      <c r="L195" s="177">
        <f t="shared" si="18"/>
        <v>0</v>
      </c>
      <c r="M195" s="177"/>
      <c r="N195" s="177">
        <v>1.07</v>
      </c>
      <c r="O195" s="177"/>
      <c r="P195" s="181"/>
      <c r="Q195" s="181"/>
      <c r="R195" s="181"/>
      <c r="S195" s="182">
        <f t="shared" si="19"/>
        <v>0</v>
      </c>
      <c r="T195" s="178"/>
      <c r="U195" s="178"/>
      <c r="V195" s="191"/>
      <c r="W195" s="53"/>
      <c r="Z195">
        <v>0</v>
      </c>
    </row>
    <row r="196" spans="1:26" ht="24.95" customHeight="1" x14ac:dyDescent="0.25">
      <c r="A196" s="179"/>
      <c r="B196" s="205">
        <v>76</v>
      </c>
      <c r="C196" s="180" t="s">
        <v>2710</v>
      </c>
      <c r="D196" s="236" t="s">
        <v>2711</v>
      </c>
      <c r="E196" s="236"/>
      <c r="F196" s="174" t="s">
        <v>175</v>
      </c>
      <c r="G196" s="175">
        <v>8</v>
      </c>
      <c r="H196" s="174"/>
      <c r="I196" s="174">
        <f t="shared" si="15"/>
        <v>0</v>
      </c>
      <c r="J196" s="176">
        <f t="shared" si="16"/>
        <v>274.08</v>
      </c>
      <c r="K196" s="177">
        <f t="shared" si="17"/>
        <v>0</v>
      </c>
      <c r="L196" s="177">
        <f t="shared" si="18"/>
        <v>0</v>
      </c>
      <c r="M196" s="177"/>
      <c r="N196" s="177">
        <v>34.26</v>
      </c>
      <c r="O196" s="177"/>
      <c r="P196" s="181"/>
      <c r="Q196" s="181"/>
      <c r="R196" s="181"/>
      <c r="S196" s="182">
        <f t="shared" si="19"/>
        <v>0</v>
      </c>
      <c r="T196" s="178"/>
      <c r="U196" s="178"/>
      <c r="V196" s="191"/>
      <c r="W196" s="53"/>
      <c r="Z196">
        <v>0</v>
      </c>
    </row>
    <row r="197" spans="1:26" ht="24.95" customHeight="1" x14ac:dyDescent="0.25">
      <c r="A197" s="179"/>
      <c r="B197" s="205">
        <v>77</v>
      </c>
      <c r="C197" s="180" t="s">
        <v>2712</v>
      </c>
      <c r="D197" s="236" t="s">
        <v>2713</v>
      </c>
      <c r="E197" s="236"/>
      <c r="F197" s="174" t="s">
        <v>175</v>
      </c>
      <c r="G197" s="175">
        <v>1</v>
      </c>
      <c r="H197" s="174"/>
      <c r="I197" s="174">
        <f t="shared" si="15"/>
        <v>0</v>
      </c>
      <c r="J197" s="176">
        <f t="shared" si="16"/>
        <v>60.07</v>
      </c>
      <c r="K197" s="177">
        <f t="shared" si="17"/>
        <v>0</v>
      </c>
      <c r="L197" s="177">
        <f t="shared" si="18"/>
        <v>0</v>
      </c>
      <c r="M197" s="177"/>
      <c r="N197" s="177">
        <v>60.07</v>
      </c>
      <c r="O197" s="177"/>
      <c r="P197" s="181"/>
      <c r="Q197" s="181"/>
      <c r="R197" s="181"/>
      <c r="S197" s="182">
        <f t="shared" si="19"/>
        <v>0</v>
      </c>
      <c r="T197" s="178"/>
      <c r="U197" s="178"/>
      <c r="V197" s="191"/>
      <c r="W197" s="53"/>
      <c r="Z197">
        <v>0</v>
      </c>
    </row>
    <row r="198" spans="1:26" ht="24.95" customHeight="1" x14ac:dyDescent="0.25">
      <c r="A198" s="179"/>
      <c r="B198" s="205">
        <v>78</v>
      </c>
      <c r="C198" s="180" t="s">
        <v>2714</v>
      </c>
      <c r="D198" s="236" t="s">
        <v>2715</v>
      </c>
      <c r="E198" s="236"/>
      <c r="F198" s="174" t="s">
        <v>175</v>
      </c>
      <c r="G198" s="175">
        <v>8</v>
      </c>
      <c r="H198" s="174"/>
      <c r="I198" s="174">
        <f t="shared" si="15"/>
        <v>0</v>
      </c>
      <c r="J198" s="176">
        <f t="shared" si="16"/>
        <v>20.8</v>
      </c>
      <c r="K198" s="177">
        <f t="shared" si="17"/>
        <v>0</v>
      </c>
      <c r="L198" s="177">
        <f t="shared" si="18"/>
        <v>0</v>
      </c>
      <c r="M198" s="177"/>
      <c r="N198" s="177">
        <v>2.6</v>
      </c>
      <c r="O198" s="177"/>
      <c r="P198" s="181"/>
      <c r="Q198" s="181"/>
      <c r="R198" s="181"/>
      <c r="S198" s="182">
        <f t="shared" si="19"/>
        <v>0</v>
      </c>
      <c r="T198" s="178"/>
      <c r="U198" s="178"/>
      <c r="V198" s="191"/>
      <c r="W198" s="53"/>
      <c r="Z198">
        <v>0</v>
      </c>
    </row>
    <row r="199" spans="1:26" ht="24.95" customHeight="1" x14ac:dyDescent="0.25">
      <c r="A199" s="179"/>
      <c r="B199" s="205">
        <v>79</v>
      </c>
      <c r="C199" s="180" t="s">
        <v>2716</v>
      </c>
      <c r="D199" s="236" t="s">
        <v>2717</v>
      </c>
      <c r="E199" s="236"/>
      <c r="F199" s="174" t="s">
        <v>175</v>
      </c>
      <c r="G199" s="175">
        <v>1</v>
      </c>
      <c r="H199" s="174"/>
      <c r="I199" s="174">
        <f t="shared" si="15"/>
        <v>0</v>
      </c>
      <c r="J199" s="176">
        <f t="shared" si="16"/>
        <v>1.39</v>
      </c>
      <c r="K199" s="177">
        <f t="shared" si="17"/>
        <v>0</v>
      </c>
      <c r="L199" s="177">
        <f t="shared" si="18"/>
        <v>0</v>
      </c>
      <c r="M199" s="177"/>
      <c r="N199" s="177">
        <v>1.3900000000000001</v>
      </c>
      <c r="O199" s="177"/>
      <c r="P199" s="181"/>
      <c r="Q199" s="181"/>
      <c r="R199" s="181"/>
      <c r="S199" s="182">
        <f t="shared" si="19"/>
        <v>0</v>
      </c>
      <c r="T199" s="178"/>
      <c r="U199" s="178"/>
      <c r="V199" s="191"/>
      <c r="W199" s="53"/>
      <c r="Z199">
        <v>0</v>
      </c>
    </row>
    <row r="200" spans="1:26" ht="24.95" customHeight="1" x14ac:dyDescent="0.25">
      <c r="A200" s="179"/>
      <c r="B200" s="205">
        <v>80</v>
      </c>
      <c r="C200" s="180" t="s">
        <v>2718</v>
      </c>
      <c r="D200" s="236" t="s">
        <v>2719</v>
      </c>
      <c r="E200" s="236"/>
      <c r="F200" s="174" t="s">
        <v>133</v>
      </c>
      <c r="G200" s="175">
        <v>119.95</v>
      </c>
      <c r="H200" s="174"/>
      <c r="I200" s="174">
        <f t="shared" si="15"/>
        <v>0</v>
      </c>
      <c r="J200" s="176">
        <f t="shared" si="16"/>
        <v>1565.35</v>
      </c>
      <c r="K200" s="177">
        <f t="shared" si="17"/>
        <v>0</v>
      </c>
      <c r="L200" s="177">
        <f t="shared" si="18"/>
        <v>0</v>
      </c>
      <c r="M200" s="177"/>
      <c r="N200" s="177">
        <v>13.05</v>
      </c>
      <c r="O200" s="177"/>
      <c r="P200" s="181"/>
      <c r="Q200" s="181"/>
      <c r="R200" s="181"/>
      <c r="S200" s="182">
        <f t="shared" si="19"/>
        <v>0</v>
      </c>
      <c r="T200" s="178"/>
      <c r="U200" s="178"/>
      <c r="V200" s="191"/>
      <c r="W200" s="53"/>
      <c r="Z200">
        <v>0</v>
      </c>
    </row>
    <row r="201" spans="1:26" ht="24.95" customHeight="1" x14ac:dyDescent="0.25">
      <c r="A201" s="179"/>
      <c r="B201" s="205">
        <v>81</v>
      </c>
      <c r="C201" s="180" t="s">
        <v>2720</v>
      </c>
      <c r="D201" s="236" t="s">
        <v>2721</v>
      </c>
      <c r="E201" s="236"/>
      <c r="F201" s="174" t="s">
        <v>133</v>
      </c>
      <c r="G201" s="175">
        <v>47.55</v>
      </c>
      <c r="H201" s="174"/>
      <c r="I201" s="174">
        <f t="shared" si="15"/>
        <v>0</v>
      </c>
      <c r="J201" s="176">
        <f t="shared" si="16"/>
        <v>43.27</v>
      </c>
      <c r="K201" s="177">
        <f t="shared" si="17"/>
        <v>0</v>
      </c>
      <c r="L201" s="177">
        <f t="shared" si="18"/>
        <v>0</v>
      </c>
      <c r="M201" s="177"/>
      <c r="N201" s="177">
        <v>0.91</v>
      </c>
      <c r="O201" s="177"/>
      <c r="P201" s="181"/>
      <c r="Q201" s="181"/>
      <c r="R201" s="181"/>
      <c r="S201" s="182">
        <f t="shared" si="19"/>
        <v>0</v>
      </c>
      <c r="T201" s="178"/>
      <c r="U201" s="178"/>
      <c r="V201" s="191"/>
      <c r="W201" s="53"/>
      <c r="Z201">
        <v>0</v>
      </c>
    </row>
    <row r="202" spans="1:26" ht="24.95" customHeight="1" x14ac:dyDescent="0.25">
      <c r="A202" s="179"/>
      <c r="B202" s="205">
        <v>82</v>
      </c>
      <c r="C202" s="180" t="s">
        <v>248</v>
      </c>
      <c r="D202" s="236" t="s">
        <v>249</v>
      </c>
      <c r="E202" s="236"/>
      <c r="F202" s="174" t="s">
        <v>175</v>
      </c>
      <c r="G202" s="175">
        <v>8</v>
      </c>
      <c r="H202" s="174"/>
      <c r="I202" s="174">
        <f t="shared" si="15"/>
        <v>0</v>
      </c>
      <c r="J202" s="176">
        <f t="shared" si="16"/>
        <v>13.44</v>
      </c>
      <c r="K202" s="177">
        <f t="shared" si="17"/>
        <v>0</v>
      </c>
      <c r="L202" s="177">
        <f t="shared" si="18"/>
        <v>0</v>
      </c>
      <c r="M202" s="177"/>
      <c r="N202" s="177">
        <v>1.6800000000000002</v>
      </c>
      <c r="O202" s="177"/>
      <c r="P202" s="181"/>
      <c r="Q202" s="181"/>
      <c r="R202" s="181"/>
      <c r="S202" s="182">
        <f t="shared" si="19"/>
        <v>0</v>
      </c>
      <c r="T202" s="178"/>
      <c r="U202" s="178"/>
      <c r="V202" s="191"/>
      <c r="W202" s="53"/>
      <c r="Z202">
        <v>0</v>
      </c>
    </row>
    <row r="203" spans="1:26" ht="24.95" customHeight="1" x14ac:dyDescent="0.25">
      <c r="A203" s="179"/>
      <c r="B203" s="205">
        <v>83</v>
      </c>
      <c r="C203" s="180" t="s">
        <v>2722</v>
      </c>
      <c r="D203" s="236" t="s">
        <v>2723</v>
      </c>
      <c r="E203" s="236"/>
      <c r="F203" s="174" t="s">
        <v>133</v>
      </c>
      <c r="G203" s="175">
        <v>52.55</v>
      </c>
      <c r="H203" s="174"/>
      <c r="I203" s="174">
        <f t="shared" si="15"/>
        <v>0</v>
      </c>
      <c r="J203" s="176">
        <f t="shared" si="16"/>
        <v>1419.38</v>
      </c>
      <c r="K203" s="177">
        <f t="shared" si="17"/>
        <v>0</v>
      </c>
      <c r="L203" s="177">
        <f t="shared" si="18"/>
        <v>0</v>
      </c>
      <c r="M203" s="177"/>
      <c r="N203" s="177">
        <v>27.01</v>
      </c>
      <c r="O203" s="177"/>
      <c r="P203" s="181"/>
      <c r="Q203" s="181"/>
      <c r="R203" s="181"/>
      <c r="S203" s="182">
        <f t="shared" si="19"/>
        <v>0</v>
      </c>
      <c r="T203" s="178"/>
      <c r="U203" s="178"/>
      <c r="V203" s="191"/>
      <c r="W203" s="53"/>
      <c r="Z203">
        <v>0</v>
      </c>
    </row>
    <row r="204" spans="1:26" ht="24.95" customHeight="1" x14ac:dyDescent="0.25">
      <c r="A204" s="179"/>
      <c r="B204" s="205">
        <v>84</v>
      </c>
      <c r="C204" s="180" t="s">
        <v>1819</v>
      </c>
      <c r="D204" s="236" t="s">
        <v>1820</v>
      </c>
      <c r="E204" s="236"/>
      <c r="F204" s="174" t="s">
        <v>180</v>
      </c>
      <c r="G204" s="175">
        <v>1.9</v>
      </c>
      <c r="H204" s="176"/>
      <c r="I204" s="174">
        <f t="shared" si="15"/>
        <v>0</v>
      </c>
      <c r="J204" s="176">
        <f t="shared" si="16"/>
        <v>124.55</v>
      </c>
      <c r="K204" s="177">
        <f t="shared" si="17"/>
        <v>0</v>
      </c>
      <c r="L204" s="177">
        <f t="shared" si="18"/>
        <v>0</v>
      </c>
      <c r="M204" s="177"/>
      <c r="N204" s="177">
        <v>65.552000000000007</v>
      </c>
      <c r="O204" s="177"/>
      <c r="P204" s="181"/>
      <c r="Q204" s="181"/>
      <c r="R204" s="181"/>
      <c r="S204" s="182">
        <f t="shared" si="19"/>
        <v>0</v>
      </c>
      <c r="T204" s="178"/>
      <c r="U204" s="178"/>
      <c r="V204" s="191"/>
      <c r="W204" s="53"/>
      <c r="Z204">
        <v>0</v>
      </c>
    </row>
    <row r="205" spans="1:26" x14ac:dyDescent="0.25">
      <c r="A205" s="10"/>
      <c r="B205" s="204"/>
      <c r="C205" s="172">
        <v>764</v>
      </c>
      <c r="D205" s="235" t="s">
        <v>87</v>
      </c>
      <c r="E205" s="235"/>
      <c r="F205" s="138"/>
      <c r="G205" s="171"/>
      <c r="H205" s="138"/>
      <c r="I205" s="140">
        <f>ROUND((SUM(I193:I204))/1,2)</f>
        <v>0</v>
      </c>
      <c r="J205" s="139"/>
      <c r="K205" s="139"/>
      <c r="L205" s="139">
        <f>ROUND((SUM(L193:L204))/1,2)</f>
        <v>0</v>
      </c>
      <c r="M205" s="139">
        <f>ROUND((SUM(M193:M204))/1,2)</f>
        <v>0</v>
      </c>
      <c r="N205" s="139"/>
      <c r="O205" s="139"/>
      <c r="P205" s="139"/>
      <c r="Q205" s="10"/>
      <c r="R205" s="10"/>
      <c r="S205" s="10">
        <f>ROUND((SUM(S193:S204))/1,2)</f>
        <v>0</v>
      </c>
      <c r="T205" s="10"/>
      <c r="U205" s="10"/>
      <c r="V205" s="192">
        <f>ROUND((SUM(V193:V204))/1,2)</f>
        <v>0</v>
      </c>
      <c r="W205" s="208"/>
      <c r="X205" s="137"/>
      <c r="Y205" s="137"/>
      <c r="Z205" s="137"/>
    </row>
    <row r="206" spans="1:26" x14ac:dyDescent="0.25">
      <c r="A206" s="1"/>
      <c r="B206" s="200"/>
      <c r="C206" s="1"/>
      <c r="D206" s="1"/>
      <c r="E206" s="131"/>
      <c r="F206" s="131"/>
      <c r="G206" s="165"/>
      <c r="H206" s="131"/>
      <c r="I206" s="131"/>
      <c r="J206" s="132"/>
      <c r="K206" s="132"/>
      <c r="L206" s="132"/>
      <c r="M206" s="132"/>
      <c r="N206" s="132"/>
      <c r="O206" s="132"/>
      <c r="P206" s="132"/>
      <c r="Q206" s="1"/>
      <c r="R206" s="1"/>
      <c r="S206" s="1"/>
      <c r="T206" s="1"/>
      <c r="U206" s="1"/>
      <c r="V206" s="193"/>
      <c r="W206" s="53"/>
    </row>
    <row r="207" spans="1:26" x14ac:dyDescent="0.25">
      <c r="A207" s="10"/>
      <c r="B207" s="204"/>
      <c r="C207" s="172">
        <v>767</v>
      </c>
      <c r="D207" s="235" t="s">
        <v>89</v>
      </c>
      <c r="E207" s="235"/>
      <c r="F207" s="138"/>
      <c r="G207" s="171"/>
      <c r="H207" s="138"/>
      <c r="I207" s="138"/>
      <c r="J207" s="139"/>
      <c r="K207" s="139"/>
      <c r="L207" s="139"/>
      <c r="M207" s="139"/>
      <c r="N207" s="139"/>
      <c r="O207" s="139"/>
      <c r="P207" s="139"/>
      <c r="Q207" s="10"/>
      <c r="R207" s="10"/>
      <c r="S207" s="10"/>
      <c r="T207" s="10"/>
      <c r="U207" s="10"/>
      <c r="V207" s="190"/>
      <c r="W207" s="208"/>
      <c r="X207" s="137"/>
      <c r="Y207" s="137"/>
      <c r="Z207" s="137"/>
    </row>
    <row r="208" spans="1:26" ht="24.95" customHeight="1" x14ac:dyDescent="0.25">
      <c r="A208" s="179"/>
      <c r="B208" s="205">
        <v>85</v>
      </c>
      <c r="C208" s="180" t="s">
        <v>2724</v>
      </c>
      <c r="D208" s="236" t="s">
        <v>2725</v>
      </c>
      <c r="E208" s="236"/>
      <c r="F208" s="174" t="s">
        <v>113</v>
      </c>
      <c r="G208" s="175">
        <v>8.1999999999999993</v>
      </c>
      <c r="H208" s="174"/>
      <c r="I208" s="174">
        <f t="shared" ref="I208:I217" si="20">ROUND(G208*(H208),2)</f>
        <v>0</v>
      </c>
      <c r="J208" s="176">
        <f t="shared" ref="J208:J217" si="21">ROUND(G208*(N208),2)</f>
        <v>157.03</v>
      </c>
      <c r="K208" s="177">
        <f t="shared" ref="K208:K217" si="22">ROUND(G208*(O208),2)</f>
        <v>0</v>
      </c>
      <c r="L208" s="177">
        <f>ROUND(G208*(H208),2)</f>
        <v>0</v>
      </c>
      <c r="M208" s="177"/>
      <c r="N208" s="177">
        <v>19.149999999999999</v>
      </c>
      <c r="O208" s="177"/>
      <c r="P208" s="183">
        <v>8.0000000000000007E-5</v>
      </c>
      <c r="Q208" s="181"/>
      <c r="R208" s="181">
        <v>8.0000000000000007E-5</v>
      </c>
      <c r="S208" s="182">
        <f t="shared" ref="S208:S217" si="23">ROUND(G208*(P208),3)</f>
        <v>1E-3</v>
      </c>
      <c r="T208" s="178"/>
      <c r="U208" s="178"/>
      <c r="V208" s="191"/>
      <c r="W208" s="53"/>
      <c r="Z208">
        <v>0</v>
      </c>
    </row>
    <row r="209" spans="1:26" ht="24.95" customHeight="1" x14ac:dyDescent="0.25">
      <c r="A209" s="179"/>
      <c r="B209" s="221">
        <v>86</v>
      </c>
      <c r="C209" s="216" t="s">
        <v>2726</v>
      </c>
      <c r="D209" s="315" t="s">
        <v>2727</v>
      </c>
      <c r="E209" s="315"/>
      <c r="F209" s="211" t="s">
        <v>113</v>
      </c>
      <c r="G209" s="212">
        <v>8.1999999999999993</v>
      </c>
      <c r="H209" s="211"/>
      <c r="I209" s="211">
        <f t="shared" si="20"/>
        <v>0</v>
      </c>
      <c r="J209" s="213">
        <f t="shared" si="21"/>
        <v>451</v>
      </c>
      <c r="K209" s="214">
        <f t="shared" si="22"/>
        <v>0</v>
      </c>
      <c r="L209" s="214"/>
      <c r="M209" s="214">
        <f>ROUND(G209*(H209),2)</f>
        <v>0</v>
      </c>
      <c r="N209" s="214">
        <v>55</v>
      </c>
      <c r="O209" s="214"/>
      <c r="P209" s="217"/>
      <c r="Q209" s="217"/>
      <c r="R209" s="217"/>
      <c r="S209" s="218">
        <f t="shared" si="23"/>
        <v>0</v>
      </c>
      <c r="T209" s="215"/>
      <c r="U209" s="215"/>
      <c r="V209" s="220"/>
      <c r="W209" s="53"/>
      <c r="Z209">
        <v>0</v>
      </c>
    </row>
    <row r="210" spans="1:26" ht="24.95" customHeight="1" x14ac:dyDescent="0.25">
      <c r="A210" s="179"/>
      <c r="B210" s="205">
        <v>87</v>
      </c>
      <c r="C210" s="180" t="s">
        <v>2728</v>
      </c>
      <c r="D210" s="236" t="s">
        <v>2729</v>
      </c>
      <c r="E210" s="236"/>
      <c r="F210" s="174" t="s">
        <v>113</v>
      </c>
      <c r="G210" s="175">
        <v>16.858000000000001</v>
      </c>
      <c r="H210" s="174"/>
      <c r="I210" s="174">
        <f t="shared" si="20"/>
        <v>0</v>
      </c>
      <c r="J210" s="176">
        <f t="shared" si="21"/>
        <v>39.619999999999997</v>
      </c>
      <c r="K210" s="177">
        <f t="shared" si="22"/>
        <v>0</v>
      </c>
      <c r="L210" s="177">
        <f>ROUND(G210*(H210),2)</f>
        <v>0</v>
      </c>
      <c r="M210" s="177"/>
      <c r="N210" s="177">
        <v>2.35</v>
      </c>
      <c r="O210" s="177"/>
      <c r="P210" s="181"/>
      <c r="Q210" s="181"/>
      <c r="R210" s="181"/>
      <c r="S210" s="182">
        <f t="shared" si="23"/>
        <v>0</v>
      </c>
      <c r="T210" s="178"/>
      <c r="U210" s="178"/>
      <c r="V210" s="191"/>
      <c r="W210" s="53"/>
      <c r="Z210">
        <v>0</v>
      </c>
    </row>
    <row r="211" spans="1:26" ht="24.95" customHeight="1" x14ac:dyDescent="0.25">
      <c r="A211" s="179"/>
      <c r="B211" s="205">
        <v>88</v>
      </c>
      <c r="C211" s="180" t="s">
        <v>2730</v>
      </c>
      <c r="D211" s="236" t="s">
        <v>2731</v>
      </c>
      <c r="E211" s="236"/>
      <c r="F211" s="174" t="s">
        <v>175</v>
      </c>
      <c r="G211" s="175">
        <v>1</v>
      </c>
      <c r="H211" s="174"/>
      <c r="I211" s="174">
        <f t="shared" si="20"/>
        <v>0</v>
      </c>
      <c r="J211" s="176">
        <f t="shared" si="21"/>
        <v>21.94</v>
      </c>
      <c r="K211" s="177">
        <f t="shared" si="22"/>
        <v>0</v>
      </c>
      <c r="L211" s="177">
        <f>ROUND(G211*(H211),2)</f>
        <v>0</v>
      </c>
      <c r="M211" s="177"/>
      <c r="N211" s="177">
        <v>21.94</v>
      </c>
      <c r="O211" s="177"/>
      <c r="P211" s="181"/>
      <c r="Q211" s="181"/>
      <c r="R211" s="181"/>
      <c r="S211" s="182">
        <f t="shared" si="23"/>
        <v>0</v>
      </c>
      <c r="T211" s="178"/>
      <c r="U211" s="178"/>
      <c r="V211" s="191"/>
      <c r="W211" s="53"/>
      <c r="Z211">
        <v>0</v>
      </c>
    </row>
    <row r="212" spans="1:26" ht="24.95" customHeight="1" x14ac:dyDescent="0.25">
      <c r="A212" s="179"/>
      <c r="B212" s="205">
        <v>89</v>
      </c>
      <c r="C212" s="180" t="s">
        <v>2732</v>
      </c>
      <c r="D212" s="236" t="s">
        <v>2733</v>
      </c>
      <c r="E212" s="236"/>
      <c r="F212" s="174" t="s">
        <v>133</v>
      </c>
      <c r="G212" s="175">
        <v>8.5</v>
      </c>
      <c r="H212" s="174"/>
      <c r="I212" s="174">
        <f t="shared" si="20"/>
        <v>0</v>
      </c>
      <c r="J212" s="176">
        <f t="shared" si="21"/>
        <v>78.12</v>
      </c>
      <c r="K212" s="177">
        <f t="shared" si="22"/>
        <v>0</v>
      </c>
      <c r="L212" s="177">
        <f>ROUND(G212*(H212),2)</f>
        <v>0</v>
      </c>
      <c r="M212" s="177"/>
      <c r="N212" s="177">
        <v>9.19</v>
      </c>
      <c r="O212" s="177"/>
      <c r="P212" s="183">
        <v>6.0000000000000002E-5</v>
      </c>
      <c r="Q212" s="181"/>
      <c r="R212" s="181">
        <v>6.0000000000000002E-5</v>
      </c>
      <c r="S212" s="182">
        <f t="shared" si="23"/>
        <v>1E-3</v>
      </c>
      <c r="T212" s="178"/>
      <c r="U212" s="178"/>
      <c r="V212" s="191"/>
      <c r="W212" s="53"/>
      <c r="Z212">
        <v>0</v>
      </c>
    </row>
    <row r="213" spans="1:26" ht="24.95" customHeight="1" x14ac:dyDescent="0.25">
      <c r="A213" s="179"/>
      <c r="B213" s="205">
        <v>90</v>
      </c>
      <c r="C213" s="180" t="s">
        <v>2734</v>
      </c>
      <c r="D213" s="236" t="s">
        <v>2735</v>
      </c>
      <c r="E213" s="236"/>
      <c r="F213" s="174" t="s">
        <v>133</v>
      </c>
      <c r="G213" s="175">
        <v>7</v>
      </c>
      <c r="H213" s="174"/>
      <c r="I213" s="174">
        <f t="shared" si="20"/>
        <v>0</v>
      </c>
      <c r="J213" s="176">
        <f t="shared" si="21"/>
        <v>37.94</v>
      </c>
      <c r="K213" s="177">
        <f t="shared" si="22"/>
        <v>0</v>
      </c>
      <c r="L213" s="177">
        <f>ROUND(G213*(H213),2)</f>
        <v>0</v>
      </c>
      <c r="M213" s="177"/>
      <c r="N213" s="177">
        <v>5.42</v>
      </c>
      <c r="O213" s="177"/>
      <c r="P213" s="181"/>
      <c r="Q213" s="181"/>
      <c r="R213" s="181"/>
      <c r="S213" s="182">
        <f t="shared" si="23"/>
        <v>0</v>
      </c>
      <c r="T213" s="178"/>
      <c r="U213" s="178"/>
      <c r="V213" s="191"/>
      <c r="W213" s="53"/>
      <c r="Z213">
        <v>0</v>
      </c>
    </row>
    <row r="214" spans="1:26" ht="35.1" customHeight="1" x14ac:dyDescent="0.25">
      <c r="A214" s="179"/>
      <c r="B214" s="221">
        <v>91</v>
      </c>
      <c r="C214" s="216" t="s">
        <v>2736</v>
      </c>
      <c r="D214" s="315" t="s">
        <v>2737</v>
      </c>
      <c r="E214" s="315"/>
      <c r="F214" s="211" t="s">
        <v>175</v>
      </c>
      <c r="G214" s="212">
        <v>1</v>
      </c>
      <c r="H214" s="211"/>
      <c r="I214" s="211">
        <f t="shared" si="20"/>
        <v>0</v>
      </c>
      <c r="J214" s="213">
        <f t="shared" si="21"/>
        <v>1475</v>
      </c>
      <c r="K214" s="214">
        <f t="shared" si="22"/>
        <v>0</v>
      </c>
      <c r="L214" s="214"/>
      <c r="M214" s="214">
        <f>ROUND(G214*(H214),2)</f>
        <v>0</v>
      </c>
      <c r="N214" s="214">
        <v>1475</v>
      </c>
      <c r="O214" s="214"/>
      <c r="P214" s="217"/>
      <c r="Q214" s="217"/>
      <c r="R214" s="217"/>
      <c r="S214" s="218">
        <f t="shared" si="23"/>
        <v>0</v>
      </c>
      <c r="T214" s="215"/>
      <c r="U214" s="215"/>
      <c r="V214" s="220"/>
      <c r="W214" s="53"/>
      <c r="Z214">
        <v>0</v>
      </c>
    </row>
    <row r="215" spans="1:26" ht="24.95" customHeight="1" x14ac:dyDescent="0.25">
      <c r="A215" s="179"/>
      <c r="B215" s="205">
        <v>92</v>
      </c>
      <c r="C215" s="180" t="s">
        <v>1158</v>
      </c>
      <c r="D215" s="236" t="s">
        <v>1159</v>
      </c>
      <c r="E215" s="236"/>
      <c r="F215" s="174" t="s">
        <v>270</v>
      </c>
      <c r="G215" s="175">
        <v>325.58</v>
      </c>
      <c r="H215" s="174"/>
      <c r="I215" s="174">
        <f t="shared" si="20"/>
        <v>0</v>
      </c>
      <c r="J215" s="176">
        <f t="shared" si="21"/>
        <v>354.88</v>
      </c>
      <c r="K215" s="177">
        <f t="shared" si="22"/>
        <v>0</v>
      </c>
      <c r="L215" s="177">
        <f>ROUND(G215*(H215),2)</f>
        <v>0</v>
      </c>
      <c r="M215" s="177"/>
      <c r="N215" s="177">
        <v>1.0900000000000001</v>
      </c>
      <c r="O215" s="177"/>
      <c r="P215" s="183">
        <v>6.0000000000000002E-5</v>
      </c>
      <c r="Q215" s="181"/>
      <c r="R215" s="181">
        <v>6.0000000000000002E-5</v>
      </c>
      <c r="S215" s="182">
        <f t="shared" si="23"/>
        <v>0.02</v>
      </c>
      <c r="T215" s="178"/>
      <c r="U215" s="178"/>
      <c r="V215" s="191"/>
      <c r="W215" s="53"/>
      <c r="Z215">
        <v>0</v>
      </c>
    </row>
    <row r="216" spans="1:26" ht="24.95" customHeight="1" x14ac:dyDescent="0.25">
      <c r="A216" s="179"/>
      <c r="B216" s="221">
        <v>93</v>
      </c>
      <c r="C216" s="216" t="s">
        <v>1152</v>
      </c>
      <c r="D216" s="315" t="s">
        <v>2738</v>
      </c>
      <c r="E216" s="315"/>
      <c r="F216" s="211" t="s">
        <v>270</v>
      </c>
      <c r="G216" s="212">
        <v>356.65600000000001</v>
      </c>
      <c r="H216" s="211"/>
      <c r="I216" s="211">
        <f t="shared" si="20"/>
        <v>0</v>
      </c>
      <c r="J216" s="213">
        <f t="shared" si="21"/>
        <v>1301.79</v>
      </c>
      <c r="K216" s="214">
        <f t="shared" si="22"/>
        <v>0</v>
      </c>
      <c r="L216" s="214"/>
      <c r="M216" s="214">
        <f>ROUND(G216*(H216),2)</f>
        <v>0</v>
      </c>
      <c r="N216" s="214">
        <v>3.65</v>
      </c>
      <c r="O216" s="214"/>
      <c r="P216" s="217"/>
      <c r="Q216" s="217"/>
      <c r="R216" s="217"/>
      <c r="S216" s="218">
        <f t="shared" si="23"/>
        <v>0</v>
      </c>
      <c r="T216" s="215"/>
      <c r="U216" s="215"/>
      <c r="V216" s="220"/>
      <c r="W216" s="53"/>
      <c r="Z216">
        <v>0</v>
      </c>
    </row>
    <row r="217" spans="1:26" ht="24.95" customHeight="1" x14ac:dyDescent="0.25">
      <c r="A217" s="179"/>
      <c r="B217" s="205">
        <v>94</v>
      </c>
      <c r="C217" s="180" t="s">
        <v>2584</v>
      </c>
      <c r="D217" s="236" t="s">
        <v>2585</v>
      </c>
      <c r="E217" s="236"/>
      <c r="F217" s="174" t="s">
        <v>180</v>
      </c>
      <c r="G217" s="175">
        <v>1.1000000000000001</v>
      </c>
      <c r="H217" s="176"/>
      <c r="I217" s="174">
        <f t="shared" si="20"/>
        <v>0</v>
      </c>
      <c r="J217" s="176">
        <f t="shared" si="21"/>
        <v>43.11</v>
      </c>
      <c r="K217" s="177">
        <f t="shared" si="22"/>
        <v>0</v>
      </c>
      <c r="L217" s="177">
        <f>ROUND(G217*(H217),2)</f>
        <v>0</v>
      </c>
      <c r="M217" s="177"/>
      <c r="N217" s="177">
        <v>39.19</v>
      </c>
      <c r="O217" s="177"/>
      <c r="P217" s="181"/>
      <c r="Q217" s="181"/>
      <c r="R217" s="181"/>
      <c r="S217" s="182">
        <f t="shared" si="23"/>
        <v>0</v>
      </c>
      <c r="T217" s="178"/>
      <c r="U217" s="178"/>
      <c r="V217" s="191"/>
      <c r="W217" s="53"/>
      <c r="Z217">
        <v>0</v>
      </c>
    </row>
    <row r="218" spans="1:26" x14ac:dyDescent="0.25">
      <c r="A218" s="10"/>
      <c r="B218" s="204"/>
      <c r="C218" s="172">
        <v>767</v>
      </c>
      <c r="D218" s="235" t="s">
        <v>89</v>
      </c>
      <c r="E218" s="235"/>
      <c r="F218" s="138"/>
      <c r="G218" s="171"/>
      <c r="H218" s="138"/>
      <c r="I218" s="140">
        <f>ROUND((SUM(I207:I217))/1,2)</f>
        <v>0</v>
      </c>
      <c r="J218" s="139"/>
      <c r="K218" s="139"/>
      <c r="L218" s="139">
        <f>ROUND((SUM(L207:L217))/1,2)</f>
        <v>0</v>
      </c>
      <c r="M218" s="139">
        <f>ROUND((SUM(M207:M217))/1,2)</f>
        <v>0</v>
      </c>
      <c r="N218" s="139"/>
      <c r="O218" s="139"/>
      <c r="P218" s="139"/>
      <c r="Q218" s="10"/>
      <c r="R218" s="10"/>
      <c r="S218" s="10">
        <f>ROUND((SUM(S207:S217))/1,2)</f>
        <v>0.02</v>
      </c>
      <c r="T218" s="10"/>
      <c r="U218" s="10"/>
      <c r="V218" s="192">
        <f>ROUND((SUM(V207:V217))/1,2)</f>
        <v>0</v>
      </c>
      <c r="W218" s="208"/>
      <c r="X218" s="137"/>
      <c r="Y218" s="137"/>
      <c r="Z218" s="137"/>
    </row>
    <row r="219" spans="1:26" x14ac:dyDescent="0.25">
      <c r="A219" s="1"/>
      <c r="B219" s="200"/>
      <c r="C219" s="1"/>
      <c r="D219" s="1"/>
      <c r="E219" s="131"/>
      <c r="F219" s="131"/>
      <c r="G219" s="165"/>
      <c r="H219" s="131"/>
      <c r="I219" s="131"/>
      <c r="J219" s="132"/>
      <c r="K219" s="132"/>
      <c r="L219" s="132"/>
      <c r="M219" s="132"/>
      <c r="N219" s="132"/>
      <c r="O219" s="132"/>
      <c r="P219" s="132"/>
      <c r="Q219" s="1"/>
      <c r="R219" s="1"/>
      <c r="S219" s="1"/>
      <c r="T219" s="1"/>
      <c r="U219" s="1"/>
      <c r="V219" s="193"/>
      <c r="W219" s="53"/>
    </row>
    <row r="220" spans="1:26" x14ac:dyDescent="0.25">
      <c r="A220" s="10"/>
      <c r="B220" s="204"/>
      <c r="C220" s="172">
        <v>769</v>
      </c>
      <c r="D220" s="235" t="s">
        <v>301</v>
      </c>
      <c r="E220" s="235"/>
      <c r="F220" s="138"/>
      <c r="G220" s="171"/>
      <c r="H220" s="138"/>
      <c r="I220" s="138"/>
      <c r="J220" s="139"/>
      <c r="K220" s="139"/>
      <c r="L220" s="139"/>
      <c r="M220" s="139"/>
      <c r="N220" s="139"/>
      <c r="O220" s="139"/>
      <c r="P220" s="139"/>
      <c r="Q220" s="10"/>
      <c r="R220" s="10"/>
      <c r="S220" s="10"/>
      <c r="T220" s="10"/>
      <c r="U220" s="10"/>
      <c r="V220" s="190"/>
      <c r="W220" s="208"/>
      <c r="X220" s="137"/>
      <c r="Y220" s="137"/>
      <c r="Z220" s="137"/>
    </row>
    <row r="221" spans="1:26" ht="24.95" customHeight="1" x14ac:dyDescent="0.25">
      <c r="A221" s="179"/>
      <c r="B221" s="205">
        <v>95</v>
      </c>
      <c r="C221" s="180" t="s">
        <v>2739</v>
      </c>
      <c r="D221" s="236" t="s">
        <v>2740</v>
      </c>
      <c r="E221" s="236"/>
      <c r="F221" s="174" t="s">
        <v>610</v>
      </c>
      <c r="G221" s="175">
        <v>1</v>
      </c>
      <c r="H221" s="174"/>
      <c r="I221" s="174">
        <f>ROUND(G221*(H221),2)</f>
        <v>0</v>
      </c>
      <c r="J221" s="176">
        <f>ROUND(G221*(N221),2)</f>
        <v>1000</v>
      </c>
      <c r="K221" s="177">
        <f>ROUND(G221*(O221),2)</f>
        <v>0</v>
      </c>
      <c r="L221" s="177">
        <f>ROUND(G221*(H221),2)</f>
        <v>0</v>
      </c>
      <c r="M221" s="177"/>
      <c r="N221" s="177">
        <v>1000</v>
      </c>
      <c r="O221" s="177"/>
      <c r="P221" s="181"/>
      <c r="Q221" s="181"/>
      <c r="R221" s="181"/>
      <c r="S221" s="182">
        <f>ROUND(G221*(P221),3)</f>
        <v>0</v>
      </c>
      <c r="T221" s="178"/>
      <c r="U221" s="178"/>
      <c r="V221" s="191"/>
      <c r="W221" s="53"/>
      <c r="Z221">
        <v>0</v>
      </c>
    </row>
    <row r="222" spans="1:26" ht="24.95" customHeight="1" x14ac:dyDescent="0.25">
      <c r="A222" s="179"/>
      <c r="B222" s="205">
        <v>96</v>
      </c>
      <c r="C222" s="180" t="s">
        <v>1166</v>
      </c>
      <c r="D222" s="236" t="s">
        <v>1167</v>
      </c>
      <c r="E222" s="236"/>
      <c r="F222" s="174" t="s">
        <v>180</v>
      </c>
      <c r="G222" s="175">
        <v>1.8</v>
      </c>
      <c r="H222" s="176"/>
      <c r="I222" s="174">
        <f>ROUND(G222*(H222),2)</f>
        <v>0</v>
      </c>
      <c r="J222" s="176">
        <f>ROUND(G222*(N222),2)</f>
        <v>18</v>
      </c>
      <c r="K222" s="177">
        <f>ROUND(G222*(O222),2)</f>
        <v>0</v>
      </c>
      <c r="L222" s="177">
        <f>ROUND(G222*(H222),2)</f>
        <v>0</v>
      </c>
      <c r="M222" s="177"/>
      <c r="N222" s="177">
        <v>10</v>
      </c>
      <c r="O222" s="177"/>
      <c r="P222" s="181"/>
      <c r="Q222" s="181"/>
      <c r="R222" s="181"/>
      <c r="S222" s="182">
        <f>ROUND(G222*(P222),3)</f>
        <v>0</v>
      </c>
      <c r="T222" s="178"/>
      <c r="U222" s="178"/>
      <c r="V222" s="191"/>
      <c r="W222" s="53"/>
      <c r="Z222">
        <v>0</v>
      </c>
    </row>
    <row r="223" spans="1:26" x14ac:dyDescent="0.25">
      <c r="A223" s="10"/>
      <c r="B223" s="204"/>
      <c r="C223" s="172">
        <v>769</v>
      </c>
      <c r="D223" s="235" t="s">
        <v>301</v>
      </c>
      <c r="E223" s="235"/>
      <c r="F223" s="138"/>
      <c r="G223" s="171"/>
      <c r="H223" s="138"/>
      <c r="I223" s="140">
        <f>ROUND((SUM(I220:I222))/1,2)</f>
        <v>0</v>
      </c>
      <c r="J223" s="139"/>
      <c r="K223" s="139"/>
      <c r="L223" s="139">
        <f>ROUND((SUM(L220:L222))/1,2)</f>
        <v>0</v>
      </c>
      <c r="M223" s="139">
        <f>ROUND((SUM(M220:M222))/1,2)</f>
        <v>0</v>
      </c>
      <c r="N223" s="139"/>
      <c r="O223" s="139"/>
      <c r="P223" s="139"/>
      <c r="Q223" s="10"/>
      <c r="R223" s="10"/>
      <c r="S223" s="10">
        <f>ROUND((SUM(S220:S222))/1,2)</f>
        <v>0</v>
      </c>
      <c r="T223" s="10"/>
      <c r="U223" s="10"/>
      <c r="V223" s="192">
        <f>ROUND((SUM(V220:V222))/1,2)</f>
        <v>0</v>
      </c>
      <c r="W223" s="208"/>
      <c r="X223" s="137"/>
      <c r="Y223" s="137"/>
      <c r="Z223" s="137"/>
    </row>
    <row r="224" spans="1:26" x14ac:dyDescent="0.25">
      <c r="A224" s="1"/>
      <c r="B224" s="200"/>
      <c r="C224" s="1"/>
      <c r="D224" s="1"/>
      <c r="E224" s="131"/>
      <c r="F224" s="131"/>
      <c r="G224" s="165"/>
      <c r="H224" s="131"/>
      <c r="I224" s="131"/>
      <c r="J224" s="132"/>
      <c r="K224" s="132"/>
      <c r="L224" s="132"/>
      <c r="M224" s="132"/>
      <c r="N224" s="132"/>
      <c r="O224" s="132"/>
      <c r="P224" s="132"/>
      <c r="Q224" s="1"/>
      <c r="R224" s="1"/>
      <c r="S224" s="1"/>
      <c r="T224" s="1"/>
      <c r="U224" s="1"/>
      <c r="V224" s="193"/>
      <c r="W224" s="53"/>
    </row>
    <row r="225" spans="1:26" x14ac:dyDescent="0.25">
      <c r="A225" s="10"/>
      <c r="B225" s="204"/>
      <c r="C225" s="172">
        <v>783</v>
      </c>
      <c r="D225" s="235" t="s">
        <v>306</v>
      </c>
      <c r="E225" s="235"/>
      <c r="F225" s="138"/>
      <c r="G225" s="171"/>
      <c r="H225" s="138"/>
      <c r="I225" s="138"/>
      <c r="J225" s="139"/>
      <c r="K225" s="139"/>
      <c r="L225" s="139"/>
      <c r="M225" s="139"/>
      <c r="N225" s="139"/>
      <c r="O225" s="139"/>
      <c r="P225" s="139"/>
      <c r="Q225" s="10"/>
      <c r="R225" s="10"/>
      <c r="S225" s="10"/>
      <c r="T225" s="10"/>
      <c r="U225" s="10"/>
      <c r="V225" s="190"/>
      <c r="W225" s="208"/>
      <c r="X225" s="137"/>
      <c r="Y225" s="137"/>
      <c r="Z225" s="137"/>
    </row>
    <row r="226" spans="1:26" ht="24.95" customHeight="1" x14ac:dyDescent="0.25">
      <c r="A226" s="179"/>
      <c r="B226" s="205">
        <v>97</v>
      </c>
      <c r="C226" s="180" t="s">
        <v>2741</v>
      </c>
      <c r="D226" s="236" t="s">
        <v>2742</v>
      </c>
      <c r="E226" s="236"/>
      <c r="F226" s="174" t="s">
        <v>113</v>
      </c>
      <c r="G226" s="175">
        <v>145.72999999999999</v>
      </c>
      <c r="H226" s="174"/>
      <c r="I226" s="174">
        <f>ROUND(G226*(H226),2)</f>
        <v>0</v>
      </c>
      <c r="J226" s="176">
        <f>ROUND(G226*(N226),2)</f>
        <v>161.76</v>
      </c>
      <c r="K226" s="177">
        <f>ROUND(G226*(O226),2)</f>
        <v>0</v>
      </c>
      <c r="L226" s="177">
        <f>ROUND(G226*(H226),2)</f>
        <v>0</v>
      </c>
      <c r="M226" s="177"/>
      <c r="N226" s="177">
        <v>1.1100000000000001</v>
      </c>
      <c r="O226" s="177"/>
      <c r="P226" s="181"/>
      <c r="Q226" s="181"/>
      <c r="R226" s="181"/>
      <c r="S226" s="182">
        <f>ROUND(G226*(P226),3)</f>
        <v>0</v>
      </c>
      <c r="T226" s="178"/>
      <c r="U226" s="178"/>
      <c r="V226" s="191"/>
      <c r="W226" s="53"/>
      <c r="Z226">
        <v>0</v>
      </c>
    </row>
    <row r="227" spans="1:26" ht="24.95" customHeight="1" x14ac:dyDescent="0.25">
      <c r="A227" s="179"/>
      <c r="B227" s="205">
        <v>98</v>
      </c>
      <c r="C227" s="180" t="s">
        <v>2743</v>
      </c>
      <c r="D227" s="236" t="s">
        <v>2744</v>
      </c>
      <c r="E227" s="236"/>
      <c r="F227" s="174" t="s">
        <v>113</v>
      </c>
      <c r="G227" s="175">
        <v>291.45999999999998</v>
      </c>
      <c r="H227" s="174"/>
      <c r="I227" s="174">
        <f>ROUND(G227*(H227),2)</f>
        <v>0</v>
      </c>
      <c r="J227" s="176">
        <f>ROUND(G227*(N227),2)</f>
        <v>781.11</v>
      </c>
      <c r="K227" s="177">
        <f>ROUND(G227*(O227),2)</f>
        <v>0</v>
      </c>
      <c r="L227" s="177">
        <f>ROUND(G227*(H227),2)</f>
        <v>0</v>
      </c>
      <c r="M227" s="177"/>
      <c r="N227" s="177">
        <v>2.68</v>
      </c>
      <c r="O227" s="177"/>
      <c r="P227" s="183">
        <v>1.7999999999999998E-4</v>
      </c>
      <c r="Q227" s="181"/>
      <c r="R227" s="181">
        <v>1.7999999999999998E-4</v>
      </c>
      <c r="S227" s="182">
        <f>ROUND(G227*(P227),3)</f>
        <v>5.1999999999999998E-2</v>
      </c>
      <c r="T227" s="178"/>
      <c r="U227" s="178"/>
      <c r="V227" s="191"/>
      <c r="W227" s="53"/>
      <c r="Z227">
        <v>0</v>
      </c>
    </row>
    <row r="228" spans="1:26" x14ac:dyDescent="0.25">
      <c r="A228" s="10"/>
      <c r="B228" s="204"/>
      <c r="C228" s="172">
        <v>783</v>
      </c>
      <c r="D228" s="235" t="s">
        <v>306</v>
      </c>
      <c r="E228" s="235"/>
      <c r="F228" s="138"/>
      <c r="G228" s="171"/>
      <c r="H228" s="138"/>
      <c r="I228" s="140">
        <f>ROUND((SUM(I225:I227))/1,2)</f>
        <v>0</v>
      </c>
      <c r="J228" s="139"/>
      <c r="K228" s="139"/>
      <c r="L228" s="139">
        <f>ROUND((SUM(L225:L227))/1,2)</f>
        <v>0</v>
      </c>
      <c r="M228" s="139">
        <f>ROUND((SUM(M225:M227))/1,2)</f>
        <v>0</v>
      </c>
      <c r="N228" s="139"/>
      <c r="O228" s="139"/>
      <c r="P228" s="139"/>
      <c r="Q228" s="10"/>
      <c r="R228" s="10"/>
      <c r="S228" s="10">
        <f>ROUND((SUM(S225:S227))/1,2)</f>
        <v>0.05</v>
      </c>
      <c r="T228" s="10"/>
      <c r="U228" s="10"/>
      <c r="V228" s="192">
        <f>ROUND((SUM(V225:V227))/1,2)</f>
        <v>0</v>
      </c>
      <c r="W228" s="208"/>
      <c r="X228" s="137"/>
      <c r="Y228" s="137"/>
      <c r="Z228" s="137"/>
    </row>
    <row r="229" spans="1:26" x14ac:dyDescent="0.25">
      <c r="A229" s="1"/>
      <c r="B229" s="200"/>
      <c r="C229" s="1"/>
      <c r="D229" s="1"/>
      <c r="E229" s="131"/>
      <c r="F229" s="131"/>
      <c r="G229" s="165"/>
      <c r="H229" s="131"/>
      <c r="I229" s="131"/>
      <c r="J229" s="132"/>
      <c r="K229" s="132"/>
      <c r="L229" s="132"/>
      <c r="M229" s="132"/>
      <c r="N229" s="132"/>
      <c r="O229" s="132"/>
      <c r="P229" s="132"/>
      <c r="Q229" s="1"/>
      <c r="R229" s="1"/>
      <c r="S229" s="1"/>
      <c r="T229" s="1"/>
      <c r="U229" s="1"/>
      <c r="V229" s="193"/>
      <c r="W229" s="53"/>
    </row>
    <row r="230" spans="1:26" x14ac:dyDescent="0.25">
      <c r="A230" s="10"/>
      <c r="B230" s="204"/>
      <c r="C230" s="10"/>
      <c r="D230" s="237" t="s">
        <v>79</v>
      </c>
      <c r="E230" s="237"/>
      <c r="F230" s="138"/>
      <c r="G230" s="171"/>
      <c r="H230" s="138"/>
      <c r="I230" s="140">
        <f>ROUND((SUM(I177:I229))/2,2)</f>
        <v>0</v>
      </c>
      <c r="J230" s="139"/>
      <c r="K230" s="139"/>
      <c r="L230" s="138">
        <f>ROUND((SUM(L177:L229))/2,2)</f>
        <v>0</v>
      </c>
      <c r="M230" s="138">
        <f>ROUND((SUM(M177:M229))/2,2)</f>
        <v>0</v>
      </c>
      <c r="N230" s="139"/>
      <c r="O230" s="139"/>
      <c r="P230" s="184"/>
      <c r="Q230" s="10"/>
      <c r="R230" s="10"/>
      <c r="S230" s="184">
        <f>ROUND((SUM(S177:S229))/2,2)</f>
        <v>7.0000000000000007E-2</v>
      </c>
      <c r="T230" s="10"/>
      <c r="U230" s="10"/>
      <c r="V230" s="192">
        <f>ROUND((SUM(V177:V229))/2,2)</f>
        <v>0</v>
      </c>
      <c r="W230" s="53"/>
    </row>
    <row r="231" spans="1:26" x14ac:dyDescent="0.25">
      <c r="A231" s="1"/>
      <c r="B231" s="200"/>
      <c r="C231" s="1"/>
      <c r="D231" s="1"/>
      <c r="E231" s="131"/>
      <c r="F231" s="131"/>
      <c r="G231" s="165"/>
      <c r="H231" s="131"/>
      <c r="I231" s="131"/>
      <c r="J231" s="132"/>
      <c r="K231" s="132"/>
      <c r="L231" s="132"/>
      <c r="M231" s="132"/>
      <c r="N231" s="132"/>
      <c r="O231" s="132"/>
      <c r="P231" s="132"/>
      <c r="Q231" s="1"/>
      <c r="R231" s="1"/>
      <c r="S231" s="1"/>
      <c r="T231" s="1"/>
      <c r="U231" s="1"/>
      <c r="V231" s="193"/>
      <c r="W231" s="53"/>
    </row>
    <row r="232" spans="1:26" x14ac:dyDescent="0.25">
      <c r="A232" s="10"/>
      <c r="B232" s="204"/>
      <c r="C232" s="10"/>
      <c r="D232" s="237" t="s">
        <v>91</v>
      </c>
      <c r="E232" s="237"/>
      <c r="F232" s="138"/>
      <c r="G232" s="171"/>
      <c r="H232" s="138"/>
      <c r="I232" s="138"/>
      <c r="J232" s="139"/>
      <c r="K232" s="139"/>
      <c r="L232" s="139"/>
      <c r="M232" s="139"/>
      <c r="N232" s="139"/>
      <c r="O232" s="139"/>
      <c r="P232" s="139"/>
      <c r="Q232" s="10"/>
      <c r="R232" s="10"/>
      <c r="S232" s="10"/>
      <c r="T232" s="10"/>
      <c r="U232" s="10"/>
      <c r="V232" s="190"/>
      <c r="W232" s="208"/>
      <c r="X232" s="137"/>
      <c r="Y232" s="137"/>
      <c r="Z232" s="137"/>
    </row>
    <row r="233" spans="1:26" x14ac:dyDescent="0.25">
      <c r="A233" s="10"/>
      <c r="B233" s="204"/>
      <c r="C233" s="172">
        <v>921</v>
      </c>
      <c r="D233" s="235" t="s">
        <v>92</v>
      </c>
      <c r="E233" s="235"/>
      <c r="F233" s="138"/>
      <c r="G233" s="171"/>
      <c r="H233" s="138"/>
      <c r="I233" s="138"/>
      <c r="J233" s="139"/>
      <c r="K233" s="139"/>
      <c r="L233" s="139"/>
      <c r="M233" s="139"/>
      <c r="N233" s="139"/>
      <c r="O233" s="139"/>
      <c r="P233" s="139"/>
      <c r="Q233" s="10"/>
      <c r="R233" s="10"/>
      <c r="S233" s="10"/>
      <c r="T233" s="10"/>
      <c r="U233" s="10"/>
      <c r="V233" s="190"/>
      <c r="W233" s="208"/>
      <c r="X233" s="137"/>
      <c r="Y233" s="137"/>
      <c r="Z233" s="137"/>
    </row>
    <row r="234" spans="1:26" ht="24.95" customHeight="1" x14ac:dyDescent="0.25">
      <c r="A234" s="179"/>
      <c r="B234" s="205">
        <v>99</v>
      </c>
      <c r="C234" s="180" t="s">
        <v>2745</v>
      </c>
      <c r="D234" s="236" t="s">
        <v>2746</v>
      </c>
      <c r="E234" s="236"/>
      <c r="F234" s="174" t="s">
        <v>133</v>
      </c>
      <c r="G234" s="175">
        <v>164.5</v>
      </c>
      <c r="H234" s="174"/>
      <c r="I234" s="174">
        <f t="shared" ref="I234:I252" si="24">ROUND(G234*(H234),2)</f>
        <v>0</v>
      </c>
      <c r="J234" s="176">
        <f t="shared" ref="J234:J252" si="25">ROUND(G234*(N234),2)</f>
        <v>366.84</v>
      </c>
      <c r="K234" s="177">
        <f t="shared" ref="K234:K252" si="26">ROUND(G234*(O234),2)</f>
        <v>0</v>
      </c>
      <c r="L234" s="177">
        <f>ROUND(G234*(H234),2)</f>
        <v>0</v>
      </c>
      <c r="M234" s="177"/>
      <c r="N234" s="177">
        <v>2.23</v>
      </c>
      <c r="O234" s="177"/>
      <c r="P234" s="181"/>
      <c r="Q234" s="181"/>
      <c r="R234" s="181"/>
      <c r="S234" s="182">
        <f t="shared" ref="S234:S252" si="27">ROUND(G234*(P234),3)</f>
        <v>0</v>
      </c>
      <c r="T234" s="178"/>
      <c r="U234" s="178"/>
      <c r="V234" s="191"/>
      <c r="W234" s="53"/>
      <c r="Z234">
        <v>0</v>
      </c>
    </row>
    <row r="235" spans="1:26" ht="24.95" customHeight="1" x14ac:dyDescent="0.25">
      <c r="A235" s="179"/>
      <c r="B235" s="221">
        <v>100</v>
      </c>
      <c r="C235" s="216" t="s">
        <v>2747</v>
      </c>
      <c r="D235" s="315" t="s">
        <v>2748</v>
      </c>
      <c r="E235" s="315"/>
      <c r="F235" s="211" t="s">
        <v>270</v>
      </c>
      <c r="G235" s="212">
        <v>164.5</v>
      </c>
      <c r="H235" s="211"/>
      <c r="I235" s="211">
        <f t="shared" si="24"/>
        <v>0</v>
      </c>
      <c r="J235" s="213">
        <f t="shared" si="25"/>
        <v>205.63</v>
      </c>
      <c r="K235" s="214">
        <f t="shared" si="26"/>
        <v>0</v>
      </c>
      <c r="L235" s="214"/>
      <c r="M235" s="214">
        <f>ROUND(G235*(H235),2)</f>
        <v>0</v>
      </c>
      <c r="N235" s="214">
        <v>1.25</v>
      </c>
      <c r="O235" s="214"/>
      <c r="P235" s="217"/>
      <c r="Q235" s="217"/>
      <c r="R235" s="217"/>
      <c r="S235" s="218">
        <f t="shared" si="27"/>
        <v>0</v>
      </c>
      <c r="T235" s="215"/>
      <c r="U235" s="215"/>
      <c r="V235" s="220"/>
      <c r="W235" s="53"/>
      <c r="Z235">
        <v>0</v>
      </c>
    </row>
    <row r="236" spans="1:26" ht="24.95" customHeight="1" x14ac:dyDescent="0.25">
      <c r="A236" s="179"/>
      <c r="B236" s="205">
        <v>101</v>
      </c>
      <c r="C236" s="180" t="s">
        <v>2749</v>
      </c>
      <c r="D236" s="236" t="s">
        <v>2750</v>
      </c>
      <c r="E236" s="236"/>
      <c r="F236" s="174" t="s">
        <v>175</v>
      </c>
      <c r="G236" s="175">
        <v>17</v>
      </c>
      <c r="H236" s="174"/>
      <c r="I236" s="174">
        <f t="shared" si="24"/>
        <v>0</v>
      </c>
      <c r="J236" s="176">
        <f t="shared" si="25"/>
        <v>46.07</v>
      </c>
      <c r="K236" s="177">
        <f t="shared" si="26"/>
        <v>0</v>
      </c>
      <c r="L236" s="177">
        <f>ROUND(G236*(H236),2)</f>
        <v>0</v>
      </c>
      <c r="M236" s="177"/>
      <c r="N236" s="177">
        <v>2.71</v>
      </c>
      <c r="O236" s="177"/>
      <c r="P236" s="181"/>
      <c r="Q236" s="181"/>
      <c r="R236" s="181"/>
      <c r="S236" s="182">
        <f t="shared" si="27"/>
        <v>0</v>
      </c>
      <c r="T236" s="178"/>
      <c r="U236" s="178"/>
      <c r="V236" s="191"/>
      <c r="W236" s="53"/>
      <c r="Z236">
        <v>0</v>
      </c>
    </row>
    <row r="237" spans="1:26" ht="24.95" customHeight="1" x14ac:dyDescent="0.25">
      <c r="A237" s="179"/>
      <c r="B237" s="221">
        <v>102</v>
      </c>
      <c r="C237" s="216" t="s">
        <v>2751</v>
      </c>
      <c r="D237" s="315" t="s">
        <v>2752</v>
      </c>
      <c r="E237" s="315"/>
      <c r="F237" s="211" t="s">
        <v>175</v>
      </c>
      <c r="G237" s="212">
        <v>17</v>
      </c>
      <c r="H237" s="211"/>
      <c r="I237" s="211">
        <f t="shared" si="24"/>
        <v>0</v>
      </c>
      <c r="J237" s="213">
        <f t="shared" si="25"/>
        <v>8.16</v>
      </c>
      <c r="K237" s="214">
        <f t="shared" si="26"/>
        <v>0</v>
      </c>
      <c r="L237" s="214"/>
      <c r="M237" s="214">
        <f>ROUND(G237*(H237),2)</f>
        <v>0</v>
      </c>
      <c r="N237" s="214">
        <v>0.48</v>
      </c>
      <c r="O237" s="214"/>
      <c r="P237" s="217"/>
      <c r="Q237" s="217"/>
      <c r="R237" s="217"/>
      <c r="S237" s="218">
        <f t="shared" si="27"/>
        <v>0</v>
      </c>
      <c r="T237" s="215"/>
      <c r="U237" s="215"/>
      <c r="V237" s="220"/>
      <c r="W237" s="53"/>
      <c r="Z237">
        <v>0</v>
      </c>
    </row>
    <row r="238" spans="1:26" ht="24.95" customHeight="1" x14ac:dyDescent="0.25">
      <c r="A238" s="179"/>
      <c r="B238" s="205">
        <v>103</v>
      </c>
      <c r="C238" s="180" t="s">
        <v>2753</v>
      </c>
      <c r="D238" s="236" t="s">
        <v>2754</v>
      </c>
      <c r="E238" s="236"/>
      <c r="F238" s="174" t="s">
        <v>175</v>
      </c>
      <c r="G238" s="175">
        <v>152</v>
      </c>
      <c r="H238" s="174"/>
      <c r="I238" s="174">
        <f t="shared" si="24"/>
        <v>0</v>
      </c>
      <c r="J238" s="176">
        <f t="shared" si="25"/>
        <v>226.48</v>
      </c>
      <c r="K238" s="177">
        <f t="shared" si="26"/>
        <v>0</v>
      </c>
      <c r="L238" s="177">
        <f>ROUND(G238*(H238),2)</f>
        <v>0</v>
      </c>
      <c r="M238" s="177"/>
      <c r="N238" s="177">
        <v>1.49</v>
      </c>
      <c r="O238" s="177"/>
      <c r="P238" s="181"/>
      <c r="Q238" s="181"/>
      <c r="R238" s="181"/>
      <c r="S238" s="182">
        <f t="shared" si="27"/>
        <v>0</v>
      </c>
      <c r="T238" s="178"/>
      <c r="U238" s="178"/>
      <c r="V238" s="191"/>
      <c r="W238" s="53"/>
      <c r="Z238">
        <v>0</v>
      </c>
    </row>
    <row r="239" spans="1:26" ht="24.95" customHeight="1" x14ac:dyDescent="0.25">
      <c r="A239" s="179"/>
      <c r="B239" s="221">
        <v>104</v>
      </c>
      <c r="C239" s="216" t="s">
        <v>2755</v>
      </c>
      <c r="D239" s="315" t="s">
        <v>2756</v>
      </c>
      <c r="E239" s="315"/>
      <c r="F239" s="211" t="s">
        <v>175</v>
      </c>
      <c r="G239" s="212">
        <v>152</v>
      </c>
      <c r="H239" s="211"/>
      <c r="I239" s="211">
        <f t="shared" si="24"/>
        <v>0</v>
      </c>
      <c r="J239" s="213">
        <f t="shared" si="25"/>
        <v>80.56</v>
      </c>
      <c r="K239" s="214">
        <f t="shared" si="26"/>
        <v>0</v>
      </c>
      <c r="L239" s="214"/>
      <c r="M239" s="214">
        <f>ROUND(G239*(H239),2)</f>
        <v>0</v>
      </c>
      <c r="N239" s="214">
        <v>0.53</v>
      </c>
      <c r="O239" s="214"/>
      <c r="P239" s="217"/>
      <c r="Q239" s="217"/>
      <c r="R239" s="217"/>
      <c r="S239" s="218">
        <f t="shared" si="27"/>
        <v>0</v>
      </c>
      <c r="T239" s="215"/>
      <c r="U239" s="215"/>
      <c r="V239" s="220"/>
      <c r="W239" s="53"/>
      <c r="Z239">
        <v>0</v>
      </c>
    </row>
    <row r="240" spans="1:26" ht="24.95" customHeight="1" x14ac:dyDescent="0.25">
      <c r="A240" s="179"/>
      <c r="B240" s="205">
        <v>105</v>
      </c>
      <c r="C240" s="180" t="s">
        <v>2757</v>
      </c>
      <c r="D240" s="236" t="s">
        <v>2758</v>
      </c>
      <c r="E240" s="236"/>
      <c r="F240" s="174" t="s">
        <v>175</v>
      </c>
      <c r="G240" s="175">
        <v>34</v>
      </c>
      <c r="H240" s="174"/>
      <c r="I240" s="174">
        <f t="shared" si="24"/>
        <v>0</v>
      </c>
      <c r="J240" s="176">
        <f t="shared" si="25"/>
        <v>59.16</v>
      </c>
      <c r="K240" s="177">
        <f t="shared" si="26"/>
        <v>0</v>
      </c>
      <c r="L240" s="177">
        <f>ROUND(G240*(H240),2)</f>
        <v>0</v>
      </c>
      <c r="M240" s="177"/>
      <c r="N240" s="177">
        <v>1.74</v>
      </c>
      <c r="O240" s="177"/>
      <c r="P240" s="181"/>
      <c r="Q240" s="181"/>
      <c r="R240" s="181"/>
      <c r="S240" s="182">
        <f t="shared" si="27"/>
        <v>0</v>
      </c>
      <c r="T240" s="178"/>
      <c r="U240" s="178"/>
      <c r="V240" s="191"/>
      <c r="W240" s="53"/>
      <c r="Z240">
        <v>0</v>
      </c>
    </row>
    <row r="241" spans="1:26" ht="24.95" customHeight="1" x14ac:dyDescent="0.25">
      <c r="A241" s="179"/>
      <c r="B241" s="221">
        <v>106</v>
      </c>
      <c r="C241" s="216" t="s">
        <v>2759</v>
      </c>
      <c r="D241" s="315" t="s">
        <v>2760</v>
      </c>
      <c r="E241" s="315"/>
      <c r="F241" s="211" t="s">
        <v>175</v>
      </c>
      <c r="G241" s="212">
        <v>34</v>
      </c>
      <c r="H241" s="211"/>
      <c r="I241" s="211">
        <f t="shared" si="24"/>
        <v>0</v>
      </c>
      <c r="J241" s="213">
        <f t="shared" si="25"/>
        <v>14.62</v>
      </c>
      <c r="K241" s="214">
        <f t="shared" si="26"/>
        <v>0</v>
      </c>
      <c r="L241" s="214"/>
      <c r="M241" s="214">
        <f>ROUND(G241*(H241),2)</f>
        <v>0</v>
      </c>
      <c r="N241" s="214">
        <v>0.43</v>
      </c>
      <c r="O241" s="214"/>
      <c r="P241" s="217"/>
      <c r="Q241" s="217"/>
      <c r="R241" s="217"/>
      <c r="S241" s="218">
        <f t="shared" si="27"/>
        <v>0</v>
      </c>
      <c r="T241" s="215"/>
      <c r="U241" s="215"/>
      <c r="V241" s="220"/>
      <c r="W241" s="53"/>
      <c r="Z241">
        <v>0</v>
      </c>
    </row>
    <row r="242" spans="1:26" ht="24.95" customHeight="1" x14ac:dyDescent="0.25">
      <c r="A242" s="179"/>
      <c r="B242" s="205">
        <v>107</v>
      </c>
      <c r="C242" s="180" t="s">
        <v>2761</v>
      </c>
      <c r="D242" s="236" t="s">
        <v>2762</v>
      </c>
      <c r="E242" s="236"/>
      <c r="F242" s="174" t="s">
        <v>175</v>
      </c>
      <c r="G242" s="175">
        <v>17</v>
      </c>
      <c r="H242" s="174"/>
      <c r="I242" s="174">
        <f t="shared" si="24"/>
        <v>0</v>
      </c>
      <c r="J242" s="176">
        <f t="shared" si="25"/>
        <v>42.16</v>
      </c>
      <c r="K242" s="177">
        <f t="shared" si="26"/>
        <v>0</v>
      </c>
      <c r="L242" s="177">
        <f>ROUND(G242*(H242),2)</f>
        <v>0</v>
      </c>
      <c r="M242" s="177"/>
      <c r="N242" s="177">
        <v>2.48</v>
      </c>
      <c r="O242" s="177"/>
      <c r="P242" s="181"/>
      <c r="Q242" s="181"/>
      <c r="R242" s="181"/>
      <c r="S242" s="182">
        <f t="shared" si="27"/>
        <v>0</v>
      </c>
      <c r="T242" s="178"/>
      <c r="U242" s="178"/>
      <c r="V242" s="191"/>
      <c r="W242" s="53"/>
      <c r="Z242">
        <v>0</v>
      </c>
    </row>
    <row r="243" spans="1:26" ht="24.95" customHeight="1" x14ac:dyDescent="0.25">
      <c r="A243" s="179"/>
      <c r="B243" s="221">
        <v>108</v>
      </c>
      <c r="C243" s="216" t="s">
        <v>2763</v>
      </c>
      <c r="D243" s="315" t="s">
        <v>2764</v>
      </c>
      <c r="E243" s="315"/>
      <c r="F243" s="211" t="s">
        <v>175</v>
      </c>
      <c r="G243" s="212">
        <v>17</v>
      </c>
      <c r="H243" s="211"/>
      <c r="I243" s="211">
        <f t="shared" si="24"/>
        <v>0</v>
      </c>
      <c r="J243" s="213">
        <f t="shared" si="25"/>
        <v>21.25</v>
      </c>
      <c r="K243" s="214">
        <f t="shared" si="26"/>
        <v>0</v>
      </c>
      <c r="L243" s="214"/>
      <c r="M243" s="214">
        <f>ROUND(G243*(H243),2)</f>
        <v>0</v>
      </c>
      <c r="N243" s="214">
        <v>1.25</v>
      </c>
      <c r="O243" s="214"/>
      <c r="P243" s="217"/>
      <c r="Q243" s="217"/>
      <c r="R243" s="217"/>
      <c r="S243" s="218">
        <f t="shared" si="27"/>
        <v>0</v>
      </c>
      <c r="T243" s="215"/>
      <c r="U243" s="215"/>
      <c r="V243" s="220"/>
      <c r="W243" s="53"/>
      <c r="Z243">
        <v>0</v>
      </c>
    </row>
    <row r="244" spans="1:26" ht="24.95" customHeight="1" x14ac:dyDescent="0.25">
      <c r="A244" s="179"/>
      <c r="B244" s="205">
        <v>109</v>
      </c>
      <c r="C244" s="180" t="s">
        <v>2765</v>
      </c>
      <c r="D244" s="236" t="s">
        <v>2766</v>
      </c>
      <c r="E244" s="236"/>
      <c r="F244" s="174" t="s">
        <v>175</v>
      </c>
      <c r="G244" s="175">
        <v>17</v>
      </c>
      <c r="H244" s="174"/>
      <c r="I244" s="174">
        <f t="shared" si="24"/>
        <v>0</v>
      </c>
      <c r="J244" s="176">
        <f t="shared" si="25"/>
        <v>179.18</v>
      </c>
      <c r="K244" s="177">
        <f t="shared" si="26"/>
        <v>0</v>
      </c>
      <c r="L244" s="177">
        <f>ROUND(G244*(H244),2)</f>
        <v>0</v>
      </c>
      <c r="M244" s="177"/>
      <c r="N244" s="177">
        <v>10.54</v>
      </c>
      <c r="O244" s="177"/>
      <c r="P244" s="181"/>
      <c r="Q244" s="181"/>
      <c r="R244" s="181"/>
      <c r="S244" s="182">
        <f t="shared" si="27"/>
        <v>0</v>
      </c>
      <c r="T244" s="178"/>
      <c r="U244" s="178"/>
      <c r="V244" s="191"/>
      <c r="W244" s="53"/>
      <c r="Z244">
        <v>0</v>
      </c>
    </row>
    <row r="245" spans="1:26" ht="24.95" customHeight="1" x14ac:dyDescent="0.25">
      <c r="A245" s="179"/>
      <c r="B245" s="221">
        <v>110</v>
      </c>
      <c r="C245" s="216" t="s">
        <v>2767</v>
      </c>
      <c r="D245" s="315" t="s">
        <v>2768</v>
      </c>
      <c r="E245" s="315"/>
      <c r="F245" s="211" t="s">
        <v>175</v>
      </c>
      <c r="G245" s="212">
        <v>17</v>
      </c>
      <c r="H245" s="211"/>
      <c r="I245" s="211">
        <f t="shared" si="24"/>
        <v>0</v>
      </c>
      <c r="J245" s="213">
        <f t="shared" si="25"/>
        <v>87.21</v>
      </c>
      <c r="K245" s="214">
        <f t="shared" si="26"/>
        <v>0</v>
      </c>
      <c r="L245" s="214"/>
      <c r="M245" s="214">
        <f>ROUND(G245*(H245),2)</f>
        <v>0</v>
      </c>
      <c r="N245" s="214">
        <v>5.13</v>
      </c>
      <c r="O245" s="214"/>
      <c r="P245" s="217"/>
      <c r="Q245" s="217"/>
      <c r="R245" s="217"/>
      <c r="S245" s="218">
        <f t="shared" si="27"/>
        <v>0</v>
      </c>
      <c r="T245" s="215"/>
      <c r="U245" s="215"/>
      <c r="V245" s="220"/>
      <c r="W245" s="53"/>
      <c r="Z245">
        <v>0</v>
      </c>
    </row>
    <row r="246" spans="1:26" ht="24.95" customHeight="1" x14ac:dyDescent="0.25">
      <c r="A246" s="179"/>
      <c r="B246" s="205">
        <v>111</v>
      </c>
      <c r="C246" s="180" t="s">
        <v>2769</v>
      </c>
      <c r="D246" s="236" t="s">
        <v>2770</v>
      </c>
      <c r="E246" s="236"/>
      <c r="F246" s="174" t="s">
        <v>175</v>
      </c>
      <c r="G246" s="175">
        <v>34</v>
      </c>
      <c r="H246" s="174"/>
      <c r="I246" s="174">
        <f t="shared" si="24"/>
        <v>0</v>
      </c>
      <c r="J246" s="176">
        <f t="shared" si="25"/>
        <v>162.18</v>
      </c>
      <c r="K246" s="177">
        <f t="shared" si="26"/>
        <v>0</v>
      </c>
      <c r="L246" s="177">
        <f>ROUND(G246*(H246),2)</f>
        <v>0</v>
      </c>
      <c r="M246" s="177"/>
      <c r="N246" s="177">
        <v>4.7699999999999996</v>
      </c>
      <c r="O246" s="177"/>
      <c r="P246" s="181"/>
      <c r="Q246" s="181"/>
      <c r="R246" s="181"/>
      <c r="S246" s="182">
        <f t="shared" si="27"/>
        <v>0</v>
      </c>
      <c r="T246" s="178"/>
      <c r="U246" s="178"/>
      <c r="V246" s="191"/>
      <c r="W246" s="53"/>
      <c r="Z246">
        <v>0</v>
      </c>
    </row>
    <row r="247" spans="1:26" ht="24.95" customHeight="1" x14ac:dyDescent="0.25">
      <c r="A247" s="179"/>
      <c r="B247" s="221">
        <v>112</v>
      </c>
      <c r="C247" s="216" t="s">
        <v>2771</v>
      </c>
      <c r="D247" s="315" t="s">
        <v>2772</v>
      </c>
      <c r="E247" s="315"/>
      <c r="F247" s="211" t="s">
        <v>175</v>
      </c>
      <c r="G247" s="212">
        <v>34</v>
      </c>
      <c r="H247" s="211"/>
      <c r="I247" s="211">
        <f t="shared" si="24"/>
        <v>0</v>
      </c>
      <c r="J247" s="213">
        <f t="shared" si="25"/>
        <v>27.54</v>
      </c>
      <c r="K247" s="214">
        <f t="shared" si="26"/>
        <v>0</v>
      </c>
      <c r="L247" s="214"/>
      <c r="M247" s="214">
        <f>ROUND(G247*(H247),2)</f>
        <v>0</v>
      </c>
      <c r="N247" s="214">
        <v>0.81</v>
      </c>
      <c r="O247" s="214"/>
      <c r="P247" s="217"/>
      <c r="Q247" s="217"/>
      <c r="R247" s="217"/>
      <c r="S247" s="218">
        <f t="shared" si="27"/>
        <v>0</v>
      </c>
      <c r="T247" s="215"/>
      <c r="U247" s="215"/>
      <c r="V247" s="220"/>
      <c r="W247" s="53"/>
      <c r="Z247">
        <v>0</v>
      </c>
    </row>
    <row r="248" spans="1:26" ht="24.95" customHeight="1" x14ac:dyDescent="0.25">
      <c r="A248" s="179"/>
      <c r="B248" s="205">
        <v>113</v>
      </c>
      <c r="C248" s="180" t="s">
        <v>2773</v>
      </c>
      <c r="D248" s="236" t="s">
        <v>2774</v>
      </c>
      <c r="E248" s="236"/>
      <c r="F248" s="174" t="s">
        <v>175</v>
      </c>
      <c r="G248" s="175">
        <v>17</v>
      </c>
      <c r="H248" s="174"/>
      <c r="I248" s="174">
        <f t="shared" si="24"/>
        <v>0</v>
      </c>
      <c r="J248" s="176">
        <f t="shared" si="25"/>
        <v>20.91</v>
      </c>
      <c r="K248" s="177">
        <f t="shared" si="26"/>
        <v>0</v>
      </c>
      <c r="L248" s="177">
        <f>ROUND(G248*(H248),2)</f>
        <v>0</v>
      </c>
      <c r="M248" s="177"/>
      <c r="N248" s="177">
        <v>1.23</v>
      </c>
      <c r="O248" s="177"/>
      <c r="P248" s="181"/>
      <c r="Q248" s="181"/>
      <c r="R248" s="181"/>
      <c r="S248" s="182">
        <f t="shared" si="27"/>
        <v>0</v>
      </c>
      <c r="T248" s="178"/>
      <c r="U248" s="178"/>
      <c r="V248" s="191"/>
      <c r="W248" s="53"/>
      <c r="Z248">
        <v>0</v>
      </c>
    </row>
    <row r="249" spans="1:26" ht="24.95" customHeight="1" x14ac:dyDescent="0.25">
      <c r="A249" s="179"/>
      <c r="B249" s="205">
        <v>114</v>
      </c>
      <c r="C249" s="180" t="s">
        <v>2775</v>
      </c>
      <c r="D249" s="236" t="s">
        <v>2776</v>
      </c>
      <c r="E249" s="236"/>
      <c r="F249" s="174" t="s">
        <v>133</v>
      </c>
      <c r="G249" s="175">
        <v>146.5</v>
      </c>
      <c r="H249" s="174"/>
      <c r="I249" s="174">
        <f t="shared" si="24"/>
        <v>0</v>
      </c>
      <c r="J249" s="176">
        <f t="shared" si="25"/>
        <v>128.91999999999999</v>
      </c>
      <c r="K249" s="177">
        <f t="shared" si="26"/>
        <v>0</v>
      </c>
      <c r="L249" s="177">
        <f>ROUND(G249*(H249),2)</f>
        <v>0</v>
      </c>
      <c r="M249" s="177"/>
      <c r="N249" s="177">
        <v>0.88</v>
      </c>
      <c r="O249" s="177"/>
      <c r="P249" s="181"/>
      <c r="Q249" s="181"/>
      <c r="R249" s="181"/>
      <c r="S249" s="182">
        <f t="shared" si="27"/>
        <v>0</v>
      </c>
      <c r="T249" s="178"/>
      <c r="U249" s="178"/>
      <c r="V249" s="191"/>
      <c r="W249" s="53"/>
      <c r="Z249">
        <v>0</v>
      </c>
    </row>
    <row r="250" spans="1:26" ht="24.95" customHeight="1" x14ac:dyDescent="0.25">
      <c r="A250" s="179"/>
      <c r="B250" s="205">
        <v>115</v>
      </c>
      <c r="C250" s="180" t="s">
        <v>2777</v>
      </c>
      <c r="D250" s="236" t="s">
        <v>2778</v>
      </c>
      <c r="E250" s="236"/>
      <c r="F250" s="174" t="s">
        <v>175</v>
      </c>
      <c r="G250" s="175">
        <v>92</v>
      </c>
      <c r="H250" s="174"/>
      <c r="I250" s="174">
        <f t="shared" si="24"/>
        <v>0</v>
      </c>
      <c r="J250" s="176">
        <f t="shared" si="25"/>
        <v>54.28</v>
      </c>
      <c r="K250" s="177">
        <f t="shared" si="26"/>
        <v>0</v>
      </c>
      <c r="L250" s="177">
        <f>ROUND(G250*(H250),2)</f>
        <v>0</v>
      </c>
      <c r="M250" s="177"/>
      <c r="N250" s="177">
        <v>0.59</v>
      </c>
      <c r="O250" s="177"/>
      <c r="P250" s="181"/>
      <c r="Q250" s="181"/>
      <c r="R250" s="181"/>
      <c r="S250" s="182">
        <f t="shared" si="27"/>
        <v>0</v>
      </c>
      <c r="T250" s="178"/>
      <c r="U250" s="178"/>
      <c r="V250" s="191"/>
      <c r="W250" s="53"/>
      <c r="Z250">
        <v>0</v>
      </c>
    </row>
    <row r="251" spans="1:26" ht="24.95" customHeight="1" x14ac:dyDescent="0.25">
      <c r="A251" s="179"/>
      <c r="B251" s="205">
        <v>116</v>
      </c>
      <c r="C251" s="180" t="s">
        <v>2779</v>
      </c>
      <c r="D251" s="236" t="s">
        <v>2780</v>
      </c>
      <c r="E251" s="236"/>
      <c r="F251" s="173" t="s">
        <v>610</v>
      </c>
      <c r="G251" s="175">
        <v>1</v>
      </c>
      <c r="H251" s="174"/>
      <c r="I251" s="174">
        <f t="shared" si="24"/>
        <v>0</v>
      </c>
      <c r="J251" s="173">
        <f t="shared" si="25"/>
        <v>450</v>
      </c>
      <c r="K251" s="178">
        <f t="shared" si="26"/>
        <v>0</v>
      </c>
      <c r="L251" s="178">
        <f>ROUND(G251*(H251),2)</f>
        <v>0</v>
      </c>
      <c r="M251" s="178"/>
      <c r="N251" s="178">
        <v>450</v>
      </c>
      <c r="O251" s="178"/>
      <c r="P251" s="181"/>
      <c r="Q251" s="181"/>
      <c r="R251" s="181"/>
      <c r="S251" s="182">
        <f t="shared" si="27"/>
        <v>0</v>
      </c>
      <c r="T251" s="178"/>
      <c r="U251" s="178"/>
      <c r="V251" s="191"/>
      <c r="W251" s="53"/>
      <c r="Z251">
        <v>0</v>
      </c>
    </row>
    <row r="252" spans="1:26" ht="35.1" customHeight="1" x14ac:dyDescent="0.25">
      <c r="A252" s="179"/>
      <c r="B252" s="205">
        <v>117</v>
      </c>
      <c r="C252" s="180" t="s">
        <v>2781</v>
      </c>
      <c r="D252" s="236" t="s">
        <v>2782</v>
      </c>
      <c r="E252" s="236"/>
      <c r="F252" s="173" t="s">
        <v>279</v>
      </c>
      <c r="G252" s="175">
        <v>8</v>
      </c>
      <c r="H252" s="174"/>
      <c r="I252" s="174">
        <f t="shared" si="24"/>
        <v>0</v>
      </c>
      <c r="J252" s="173">
        <f t="shared" si="25"/>
        <v>157.44</v>
      </c>
      <c r="K252" s="178">
        <f t="shared" si="26"/>
        <v>0</v>
      </c>
      <c r="L252" s="178">
        <f>ROUND(G252*(H252),2)</f>
        <v>0</v>
      </c>
      <c r="M252" s="178"/>
      <c r="N252" s="178">
        <v>19.68</v>
      </c>
      <c r="O252" s="178"/>
      <c r="P252" s="181"/>
      <c r="Q252" s="181"/>
      <c r="R252" s="181"/>
      <c r="S252" s="182">
        <f t="shared" si="27"/>
        <v>0</v>
      </c>
      <c r="T252" s="178"/>
      <c r="U252" s="178"/>
      <c r="V252" s="191"/>
      <c r="W252" s="53"/>
      <c r="Z252">
        <v>0</v>
      </c>
    </row>
    <row r="253" spans="1:26" x14ac:dyDescent="0.25">
      <c r="A253" s="10"/>
      <c r="B253" s="204"/>
      <c r="C253" s="172">
        <v>921</v>
      </c>
      <c r="D253" s="235" t="s">
        <v>92</v>
      </c>
      <c r="E253" s="235"/>
      <c r="F253" s="10"/>
      <c r="G253" s="171"/>
      <c r="H253" s="138"/>
      <c r="I253" s="140">
        <f>ROUND((SUM(I233:I252))/1,2)</f>
        <v>0</v>
      </c>
      <c r="J253" s="10"/>
      <c r="K253" s="10"/>
      <c r="L253" s="10">
        <f>ROUND((SUM(L233:L252))/1,2)</f>
        <v>0</v>
      </c>
      <c r="M253" s="10">
        <f>ROUND((SUM(M233:M252))/1,2)</f>
        <v>0</v>
      </c>
      <c r="N253" s="10"/>
      <c r="O253" s="10"/>
      <c r="P253" s="184"/>
      <c r="Q253" s="1"/>
      <c r="R253" s="1"/>
      <c r="S253" s="184">
        <f>ROUND((SUM(S233:S252))/1,2)</f>
        <v>0</v>
      </c>
      <c r="T253" s="2"/>
      <c r="U253" s="2"/>
      <c r="V253" s="192">
        <f>ROUND((SUM(V233:V252))/1,2)</f>
        <v>0</v>
      </c>
      <c r="W253" s="53"/>
    </row>
    <row r="254" spans="1:26" x14ac:dyDescent="0.25">
      <c r="A254" s="1"/>
      <c r="B254" s="200"/>
      <c r="C254" s="1"/>
      <c r="D254" s="1"/>
      <c r="E254" s="1"/>
      <c r="F254" s="1"/>
      <c r="G254" s="165"/>
      <c r="H254" s="131"/>
      <c r="I254" s="13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93"/>
      <c r="W254" s="53"/>
    </row>
    <row r="255" spans="1:26" x14ac:dyDescent="0.25">
      <c r="A255" s="10"/>
      <c r="B255" s="204"/>
      <c r="C255" s="10"/>
      <c r="D255" s="237" t="s">
        <v>91</v>
      </c>
      <c r="E255" s="237"/>
      <c r="F255" s="10"/>
      <c r="G255" s="171"/>
      <c r="H255" s="138"/>
      <c r="I255" s="140">
        <f>ROUND((SUM(I232:I254))/2,2)</f>
        <v>0</v>
      </c>
      <c r="J255" s="10"/>
      <c r="K255" s="10"/>
      <c r="L255" s="10">
        <f>ROUND((SUM(L232:L254))/2,2)</f>
        <v>0</v>
      </c>
      <c r="M255" s="10">
        <f>ROUND((SUM(M232:M254))/2,2)</f>
        <v>0</v>
      </c>
      <c r="N255" s="10"/>
      <c r="O255" s="10"/>
      <c r="P255" s="184"/>
      <c r="Q255" s="1"/>
      <c r="R255" s="1"/>
      <c r="S255" s="184">
        <f>ROUND((SUM(S232:S254))/2,2)</f>
        <v>0</v>
      </c>
      <c r="T255" s="1"/>
      <c r="U255" s="1"/>
      <c r="V255" s="192">
        <f>ROUND((SUM(V232:V254))/2,2)</f>
        <v>0</v>
      </c>
      <c r="W255" s="53"/>
    </row>
    <row r="256" spans="1:26" x14ac:dyDescent="0.25">
      <c r="A256" s="1"/>
      <c r="B256" s="206"/>
      <c r="C256" s="185"/>
      <c r="D256" s="238" t="s">
        <v>95</v>
      </c>
      <c r="E256" s="238"/>
      <c r="F256" s="185"/>
      <c r="G256" s="187"/>
      <c r="H256" s="186"/>
      <c r="I256" s="186">
        <f>ROUND((SUM(I92:I255))/3,2)</f>
        <v>0</v>
      </c>
      <c r="J256" s="185"/>
      <c r="K256" s="185">
        <f>ROUND((SUM(K92:K255))/3,2)</f>
        <v>0</v>
      </c>
      <c r="L256" s="185">
        <f>ROUND((SUM(L92:L255))/3,2)</f>
        <v>0</v>
      </c>
      <c r="M256" s="185">
        <f>ROUND((SUM(M92:M255))/3,2)</f>
        <v>0</v>
      </c>
      <c r="N256" s="185"/>
      <c r="O256" s="185"/>
      <c r="P256" s="187"/>
      <c r="Q256" s="185"/>
      <c r="R256" s="185"/>
      <c r="S256" s="187">
        <f>ROUND((SUM(S92:S255))/3,2)</f>
        <v>373.26</v>
      </c>
      <c r="T256" s="185"/>
      <c r="U256" s="185"/>
      <c r="V256" s="194">
        <f>ROUND((SUM(V92:V255))/3,2)</f>
        <v>0</v>
      </c>
      <c r="W256" s="53"/>
      <c r="Z256">
        <f>(SUM(Z92:Z255))</f>
        <v>0</v>
      </c>
    </row>
  </sheetData>
  <mergeCells count="210">
    <mergeCell ref="F19:H19"/>
    <mergeCell ref="F20:H20"/>
    <mergeCell ref="F21:H21"/>
    <mergeCell ref="H1:I1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68:D68"/>
    <mergeCell ref="B69:D69"/>
    <mergeCell ref="B70:D70"/>
    <mergeCell ref="B71:D71"/>
    <mergeCell ref="B73:D73"/>
    <mergeCell ref="B74:D74"/>
    <mergeCell ref="B61:D61"/>
    <mergeCell ref="B62:D62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85:E85"/>
    <mergeCell ref="I83:P83"/>
    <mergeCell ref="D92:E92"/>
    <mergeCell ref="D93:E93"/>
    <mergeCell ref="D94:E94"/>
    <mergeCell ref="D95:E95"/>
    <mergeCell ref="B75:D75"/>
    <mergeCell ref="B77:D77"/>
    <mergeCell ref="B81:V81"/>
    <mergeCell ref="B83:E83"/>
    <mergeCell ref="B84:E84"/>
    <mergeCell ref="D102:E102"/>
    <mergeCell ref="D103:E103"/>
    <mergeCell ref="D104:E104"/>
    <mergeCell ref="D105:E105"/>
    <mergeCell ref="D106:E106"/>
    <mergeCell ref="D108:E108"/>
    <mergeCell ref="D96:E96"/>
    <mergeCell ref="D97:E97"/>
    <mergeCell ref="D98:E98"/>
    <mergeCell ref="D99:E99"/>
    <mergeCell ref="D100:E100"/>
    <mergeCell ref="D101:E101"/>
    <mergeCell ref="D116:E116"/>
    <mergeCell ref="D117:E117"/>
    <mergeCell ref="D118:E118"/>
    <mergeCell ref="D119:E119"/>
    <mergeCell ref="D120:E120"/>
    <mergeCell ref="D122:E122"/>
    <mergeCell ref="D109:E109"/>
    <mergeCell ref="D110:E110"/>
    <mergeCell ref="D111:E111"/>
    <mergeCell ref="D112:E112"/>
    <mergeCell ref="D113:E113"/>
    <mergeCell ref="D114:E114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42:E142"/>
    <mergeCell ref="D143:E143"/>
    <mergeCell ref="D144:E144"/>
    <mergeCell ref="D145:E145"/>
    <mergeCell ref="D146:E146"/>
    <mergeCell ref="D147:E147"/>
    <mergeCell ref="D135:E135"/>
    <mergeCell ref="D136:E136"/>
    <mergeCell ref="D137:E137"/>
    <mergeCell ref="D138:E138"/>
    <mergeCell ref="D140:E140"/>
    <mergeCell ref="D141:E141"/>
    <mergeCell ref="D154:E154"/>
    <mergeCell ref="D155:E155"/>
    <mergeCell ref="D156:E156"/>
    <mergeCell ref="D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66:E166"/>
    <mergeCell ref="D167:E167"/>
    <mergeCell ref="D168:E168"/>
    <mergeCell ref="D169:E169"/>
    <mergeCell ref="D171:E171"/>
    <mergeCell ref="D172:E172"/>
    <mergeCell ref="D160:E160"/>
    <mergeCell ref="D161:E161"/>
    <mergeCell ref="D162:E162"/>
    <mergeCell ref="D163:E163"/>
    <mergeCell ref="D164:E164"/>
    <mergeCell ref="D165:E165"/>
    <mergeCell ref="D181:E181"/>
    <mergeCell ref="D182:E182"/>
    <mergeCell ref="D183:E183"/>
    <mergeCell ref="D185:E185"/>
    <mergeCell ref="D186:E186"/>
    <mergeCell ref="D187:E187"/>
    <mergeCell ref="D173:E173"/>
    <mergeCell ref="D175:E175"/>
    <mergeCell ref="D177:E177"/>
    <mergeCell ref="D178:E178"/>
    <mergeCell ref="D179:E179"/>
    <mergeCell ref="D180:E180"/>
    <mergeCell ref="D195:E195"/>
    <mergeCell ref="D196:E196"/>
    <mergeCell ref="D197:E197"/>
    <mergeCell ref="D198:E198"/>
    <mergeCell ref="D199:E199"/>
    <mergeCell ref="D200:E200"/>
    <mergeCell ref="D188:E188"/>
    <mergeCell ref="D189:E189"/>
    <mergeCell ref="D190:E190"/>
    <mergeCell ref="D191:E191"/>
    <mergeCell ref="D193:E193"/>
    <mergeCell ref="D194:E194"/>
    <mergeCell ref="D208:E208"/>
    <mergeCell ref="D209:E209"/>
    <mergeCell ref="D210:E210"/>
    <mergeCell ref="D211:E211"/>
    <mergeCell ref="D212:E212"/>
    <mergeCell ref="D213:E213"/>
    <mergeCell ref="D201:E201"/>
    <mergeCell ref="D202:E202"/>
    <mergeCell ref="D203:E203"/>
    <mergeCell ref="D204:E204"/>
    <mergeCell ref="D205:E205"/>
    <mergeCell ref="D207:E207"/>
    <mergeCell ref="D221:E221"/>
    <mergeCell ref="D222:E222"/>
    <mergeCell ref="D223:E223"/>
    <mergeCell ref="D225:E225"/>
    <mergeCell ref="D226:E226"/>
    <mergeCell ref="D227:E227"/>
    <mergeCell ref="D214:E214"/>
    <mergeCell ref="D215:E215"/>
    <mergeCell ref="D216:E216"/>
    <mergeCell ref="D217:E217"/>
    <mergeCell ref="D218:E218"/>
    <mergeCell ref="D220:E220"/>
    <mergeCell ref="D236:E236"/>
    <mergeCell ref="D237:E237"/>
    <mergeCell ref="D238:E238"/>
    <mergeCell ref="D239:E239"/>
    <mergeCell ref="D240:E240"/>
    <mergeCell ref="D241:E241"/>
    <mergeCell ref="D228:E228"/>
    <mergeCell ref="D230:E230"/>
    <mergeCell ref="D232:E232"/>
    <mergeCell ref="D233:E233"/>
    <mergeCell ref="D234:E234"/>
    <mergeCell ref="D235:E235"/>
    <mergeCell ref="D255:E255"/>
    <mergeCell ref="D256:E256"/>
    <mergeCell ref="D248:E248"/>
    <mergeCell ref="D249:E249"/>
    <mergeCell ref="D250:E250"/>
    <mergeCell ref="D251:E251"/>
    <mergeCell ref="D252:E252"/>
    <mergeCell ref="D253:E253"/>
    <mergeCell ref="D242:E242"/>
    <mergeCell ref="D243:E243"/>
    <mergeCell ref="D244:E244"/>
    <mergeCell ref="D245:E245"/>
    <mergeCell ref="D246:E246"/>
    <mergeCell ref="D247:E24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91:B91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SO07  Oprava fasád hala B vrátane telocvične a nádvoria medzi halami</oddHeader>
    <oddFooter>&amp;RStrana &amp;P z &amp;N    &amp;L&amp;7Spracované systémom Systematic® Kalkulus, tel.: 051 77 10 585</oddFooter>
  </headerFooter>
  <rowBreaks count="2" manualBreakCount="2">
    <brk id="40" max="16383" man="1"/>
    <brk id="8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0"/>
  <sheetViews>
    <sheetView workbookViewId="0">
      <pane ySplit="1" topLeftCell="A225" activePane="bottomLeft" state="frozen"/>
      <selection pane="bottomLeft" activeCell="H92" sqref="H92:H246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2783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27533'!E60</f>
        <v>0</v>
      </c>
      <c r="D15" s="58">
        <f>'SO 27533'!F60</f>
        <v>0</v>
      </c>
      <c r="E15" s="67">
        <f>'SO 27533'!G60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27533'!E73</f>
        <v>0</v>
      </c>
      <c r="D16" s="93">
        <f>'SO 27533'!F73</f>
        <v>0</v>
      </c>
      <c r="E16" s="94">
        <f>'SO 27533'!G73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(SUM(Z90:Z249))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27533'!K90:'SO 27533'!K249)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27533'!K90:'SO 27533'!K249)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2783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293</v>
      </c>
      <c r="C56" s="256"/>
      <c r="D56" s="256"/>
      <c r="E56" s="138">
        <f>'SO 27533'!L93</f>
        <v>0</v>
      </c>
      <c r="F56" s="138">
        <f>'SO 27533'!M93</f>
        <v>0</v>
      </c>
      <c r="G56" s="138">
        <f>'SO 27533'!I93</f>
        <v>0</v>
      </c>
      <c r="H56" s="139">
        <f>'SO 27533'!S93</f>
        <v>2.0299999999999998</v>
      </c>
      <c r="I56" s="139">
        <f>'SO 27533'!V93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296</v>
      </c>
      <c r="C57" s="256"/>
      <c r="D57" s="256"/>
      <c r="E57" s="138">
        <f>'SO 27533'!L110</f>
        <v>0</v>
      </c>
      <c r="F57" s="138">
        <f>'SO 27533'!M110</f>
        <v>0</v>
      </c>
      <c r="G57" s="138">
        <f>'SO 27533'!I110</f>
        <v>0</v>
      </c>
      <c r="H57" s="139">
        <f>'SO 27533'!S110</f>
        <v>20.76</v>
      </c>
      <c r="I57" s="139">
        <f>'SO 27533'!V110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78</v>
      </c>
      <c r="C58" s="256"/>
      <c r="D58" s="256"/>
      <c r="E58" s="138">
        <f>'SO 27533'!L133</f>
        <v>0</v>
      </c>
      <c r="F58" s="138">
        <f>'SO 27533'!M133</f>
        <v>0</v>
      </c>
      <c r="G58" s="138">
        <f>'SO 27533'!I133</f>
        <v>0</v>
      </c>
      <c r="H58" s="139">
        <f>'SO 27533'!S133</f>
        <v>22.58</v>
      </c>
      <c r="I58" s="139">
        <f>'SO 27533'!V133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297</v>
      </c>
      <c r="C59" s="256"/>
      <c r="D59" s="256"/>
      <c r="E59" s="138">
        <f>'SO 27533'!L137</f>
        <v>0</v>
      </c>
      <c r="F59" s="138">
        <f>'SO 27533'!M137</f>
        <v>0</v>
      </c>
      <c r="G59" s="138">
        <f>'SO 27533'!I137</f>
        <v>0</v>
      </c>
      <c r="H59" s="139">
        <f>'SO 27533'!S137</f>
        <v>0</v>
      </c>
      <c r="I59" s="139">
        <f>'SO 27533'!V137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7" t="s">
        <v>76</v>
      </c>
      <c r="C60" s="237"/>
      <c r="D60" s="237"/>
      <c r="E60" s="140">
        <f>'SO 27533'!L139</f>
        <v>0</v>
      </c>
      <c r="F60" s="140">
        <f>'SO 27533'!M139</f>
        <v>0</v>
      </c>
      <c r="G60" s="140">
        <f>'SO 27533'!I139</f>
        <v>0</v>
      </c>
      <c r="H60" s="141">
        <f>'SO 27533'!S139</f>
        <v>45.37</v>
      </c>
      <c r="I60" s="141">
        <f>'SO 27533'!V139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"/>
      <c r="B61" s="20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257" t="s">
        <v>79</v>
      </c>
      <c r="C62" s="237"/>
      <c r="D62" s="237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299</v>
      </c>
      <c r="C63" s="256"/>
      <c r="D63" s="256"/>
      <c r="E63" s="138">
        <f>'SO 27533'!L146</f>
        <v>0</v>
      </c>
      <c r="F63" s="138">
        <f>'SO 27533'!M146</f>
        <v>0</v>
      </c>
      <c r="G63" s="138">
        <f>'SO 27533'!I146</f>
        <v>0</v>
      </c>
      <c r="H63" s="139">
        <f>'SO 27533'!S146</f>
        <v>0</v>
      </c>
      <c r="I63" s="139">
        <f>'SO 27533'!V146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82</v>
      </c>
      <c r="C64" s="256"/>
      <c r="D64" s="256"/>
      <c r="E64" s="138">
        <f>'SO 27533'!L167</f>
        <v>0</v>
      </c>
      <c r="F64" s="138">
        <f>'SO 27533'!M167</f>
        <v>0</v>
      </c>
      <c r="G64" s="138">
        <f>'SO 27533'!I167</f>
        <v>0</v>
      </c>
      <c r="H64" s="139">
        <f>'SO 27533'!S167</f>
        <v>0.01</v>
      </c>
      <c r="I64" s="139">
        <f>'SO 27533'!V167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86</v>
      </c>
      <c r="C65" s="256"/>
      <c r="D65" s="256"/>
      <c r="E65" s="138">
        <f>'SO 27533'!L173</f>
        <v>0</v>
      </c>
      <c r="F65" s="138">
        <f>'SO 27533'!M173</f>
        <v>0</v>
      </c>
      <c r="G65" s="138">
        <f>'SO 27533'!I173</f>
        <v>0</v>
      </c>
      <c r="H65" s="139">
        <f>'SO 27533'!S173</f>
        <v>1.89</v>
      </c>
      <c r="I65" s="139">
        <f>'SO 27533'!V173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87</v>
      </c>
      <c r="C66" s="256"/>
      <c r="D66" s="256"/>
      <c r="E66" s="138">
        <f>'SO 27533'!L179</f>
        <v>0</v>
      </c>
      <c r="F66" s="138">
        <f>'SO 27533'!M179</f>
        <v>0</v>
      </c>
      <c r="G66" s="138">
        <f>'SO 27533'!I179</f>
        <v>0</v>
      </c>
      <c r="H66" s="139">
        <f>'SO 27533'!S179</f>
        <v>0</v>
      </c>
      <c r="I66" s="139">
        <f>'SO 27533'!V179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88</v>
      </c>
      <c r="C67" s="256"/>
      <c r="D67" s="256"/>
      <c r="E67" s="138">
        <f>'SO 27533'!L202</f>
        <v>0</v>
      </c>
      <c r="F67" s="138">
        <f>'SO 27533'!M202</f>
        <v>0</v>
      </c>
      <c r="G67" s="138">
        <f>'SO 27533'!I202</f>
        <v>0</v>
      </c>
      <c r="H67" s="139">
        <f>'SO 27533'!S202</f>
        <v>0.01</v>
      </c>
      <c r="I67" s="139">
        <f>'SO 27533'!V202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5" t="s">
        <v>89</v>
      </c>
      <c r="C68" s="256"/>
      <c r="D68" s="256"/>
      <c r="E68" s="138">
        <f>'SO 27533'!L211</f>
        <v>0</v>
      </c>
      <c r="F68" s="138">
        <f>'SO 27533'!M211</f>
        <v>0</v>
      </c>
      <c r="G68" s="138">
        <f>'SO 27533'!I211</f>
        <v>0</v>
      </c>
      <c r="H68" s="139">
        <f>'SO 27533'!S211</f>
        <v>0.12</v>
      </c>
      <c r="I68" s="139">
        <f>'SO 27533'!V211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5" t="s">
        <v>302</v>
      </c>
      <c r="C69" s="256"/>
      <c r="D69" s="256"/>
      <c r="E69" s="138">
        <f>'SO 27533'!L219</f>
        <v>0</v>
      </c>
      <c r="F69" s="138">
        <f>'SO 27533'!M219</f>
        <v>0</v>
      </c>
      <c r="G69" s="138">
        <f>'SO 27533'!I219</f>
        <v>0</v>
      </c>
      <c r="H69" s="139">
        <f>'SO 27533'!S219</f>
        <v>0.14000000000000001</v>
      </c>
      <c r="I69" s="139">
        <f>'SO 27533'!V219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0"/>
      <c r="B70" s="255" t="s">
        <v>305</v>
      </c>
      <c r="C70" s="256"/>
      <c r="D70" s="256"/>
      <c r="E70" s="138">
        <f>'SO 27533'!L225</f>
        <v>0</v>
      </c>
      <c r="F70" s="138">
        <f>'SO 27533'!M225</f>
        <v>0</v>
      </c>
      <c r="G70" s="138">
        <f>'SO 27533'!I225</f>
        <v>0</v>
      </c>
      <c r="H70" s="139">
        <f>'SO 27533'!S225</f>
        <v>0</v>
      </c>
      <c r="I70" s="139">
        <f>'SO 27533'!V225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08"/>
      <c r="X70" s="137"/>
      <c r="Y70" s="137"/>
      <c r="Z70" s="137"/>
    </row>
    <row r="71" spans="1:26" x14ac:dyDescent="0.25">
      <c r="A71" s="10"/>
      <c r="B71" s="255" t="s">
        <v>306</v>
      </c>
      <c r="C71" s="256"/>
      <c r="D71" s="256"/>
      <c r="E71" s="138">
        <f>'SO 27533'!L241</f>
        <v>0</v>
      </c>
      <c r="F71" s="138">
        <f>'SO 27533'!M241</f>
        <v>0</v>
      </c>
      <c r="G71" s="138">
        <f>'SO 27533'!I241</f>
        <v>0</v>
      </c>
      <c r="H71" s="139">
        <f>'SO 27533'!S241</f>
        <v>3.19</v>
      </c>
      <c r="I71" s="139">
        <f>'SO 27533'!V241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08"/>
      <c r="X71" s="137"/>
      <c r="Y71" s="137"/>
      <c r="Z71" s="137"/>
    </row>
    <row r="72" spans="1:26" x14ac:dyDescent="0.25">
      <c r="A72" s="10"/>
      <c r="B72" s="255" t="s">
        <v>307</v>
      </c>
      <c r="C72" s="256"/>
      <c r="D72" s="256"/>
      <c r="E72" s="138">
        <f>'SO 27533'!L247</f>
        <v>0</v>
      </c>
      <c r="F72" s="138">
        <f>'SO 27533'!M247</f>
        <v>0</v>
      </c>
      <c r="G72" s="138">
        <f>'SO 27533'!I247</f>
        <v>0</v>
      </c>
      <c r="H72" s="139">
        <f>'SO 27533'!S247</f>
        <v>0.33</v>
      </c>
      <c r="I72" s="139">
        <f>'SO 27533'!V247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08"/>
      <c r="X72" s="137"/>
      <c r="Y72" s="137"/>
      <c r="Z72" s="137"/>
    </row>
    <row r="73" spans="1:26" x14ac:dyDescent="0.25">
      <c r="A73" s="10"/>
      <c r="B73" s="257" t="s">
        <v>79</v>
      </c>
      <c r="C73" s="237"/>
      <c r="D73" s="237"/>
      <c r="E73" s="140">
        <f>'SO 27533'!L249</f>
        <v>0</v>
      </c>
      <c r="F73" s="140">
        <f>'SO 27533'!M249</f>
        <v>0</v>
      </c>
      <c r="G73" s="140">
        <f>'SO 27533'!I249</f>
        <v>0</v>
      </c>
      <c r="H73" s="141">
        <f>'SO 27533'!S249</f>
        <v>5.69</v>
      </c>
      <c r="I73" s="141">
        <f>'SO 27533'!V249</f>
        <v>0</v>
      </c>
      <c r="J73" s="141"/>
      <c r="K73" s="141"/>
      <c r="L73" s="141"/>
      <c r="M73" s="141"/>
      <c r="N73" s="141"/>
      <c r="O73" s="141"/>
      <c r="P73" s="141"/>
      <c r="Q73" s="137"/>
      <c r="R73" s="137"/>
      <c r="S73" s="137"/>
      <c r="T73" s="137"/>
      <c r="U73" s="137"/>
      <c r="V73" s="150"/>
      <c r="W73" s="208"/>
      <c r="X73" s="137"/>
      <c r="Y73" s="137"/>
      <c r="Z73" s="137"/>
    </row>
    <row r="74" spans="1:26" x14ac:dyDescent="0.25">
      <c r="A74" s="1"/>
      <c r="B74" s="200"/>
      <c r="C74" s="1"/>
      <c r="D74" s="1"/>
      <c r="E74" s="131"/>
      <c r="F74" s="131"/>
      <c r="G74" s="131"/>
      <c r="H74" s="132"/>
      <c r="I74" s="132"/>
      <c r="J74" s="132"/>
      <c r="K74" s="132"/>
      <c r="L74" s="132"/>
      <c r="M74" s="132"/>
      <c r="N74" s="132"/>
      <c r="O74" s="132"/>
      <c r="P74" s="132"/>
      <c r="V74" s="151"/>
      <c r="W74" s="53"/>
    </row>
    <row r="75" spans="1:26" x14ac:dyDescent="0.25">
      <c r="A75" s="142"/>
      <c r="B75" s="240" t="s">
        <v>95</v>
      </c>
      <c r="C75" s="241"/>
      <c r="D75" s="241"/>
      <c r="E75" s="144">
        <f>'SO 27533'!L250</f>
        <v>0</v>
      </c>
      <c r="F75" s="144">
        <f>'SO 27533'!M250</f>
        <v>0</v>
      </c>
      <c r="G75" s="144">
        <f>'SO 27533'!I250</f>
        <v>0</v>
      </c>
      <c r="H75" s="145">
        <f>'SO 27533'!S250</f>
        <v>51.06</v>
      </c>
      <c r="I75" s="145">
        <f>'SO 27533'!V250</f>
        <v>0</v>
      </c>
      <c r="J75" s="146"/>
      <c r="K75" s="146"/>
      <c r="L75" s="146"/>
      <c r="M75" s="146"/>
      <c r="N75" s="146"/>
      <c r="O75" s="146"/>
      <c r="P75" s="146"/>
      <c r="Q75" s="147"/>
      <c r="R75" s="147"/>
      <c r="S75" s="147"/>
      <c r="T75" s="147"/>
      <c r="U75" s="147"/>
      <c r="V75" s="152"/>
      <c r="W75" s="208"/>
      <c r="X75" s="143"/>
      <c r="Y75" s="143"/>
      <c r="Z75" s="143"/>
    </row>
    <row r="76" spans="1:26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x14ac:dyDescent="0.25">
      <c r="A77" s="15"/>
      <c r="B77" s="42"/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25">
      <c r="A78" s="15"/>
      <c r="B78" s="38"/>
      <c r="C78" s="8"/>
      <c r="D78" s="8"/>
      <c r="E78" s="27"/>
      <c r="F78" s="27"/>
      <c r="G78" s="27"/>
      <c r="H78" s="154"/>
      <c r="I78" s="154"/>
      <c r="J78" s="154"/>
      <c r="K78" s="154"/>
      <c r="L78" s="154"/>
      <c r="M78" s="154"/>
      <c r="N78" s="154"/>
      <c r="O78" s="154"/>
      <c r="P78" s="154"/>
      <c r="Q78" s="16"/>
      <c r="R78" s="16"/>
      <c r="S78" s="16"/>
      <c r="T78" s="16"/>
      <c r="U78" s="16"/>
      <c r="V78" s="16"/>
      <c r="W78" s="53"/>
    </row>
    <row r="79" spans="1:26" ht="35.1" customHeight="1" x14ac:dyDescent="0.25">
      <c r="A79" s="1"/>
      <c r="B79" s="242" t="s">
        <v>96</v>
      </c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53"/>
    </row>
    <row r="80" spans="1:26" x14ac:dyDescent="0.25">
      <c r="A80" s="15"/>
      <c r="B80" s="97"/>
      <c r="C80" s="19"/>
      <c r="D80" s="19"/>
      <c r="E80" s="99"/>
      <c r="F80" s="99"/>
      <c r="G80" s="99"/>
      <c r="H80" s="168"/>
      <c r="I80" s="168"/>
      <c r="J80" s="168"/>
      <c r="K80" s="168"/>
      <c r="L80" s="168"/>
      <c r="M80" s="168"/>
      <c r="N80" s="168"/>
      <c r="O80" s="168"/>
      <c r="P80" s="168"/>
      <c r="Q80" s="20"/>
      <c r="R80" s="20"/>
      <c r="S80" s="20"/>
      <c r="T80" s="20"/>
      <c r="U80" s="20"/>
      <c r="V80" s="20"/>
      <c r="W80" s="53"/>
    </row>
    <row r="81" spans="1:26" ht="20.100000000000001" customHeight="1" x14ac:dyDescent="0.25">
      <c r="A81" s="195"/>
      <c r="B81" s="246" t="s">
        <v>37</v>
      </c>
      <c r="C81" s="247"/>
      <c r="D81" s="247"/>
      <c r="E81" s="248"/>
      <c r="F81" s="166"/>
      <c r="G81" s="166"/>
      <c r="H81" s="167" t="s">
        <v>107</v>
      </c>
      <c r="I81" s="252" t="s">
        <v>108</v>
      </c>
      <c r="J81" s="253"/>
      <c r="K81" s="253"/>
      <c r="L81" s="253"/>
      <c r="M81" s="253"/>
      <c r="N81" s="253"/>
      <c r="O81" s="253"/>
      <c r="P81" s="254"/>
      <c r="Q81" s="18"/>
      <c r="R81" s="18"/>
      <c r="S81" s="18"/>
      <c r="T81" s="18"/>
      <c r="U81" s="18"/>
      <c r="V81" s="18"/>
      <c r="W81" s="53"/>
    </row>
    <row r="82" spans="1:26" ht="20.100000000000001" customHeight="1" x14ac:dyDescent="0.25">
      <c r="A82" s="195"/>
      <c r="B82" s="249" t="s">
        <v>38</v>
      </c>
      <c r="C82" s="250"/>
      <c r="D82" s="250"/>
      <c r="E82" s="251"/>
      <c r="F82" s="162"/>
      <c r="G82" s="162"/>
      <c r="H82" s="163" t="s">
        <v>32</v>
      </c>
      <c r="I82" s="16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25">
      <c r="A83" s="195"/>
      <c r="B83" s="249" t="s">
        <v>39</v>
      </c>
      <c r="C83" s="250"/>
      <c r="D83" s="250"/>
      <c r="E83" s="251"/>
      <c r="F83" s="162"/>
      <c r="G83" s="162"/>
      <c r="H83" s="163" t="s">
        <v>109</v>
      </c>
      <c r="I83" s="163" t="s">
        <v>36</v>
      </c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ht="20.100000000000001" customHeight="1" x14ac:dyDescent="0.25">
      <c r="A84" s="15"/>
      <c r="B84" s="199" t="s">
        <v>110</v>
      </c>
      <c r="C84" s="3"/>
      <c r="D84" s="3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ht="20.100000000000001" customHeight="1" x14ac:dyDescent="0.25">
      <c r="A85" s="15"/>
      <c r="B85" s="199" t="s">
        <v>2783</v>
      </c>
      <c r="C85" s="3"/>
      <c r="D85" s="3"/>
      <c r="E85" s="14"/>
      <c r="F85" s="14"/>
      <c r="G85" s="14"/>
      <c r="H85" s="153"/>
      <c r="I85" s="153"/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ht="20.100000000000001" customHeight="1" x14ac:dyDescent="0.25">
      <c r="A86" s="15"/>
      <c r="B86" s="42"/>
      <c r="C86" s="3"/>
      <c r="D86" s="3"/>
      <c r="E86" s="14"/>
      <c r="F86" s="14"/>
      <c r="G86" s="14"/>
      <c r="H86" s="153"/>
      <c r="I86" s="153"/>
      <c r="J86" s="153"/>
      <c r="K86" s="153"/>
      <c r="L86" s="153"/>
      <c r="M86" s="153"/>
      <c r="N86" s="153"/>
      <c r="O86" s="153"/>
      <c r="P86" s="153"/>
      <c r="Q86" s="11"/>
      <c r="R86" s="11"/>
      <c r="S86" s="11"/>
      <c r="T86" s="11"/>
      <c r="U86" s="11"/>
      <c r="V86" s="11"/>
      <c r="W86" s="53"/>
    </row>
    <row r="87" spans="1:26" ht="20.100000000000001" customHeight="1" x14ac:dyDescent="0.25">
      <c r="A87" s="15"/>
      <c r="B87" s="42"/>
      <c r="C87" s="3"/>
      <c r="D87" s="3"/>
      <c r="E87" s="14"/>
      <c r="F87" s="14"/>
      <c r="G87" s="14"/>
      <c r="H87" s="153"/>
      <c r="I87" s="153"/>
      <c r="J87" s="153"/>
      <c r="K87" s="153"/>
      <c r="L87" s="153"/>
      <c r="M87" s="153"/>
      <c r="N87" s="153"/>
      <c r="O87" s="153"/>
      <c r="P87" s="153"/>
      <c r="Q87" s="11"/>
      <c r="R87" s="11"/>
      <c r="S87" s="11"/>
      <c r="T87" s="11"/>
      <c r="U87" s="11"/>
      <c r="V87" s="11"/>
      <c r="W87" s="53"/>
    </row>
    <row r="88" spans="1:26" ht="20.100000000000001" customHeight="1" x14ac:dyDescent="0.25">
      <c r="A88" s="15"/>
      <c r="B88" s="201" t="s">
        <v>75</v>
      </c>
      <c r="C88" s="164"/>
      <c r="D88" s="164"/>
      <c r="E88" s="14"/>
      <c r="F88" s="14"/>
      <c r="G88" s="14"/>
      <c r="H88" s="153"/>
      <c r="I88" s="153"/>
      <c r="J88" s="153"/>
      <c r="K88" s="153"/>
      <c r="L88" s="153"/>
      <c r="M88" s="153"/>
      <c r="N88" s="153"/>
      <c r="O88" s="153"/>
      <c r="P88" s="153"/>
      <c r="Q88" s="11"/>
      <c r="R88" s="11"/>
      <c r="S88" s="11"/>
      <c r="T88" s="11"/>
      <c r="U88" s="11"/>
      <c r="V88" s="11"/>
      <c r="W88" s="53"/>
    </row>
    <row r="89" spans="1:26" x14ac:dyDescent="0.25">
      <c r="A89" s="2"/>
      <c r="B89" s="202" t="s">
        <v>97</v>
      </c>
      <c r="C89" s="128" t="s">
        <v>98</v>
      </c>
      <c r="D89" s="128" t="s">
        <v>99</v>
      </c>
      <c r="E89" s="155"/>
      <c r="F89" s="155" t="s">
        <v>100</v>
      </c>
      <c r="G89" s="155" t="s">
        <v>101</v>
      </c>
      <c r="H89" s="156" t="s">
        <v>102</v>
      </c>
      <c r="I89" s="156" t="s">
        <v>103</v>
      </c>
      <c r="J89" s="156"/>
      <c r="K89" s="156"/>
      <c r="L89" s="156"/>
      <c r="M89" s="156"/>
      <c r="N89" s="156"/>
      <c r="O89" s="156"/>
      <c r="P89" s="156" t="s">
        <v>104</v>
      </c>
      <c r="Q89" s="157"/>
      <c r="R89" s="157"/>
      <c r="S89" s="128" t="s">
        <v>105</v>
      </c>
      <c r="T89" s="158"/>
      <c r="U89" s="158"/>
      <c r="V89" s="128" t="s">
        <v>106</v>
      </c>
      <c r="W89" s="53"/>
    </row>
    <row r="90" spans="1:26" x14ac:dyDescent="0.25">
      <c r="A90" s="10"/>
      <c r="B90" s="203"/>
      <c r="C90" s="169"/>
      <c r="D90" s="239" t="s">
        <v>76</v>
      </c>
      <c r="E90" s="239"/>
      <c r="F90" s="134"/>
      <c r="G90" s="170"/>
      <c r="H90" s="134"/>
      <c r="I90" s="134"/>
      <c r="J90" s="135"/>
      <c r="K90" s="135"/>
      <c r="L90" s="135"/>
      <c r="M90" s="135"/>
      <c r="N90" s="135"/>
      <c r="O90" s="135"/>
      <c r="P90" s="135"/>
      <c r="Q90" s="133"/>
      <c r="R90" s="133"/>
      <c r="S90" s="133"/>
      <c r="T90" s="133"/>
      <c r="U90" s="133"/>
      <c r="V90" s="189"/>
      <c r="W90" s="208"/>
      <c r="X90" s="137"/>
      <c r="Y90" s="137"/>
      <c r="Z90" s="137"/>
    </row>
    <row r="91" spans="1:26" x14ac:dyDescent="0.25">
      <c r="A91" s="10"/>
      <c r="B91" s="204"/>
      <c r="C91" s="172">
        <v>3</v>
      </c>
      <c r="D91" s="235" t="s">
        <v>293</v>
      </c>
      <c r="E91" s="235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0"/>
      <c r="W91" s="208"/>
      <c r="X91" s="137"/>
      <c r="Y91" s="137"/>
      <c r="Z91" s="137"/>
    </row>
    <row r="92" spans="1:26" ht="35.1" customHeight="1" x14ac:dyDescent="0.25">
      <c r="A92" s="179"/>
      <c r="B92" s="205">
        <v>1</v>
      </c>
      <c r="C92" s="180" t="s">
        <v>2784</v>
      </c>
      <c r="D92" s="236" t="s">
        <v>2785</v>
      </c>
      <c r="E92" s="236"/>
      <c r="F92" s="174" t="s">
        <v>120</v>
      </c>
      <c r="G92" s="175">
        <v>3.66</v>
      </c>
      <c r="H92" s="174"/>
      <c r="I92" s="174">
        <f>ROUND(G92*(H92),2)</f>
        <v>0</v>
      </c>
      <c r="J92" s="176">
        <f>ROUND(G92*(N92),2)</f>
        <v>555.62</v>
      </c>
      <c r="K92" s="177">
        <f>ROUND(G92*(O92),2)</f>
        <v>0</v>
      </c>
      <c r="L92" s="177">
        <f>ROUND(G92*(H92),2)</f>
        <v>0</v>
      </c>
      <c r="M92" s="177"/>
      <c r="N92" s="177">
        <v>151.81</v>
      </c>
      <c r="O92" s="177"/>
      <c r="P92" s="183">
        <v>0.55410999999999999</v>
      </c>
      <c r="Q92" s="181"/>
      <c r="R92" s="181">
        <v>0.55410999999999999</v>
      </c>
      <c r="S92" s="182">
        <f>ROUND(G92*(P92),3)</f>
        <v>2.028</v>
      </c>
      <c r="T92" s="178"/>
      <c r="U92" s="178"/>
      <c r="V92" s="191"/>
      <c r="W92" s="53"/>
      <c r="Z92">
        <v>0</v>
      </c>
    </row>
    <row r="93" spans="1:26" x14ac:dyDescent="0.25">
      <c r="A93" s="10"/>
      <c r="B93" s="204"/>
      <c r="C93" s="172">
        <v>3</v>
      </c>
      <c r="D93" s="235" t="s">
        <v>293</v>
      </c>
      <c r="E93" s="235"/>
      <c r="F93" s="138"/>
      <c r="G93" s="171"/>
      <c r="H93" s="138"/>
      <c r="I93" s="140">
        <f>ROUND((SUM(I91:I92))/1,2)</f>
        <v>0</v>
      </c>
      <c r="J93" s="139"/>
      <c r="K93" s="139"/>
      <c r="L93" s="139">
        <f>ROUND((SUM(L91:L92))/1,2)</f>
        <v>0</v>
      </c>
      <c r="M93" s="139">
        <f>ROUND((SUM(M91:M92))/1,2)</f>
        <v>0</v>
      </c>
      <c r="N93" s="139"/>
      <c r="O93" s="139"/>
      <c r="P93" s="139"/>
      <c r="Q93" s="10"/>
      <c r="R93" s="10"/>
      <c r="S93" s="10">
        <f>ROUND((SUM(S91:S92))/1,2)</f>
        <v>2.0299999999999998</v>
      </c>
      <c r="T93" s="10"/>
      <c r="U93" s="10"/>
      <c r="V93" s="192">
        <f>ROUND((SUM(V91:V92))/1,2)</f>
        <v>0</v>
      </c>
      <c r="W93" s="208"/>
      <c r="X93" s="137"/>
      <c r="Y93" s="137"/>
      <c r="Z93" s="137"/>
    </row>
    <row r="94" spans="1:26" x14ac:dyDescent="0.25">
      <c r="A94" s="1"/>
      <c r="B94" s="200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193"/>
      <c r="W94" s="53"/>
    </row>
    <row r="95" spans="1:26" x14ac:dyDescent="0.25">
      <c r="A95" s="10"/>
      <c r="B95" s="204"/>
      <c r="C95" s="172">
        <v>6</v>
      </c>
      <c r="D95" s="235" t="s">
        <v>296</v>
      </c>
      <c r="E95" s="235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0"/>
      <c r="W95" s="208"/>
      <c r="X95" s="137"/>
      <c r="Y95" s="137"/>
      <c r="Z95" s="137"/>
    </row>
    <row r="96" spans="1:26" ht="24.95" customHeight="1" x14ac:dyDescent="0.25">
      <c r="A96" s="179"/>
      <c r="B96" s="205">
        <v>2</v>
      </c>
      <c r="C96" s="180" t="s">
        <v>2786</v>
      </c>
      <c r="D96" s="236" t="s">
        <v>2787</v>
      </c>
      <c r="E96" s="236"/>
      <c r="F96" s="174" t="s">
        <v>113</v>
      </c>
      <c r="G96" s="175">
        <v>1019.282</v>
      </c>
      <c r="H96" s="174"/>
      <c r="I96" s="174">
        <f t="shared" ref="I96:I109" si="0">ROUND(G96*(H96),2)</f>
        <v>0</v>
      </c>
      <c r="J96" s="176">
        <f t="shared" ref="J96:J109" si="1">ROUND(G96*(N96),2)</f>
        <v>8062.52</v>
      </c>
      <c r="K96" s="177">
        <f t="shared" ref="K96:K109" si="2">ROUND(G96*(O96),2)</f>
        <v>0</v>
      </c>
      <c r="L96" s="177">
        <f t="shared" ref="L96:L104" si="3">ROUND(G96*(H96),2)</f>
        <v>0</v>
      </c>
      <c r="M96" s="177"/>
      <c r="N96" s="177">
        <v>7.91</v>
      </c>
      <c r="O96" s="177"/>
      <c r="P96" s="183">
        <v>1.9009999999999999E-2</v>
      </c>
      <c r="Q96" s="181"/>
      <c r="R96" s="181">
        <v>1.9009999999999999E-2</v>
      </c>
      <c r="S96" s="182">
        <f t="shared" ref="S96:S109" si="4">ROUND(G96*(P96),3)</f>
        <v>19.376999999999999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3</v>
      </c>
      <c r="C97" s="180" t="s">
        <v>2788</v>
      </c>
      <c r="D97" s="236" t="s">
        <v>2789</v>
      </c>
      <c r="E97" s="236"/>
      <c r="F97" s="174" t="s">
        <v>113</v>
      </c>
      <c r="G97" s="175">
        <v>50.76</v>
      </c>
      <c r="H97" s="174"/>
      <c r="I97" s="174">
        <f t="shared" si="0"/>
        <v>0</v>
      </c>
      <c r="J97" s="176">
        <f t="shared" si="1"/>
        <v>57.87</v>
      </c>
      <c r="K97" s="177">
        <f t="shared" si="2"/>
        <v>0</v>
      </c>
      <c r="L97" s="177">
        <f t="shared" si="3"/>
        <v>0</v>
      </c>
      <c r="M97" s="177"/>
      <c r="N97" s="177">
        <v>1.1400000000000001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4</v>
      </c>
      <c r="C98" s="180" t="s">
        <v>2790</v>
      </c>
      <c r="D98" s="236" t="s">
        <v>2791</v>
      </c>
      <c r="E98" s="236"/>
      <c r="F98" s="174" t="s">
        <v>113</v>
      </c>
      <c r="G98" s="175">
        <v>75.037999999999997</v>
      </c>
      <c r="H98" s="174"/>
      <c r="I98" s="174">
        <f t="shared" si="0"/>
        <v>0</v>
      </c>
      <c r="J98" s="176">
        <f t="shared" si="1"/>
        <v>132.82</v>
      </c>
      <c r="K98" s="177">
        <f t="shared" si="2"/>
        <v>0</v>
      </c>
      <c r="L98" s="177">
        <f t="shared" si="3"/>
        <v>0</v>
      </c>
      <c r="M98" s="177"/>
      <c r="N98" s="177">
        <v>1.77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5</v>
      </c>
      <c r="C99" s="180" t="s">
        <v>2792</v>
      </c>
      <c r="D99" s="236" t="s">
        <v>2793</v>
      </c>
      <c r="E99" s="236"/>
      <c r="F99" s="174" t="s">
        <v>113</v>
      </c>
      <c r="G99" s="175">
        <v>1019.282</v>
      </c>
      <c r="H99" s="174"/>
      <c r="I99" s="174">
        <f t="shared" si="0"/>
        <v>0</v>
      </c>
      <c r="J99" s="176">
        <f t="shared" si="1"/>
        <v>1508.54</v>
      </c>
      <c r="K99" s="177">
        <f t="shared" si="2"/>
        <v>0</v>
      </c>
      <c r="L99" s="177">
        <f t="shared" si="3"/>
        <v>0</v>
      </c>
      <c r="M99" s="177"/>
      <c r="N99" s="177">
        <v>1.48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6</v>
      </c>
      <c r="C100" s="180" t="s">
        <v>2794</v>
      </c>
      <c r="D100" s="236" t="s">
        <v>2795</v>
      </c>
      <c r="E100" s="236"/>
      <c r="F100" s="174" t="s">
        <v>113</v>
      </c>
      <c r="G100" s="175">
        <v>50.76</v>
      </c>
      <c r="H100" s="174"/>
      <c r="I100" s="174">
        <f t="shared" si="0"/>
        <v>0</v>
      </c>
      <c r="J100" s="176">
        <f t="shared" si="1"/>
        <v>610.64</v>
      </c>
      <c r="K100" s="177">
        <f t="shared" si="2"/>
        <v>0</v>
      </c>
      <c r="L100" s="177">
        <f t="shared" si="3"/>
        <v>0</v>
      </c>
      <c r="M100" s="177"/>
      <c r="N100" s="177">
        <v>12.03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7</v>
      </c>
      <c r="C101" s="180" t="s">
        <v>2796</v>
      </c>
      <c r="D101" s="236" t="s">
        <v>2797</v>
      </c>
      <c r="E101" s="236"/>
      <c r="F101" s="174" t="s">
        <v>113</v>
      </c>
      <c r="G101" s="175">
        <v>75.037999999999997</v>
      </c>
      <c r="H101" s="174"/>
      <c r="I101" s="174">
        <f t="shared" si="0"/>
        <v>0</v>
      </c>
      <c r="J101" s="176">
        <f t="shared" si="1"/>
        <v>567.29</v>
      </c>
      <c r="K101" s="177">
        <f t="shared" si="2"/>
        <v>0</v>
      </c>
      <c r="L101" s="177">
        <f t="shared" si="3"/>
        <v>0</v>
      </c>
      <c r="M101" s="177"/>
      <c r="N101" s="177">
        <v>7.5600000000000005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8</v>
      </c>
      <c r="C102" s="180" t="s">
        <v>2798</v>
      </c>
      <c r="D102" s="236" t="s">
        <v>2799</v>
      </c>
      <c r="E102" s="236"/>
      <c r="F102" s="174" t="s">
        <v>113</v>
      </c>
      <c r="G102" s="175">
        <v>94.878</v>
      </c>
      <c r="H102" s="174"/>
      <c r="I102" s="174">
        <f t="shared" si="0"/>
        <v>0</v>
      </c>
      <c r="J102" s="176">
        <f t="shared" si="1"/>
        <v>595.83000000000004</v>
      </c>
      <c r="K102" s="177">
        <f t="shared" si="2"/>
        <v>0</v>
      </c>
      <c r="L102" s="177">
        <f t="shared" si="3"/>
        <v>0</v>
      </c>
      <c r="M102" s="177"/>
      <c r="N102" s="177">
        <v>6.28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05">
        <v>9</v>
      </c>
      <c r="C103" s="180" t="s">
        <v>1751</v>
      </c>
      <c r="D103" s="236" t="s">
        <v>1752</v>
      </c>
      <c r="E103" s="236"/>
      <c r="F103" s="174" t="s">
        <v>113</v>
      </c>
      <c r="G103" s="175">
        <v>19.84</v>
      </c>
      <c r="H103" s="174"/>
      <c r="I103" s="174">
        <f t="shared" si="0"/>
        <v>0</v>
      </c>
      <c r="J103" s="176">
        <f t="shared" si="1"/>
        <v>101.58</v>
      </c>
      <c r="K103" s="177">
        <f t="shared" si="2"/>
        <v>0</v>
      </c>
      <c r="L103" s="177">
        <f t="shared" si="3"/>
        <v>0</v>
      </c>
      <c r="M103" s="177"/>
      <c r="N103" s="177">
        <v>5.12</v>
      </c>
      <c r="O103" s="177"/>
      <c r="P103" s="183">
        <v>2.8800000000000002E-3</v>
      </c>
      <c r="Q103" s="181"/>
      <c r="R103" s="181">
        <v>2.8800000000000002E-3</v>
      </c>
      <c r="S103" s="182">
        <f t="shared" si="4"/>
        <v>5.7000000000000002E-2</v>
      </c>
      <c r="T103" s="178"/>
      <c r="U103" s="178"/>
      <c r="V103" s="191"/>
      <c r="W103" s="53"/>
      <c r="Z103">
        <v>0</v>
      </c>
    </row>
    <row r="104" spans="1:26" ht="35.1" customHeight="1" x14ac:dyDescent="0.25">
      <c r="A104" s="179"/>
      <c r="B104" s="205">
        <v>10</v>
      </c>
      <c r="C104" s="180" t="s">
        <v>503</v>
      </c>
      <c r="D104" s="236" t="s">
        <v>504</v>
      </c>
      <c r="E104" s="236"/>
      <c r="F104" s="174" t="s">
        <v>113</v>
      </c>
      <c r="G104" s="175">
        <v>32.707000000000001</v>
      </c>
      <c r="H104" s="174"/>
      <c r="I104" s="174">
        <f t="shared" si="0"/>
        <v>0</v>
      </c>
      <c r="J104" s="176">
        <f t="shared" si="1"/>
        <v>2763.74</v>
      </c>
      <c r="K104" s="177">
        <f t="shared" si="2"/>
        <v>0</v>
      </c>
      <c r="L104" s="177">
        <f t="shared" si="3"/>
        <v>0</v>
      </c>
      <c r="M104" s="177"/>
      <c r="N104" s="177">
        <v>84.5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1"/>
      <c r="W104" s="53"/>
      <c r="Z104">
        <v>0</v>
      </c>
    </row>
    <row r="105" spans="1:26" ht="35.1" customHeight="1" x14ac:dyDescent="0.25">
      <c r="A105" s="179"/>
      <c r="B105" s="221">
        <v>11</v>
      </c>
      <c r="C105" s="216" t="s">
        <v>509</v>
      </c>
      <c r="D105" s="315" t="s">
        <v>2629</v>
      </c>
      <c r="E105" s="315"/>
      <c r="F105" s="211" t="s">
        <v>113</v>
      </c>
      <c r="G105" s="212">
        <v>32.707000000000001</v>
      </c>
      <c r="H105" s="211"/>
      <c r="I105" s="211">
        <f t="shared" si="0"/>
        <v>0</v>
      </c>
      <c r="J105" s="213">
        <f t="shared" si="1"/>
        <v>3924.84</v>
      </c>
      <c r="K105" s="214">
        <f t="shared" si="2"/>
        <v>0</v>
      </c>
      <c r="L105" s="214"/>
      <c r="M105" s="214">
        <f>ROUND(G105*(H105),2)</f>
        <v>0</v>
      </c>
      <c r="N105" s="214">
        <v>120</v>
      </c>
      <c r="O105" s="214"/>
      <c r="P105" s="217"/>
      <c r="Q105" s="217"/>
      <c r="R105" s="217"/>
      <c r="S105" s="218">
        <f t="shared" si="4"/>
        <v>0</v>
      </c>
      <c r="T105" s="215"/>
      <c r="U105" s="215"/>
      <c r="V105" s="220"/>
      <c r="W105" s="53"/>
      <c r="Z105">
        <v>0</v>
      </c>
    </row>
    <row r="106" spans="1:26" ht="24.95" customHeight="1" x14ac:dyDescent="0.25">
      <c r="A106" s="179"/>
      <c r="B106" s="205">
        <v>12</v>
      </c>
      <c r="C106" s="180" t="s">
        <v>2800</v>
      </c>
      <c r="D106" s="236" t="s">
        <v>2801</v>
      </c>
      <c r="E106" s="236"/>
      <c r="F106" s="174" t="s">
        <v>120</v>
      </c>
      <c r="G106" s="175">
        <v>0.59299999999999997</v>
      </c>
      <c r="H106" s="174"/>
      <c r="I106" s="174">
        <f t="shared" si="0"/>
        <v>0</v>
      </c>
      <c r="J106" s="176">
        <f t="shared" si="1"/>
        <v>72.25</v>
      </c>
      <c r="K106" s="177">
        <f t="shared" si="2"/>
        <v>0</v>
      </c>
      <c r="L106" s="177">
        <f>ROUND(G106*(H106),2)</f>
        <v>0</v>
      </c>
      <c r="M106" s="177"/>
      <c r="N106" s="177">
        <v>121.83</v>
      </c>
      <c r="O106" s="177"/>
      <c r="P106" s="183">
        <v>2.2371500000000002</v>
      </c>
      <c r="Q106" s="181"/>
      <c r="R106" s="181">
        <v>2.2371500000000002</v>
      </c>
      <c r="S106" s="182">
        <f t="shared" si="4"/>
        <v>1.327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13</v>
      </c>
      <c r="C107" s="180" t="s">
        <v>2802</v>
      </c>
      <c r="D107" s="236" t="s">
        <v>2803</v>
      </c>
      <c r="E107" s="236"/>
      <c r="F107" s="174" t="s">
        <v>113</v>
      </c>
      <c r="G107" s="175">
        <v>22.591000000000001</v>
      </c>
      <c r="H107" s="174"/>
      <c r="I107" s="174">
        <f t="shared" si="0"/>
        <v>0</v>
      </c>
      <c r="J107" s="176">
        <f t="shared" si="1"/>
        <v>11.3</v>
      </c>
      <c r="K107" s="177">
        <f t="shared" si="2"/>
        <v>0</v>
      </c>
      <c r="L107" s="177">
        <f>ROUND(G107*(H107),2)</f>
        <v>0</v>
      </c>
      <c r="M107" s="177"/>
      <c r="N107" s="177">
        <v>0.5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1"/>
      <c r="W107" s="53"/>
      <c r="Z107">
        <v>0</v>
      </c>
    </row>
    <row r="108" spans="1:26" ht="24.95" customHeight="1" x14ac:dyDescent="0.25">
      <c r="A108" s="179"/>
      <c r="B108" s="221">
        <v>14</v>
      </c>
      <c r="C108" s="216" t="s">
        <v>2804</v>
      </c>
      <c r="D108" s="315" t="s">
        <v>2805</v>
      </c>
      <c r="E108" s="315"/>
      <c r="F108" s="211" t="s">
        <v>270</v>
      </c>
      <c r="G108" s="212">
        <v>5</v>
      </c>
      <c r="H108" s="211"/>
      <c r="I108" s="211">
        <f t="shared" si="0"/>
        <v>0</v>
      </c>
      <c r="J108" s="213">
        <f t="shared" si="1"/>
        <v>17.100000000000001</v>
      </c>
      <c r="K108" s="214">
        <f t="shared" si="2"/>
        <v>0</v>
      </c>
      <c r="L108" s="214"/>
      <c r="M108" s="214">
        <f>ROUND(G108*(H108),2)</f>
        <v>0</v>
      </c>
      <c r="N108" s="214">
        <v>3.42</v>
      </c>
      <c r="O108" s="214"/>
      <c r="P108" s="217"/>
      <c r="Q108" s="217"/>
      <c r="R108" s="217"/>
      <c r="S108" s="218">
        <f t="shared" si="4"/>
        <v>0</v>
      </c>
      <c r="T108" s="215"/>
      <c r="U108" s="215"/>
      <c r="V108" s="220"/>
      <c r="W108" s="53"/>
      <c r="Z108">
        <v>0</v>
      </c>
    </row>
    <row r="109" spans="1:26" ht="24.95" customHeight="1" x14ac:dyDescent="0.25">
      <c r="A109" s="179"/>
      <c r="B109" s="205">
        <v>15</v>
      </c>
      <c r="C109" s="180" t="s">
        <v>2806</v>
      </c>
      <c r="D109" s="236" t="s">
        <v>2807</v>
      </c>
      <c r="E109" s="236"/>
      <c r="F109" s="174" t="s">
        <v>113</v>
      </c>
      <c r="G109" s="175">
        <v>22.591000000000001</v>
      </c>
      <c r="H109" s="174"/>
      <c r="I109" s="174">
        <f t="shared" si="0"/>
        <v>0</v>
      </c>
      <c r="J109" s="176">
        <f t="shared" si="1"/>
        <v>214.84</v>
      </c>
      <c r="K109" s="177">
        <f t="shared" si="2"/>
        <v>0</v>
      </c>
      <c r="L109" s="177">
        <f>ROUND(G109*(H109),2)</f>
        <v>0</v>
      </c>
      <c r="M109" s="177"/>
      <c r="N109" s="177">
        <v>9.51</v>
      </c>
      <c r="O109" s="177"/>
      <c r="P109" s="181"/>
      <c r="Q109" s="181"/>
      <c r="R109" s="181"/>
      <c r="S109" s="182">
        <f t="shared" si="4"/>
        <v>0</v>
      </c>
      <c r="T109" s="178"/>
      <c r="U109" s="178"/>
      <c r="V109" s="191"/>
      <c r="W109" s="53"/>
      <c r="Z109">
        <v>0</v>
      </c>
    </row>
    <row r="110" spans="1:26" x14ac:dyDescent="0.25">
      <c r="A110" s="10"/>
      <c r="B110" s="204"/>
      <c r="C110" s="172">
        <v>6</v>
      </c>
      <c r="D110" s="235" t="s">
        <v>296</v>
      </c>
      <c r="E110" s="235"/>
      <c r="F110" s="138"/>
      <c r="G110" s="171"/>
      <c r="H110" s="138"/>
      <c r="I110" s="140">
        <f>ROUND((SUM(I95:I109))/1,2)</f>
        <v>0</v>
      </c>
      <c r="J110" s="139"/>
      <c r="K110" s="139"/>
      <c r="L110" s="139">
        <f>ROUND((SUM(L95:L109))/1,2)</f>
        <v>0</v>
      </c>
      <c r="M110" s="139">
        <f>ROUND((SUM(M95:M109))/1,2)</f>
        <v>0</v>
      </c>
      <c r="N110" s="139"/>
      <c r="O110" s="139"/>
      <c r="P110" s="139"/>
      <c r="Q110" s="10"/>
      <c r="R110" s="10"/>
      <c r="S110" s="10">
        <f>ROUND((SUM(S95:S109))/1,2)</f>
        <v>20.76</v>
      </c>
      <c r="T110" s="10"/>
      <c r="U110" s="10"/>
      <c r="V110" s="192">
        <f>ROUND((SUM(V95:V109))/1,2)</f>
        <v>0</v>
      </c>
      <c r="W110" s="208"/>
      <c r="X110" s="137"/>
      <c r="Y110" s="137"/>
      <c r="Z110" s="137"/>
    </row>
    <row r="111" spans="1:26" x14ac:dyDescent="0.25">
      <c r="A111" s="1"/>
      <c r="B111" s="200"/>
      <c r="C111" s="1"/>
      <c r="D111" s="1"/>
      <c r="E111" s="131"/>
      <c r="F111" s="131"/>
      <c r="G111" s="165"/>
      <c r="H111" s="131"/>
      <c r="I111" s="131"/>
      <c r="J111" s="132"/>
      <c r="K111" s="132"/>
      <c r="L111" s="132"/>
      <c r="M111" s="132"/>
      <c r="N111" s="132"/>
      <c r="O111" s="132"/>
      <c r="P111" s="132"/>
      <c r="Q111" s="1"/>
      <c r="R111" s="1"/>
      <c r="S111" s="1"/>
      <c r="T111" s="1"/>
      <c r="U111" s="1"/>
      <c r="V111" s="193"/>
      <c r="W111" s="53"/>
    </row>
    <row r="112" spans="1:26" x14ac:dyDescent="0.25">
      <c r="A112" s="10"/>
      <c r="B112" s="204"/>
      <c r="C112" s="172">
        <v>9</v>
      </c>
      <c r="D112" s="235" t="s">
        <v>78</v>
      </c>
      <c r="E112" s="235"/>
      <c r="F112" s="138"/>
      <c r="G112" s="171"/>
      <c r="H112" s="138"/>
      <c r="I112" s="138"/>
      <c r="J112" s="139"/>
      <c r="K112" s="139"/>
      <c r="L112" s="139"/>
      <c r="M112" s="139"/>
      <c r="N112" s="139"/>
      <c r="O112" s="139"/>
      <c r="P112" s="139"/>
      <c r="Q112" s="10"/>
      <c r="R112" s="10"/>
      <c r="S112" s="10"/>
      <c r="T112" s="10"/>
      <c r="U112" s="10"/>
      <c r="V112" s="190"/>
      <c r="W112" s="208"/>
      <c r="X112" s="137"/>
      <c r="Y112" s="137"/>
      <c r="Z112" s="137"/>
    </row>
    <row r="113" spans="1:26" ht="24.95" customHeight="1" x14ac:dyDescent="0.25">
      <c r="A113" s="179"/>
      <c r="B113" s="205">
        <v>16</v>
      </c>
      <c r="C113" s="180" t="s">
        <v>573</v>
      </c>
      <c r="D113" s="236" t="s">
        <v>574</v>
      </c>
      <c r="E113" s="236"/>
      <c r="F113" s="174" t="s">
        <v>113</v>
      </c>
      <c r="G113" s="175">
        <v>1358.7</v>
      </c>
      <c r="H113" s="174"/>
      <c r="I113" s="174">
        <f t="shared" ref="I113:I132" si="5">ROUND(G113*(H113),2)</f>
        <v>0</v>
      </c>
      <c r="J113" s="176">
        <f t="shared" ref="J113:J132" si="6">ROUND(G113*(N113),2)</f>
        <v>2119.5700000000002</v>
      </c>
      <c r="K113" s="177">
        <f t="shared" ref="K113:K132" si="7">ROUND(G113*(O113),2)</f>
        <v>0</v>
      </c>
      <c r="L113" s="177">
        <f t="shared" ref="L113:L132" si="8">ROUND(G113*(H113),2)</f>
        <v>0</v>
      </c>
      <c r="M113" s="177"/>
      <c r="N113" s="177">
        <v>1.56</v>
      </c>
      <c r="O113" s="177"/>
      <c r="P113" s="183">
        <v>1.653E-2</v>
      </c>
      <c r="Q113" s="181"/>
      <c r="R113" s="181">
        <v>1.653E-2</v>
      </c>
      <c r="S113" s="182">
        <f t="shared" ref="S113:S132" si="9">ROUND(G113*(P113),3)</f>
        <v>22.459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05">
        <v>17</v>
      </c>
      <c r="C114" s="180" t="s">
        <v>2808</v>
      </c>
      <c r="D114" s="236" t="s">
        <v>2809</v>
      </c>
      <c r="E114" s="236"/>
      <c r="F114" s="174" t="s">
        <v>113</v>
      </c>
      <c r="G114" s="175">
        <v>1358.7</v>
      </c>
      <c r="H114" s="174"/>
      <c r="I114" s="174">
        <f t="shared" si="5"/>
        <v>0</v>
      </c>
      <c r="J114" s="176">
        <f t="shared" si="6"/>
        <v>1766.31</v>
      </c>
      <c r="K114" s="177">
        <f t="shared" si="7"/>
        <v>0</v>
      </c>
      <c r="L114" s="177">
        <f t="shared" si="8"/>
        <v>0</v>
      </c>
      <c r="M114" s="177"/>
      <c r="N114" s="177">
        <v>1.3</v>
      </c>
      <c r="O114" s="177"/>
      <c r="P114" s="181"/>
      <c r="Q114" s="181"/>
      <c r="R114" s="181"/>
      <c r="S114" s="182">
        <f t="shared" si="9"/>
        <v>0</v>
      </c>
      <c r="T114" s="178"/>
      <c r="U114" s="178"/>
      <c r="V114" s="191"/>
      <c r="W114" s="53"/>
      <c r="Z114">
        <v>0</v>
      </c>
    </row>
    <row r="115" spans="1:26" ht="35.1" customHeight="1" x14ac:dyDescent="0.25">
      <c r="A115" s="179"/>
      <c r="B115" s="205">
        <v>18</v>
      </c>
      <c r="C115" s="180" t="s">
        <v>577</v>
      </c>
      <c r="D115" s="236" t="s">
        <v>578</v>
      </c>
      <c r="E115" s="236"/>
      <c r="F115" s="174" t="s">
        <v>113</v>
      </c>
      <c r="G115" s="175">
        <v>2717.4</v>
      </c>
      <c r="H115" s="174"/>
      <c r="I115" s="174">
        <f t="shared" si="5"/>
        <v>0</v>
      </c>
      <c r="J115" s="176">
        <f t="shared" si="6"/>
        <v>1820.66</v>
      </c>
      <c r="K115" s="177">
        <f t="shared" si="7"/>
        <v>0</v>
      </c>
      <c r="L115" s="177">
        <f t="shared" si="8"/>
        <v>0</v>
      </c>
      <c r="M115" s="177"/>
      <c r="N115" s="177">
        <v>0.67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19</v>
      </c>
      <c r="C116" s="180" t="s">
        <v>2810</v>
      </c>
      <c r="D116" s="236" t="s">
        <v>2811</v>
      </c>
      <c r="E116" s="236"/>
      <c r="F116" s="174" t="s">
        <v>113</v>
      </c>
      <c r="G116" s="175">
        <v>1860</v>
      </c>
      <c r="H116" s="174"/>
      <c r="I116" s="174">
        <f t="shared" si="5"/>
        <v>0</v>
      </c>
      <c r="J116" s="176">
        <f t="shared" si="6"/>
        <v>2790</v>
      </c>
      <c r="K116" s="177">
        <f t="shared" si="7"/>
        <v>0</v>
      </c>
      <c r="L116" s="177">
        <f t="shared" si="8"/>
        <v>0</v>
      </c>
      <c r="M116" s="177"/>
      <c r="N116" s="177">
        <v>1.5</v>
      </c>
      <c r="O116" s="177"/>
      <c r="P116" s="181"/>
      <c r="Q116" s="181"/>
      <c r="R116" s="181"/>
      <c r="S116" s="182">
        <f t="shared" si="9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20</v>
      </c>
      <c r="C117" s="180" t="s">
        <v>2812</v>
      </c>
      <c r="D117" s="236" t="s">
        <v>2813</v>
      </c>
      <c r="E117" s="236"/>
      <c r="F117" s="174" t="s">
        <v>113</v>
      </c>
      <c r="G117" s="175">
        <v>2500</v>
      </c>
      <c r="H117" s="174"/>
      <c r="I117" s="174">
        <f t="shared" si="5"/>
        <v>0</v>
      </c>
      <c r="J117" s="176">
        <f t="shared" si="6"/>
        <v>11350</v>
      </c>
      <c r="K117" s="177">
        <f t="shared" si="7"/>
        <v>0</v>
      </c>
      <c r="L117" s="177">
        <f t="shared" si="8"/>
        <v>0</v>
      </c>
      <c r="M117" s="177"/>
      <c r="N117" s="177">
        <v>4.54</v>
      </c>
      <c r="O117" s="177"/>
      <c r="P117" s="183">
        <v>5.0000000000000002E-5</v>
      </c>
      <c r="Q117" s="181"/>
      <c r="R117" s="181">
        <v>5.0000000000000002E-5</v>
      </c>
      <c r="S117" s="182">
        <f t="shared" si="9"/>
        <v>0.125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21</v>
      </c>
      <c r="C118" s="180" t="s">
        <v>2670</v>
      </c>
      <c r="D118" s="236" t="s">
        <v>2671</v>
      </c>
      <c r="E118" s="236"/>
      <c r="F118" s="174" t="s">
        <v>113</v>
      </c>
      <c r="G118" s="175">
        <v>32.707000000000001</v>
      </c>
      <c r="H118" s="174"/>
      <c r="I118" s="174">
        <f t="shared" si="5"/>
        <v>0</v>
      </c>
      <c r="J118" s="176">
        <f t="shared" si="6"/>
        <v>25.18</v>
      </c>
      <c r="K118" s="177">
        <f t="shared" si="7"/>
        <v>0</v>
      </c>
      <c r="L118" s="177">
        <f t="shared" si="8"/>
        <v>0</v>
      </c>
      <c r="M118" s="177"/>
      <c r="N118" s="177">
        <v>0.77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1"/>
      <c r="W118" s="53"/>
      <c r="Z118">
        <v>0</v>
      </c>
    </row>
    <row r="119" spans="1:26" ht="35.1" customHeight="1" x14ac:dyDescent="0.25">
      <c r="A119" s="179"/>
      <c r="B119" s="205">
        <v>22</v>
      </c>
      <c r="C119" s="180" t="s">
        <v>116</v>
      </c>
      <c r="D119" s="236" t="s">
        <v>117</v>
      </c>
      <c r="E119" s="236"/>
      <c r="F119" s="174" t="s">
        <v>113</v>
      </c>
      <c r="G119" s="175">
        <v>32.94</v>
      </c>
      <c r="H119" s="174"/>
      <c r="I119" s="174">
        <f t="shared" si="5"/>
        <v>0</v>
      </c>
      <c r="J119" s="176">
        <f t="shared" si="6"/>
        <v>85.64</v>
      </c>
      <c r="K119" s="177">
        <f t="shared" si="7"/>
        <v>0</v>
      </c>
      <c r="L119" s="177">
        <f t="shared" si="8"/>
        <v>0</v>
      </c>
      <c r="M119" s="177"/>
      <c r="N119" s="177">
        <v>2.6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1"/>
      <c r="W119" s="53"/>
      <c r="Z119">
        <v>0</v>
      </c>
    </row>
    <row r="120" spans="1:26" ht="35.1" customHeight="1" x14ac:dyDescent="0.25">
      <c r="A120" s="179"/>
      <c r="B120" s="205">
        <v>23</v>
      </c>
      <c r="C120" s="180" t="s">
        <v>2814</v>
      </c>
      <c r="D120" s="236" t="s">
        <v>2815</v>
      </c>
      <c r="E120" s="236"/>
      <c r="F120" s="174" t="s">
        <v>120</v>
      </c>
      <c r="G120" s="175">
        <v>0.155</v>
      </c>
      <c r="H120" s="174"/>
      <c r="I120" s="174">
        <f t="shared" si="5"/>
        <v>0</v>
      </c>
      <c r="J120" s="176">
        <f t="shared" si="6"/>
        <v>19.47</v>
      </c>
      <c r="K120" s="177">
        <f t="shared" si="7"/>
        <v>0</v>
      </c>
      <c r="L120" s="177">
        <f t="shared" si="8"/>
        <v>0</v>
      </c>
      <c r="M120" s="177"/>
      <c r="N120" s="177">
        <v>125.64</v>
      </c>
      <c r="O120" s="177"/>
      <c r="P120" s="181"/>
      <c r="Q120" s="181"/>
      <c r="R120" s="181"/>
      <c r="S120" s="182">
        <f t="shared" si="9"/>
        <v>0</v>
      </c>
      <c r="T120" s="178"/>
      <c r="U120" s="178"/>
      <c r="V120" s="191"/>
      <c r="W120" s="53"/>
      <c r="Z120">
        <v>0</v>
      </c>
    </row>
    <row r="121" spans="1:26" ht="24.95" customHeight="1" x14ac:dyDescent="0.25">
      <c r="A121" s="179"/>
      <c r="B121" s="205">
        <v>24</v>
      </c>
      <c r="C121" s="180" t="s">
        <v>1775</v>
      </c>
      <c r="D121" s="236" t="s">
        <v>1776</v>
      </c>
      <c r="E121" s="236"/>
      <c r="F121" s="174" t="s">
        <v>113</v>
      </c>
      <c r="G121" s="175">
        <v>22.591000000000001</v>
      </c>
      <c r="H121" s="174"/>
      <c r="I121" s="174">
        <f t="shared" si="5"/>
        <v>0</v>
      </c>
      <c r="J121" s="176">
        <f t="shared" si="6"/>
        <v>45.18</v>
      </c>
      <c r="K121" s="177">
        <f t="shared" si="7"/>
        <v>0</v>
      </c>
      <c r="L121" s="177">
        <f t="shared" si="8"/>
        <v>0</v>
      </c>
      <c r="M121" s="177"/>
      <c r="N121" s="177">
        <v>2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1"/>
      <c r="W121" s="53"/>
      <c r="Z121">
        <v>0</v>
      </c>
    </row>
    <row r="122" spans="1:26" ht="24.95" customHeight="1" x14ac:dyDescent="0.25">
      <c r="A122" s="179"/>
      <c r="B122" s="205">
        <v>25</v>
      </c>
      <c r="C122" s="180" t="s">
        <v>1779</v>
      </c>
      <c r="D122" s="236" t="s">
        <v>2816</v>
      </c>
      <c r="E122" s="236"/>
      <c r="F122" s="174" t="s">
        <v>175</v>
      </c>
      <c r="G122" s="175">
        <v>7</v>
      </c>
      <c r="H122" s="174"/>
      <c r="I122" s="174">
        <f t="shared" si="5"/>
        <v>0</v>
      </c>
      <c r="J122" s="176">
        <f t="shared" si="6"/>
        <v>4.34</v>
      </c>
      <c r="K122" s="177">
        <f t="shared" si="7"/>
        <v>0</v>
      </c>
      <c r="L122" s="177">
        <f t="shared" si="8"/>
        <v>0</v>
      </c>
      <c r="M122" s="177"/>
      <c r="N122" s="177">
        <v>0.62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26</v>
      </c>
      <c r="C123" s="180" t="s">
        <v>2437</v>
      </c>
      <c r="D123" s="236" t="s">
        <v>2438</v>
      </c>
      <c r="E123" s="236"/>
      <c r="F123" s="174" t="s">
        <v>113</v>
      </c>
      <c r="G123" s="175">
        <v>2.16</v>
      </c>
      <c r="H123" s="174"/>
      <c r="I123" s="174">
        <f t="shared" si="5"/>
        <v>0</v>
      </c>
      <c r="J123" s="176">
        <f t="shared" si="6"/>
        <v>12.74</v>
      </c>
      <c r="K123" s="177">
        <f t="shared" si="7"/>
        <v>0</v>
      </c>
      <c r="L123" s="177">
        <f t="shared" si="8"/>
        <v>0</v>
      </c>
      <c r="M123" s="177"/>
      <c r="N123" s="177">
        <v>5.9</v>
      </c>
      <c r="O123" s="177"/>
      <c r="P123" s="181"/>
      <c r="Q123" s="181"/>
      <c r="R123" s="181"/>
      <c r="S123" s="182">
        <f t="shared" si="9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05">
        <v>27</v>
      </c>
      <c r="C124" s="180" t="s">
        <v>2817</v>
      </c>
      <c r="D124" s="236" t="s">
        <v>2818</v>
      </c>
      <c r="E124" s="236"/>
      <c r="F124" s="174" t="s">
        <v>133</v>
      </c>
      <c r="G124" s="175">
        <v>3.1</v>
      </c>
      <c r="H124" s="174"/>
      <c r="I124" s="174">
        <f t="shared" si="5"/>
        <v>0</v>
      </c>
      <c r="J124" s="176">
        <f t="shared" si="6"/>
        <v>26.47</v>
      </c>
      <c r="K124" s="177">
        <f t="shared" si="7"/>
        <v>0</v>
      </c>
      <c r="L124" s="177">
        <f t="shared" si="8"/>
        <v>0</v>
      </c>
      <c r="M124" s="177"/>
      <c r="N124" s="177">
        <v>8.5399999999999991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1"/>
      <c r="W124" s="53"/>
      <c r="Z124">
        <v>0</v>
      </c>
    </row>
    <row r="125" spans="1:26" ht="24.95" customHeight="1" x14ac:dyDescent="0.25">
      <c r="A125" s="179"/>
      <c r="B125" s="205">
        <v>28</v>
      </c>
      <c r="C125" s="180" t="s">
        <v>2819</v>
      </c>
      <c r="D125" s="236" t="s">
        <v>2820</v>
      </c>
      <c r="E125" s="236"/>
      <c r="F125" s="174" t="s">
        <v>113</v>
      </c>
      <c r="G125" s="175">
        <v>12.69</v>
      </c>
      <c r="H125" s="174"/>
      <c r="I125" s="174">
        <f t="shared" si="5"/>
        <v>0</v>
      </c>
      <c r="J125" s="176">
        <f t="shared" si="6"/>
        <v>34.520000000000003</v>
      </c>
      <c r="K125" s="177">
        <f t="shared" si="7"/>
        <v>0</v>
      </c>
      <c r="L125" s="177">
        <f t="shared" si="8"/>
        <v>0</v>
      </c>
      <c r="M125" s="177"/>
      <c r="N125" s="177">
        <v>2.7199999999999998</v>
      </c>
      <c r="O125" s="177"/>
      <c r="P125" s="181"/>
      <c r="Q125" s="181"/>
      <c r="R125" s="181"/>
      <c r="S125" s="182">
        <f t="shared" si="9"/>
        <v>0</v>
      </c>
      <c r="T125" s="178"/>
      <c r="U125" s="178"/>
      <c r="V125" s="191"/>
      <c r="W125" s="53"/>
      <c r="Z125">
        <v>0</v>
      </c>
    </row>
    <row r="126" spans="1:26" x14ac:dyDescent="0.25">
      <c r="A126" s="179"/>
      <c r="B126" s="205">
        <v>29</v>
      </c>
      <c r="C126" s="180" t="s">
        <v>2821</v>
      </c>
      <c r="D126" s="236" t="s">
        <v>2822</v>
      </c>
      <c r="E126" s="236"/>
      <c r="F126" s="174" t="s">
        <v>113</v>
      </c>
      <c r="G126" s="175">
        <v>38.07</v>
      </c>
      <c r="H126" s="174"/>
      <c r="I126" s="174">
        <f t="shared" si="5"/>
        <v>0</v>
      </c>
      <c r="J126" s="176">
        <f t="shared" si="6"/>
        <v>137.43</v>
      </c>
      <c r="K126" s="177">
        <f t="shared" si="7"/>
        <v>0</v>
      </c>
      <c r="L126" s="177">
        <f t="shared" si="8"/>
        <v>0</v>
      </c>
      <c r="M126" s="177"/>
      <c r="N126" s="177">
        <v>3.61</v>
      </c>
      <c r="O126" s="177"/>
      <c r="P126" s="181"/>
      <c r="Q126" s="181"/>
      <c r="R126" s="181"/>
      <c r="S126" s="182">
        <f t="shared" si="9"/>
        <v>0</v>
      </c>
      <c r="T126" s="178"/>
      <c r="U126" s="178"/>
      <c r="V126" s="191"/>
      <c r="W126" s="53"/>
      <c r="Z126">
        <v>0</v>
      </c>
    </row>
    <row r="127" spans="1:26" ht="24.95" customHeight="1" x14ac:dyDescent="0.25">
      <c r="A127" s="179"/>
      <c r="B127" s="205">
        <v>30</v>
      </c>
      <c r="C127" s="180" t="s">
        <v>150</v>
      </c>
      <c r="D127" s="236" t="s">
        <v>151</v>
      </c>
      <c r="E127" s="236"/>
      <c r="F127" s="174" t="s">
        <v>152</v>
      </c>
      <c r="G127" s="175">
        <v>15.504</v>
      </c>
      <c r="H127" s="174"/>
      <c r="I127" s="174">
        <f t="shared" si="5"/>
        <v>0</v>
      </c>
      <c r="J127" s="176">
        <f t="shared" si="6"/>
        <v>191.16</v>
      </c>
      <c r="K127" s="177">
        <f t="shared" si="7"/>
        <v>0</v>
      </c>
      <c r="L127" s="177">
        <f t="shared" si="8"/>
        <v>0</v>
      </c>
      <c r="M127" s="177"/>
      <c r="N127" s="177">
        <v>12.33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31</v>
      </c>
      <c r="C128" s="180" t="s">
        <v>153</v>
      </c>
      <c r="D128" s="236" t="s">
        <v>154</v>
      </c>
      <c r="E128" s="236"/>
      <c r="F128" s="174" t="s">
        <v>152</v>
      </c>
      <c r="G128" s="175">
        <v>108.52800000000001</v>
      </c>
      <c r="H128" s="174"/>
      <c r="I128" s="174">
        <f t="shared" si="5"/>
        <v>0</v>
      </c>
      <c r="J128" s="176">
        <f t="shared" si="6"/>
        <v>42.33</v>
      </c>
      <c r="K128" s="177">
        <f t="shared" si="7"/>
        <v>0</v>
      </c>
      <c r="L128" s="177">
        <f t="shared" si="8"/>
        <v>0</v>
      </c>
      <c r="M128" s="177"/>
      <c r="N128" s="177">
        <v>0.39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1"/>
      <c r="W128" s="53"/>
      <c r="Z128">
        <v>0</v>
      </c>
    </row>
    <row r="129" spans="1:26" ht="24.95" customHeight="1" x14ac:dyDescent="0.25">
      <c r="A129" s="179"/>
      <c r="B129" s="205">
        <v>32</v>
      </c>
      <c r="C129" s="180" t="s">
        <v>155</v>
      </c>
      <c r="D129" s="236" t="s">
        <v>156</v>
      </c>
      <c r="E129" s="236"/>
      <c r="F129" s="174" t="s">
        <v>152</v>
      </c>
      <c r="G129" s="175">
        <v>15.504</v>
      </c>
      <c r="H129" s="174"/>
      <c r="I129" s="174">
        <f t="shared" si="5"/>
        <v>0</v>
      </c>
      <c r="J129" s="176">
        <f t="shared" si="6"/>
        <v>147.75</v>
      </c>
      <c r="K129" s="177">
        <f t="shared" si="7"/>
        <v>0</v>
      </c>
      <c r="L129" s="177">
        <f t="shared" si="8"/>
        <v>0</v>
      </c>
      <c r="M129" s="177"/>
      <c r="N129" s="177">
        <v>9.5299999999999994</v>
      </c>
      <c r="O129" s="177"/>
      <c r="P129" s="181"/>
      <c r="Q129" s="181"/>
      <c r="R129" s="181"/>
      <c r="S129" s="182">
        <f t="shared" si="9"/>
        <v>0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05">
        <v>33</v>
      </c>
      <c r="C130" s="180" t="s">
        <v>157</v>
      </c>
      <c r="D130" s="236" t="s">
        <v>158</v>
      </c>
      <c r="E130" s="236"/>
      <c r="F130" s="174" t="s">
        <v>152</v>
      </c>
      <c r="G130" s="175">
        <v>93.024000000000001</v>
      </c>
      <c r="H130" s="174"/>
      <c r="I130" s="174">
        <f t="shared" si="5"/>
        <v>0</v>
      </c>
      <c r="J130" s="176">
        <f t="shared" si="6"/>
        <v>99.54</v>
      </c>
      <c r="K130" s="177">
        <f t="shared" si="7"/>
        <v>0</v>
      </c>
      <c r="L130" s="177">
        <f t="shared" si="8"/>
        <v>0</v>
      </c>
      <c r="M130" s="177"/>
      <c r="N130" s="177">
        <v>1.07</v>
      </c>
      <c r="O130" s="177"/>
      <c r="P130" s="181"/>
      <c r="Q130" s="181"/>
      <c r="R130" s="181"/>
      <c r="S130" s="182">
        <f t="shared" si="9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34</v>
      </c>
      <c r="C131" s="180" t="s">
        <v>171</v>
      </c>
      <c r="D131" s="236" t="s">
        <v>172</v>
      </c>
      <c r="E131" s="236"/>
      <c r="F131" s="174" t="s">
        <v>152</v>
      </c>
      <c r="G131" s="175">
        <v>15.504</v>
      </c>
      <c r="H131" s="174"/>
      <c r="I131" s="174">
        <f t="shared" si="5"/>
        <v>0</v>
      </c>
      <c r="J131" s="176">
        <f t="shared" si="6"/>
        <v>434.11</v>
      </c>
      <c r="K131" s="177">
        <f t="shared" si="7"/>
        <v>0</v>
      </c>
      <c r="L131" s="177">
        <f t="shared" si="8"/>
        <v>0</v>
      </c>
      <c r="M131" s="177"/>
      <c r="N131" s="177">
        <v>28</v>
      </c>
      <c r="O131" s="177"/>
      <c r="P131" s="181"/>
      <c r="Q131" s="181"/>
      <c r="R131" s="181"/>
      <c r="S131" s="182">
        <f t="shared" si="9"/>
        <v>0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05">
        <v>35</v>
      </c>
      <c r="C132" s="180" t="s">
        <v>173</v>
      </c>
      <c r="D132" s="236" t="s">
        <v>174</v>
      </c>
      <c r="E132" s="236"/>
      <c r="F132" s="174" t="s">
        <v>175</v>
      </c>
      <c r="G132" s="175">
        <v>5</v>
      </c>
      <c r="H132" s="174"/>
      <c r="I132" s="174">
        <f t="shared" si="5"/>
        <v>0</v>
      </c>
      <c r="J132" s="176">
        <f t="shared" si="6"/>
        <v>75</v>
      </c>
      <c r="K132" s="177">
        <f t="shared" si="7"/>
        <v>0</v>
      </c>
      <c r="L132" s="177">
        <f t="shared" si="8"/>
        <v>0</v>
      </c>
      <c r="M132" s="177"/>
      <c r="N132" s="177">
        <v>15</v>
      </c>
      <c r="O132" s="177"/>
      <c r="P132" s="181"/>
      <c r="Q132" s="181"/>
      <c r="R132" s="181"/>
      <c r="S132" s="182">
        <f t="shared" si="9"/>
        <v>0</v>
      </c>
      <c r="T132" s="178"/>
      <c r="U132" s="178"/>
      <c r="V132" s="191"/>
      <c r="W132" s="53"/>
      <c r="Z132">
        <v>0</v>
      </c>
    </row>
    <row r="133" spans="1:26" x14ac:dyDescent="0.25">
      <c r="A133" s="10"/>
      <c r="B133" s="204"/>
      <c r="C133" s="172">
        <v>9</v>
      </c>
      <c r="D133" s="235" t="s">
        <v>78</v>
      </c>
      <c r="E133" s="235"/>
      <c r="F133" s="138"/>
      <c r="G133" s="171"/>
      <c r="H133" s="138"/>
      <c r="I133" s="140">
        <f>ROUND((SUM(I112:I132))/1,2)</f>
        <v>0</v>
      </c>
      <c r="J133" s="139"/>
      <c r="K133" s="139"/>
      <c r="L133" s="139">
        <f>ROUND((SUM(L112:L132))/1,2)</f>
        <v>0</v>
      </c>
      <c r="M133" s="139">
        <f>ROUND((SUM(M112:M132))/1,2)</f>
        <v>0</v>
      </c>
      <c r="N133" s="139"/>
      <c r="O133" s="139"/>
      <c r="P133" s="139"/>
      <c r="Q133" s="10"/>
      <c r="R133" s="10"/>
      <c r="S133" s="10">
        <f>ROUND((SUM(S112:S132))/1,2)</f>
        <v>22.58</v>
      </c>
      <c r="T133" s="10"/>
      <c r="U133" s="10"/>
      <c r="V133" s="192">
        <f>ROUND((SUM(V112:V132))/1,2)</f>
        <v>0</v>
      </c>
      <c r="W133" s="208"/>
      <c r="X133" s="137"/>
      <c r="Y133" s="137"/>
      <c r="Z133" s="137"/>
    </row>
    <row r="134" spans="1:26" x14ac:dyDescent="0.25">
      <c r="A134" s="1"/>
      <c r="B134" s="200"/>
      <c r="C134" s="1"/>
      <c r="D134" s="1"/>
      <c r="E134" s="131"/>
      <c r="F134" s="131"/>
      <c r="G134" s="165"/>
      <c r="H134" s="131"/>
      <c r="I134" s="131"/>
      <c r="J134" s="132"/>
      <c r="K134" s="132"/>
      <c r="L134" s="132"/>
      <c r="M134" s="132"/>
      <c r="N134" s="132"/>
      <c r="O134" s="132"/>
      <c r="P134" s="132"/>
      <c r="Q134" s="1"/>
      <c r="R134" s="1"/>
      <c r="S134" s="1"/>
      <c r="T134" s="1"/>
      <c r="U134" s="1"/>
      <c r="V134" s="193"/>
      <c r="W134" s="53"/>
    </row>
    <row r="135" spans="1:26" x14ac:dyDescent="0.25">
      <c r="A135" s="10"/>
      <c r="B135" s="204"/>
      <c r="C135" s="172">
        <v>99</v>
      </c>
      <c r="D135" s="235" t="s">
        <v>297</v>
      </c>
      <c r="E135" s="235"/>
      <c r="F135" s="138"/>
      <c r="G135" s="171"/>
      <c r="H135" s="138"/>
      <c r="I135" s="138"/>
      <c r="J135" s="139"/>
      <c r="K135" s="139"/>
      <c r="L135" s="139"/>
      <c r="M135" s="139"/>
      <c r="N135" s="139"/>
      <c r="O135" s="139"/>
      <c r="P135" s="139"/>
      <c r="Q135" s="10"/>
      <c r="R135" s="10"/>
      <c r="S135" s="10"/>
      <c r="T135" s="10"/>
      <c r="U135" s="10"/>
      <c r="V135" s="190"/>
      <c r="W135" s="208"/>
      <c r="X135" s="137"/>
      <c r="Y135" s="137"/>
      <c r="Z135" s="137"/>
    </row>
    <row r="136" spans="1:26" ht="24.95" customHeight="1" x14ac:dyDescent="0.25">
      <c r="A136" s="179"/>
      <c r="B136" s="205">
        <v>36</v>
      </c>
      <c r="C136" s="180" t="s">
        <v>1708</v>
      </c>
      <c r="D136" s="236" t="s">
        <v>1709</v>
      </c>
      <c r="E136" s="236"/>
      <c r="F136" s="174" t="s">
        <v>152</v>
      </c>
      <c r="G136" s="175">
        <v>52.39</v>
      </c>
      <c r="H136" s="174"/>
      <c r="I136" s="174">
        <f>ROUND(G136*(H136),2)</f>
        <v>0</v>
      </c>
      <c r="J136" s="176">
        <f>ROUND(G136*(N136),2)</f>
        <v>1737.78</v>
      </c>
      <c r="K136" s="177">
        <f>ROUND(G136*(O136),2)</f>
        <v>0</v>
      </c>
      <c r="L136" s="177">
        <f>ROUND(G136*(H136),2)</f>
        <v>0</v>
      </c>
      <c r="M136" s="177"/>
      <c r="N136" s="177">
        <v>33.17</v>
      </c>
      <c r="O136" s="177"/>
      <c r="P136" s="181"/>
      <c r="Q136" s="181"/>
      <c r="R136" s="181"/>
      <c r="S136" s="182">
        <f>ROUND(G136*(P136),3)</f>
        <v>0</v>
      </c>
      <c r="T136" s="178"/>
      <c r="U136" s="178"/>
      <c r="V136" s="191"/>
      <c r="W136" s="53"/>
      <c r="Z136">
        <v>0</v>
      </c>
    </row>
    <row r="137" spans="1:26" x14ac:dyDescent="0.25">
      <c r="A137" s="10"/>
      <c r="B137" s="204"/>
      <c r="C137" s="172">
        <v>99</v>
      </c>
      <c r="D137" s="235" t="s">
        <v>297</v>
      </c>
      <c r="E137" s="235"/>
      <c r="F137" s="138"/>
      <c r="G137" s="171"/>
      <c r="H137" s="138"/>
      <c r="I137" s="140">
        <f>ROUND((SUM(I135:I136))/1,2)</f>
        <v>0</v>
      </c>
      <c r="J137" s="139"/>
      <c r="K137" s="139"/>
      <c r="L137" s="139">
        <f>ROUND((SUM(L135:L136))/1,2)</f>
        <v>0</v>
      </c>
      <c r="M137" s="139">
        <f>ROUND((SUM(M135:M136))/1,2)</f>
        <v>0</v>
      </c>
      <c r="N137" s="139"/>
      <c r="O137" s="139"/>
      <c r="P137" s="139"/>
      <c r="Q137" s="10"/>
      <c r="R137" s="10"/>
      <c r="S137" s="10">
        <f>ROUND((SUM(S135:S136))/1,2)</f>
        <v>0</v>
      </c>
      <c r="T137" s="10"/>
      <c r="U137" s="10"/>
      <c r="V137" s="192">
        <f>ROUND((SUM(V135:V136))/1,2)</f>
        <v>0</v>
      </c>
      <c r="W137" s="208"/>
      <c r="X137" s="137"/>
      <c r="Y137" s="137"/>
      <c r="Z137" s="137"/>
    </row>
    <row r="138" spans="1:26" x14ac:dyDescent="0.25">
      <c r="A138" s="1"/>
      <c r="B138" s="200"/>
      <c r="C138" s="1"/>
      <c r="D138" s="1"/>
      <c r="E138" s="131"/>
      <c r="F138" s="131"/>
      <c r="G138" s="165"/>
      <c r="H138" s="131"/>
      <c r="I138" s="131"/>
      <c r="J138" s="132"/>
      <c r="K138" s="132"/>
      <c r="L138" s="132"/>
      <c r="M138" s="132"/>
      <c r="N138" s="132"/>
      <c r="O138" s="132"/>
      <c r="P138" s="132"/>
      <c r="Q138" s="1"/>
      <c r="R138" s="1"/>
      <c r="S138" s="1"/>
      <c r="T138" s="1"/>
      <c r="U138" s="1"/>
      <c r="V138" s="193"/>
      <c r="W138" s="53"/>
    </row>
    <row r="139" spans="1:26" x14ac:dyDescent="0.25">
      <c r="A139" s="10"/>
      <c r="B139" s="204"/>
      <c r="C139" s="10"/>
      <c r="D139" s="237" t="s">
        <v>76</v>
      </c>
      <c r="E139" s="237"/>
      <c r="F139" s="138"/>
      <c r="G139" s="171"/>
      <c r="H139" s="138"/>
      <c r="I139" s="140">
        <f>ROUND((SUM(I90:I138))/2,2)</f>
        <v>0</v>
      </c>
      <c r="J139" s="139"/>
      <c r="K139" s="139"/>
      <c r="L139" s="138">
        <f>ROUND((SUM(L90:L138))/2,2)</f>
        <v>0</v>
      </c>
      <c r="M139" s="138">
        <f>ROUND((SUM(M90:M138))/2,2)</f>
        <v>0</v>
      </c>
      <c r="N139" s="139"/>
      <c r="O139" s="139"/>
      <c r="P139" s="184"/>
      <c r="Q139" s="10"/>
      <c r="R139" s="10"/>
      <c r="S139" s="184">
        <f>ROUND((SUM(S90:S138))/2,2)</f>
        <v>45.37</v>
      </c>
      <c r="T139" s="10"/>
      <c r="U139" s="10"/>
      <c r="V139" s="192">
        <f>ROUND((SUM(V90:V138))/2,2)</f>
        <v>0</v>
      </c>
      <c r="W139" s="53"/>
    </row>
    <row r="140" spans="1:26" x14ac:dyDescent="0.25">
      <c r="A140" s="1"/>
      <c r="B140" s="200"/>
      <c r="C140" s="1"/>
      <c r="D140" s="1"/>
      <c r="E140" s="131"/>
      <c r="F140" s="131"/>
      <c r="G140" s="165"/>
      <c r="H140" s="131"/>
      <c r="I140" s="131"/>
      <c r="J140" s="132"/>
      <c r="K140" s="132"/>
      <c r="L140" s="132"/>
      <c r="M140" s="132"/>
      <c r="N140" s="132"/>
      <c r="O140" s="132"/>
      <c r="P140" s="132"/>
      <c r="Q140" s="1"/>
      <c r="R140" s="1"/>
      <c r="S140" s="1"/>
      <c r="T140" s="1"/>
      <c r="U140" s="1"/>
      <c r="V140" s="193"/>
      <c r="W140" s="53"/>
    </row>
    <row r="141" spans="1:26" x14ac:dyDescent="0.25">
      <c r="A141" s="10"/>
      <c r="B141" s="204"/>
      <c r="C141" s="10"/>
      <c r="D141" s="237" t="s">
        <v>79</v>
      </c>
      <c r="E141" s="237"/>
      <c r="F141" s="138"/>
      <c r="G141" s="171"/>
      <c r="H141" s="138"/>
      <c r="I141" s="138"/>
      <c r="J141" s="139"/>
      <c r="K141" s="139"/>
      <c r="L141" s="139"/>
      <c r="M141" s="139"/>
      <c r="N141" s="139"/>
      <c r="O141" s="139"/>
      <c r="P141" s="139"/>
      <c r="Q141" s="10"/>
      <c r="R141" s="10"/>
      <c r="S141" s="10"/>
      <c r="T141" s="10"/>
      <c r="U141" s="10"/>
      <c r="V141" s="190"/>
      <c r="W141" s="208"/>
      <c r="X141" s="137"/>
      <c r="Y141" s="137"/>
      <c r="Z141" s="137"/>
    </row>
    <row r="142" spans="1:26" x14ac:dyDescent="0.25">
      <c r="A142" s="10"/>
      <c r="B142" s="204"/>
      <c r="C142" s="172">
        <v>712</v>
      </c>
      <c r="D142" s="235" t="s">
        <v>299</v>
      </c>
      <c r="E142" s="235"/>
      <c r="F142" s="138"/>
      <c r="G142" s="171"/>
      <c r="H142" s="138"/>
      <c r="I142" s="138"/>
      <c r="J142" s="139"/>
      <c r="K142" s="139"/>
      <c r="L142" s="139"/>
      <c r="M142" s="139"/>
      <c r="N142" s="139"/>
      <c r="O142" s="139"/>
      <c r="P142" s="139"/>
      <c r="Q142" s="10"/>
      <c r="R142" s="10"/>
      <c r="S142" s="10"/>
      <c r="T142" s="10"/>
      <c r="U142" s="10"/>
      <c r="V142" s="190"/>
      <c r="W142" s="208"/>
      <c r="X142" s="137"/>
      <c r="Y142" s="137"/>
      <c r="Z142" s="137"/>
    </row>
    <row r="143" spans="1:26" ht="24.95" customHeight="1" x14ac:dyDescent="0.25">
      <c r="A143" s="179"/>
      <c r="B143" s="205">
        <v>37</v>
      </c>
      <c r="C143" s="180" t="s">
        <v>717</v>
      </c>
      <c r="D143" s="236" t="s">
        <v>718</v>
      </c>
      <c r="E143" s="236"/>
      <c r="F143" s="174" t="s">
        <v>133</v>
      </c>
      <c r="G143" s="175">
        <v>9.25</v>
      </c>
      <c r="H143" s="174"/>
      <c r="I143" s="174">
        <f>ROUND(G143*(H143),2)</f>
        <v>0</v>
      </c>
      <c r="J143" s="176">
        <f>ROUND(G143*(N143),2)</f>
        <v>87.97</v>
      </c>
      <c r="K143" s="177">
        <f>ROUND(G143*(O143),2)</f>
        <v>0</v>
      </c>
      <c r="L143" s="177">
        <f>ROUND(G143*(H143),2)</f>
        <v>0</v>
      </c>
      <c r="M143" s="177"/>
      <c r="N143" s="177">
        <v>9.51</v>
      </c>
      <c r="O143" s="177"/>
      <c r="P143" s="183">
        <v>3.0000000000000001E-5</v>
      </c>
      <c r="Q143" s="181"/>
      <c r="R143" s="181">
        <v>3.0000000000000001E-5</v>
      </c>
      <c r="S143" s="182">
        <f>ROUND(G143*(P143),3)</f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21">
        <v>38</v>
      </c>
      <c r="C144" s="216" t="s">
        <v>2823</v>
      </c>
      <c r="D144" s="315" t="s">
        <v>2824</v>
      </c>
      <c r="E144" s="315"/>
      <c r="F144" s="211" t="s">
        <v>113</v>
      </c>
      <c r="G144" s="212">
        <v>6.25</v>
      </c>
      <c r="H144" s="211"/>
      <c r="I144" s="211">
        <f>ROUND(G144*(H144),2)</f>
        <v>0</v>
      </c>
      <c r="J144" s="213">
        <f>ROUND(G144*(N144),2)</f>
        <v>73.75</v>
      </c>
      <c r="K144" s="214">
        <f>ROUND(G144*(O144),2)</f>
        <v>0</v>
      </c>
      <c r="L144" s="214"/>
      <c r="M144" s="214">
        <f>ROUND(G144*(H144),2)</f>
        <v>0</v>
      </c>
      <c r="N144" s="214">
        <v>11.8</v>
      </c>
      <c r="O144" s="214"/>
      <c r="P144" s="217"/>
      <c r="Q144" s="217"/>
      <c r="R144" s="217"/>
      <c r="S144" s="218">
        <f>ROUND(G144*(P144),3)</f>
        <v>0</v>
      </c>
      <c r="T144" s="215"/>
      <c r="U144" s="215"/>
      <c r="V144" s="220"/>
      <c r="W144" s="53"/>
      <c r="Z144">
        <v>0</v>
      </c>
    </row>
    <row r="145" spans="1:26" ht="24.95" customHeight="1" x14ac:dyDescent="0.25">
      <c r="A145" s="179"/>
      <c r="B145" s="205">
        <v>39</v>
      </c>
      <c r="C145" s="180" t="s">
        <v>2825</v>
      </c>
      <c r="D145" s="236" t="s">
        <v>2826</v>
      </c>
      <c r="E145" s="236"/>
      <c r="F145" s="174" t="s">
        <v>180</v>
      </c>
      <c r="G145" s="175">
        <v>2.75</v>
      </c>
      <c r="H145" s="176"/>
      <c r="I145" s="174">
        <f>ROUND(G145*(H145),2)</f>
        <v>0</v>
      </c>
      <c r="J145" s="176">
        <f>ROUND(G145*(N145),2)</f>
        <v>4.45</v>
      </c>
      <c r="K145" s="177">
        <f>ROUND(G145*(O145),2)</f>
        <v>0</v>
      </c>
      <c r="L145" s="177">
        <f>ROUND(G145*(H145),2)</f>
        <v>0</v>
      </c>
      <c r="M145" s="177"/>
      <c r="N145" s="177">
        <v>1.617</v>
      </c>
      <c r="O145" s="177"/>
      <c r="P145" s="181"/>
      <c r="Q145" s="181"/>
      <c r="R145" s="181"/>
      <c r="S145" s="182">
        <f>ROUND(G145*(P145),3)</f>
        <v>0</v>
      </c>
      <c r="T145" s="178"/>
      <c r="U145" s="178"/>
      <c r="V145" s="191"/>
      <c r="W145" s="53"/>
      <c r="Z145">
        <v>0</v>
      </c>
    </row>
    <row r="146" spans="1:26" x14ac:dyDescent="0.25">
      <c r="A146" s="10"/>
      <c r="B146" s="204"/>
      <c r="C146" s="172">
        <v>712</v>
      </c>
      <c r="D146" s="235" t="s">
        <v>299</v>
      </c>
      <c r="E146" s="235"/>
      <c r="F146" s="138"/>
      <c r="G146" s="171"/>
      <c r="H146" s="138"/>
      <c r="I146" s="140">
        <f>ROUND((SUM(I142:I145))/1,2)</f>
        <v>0</v>
      </c>
      <c r="J146" s="139"/>
      <c r="K146" s="139"/>
      <c r="L146" s="139">
        <f>ROUND((SUM(L142:L145))/1,2)</f>
        <v>0</v>
      </c>
      <c r="M146" s="139">
        <f>ROUND((SUM(M142:M145))/1,2)</f>
        <v>0</v>
      </c>
      <c r="N146" s="139"/>
      <c r="O146" s="139"/>
      <c r="P146" s="139"/>
      <c r="Q146" s="10"/>
      <c r="R146" s="10"/>
      <c r="S146" s="10">
        <f>ROUND((SUM(S142:S145))/1,2)</f>
        <v>0</v>
      </c>
      <c r="T146" s="10"/>
      <c r="U146" s="10"/>
      <c r="V146" s="192">
        <f>ROUND((SUM(V142:V145))/1,2)</f>
        <v>0</v>
      </c>
      <c r="W146" s="208"/>
      <c r="X146" s="137"/>
      <c r="Y146" s="137"/>
      <c r="Z146" s="137"/>
    </row>
    <row r="147" spans="1:26" x14ac:dyDescent="0.25">
      <c r="A147" s="1"/>
      <c r="B147" s="200"/>
      <c r="C147" s="1"/>
      <c r="D147" s="1"/>
      <c r="E147" s="131"/>
      <c r="F147" s="131"/>
      <c r="G147" s="165"/>
      <c r="H147" s="131"/>
      <c r="I147" s="131"/>
      <c r="J147" s="132"/>
      <c r="K147" s="132"/>
      <c r="L147" s="132"/>
      <c r="M147" s="132"/>
      <c r="N147" s="132"/>
      <c r="O147" s="132"/>
      <c r="P147" s="132"/>
      <c r="Q147" s="1"/>
      <c r="R147" s="1"/>
      <c r="S147" s="1"/>
      <c r="T147" s="1"/>
      <c r="U147" s="1"/>
      <c r="V147" s="193"/>
      <c r="W147" s="53"/>
    </row>
    <row r="148" spans="1:26" x14ac:dyDescent="0.25">
      <c r="A148" s="10"/>
      <c r="B148" s="204"/>
      <c r="C148" s="172">
        <v>725</v>
      </c>
      <c r="D148" s="235" t="s">
        <v>82</v>
      </c>
      <c r="E148" s="235"/>
      <c r="F148" s="138"/>
      <c r="G148" s="171"/>
      <c r="H148" s="138"/>
      <c r="I148" s="138"/>
      <c r="J148" s="139"/>
      <c r="K148" s="139"/>
      <c r="L148" s="139"/>
      <c r="M148" s="139"/>
      <c r="N148" s="139"/>
      <c r="O148" s="139"/>
      <c r="P148" s="139"/>
      <c r="Q148" s="10"/>
      <c r="R148" s="10"/>
      <c r="S148" s="10"/>
      <c r="T148" s="10"/>
      <c r="U148" s="10"/>
      <c r="V148" s="190"/>
      <c r="W148" s="208"/>
      <c r="X148" s="137"/>
      <c r="Y148" s="137"/>
      <c r="Z148" s="137"/>
    </row>
    <row r="149" spans="1:26" ht="24.95" customHeight="1" x14ac:dyDescent="0.25">
      <c r="A149" s="179"/>
      <c r="B149" s="205">
        <v>40</v>
      </c>
      <c r="C149" s="180" t="s">
        <v>189</v>
      </c>
      <c r="D149" s="236" t="s">
        <v>190</v>
      </c>
      <c r="E149" s="236"/>
      <c r="F149" s="174" t="s">
        <v>191</v>
      </c>
      <c r="G149" s="175">
        <v>7</v>
      </c>
      <c r="H149" s="174"/>
      <c r="I149" s="174">
        <f t="shared" ref="I149:I166" si="10">ROUND(G149*(H149),2)</f>
        <v>0</v>
      </c>
      <c r="J149" s="176">
        <f t="shared" ref="J149:J166" si="11">ROUND(G149*(N149),2)</f>
        <v>50.47</v>
      </c>
      <c r="K149" s="177">
        <f t="shared" ref="K149:K166" si="12">ROUND(G149*(O149),2)</f>
        <v>0</v>
      </c>
      <c r="L149" s="177">
        <f>ROUND(G149*(H149),2)</f>
        <v>0</v>
      </c>
      <c r="M149" s="177"/>
      <c r="N149" s="177">
        <v>7.21</v>
      </c>
      <c r="O149" s="177"/>
      <c r="P149" s="181"/>
      <c r="Q149" s="181"/>
      <c r="R149" s="181"/>
      <c r="S149" s="182">
        <f t="shared" ref="S149:S166" si="13">ROUND(G149*(P149),3)</f>
        <v>0</v>
      </c>
      <c r="T149" s="178"/>
      <c r="U149" s="178"/>
      <c r="V149" s="191"/>
      <c r="W149" s="53"/>
      <c r="Z149">
        <v>0</v>
      </c>
    </row>
    <row r="150" spans="1:26" ht="24.95" customHeight="1" x14ac:dyDescent="0.25">
      <c r="A150" s="179"/>
      <c r="B150" s="205">
        <v>41</v>
      </c>
      <c r="C150" s="180" t="s">
        <v>2827</v>
      </c>
      <c r="D150" s="236" t="s">
        <v>2828</v>
      </c>
      <c r="E150" s="236"/>
      <c r="F150" s="174" t="s">
        <v>191</v>
      </c>
      <c r="G150" s="175">
        <v>7</v>
      </c>
      <c r="H150" s="174"/>
      <c r="I150" s="174">
        <f t="shared" si="10"/>
        <v>0</v>
      </c>
      <c r="J150" s="176">
        <f t="shared" si="11"/>
        <v>174.3</v>
      </c>
      <c r="K150" s="177">
        <f t="shared" si="12"/>
        <v>0</v>
      </c>
      <c r="L150" s="177">
        <f>ROUND(G150*(H150),2)</f>
        <v>0</v>
      </c>
      <c r="M150" s="177"/>
      <c r="N150" s="177">
        <v>24.9</v>
      </c>
      <c r="O150" s="177"/>
      <c r="P150" s="183">
        <v>6.6E-4</v>
      </c>
      <c r="Q150" s="181"/>
      <c r="R150" s="181">
        <v>6.6E-4</v>
      </c>
      <c r="S150" s="182">
        <f t="shared" si="13"/>
        <v>5.0000000000000001E-3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21">
        <v>42</v>
      </c>
      <c r="C151" s="216" t="s">
        <v>2829</v>
      </c>
      <c r="D151" s="315" t="s">
        <v>2830</v>
      </c>
      <c r="E151" s="315"/>
      <c r="F151" s="211" t="s">
        <v>175</v>
      </c>
      <c r="G151" s="212">
        <v>7</v>
      </c>
      <c r="H151" s="211"/>
      <c r="I151" s="211">
        <f t="shared" si="10"/>
        <v>0</v>
      </c>
      <c r="J151" s="213">
        <f t="shared" si="11"/>
        <v>1118.67</v>
      </c>
      <c r="K151" s="214">
        <f t="shared" si="12"/>
        <v>0</v>
      </c>
      <c r="L151" s="214"/>
      <c r="M151" s="214">
        <f>ROUND(G151*(H151),2)</f>
        <v>0</v>
      </c>
      <c r="N151" s="214">
        <v>159.81</v>
      </c>
      <c r="O151" s="214"/>
      <c r="P151" s="217"/>
      <c r="Q151" s="217"/>
      <c r="R151" s="217"/>
      <c r="S151" s="218">
        <f t="shared" si="13"/>
        <v>0</v>
      </c>
      <c r="T151" s="215"/>
      <c r="U151" s="215"/>
      <c r="V151" s="220"/>
      <c r="W151" s="53"/>
      <c r="Z151">
        <v>0</v>
      </c>
    </row>
    <row r="152" spans="1:26" ht="24.95" customHeight="1" x14ac:dyDescent="0.25">
      <c r="A152" s="179"/>
      <c r="B152" s="221">
        <v>43</v>
      </c>
      <c r="C152" s="216" t="s">
        <v>2831</v>
      </c>
      <c r="D152" s="315" t="s">
        <v>2832</v>
      </c>
      <c r="E152" s="315"/>
      <c r="F152" s="211" t="s">
        <v>175</v>
      </c>
      <c r="G152" s="212">
        <v>2</v>
      </c>
      <c r="H152" s="211"/>
      <c r="I152" s="211">
        <f t="shared" si="10"/>
        <v>0</v>
      </c>
      <c r="J152" s="213">
        <f t="shared" si="11"/>
        <v>78</v>
      </c>
      <c r="K152" s="214">
        <f t="shared" si="12"/>
        <v>0</v>
      </c>
      <c r="L152" s="214"/>
      <c r="M152" s="214">
        <f>ROUND(G152*(H152),2)</f>
        <v>0</v>
      </c>
      <c r="N152" s="214">
        <v>39</v>
      </c>
      <c r="O152" s="214"/>
      <c r="P152" s="217"/>
      <c r="Q152" s="217"/>
      <c r="R152" s="217"/>
      <c r="S152" s="218">
        <f t="shared" si="13"/>
        <v>0</v>
      </c>
      <c r="T152" s="215"/>
      <c r="U152" s="215"/>
      <c r="V152" s="220"/>
      <c r="W152" s="53"/>
      <c r="Z152">
        <v>0</v>
      </c>
    </row>
    <row r="153" spans="1:26" ht="24.95" customHeight="1" x14ac:dyDescent="0.25">
      <c r="A153" s="179"/>
      <c r="B153" s="205">
        <v>44</v>
      </c>
      <c r="C153" s="180" t="s">
        <v>194</v>
      </c>
      <c r="D153" s="236" t="s">
        <v>195</v>
      </c>
      <c r="E153" s="236"/>
      <c r="F153" s="174" t="s">
        <v>191</v>
      </c>
      <c r="G153" s="175">
        <v>2</v>
      </c>
      <c r="H153" s="174"/>
      <c r="I153" s="174">
        <f t="shared" si="10"/>
        <v>0</v>
      </c>
      <c r="J153" s="176">
        <f t="shared" si="11"/>
        <v>9.52</v>
      </c>
      <c r="K153" s="177">
        <f t="shared" si="12"/>
        <v>0</v>
      </c>
      <c r="L153" s="177">
        <f>ROUND(G153*(H153),2)</f>
        <v>0</v>
      </c>
      <c r="M153" s="177"/>
      <c r="N153" s="177">
        <v>4.76</v>
      </c>
      <c r="O153" s="177"/>
      <c r="P153" s="181"/>
      <c r="Q153" s="181"/>
      <c r="R153" s="181"/>
      <c r="S153" s="182">
        <f t="shared" si="13"/>
        <v>0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45</v>
      </c>
      <c r="C154" s="180" t="s">
        <v>1491</v>
      </c>
      <c r="D154" s="236" t="s">
        <v>2833</v>
      </c>
      <c r="E154" s="236"/>
      <c r="F154" s="174" t="s">
        <v>175</v>
      </c>
      <c r="G154" s="175">
        <v>2</v>
      </c>
      <c r="H154" s="174"/>
      <c r="I154" s="174">
        <f t="shared" si="10"/>
        <v>0</v>
      </c>
      <c r="J154" s="176">
        <f t="shared" si="11"/>
        <v>57.16</v>
      </c>
      <c r="K154" s="177">
        <f t="shared" si="12"/>
        <v>0</v>
      </c>
      <c r="L154" s="177">
        <f>ROUND(G154*(H154),2)</f>
        <v>0</v>
      </c>
      <c r="M154" s="177"/>
      <c r="N154" s="177">
        <v>28.58</v>
      </c>
      <c r="O154" s="177"/>
      <c r="P154" s="183">
        <v>5.7000000000000009E-4</v>
      </c>
      <c r="Q154" s="181"/>
      <c r="R154" s="181">
        <v>5.7000000000000009E-4</v>
      </c>
      <c r="S154" s="182">
        <f t="shared" si="13"/>
        <v>1E-3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21">
        <v>46</v>
      </c>
      <c r="C155" s="216" t="s">
        <v>2834</v>
      </c>
      <c r="D155" s="315" t="s">
        <v>2835</v>
      </c>
      <c r="E155" s="315"/>
      <c r="F155" s="211" t="s">
        <v>175</v>
      </c>
      <c r="G155" s="212">
        <v>2</v>
      </c>
      <c r="H155" s="211"/>
      <c r="I155" s="211">
        <f t="shared" si="10"/>
        <v>0</v>
      </c>
      <c r="J155" s="213">
        <f t="shared" si="11"/>
        <v>80</v>
      </c>
      <c r="K155" s="214">
        <f t="shared" si="12"/>
        <v>0</v>
      </c>
      <c r="L155" s="214"/>
      <c r="M155" s="214">
        <f>ROUND(G155*(H155),2)</f>
        <v>0</v>
      </c>
      <c r="N155" s="214">
        <v>40</v>
      </c>
      <c r="O155" s="214"/>
      <c r="P155" s="217"/>
      <c r="Q155" s="217"/>
      <c r="R155" s="217"/>
      <c r="S155" s="218">
        <f t="shared" si="13"/>
        <v>0</v>
      </c>
      <c r="T155" s="215"/>
      <c r="U155" s="215"/>
      <c r="V155" s="220"/>
      <c r="W155" s="53"/>
      <c r="Z155">
        <v>0</v>
      </c>
    </row>
    <row r="156" spans="1:26" ht="24.95" customHeight="1" x14ac:dyDescent="0.25">
      <c r="A156" s="179"/>
      <c r="B156" s="205">
        <v>47</v>
      </c>
      <c r="C156" s="180" t="s">
        <v>2836</v>
      </c>
      <c r="D156" s="236" t="s">
        <v>2837</v>
      </c>
      <c r="E156" s="236"/>
      <c r="F156" s="174" t="s">
        <v>152</v>
      </c>
      <c r="G156" s="175">
        <v>2</v>
      </c>
      <c r="H156" s="174"/>
      <c r="I156" s="174">
        <f t="shared" si="10"/>
        <v>0</v>
      </c>
      <c r="J156" s="176">
        <f t="shared" si="11"/>
        <v>116.6</v>
      </c>
      <c r="K156" s="177">
        <f t="shared" si="12"/>
        <v>0</v>
      </c>
      <c r="L156" s="177">
        <f>ROUND(G156*(H156),2)</f>
        <v>0</v>
      </c>
      <c r="M156" s="177"/>
      <c r="N156" s="177">
        <v>58.3</v>
      </c>
      <c r="O156" s="177"/>
      <c r="P156" s="181"/>
      <c r="Q156" s="181"/>
      <c r="R156" s="181"/>
      <c r="S156" s="182">
        <f t="shared" si="13"/>
        <v>0</v>
      </c>
      <c r="T156" s="178"/>
      <c r="U156" s="178"/>
      <c r="V156" s="191"/>
      <c r="W156" s="53"/>
      <c r="Z156">
        <v>0</v>
      </c>
    </row>
    <row r="157" spans="1:26" ht="24.95" customHeight="1" x14ac:dyDescent="0.25">
      <c r="A157" s="179"/>
      <c r="B157" s="205">
        <v>48</v>
      </c>
      <c r="C157" s="180" t="s">
        <v>2838</v>
      </c>
      <c r="D157" s="236" t="s">
        <v>2329</v>
      </c>
      <c r="E157" s="236"/>
      <c r="F157" s="174" t="s">
        <v>191</v>
      </c>
      <c r="G157" s="175">
        <v>7</v>
      </c>
      <c r="H157" s="174"/>
      <c r="I157" s="174">
        <f t="shared" si="10"/>
        <v>0</v>
      </c>
      <c r="J157" s="176">
        <f t="shared" si="11"/>
        <v>32.83</v>
      </c>
      <c r="K157" s="177">
        <f t="shared" si="12"/>
        <v>0</v>
      </c>
      <c r="L157" s="177">
        <f>ROUND(G157*(H157),2)</f>
        <v>0</v>
      </c>
      <c r="M157" s="177"/>
      <c r="N157" s="177">
        <v>4.6899999999999995</v>
      </c>
      <c r="O157" s="177"/>
      <c r="P157" s="183">
        <v>2.8000000000000003E-4</v>
      </c>
      <c r="Q157" s="181"/>
      <c r="R157" s="181">
        <v>2.8000000000000003E-4</v>
      </c>
      <c r="S157" s="182">
        <f t="shared" si="13"/>
        <v>2E-3</v>
      </c>
      <c r="T157" s="178"/>
      <c r="U157" s="178"/>
      <c r="V157" s="191"/>
      <c r="W157" s="53"/>
      <c r="Z157">
        <v>0</v>
      </c>
    </row>
    <row r="158" spans="1:26" ht="24.95" customHeight="1" x14ac:dyDescent="0.25">
      <c r="A158" s="179"/>
      <c r="B158" s="221">
        <v>49</v>
      </c>
      <c r="C158" s="216" t="s">
        <v>2839</v>
      </c>
      <c r="D158" s="315" t="s">
        <v>2840</v>
      </c>
      <c r="E158" s="315"/>
      <c r="F158" s="211" t="s">
        <v>175</v>
      </c>
      <c r="G158" s="212">
        <v>7</v>
      </c>
      <c r="H158" s="211"/>
      <c r="I158" s="211">
        <f t="shared" si="10"/>
        <v>0</v>
      </c>
      <c r="J158" s="213">
        <f t="shared" si="11"/>
        <v>45.5</v>
      </c>
      <c r="K158" s="214">
        <f t="shared" si="12"/>
        <v>0</v>
      </c>
      <c r="L158" s="214"/>
      <c r="M158" s="214">
        <f>ROUND(G158*(H158),2)</f>
        <v>0</v>
      </c>
      <c r="N158" s="214">
        <v>6.5</v>
      </c>
      <c r="O158" s="214"/>
      <c r="P158" s="217"/>
      <c r="Q158" s="217"/>
      <c r="R158" s="217"/>
      <c r="S158" s="218">
        <f t="shared" si="13"/>
        <v>0</v>
      </c>
      <c r="T158" s="215"/>
      <c r="U158" s="215"/>
      <c r="V158" s="220"/>
      <c r="W158" s="53"/>
      <c r="Z158">
        <v>0</v>
      </c>
    </row>
    <row r="159" spans="1:26" ht="24.95" customHeight="1" x14ac:dyDescent="0.25">
      <c r="A159" s="179"/>
      <c r="B159" s="221">
        <v>50</v>
      </c>
      <c r="C159" s="216" t="s">
        <v>2841</v>
      </c>
      <c r="D159" s="315" t="s">
        <v>2842</v>
      </c>
      <c r="E159" s="315"/>
      <c r="F159" s="211" t="s">
        <v>175</v>
      </c>
      <c r="G159" s="212">
        <v>7</v>
      </c>
      <c r="H159" s="211"/>
      <c r="I159" s="211">
        <f t="shared" si="10"/>
        <v>0</v>
      </c>
      <c r="J159" s="213">
        <f t="shared" si="11"/>
        <v>34.44</v>
      </c>
      <c r="K159" s="214">
        <f t="shared" si="12"/>
        <v>0</v>
      </c>
      <c r="L159" s="214"/>
      <c r="M159" s="214">
        <f>ROUND(G159*(H159),2)</f>
        <v>0</v>
      </c>
      <c r="N159" s="214">
        <v>4.92</v>
      </c>
      <c r="O159" s="214"/>
      <c r="P159" s="217"/>
      <c r="Q159" s="217"/>
      <c r="R159" s="217"/>
      <c r="S159" s="218">
        <f t="shared" si="13"/>
        <v>0</v>
      </c>
      <c r="T159" s="215"/>
      <c r="U159" s="215"/>
      <c r="V159" s="220"/>
      <c r="W159" s="53"/>
      <c r="Z159">
        <v>0</v>
      </c>
    </row>
    <row r="160" spans="1:26" ht="24.95" customHeight="1" x14ac:dyDescent="0.25">
      <c r="A160" s="179"/>
      <c r="B160" s="205">
        <v>51</v>
      </c>
      <c r="C160" s="180" t="s">
        <v>200</v>
      </c>
      <c r="D160" s="236" t="s">
        <v>201</v>
      </c>
      <c r="E160" s="236"/>
      <c r="F160" s="174" t="s">
        <v>191</v>
      </c>
      <c r="G160" s="175">
        <v>2</v>
      </c>
      <c r="H160" s="174"/>
      <c r="I160" s="174">
        <f t="shared" si="10"/>
        <v>0</v>
      </c>
      <c r="J160" s="176">
        <f t="shared" si="11"/>
        <v>6.96</v>
      </c>
      <c r="K160" s="177">
        <f t="shared" si="12"/>
        <v>0</v>
      </c>
      <c r="L160" s="177">
        <f>ROUND(G160*(H160),2)</f>
        <v>0</v>
      </c>
      <c r="M160" s="177"/>
      <c r="N160" s="177">
        <v>3.48</v>
      </c>
      <c r="O160" s="177"/>
      <c r="P160" s="181"/>
      <c r="Q160" s="181"/>
      <c r="R160" s="181"/>
      <c r="S160" s="182">
        <f t="shared" si="13"/>
        <v>0</v>
      </c>
      <c r="T160" s="178"/>
      <c r="U160" s="178"/>
      <c r="V160" s="191"/>
      <c r="W160" s="53"/>
      <c r="Z160">
        <v>0</v>
      </c>
    </row>
    <row r="161" spans="1:26" ht="24.95" customHeight="1" x14ac:dyDescent="0.25">
      <c r="A161" s="179"/>
      <c r="B161" s="205">
        <v>52</v>
      </c>
      <c r="C161" s="180" t="s">
        <v>2843</v>
      </c>
      <c r="D161" s="236" t="s">
        <v>2844</v>
      </c>
      <c r="E161" s="236"/>
      <c r="F161" s="174" t="s">
        <v>175</v>
      </c>
      <c r="G161" s="175">
        <v>2</v>
      </c>
      <c r="H161" s="174"/>
      <c r="I161" s="174">
        <f t="shared" si="10"/>
        <v>0</v>
      </c>
      <c r="J161" s="176">
        <f t="shared" si="11"/>
        <v>13.62</v>
      </c>
      <c r="K161" s="177">
        <f t="shared" si="12"/>
        <v>0</v>
      </c>
      <c r="L161" s="177">
        <f>ROUND(G161*(H161),2)</f>
        <v>0</v>
      </c>
      <c r="M161" s="177"/>
      <c r="N161" s="177">
        <v>6.8100000000000005</v>
      </c>
      <c r="O161" s="177"/>
      <c r="P161" s="183">
        <v>1.2E-4</v>
      </c>
      <c r="Q161" s="181"/>
      <c r="R161" s="181">
        <v>1.2E-4</v>
      </c>
      <c r="S161" s="182">
        <f t="shared" si="13"/>
        <v>0</v>
      </c>
      <c r="T161" s="178"/>
      <c r="U161" s="178"/>
      <c r="V161" s="191"/>
      <c r="W161" s="53"/>
      <c r="Z161">
        <v>0</v>
      </c>
    </row>
    <row r="162" spans="1:26" ht="24.95" customHeight="1" x14ac:dyDescent="0.25">
      <c r="A162" s="179"/>
      <c r="B162" s="221">
        <v>53</v>
      </c>
      <c r="C162" s="216" t="s">
        <v>2334</v>
      </c>
      <c r="D162" s="315" t="s">
        <v>2845</v>
      </c>
      <c r="E162" s="315"/>
      <c r="F162" s="211" t="s">
        <v>175</v>
      </c>
      <c r="G162" s="212">
        <v>2</v>
      </c>
      <c r="H162" s="211"/>
      <c r="I162" s="211">
        <f t="shared" si="10"/>
        <v>0</v>
      </c>
      <c r="J162" s="213">
        <f t="shared" si="11"/>
        <v>157.46</v>
      </c>
      <c r="K162" s="214">
        <f t="shared" si="12"/>
        <v>0</v>
      </c>
      <c r="L162" s="214"/>
      <c r="M162" s="214">
        <f>ROUND(G162*(H162),2)</f>
        <v>0</v>
      </c>
      <c r="N162" s="214">
        <v>78.73</v>
      </c>
      <c r="O162" s="214"/>
      <c r="P162" s="217"/>
      <c r="Q162" s="217"/>
      <c r="R162" s="217"/>
      <c r="S162" s="218">
        <f t="shared" si="13"/>
        <v>0</v>
      </c>
      <c r="T162" s="215"/>
      <c r="U162" s="215"/>
      <c r="V162" s="220"/>
      <c r="W162" s="53"/>
      <c r="Z162">
        <v>0</v>
      </c>
    </row>
    <row r="163" spans="1:26" ht="24.95" customHeight="1" x14ac:dyDescent="0.25">
      <c r="A163" s="179"/>
      <c r="B163" s="205">
        <v>54</v>
      </c>
      <c r="C163" s="180" t="s">
        <v>202</v>
      </c>
      <c r="D163" s="236" t="s">
        <v>203</v>
      </c>
      <c r="E163" s="236"/>
      <c r="F163" s="174" t="s">
        <v>175</v>
      </c>
      <c r="G163" s="175">
        <v>2</v>
      </c>
      <c r="H163" s="174"/>
      <c r="I163" s="174">
        <f t="shared" si="10"/>
        <v>0</v>
      </c>
      <c r="J163" s="176">
        <f t="shared" si="11"/>
        <v>2.48</v>
      </c>
      <c r="K163" s="177">
        <f t="shared" si="12"/>
        <v>0</v>
      </c>
      <c r="L163" s="177">
        <f>ROUND(G163*(H163),2)</f>
        <v>0</v>
      </c>
      <c r="M163" s="177"/>
      <c r="N163" s="177">
        <v>1.24</v>
      </c>
      <c r="O163" s="177"/>
      <c r="P163" s="181"/>
      <c r="Q163" s="181"/>
      <c r="R163" s="181"/>
      <c r="S163" s="182">
        <f t="shared" si="13"/>
        <v>0</v>
      </c>
      <c r="T163" s="178"/>
      <c r="U163" s="178"/>
      <c r="V163" s="191"/>
      <c r="W163" s="53"/>
      <c r="Z163">
        <v>0</v>
      </c>
    </row>
    <row r="164" spans="1:26" ht="24.95" customHeight="1" x14ac:dyDescent="0.25">
      <c r="A164" s="179"/>
      <c r="B164" s="205">
        <v>55</v>
      </c>
      <c r="C164" s="180" t="s">
        <v>1531</v>
      </c>
      <c r="D164" s="236" t="s">
        <v>2351</v>
      </c>
      <c r="E164" s="236"/>
      <c r="F164" s="174" t="s">
        <v>175</v>
      </c>
      <c r="G164" s="175">
        <v>2</v>
      </c>
      <c r="H164" s="174"/>
      <c r="I164" s="174">
        <f t="shared" si="10"/>
        <v>0</v>
      </c>
      <c r="J164" s="176">
        <f t="shared" si="11"/>
        <v>5.38</v>
      </c>
      <c r="K164" s="177">
        <f t="shared" si="12"/>
        <v>0</v>
      </c>
      <c r="L164" s="177">
        <f>ROUND(G164*(H164),2)</f>
        <v>0</v>
      </c>
      <c r="M164" s="177"/>
      <c r="N164" s="177">
        <v>2.69</v>
      </c>
      <c r="O164" s="177"/>
      <c r="P164" s="183">
        <v>1.0000000000000001E-5</v>
      </c>
      <c r="Q164" s="181"/>
      <c r="R164" s="181">
        <v>1.0000000000000001E-5</v>
      </c>
      <c r="S164" s="182">
        <f t="shared" si="13"/>
        <v>0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21">
        <v>56</v>
      </c>
      <c r="C165" s="216" t="s">
        <v>2846</v>
      </c>
      <c r="D165" s="315" t="s">
        <v>2847</v>
      </c>
      <c r="E165" s="315"/>
      <c r="F165" s="211" t="s">
        <v>175</v>
      </c>
      <c r="G165" s="212">
        <v>2</v>
      </c>
      <c r="H165" s="211"/>
      <c r="I165" s="211">
        <f t="shared" si="10"/>
        <v>0</v>
      </c>
      <c r="J165" s="213">
        <f t="shared" si="11"/>
        <v>16.559999999999999</v>
      </c>
      <c r="K165" s="214">
        <f t="shared" si="12"/>
        <v>0</v>
      </c>
      <c r="L165" s="214"/>
      <c r="M165" s="214">
        <f>ROUND(G165*(H165),2)</f>
        <v>0</v>
      </c>
      <c r="N165" s="214">
        <v>8.2799999999999994</v>
      </c>
      <c r="O165" s="214"/>
      <c r="P165" s="217"/>
      <c r="Q165" s="217"/>
      <c r="R165" s="217"/>
      <c r="S165" s="218">
        <f t="shared" si="13"/>
        <v>0</v>
      </c>
      <c r="T165" s="215"/>
      <c r="U165" s="215"/>
      <c r="V165" s="220"/>
      <c r="W165" s="53"/>
      <c r="Z165">
        <v>0</v>
      </c>
    </row>
    <row r="166" spans="1:26" ht="24.95" customHeight="1" x14ac:dyDescent="0.25">
      <c r="A166" s="179"/>
      <c r="B166" s="205">
        <v>57</v>
      </c>
      <c r="C166" s="180" t="s">
        <v>2848</v>
      </c>
      <c r="D166" s="236" t="s">
        <v>2363</v>
      </c>
      <c r="E166" s="236"/>
      <c r="F166" s="174" t="s">
        <v>180</v>
      </c>
      <c r="G166" s="175">
        <v>0.3</v>
      </c>
      <c r="H166" s="176"/>
      <c r="I166" s="174">
        <f t="shared" si="10"/>
        <v>0</v>
      </c>
      <c r="J166" s="176">
        <f t="shared" si="11"/>
        <v>6</v>
      </c>
      <c r="K166" s="177">
        <f t="shared" si="12"/>
        <v>0</v>
      </c>
      <c r="L166" s="177">
        <f>ROUND(G166*(H166),2)</f>
        <v>0</v>
      </c>
      <c r="M166" s="177"/>
      <c r="N166" s="177">
        <v>19.998999999999999</v>
      </c>
      <c r="O166" s="177"/>
      <c r="P166" s="181"/>
      <c r="Q166" s="181"/>
      <c r="R166" s="181"/>
      <c r="S166" s="182">
        <f t="shared" si="13"/>
        <v>0</v>
      </c>
      <c r="T166" s="178"/>
      <c r="U166" s="178"/>
      <c r="V166" s="191"/>
      <c r="W166" s="53"/>
      <c r="Z166">
        <v>0</v>
      </c>
    </row>
    <row r="167" spans="1:26" x14ac:dyDescent="0.25">
      <c r="A167" s="10"/>
      <c r="B167" s="204"/>
      <c r="C167" s="172">
        <v>725</v>
      </c>
      <c r="D167" s="235" t="s">
        <v>82</v>
      </c>
      <c r="E167" s="235"/>
      <c r="F167" s="138"/>
      <c r="G167" s="171"/>
      <c r="H167" s="138"/>
      <c r="I167" s="140">
        <f>ROUND((SUM(I148:I166))/1,2)</f>
        <v>0</v>
      </c>
      <c r="J167" s="139"/>
      <c r="K167" s="139"/>
      <c r="L167" s="139">
        <f>ROUND((SUM(L148:L166))/1,2)</f>
        <v>0</v>
      </c>
      <c r="M167" s="139">
        <f>ROUND((SUM(M148:M166))/1,2)</f>
        <v>0</v>
      </c>
      <c r="N167" s="139"/>
      <c r="O167" s="139"/>
      <c r="P167" s="139"/>
      <c r="Q167" s="10"/>
      <c r="R167" s="10"/>
      <c r="S167" s="10">
        <f>ROUND((SUM(S148:S166))/1,2)</f>
        <v>0.01</v>
      </c>
      <c r="T167" s="10"/>
      <c r="U167" s="10"/>
      <c r="V167" s="192">
        <f>ROUND((SUM(V148:V166))/1,2)</f>
        <v>0</v>
      </c>
      <c r="W167" s="208"/>
      <c r="X167" s="137"/>
      <c r="Y167" s="137"/>
      <c r="Z167" s="137"/>
    </row>
    <row r="168" spans="1:26" x14ac:dyDescent="0.25">
      <c r="A168" s="1"/>
      <c r="B168" s="200"/>
      <c r="C168" s="1"/>
      <c r="D168" s="1"/>
      <c r="E168" s="131"/>
      <c r="F168" s="131"/>
      <c r="G168" s="165"/>
      <c r="H168" s="131"/>
      <c r="I168" s="131"/>
      <c r="J168" s="132"/>
      <c r="K168" s="132"/>
      <c r="L168" s="132"/>
      <c r="M168" s="132"/>
      <c r="N168" s="132"/>
      <c r="O168" s="132"/>
      <c r="P168" s="132"/>
      <c r="Q168" s="1"/>
      <c r="R168" s="1"/>
      <c r="S168" s="1"/>
      <c r="T168" s="1"/>
      <c r="U168" s="1"/>
      <c r="V168" s="193"/>
      <c r="W168" s="53"/>
    </row>
    <row r="169" spans="1:26" x14ac:dyDescent="0.25">
      <c r="A169" s="10"/>
      <c r="B169" s="204"/>
      <c r="C169" s="172">
        <v>763</v>
      </c>
      <c r="D169" s="235" t="s">
        <v>86</v>
      </c>
      <c r="E169" s="235"/>
      <c r="F169" s="138"/>
      <c r="G169" s="171"/>
      <c r="H169" s="138"/>
      <c r="I169" s="138"/>
      <c r="J169" s="139"/>
      <c r="K169" s="139"/>
      <c r="L169" s="139"/>
      <c r="M169" s="139"/>
      <c r="N169" s="139"/>
      <c r="O169" s="139"/>
      <c r="P169" s="139"/>
      <c r="Q169" s="10"/>
      <c r="R169" s="10"/>
      <c r="S169" s="10"/>
      <c r="T169" s="10"/>
      <c r="U169" s="10"/>
      <c r="V169" s="190"/>
      <c r="W169" s="208"/>
      <c r="X169" s="137"/>
      <c r="Y169" s="137"/>
      <c r="Z169" s="137"/>
    </row>
    <row r="170" spans="1:26" ht="35.1" customHeight="1" x14ac:dyDescent="0.25">
      <c r="A170" s="179"/>
      <c r="B170" s="205">
        <v>58</v>
      </c>
      <c r="C170" s="180" t="s">
        <v>2849</v>
      </c>
      <c r="D170" s="236" t="s">
        <v>2850</v>
      </c>
      <c r="E170" s="236"/>
      <c r="F170" s="174" t="s">
        <v>113</v>
      </c>
      <c r="G170" s="175">
        <v>35.408000000000001</v>
      </c>
      <c r="H170" s="174"/>
      <c r="I170" s="174">
        <f>ROUND(G170*(H170),2)</f>
        <v>0</v>
      </c>
      <c r="J170" s="176">
        <f>ROUND(G170*(N170),2)</f>
        <v>859.71</v>
      </c>
      <c r="K170" s="177">
        <f>ROUND(G170*(O170),2)</f>
        <v>0</v>
      </c>
      <c r="L170" s="177">
        <f>ROUND(G170*(H170),2)</f>
        <v>0</v>
      </c>
      <c r="M170" s="177"/>
      <c r="N170" s="177">
        <v>24.28</v>
      </c>
      <c r="O170" s="177"/>
      <c r="P170" s="181"/>
      <c r="Q170" s="181"/>
      <c r="R170" s="181"/>
      <c r="S170" s="182">
        <f>ROUND(G170*(P170),3)</f>
        <v>0</v>
      </c>
      <c r="T170" s="178"/>
      <c r="U170" s="178"/>
      <c r="V170" s="191"/>
      <c r="W170" s="53"/>
      <c r="Z170">
        <v>0</v>
      </c>
    </row>
    <row r="171" spans="1:26" ht="35.1" customHeight="1" x14ac:dyDescent="0.25">
      <c r="A171" s="179"/>
      <c r="B171" s="205">
        <v>59</v>
      </c>
      <c r="C171" s="180" t="s">
        <v>863</v>
      </c>
      <c r="D171" s="236" t="s">
        <v>2851</v>
      </c>
      <c r="E171" s="236"/>
      <c r="F171" s="174" t="s">
        <v>113</v>
      </c>
      <c r="G171" s="175">
        <v>206.239</v>
      </c>
      <c r="H171" s="174"/>
      <c r="I171" s="174">
        <f>ROUND(G171*(H171),2)</f>
        <v>0</v>
      </c>
      <c r="J171" s="176">
        <f>ROUND(G171*(N171),2)</f>
        <v>7026.56</v>
      </c>
      <c r="K171" s="177">
        <f>ROUND(G171*(O171),2)</f>
        <v>0</v>
      </c>
      <c r="L171" s="177">
        <f>ROUND(G171*(H171),2)</f>
        <v>0</v>
      </c>
      <c r="M171" s="177"/>
      <c r="N171" s="177">
        <v>34.07</v>
      </c>
      <c r="O171" s="177"/>
      <c r="P171" s="183">
        <v>9.1423375000000001E-3</v>
      </c>
      <c r="Q171" s="181"/>
      <c r="R171" s="181">
        <v>9.1423375000000001E-3</v>
      </c>
      <c r="S171" s="182">
        <f>ROUND(G171*(P171),3)</f>
        <v>1.8859999999999999</v>
      </c>
      <c r="T171" s="178"/>
      <c r="U171" s="178"/>
      <c r="V171" s="191"/>
      <c r="W171" s="53"/>
      <c r="Z171">
        <v>0</v>
      </c>
    </row>
    <row r="172" spans="1:26" ht="24.95" customHeight="1" x14ac:dyDescent="0.25">
      <c r="A172" s="179"/>
      <c r="B172" s="205">
        <v>60</v>
      </c>
      <c r="C172" s="180" t="s">
        <v>2852</v>
      </c>
      <c r="D172" s="236" t="s">
        <v>2853</v>
      </c>
      <c r="E172" s="236"/>
      <c r="F172" s="174" t="s">
        <v>180</v>
      </c>
      <c r="G172" s="175">
        <v>1.2</v>
      </c>
      <c r="H172" s="176"/>
      <c r="I172" s="174">
        <f>ROUND(G172*(H172),2)</f>
        <v>0</v>
      </c>
      <c r="J172" s="176">
        <f>ROUND(G172*(N172),2)</f>
        <v>94.63</v>
      </c>
      <c r="K172" s="177">
        <f>ROUND(G172*(O172),2)</f>
        <v>0</v>
      </c>
      <c r="L172" s="177">
        <f>ROUND(G172*(H172),2)</f>
        <v>0</v>
      </c>
      <c r="M172" s="177"/>
      <c r="N172" s="177">
        <v>78.86</v>
      </c>
      <c r="O172" s="177"/>
      <c r="P172" s="181"/>
      <c r="Q172" s="181"/>
      <c r="R172" s="181"/>
      <c r="S172" s="182">
        <f>ROUND(G172*(P172),3)</f>
        <v>0</v>
      </c>
      <c r="T172" s="178"/>
      <c r="U172" s="178"/>
      <c r="V172" s="191"/>
      <c r="W172" s="53"/>
      <c r="Z172">
        <v>0</v>
      </c>
    </row>
    <row r="173" spans="1:26" x14ac:dyDescent="0.25">
      <c r="A173" s="10"/>
      <c r="B173" s="204"/>
      <c r="C173" s="172">
        <v>763</v>
      </c>
      <c r="D173" s="235" t="s">
        <v>86</v>
      </c>
      <c r="E173" s="235"/>
      <c r="F173" s="138"/>
      <c r="G173" s="171"/>
      <c r="H173" s="138"/>
      <c r="I173" s="140">
        <f>ROUND((SUM(I169:I172))/1,2)</f>
        <v>0</v>
      </c>
      <c r="J173" s="139"/>
      <c r="K173" s="139"/>
      <c r="L173" s="139">
        <f>ROUND((SUM(L169:L172))/1,2)</f>
        <v>0</v>
      </c>
      <c r="M173" s="139">
        <f>ROUND((SUM(M169:M172))/1,2)</f>
        <v>0</v>
      </c>
      <c r="N173" s="139"/>
      <c r="O173" s="139"/>
      <c r="P173" s="139"/>
      <c r="Q173" s="10"/>
      <c r="R173" s="10"/>
      <c r="S173" s="10">
        <f>ROUND((SUM(S169:S172))/1,2)</f>
        <v>1.89</v>
      </c>
      <c r="T173" s="10"/>
      <c r="U173" s="10"/>
      <c r="V173" s="192">
        <f>ROUND((SUM(V169:V172))/1,2)</f>
        <v>0</v>
      </c>
      <c r="W173" s="208"/>
      <c r="X173" s="137"/>
      <c r="Y173" s="137"/>
      <c r="Z173" s="137"/>
    </row>
    <row r="174" spans="1:26" x14ac:dyDescent="0.25">
      <c r="A174" s="1"/>
      <c r="B174" s="200"/>
      <c r="C174" s="1"/>
      <c r="D174" s="1"/>
      <c r="E174" s="131"/>
      <c r="F174" s="131"/>
      <c r="G174" s="165"/>
      <c r="H174" s="131"/>
      <c r="I174" s="131"/>
      <c r="J174" s="132"/>
      <c r="K174" s="132"/>
      <c r="L174" s="132"/>
      <c r="M174" s="132"/>
      <c r="N174" s="132"/>
      <c r="O174" s="132"/>
      <c r="P174" s="132"/>
      <c r="Q174" s="1"/>
      <c r="R174" s="1"/>
      <c r="S174" s="1"/>
      <c r="T174" s="1"/>
      <c r="U174" s="1"/>
      <c r="V174" s="193"/>
      <c r="W174" s="53"/>
    </row>
    <row r="175" spans="1:26" x14ac:dyDescent="0.25">
      <c r="A175" s="10"/>
      <c r="B175" s="204"/>
      <c r="C175" s="172">
        <v>764</v>
      </c>
      <c r="D175" s="235" t="s">
        <v>87</v>
      </c>
      <c r="E175" s="235"/>
      <c r="F175" s="138"/>
      <c r="G175" s="171"/>
      <c r="H175" s="138"/>
      <c r="I175" s="138"/>
      <c r="J175" s="139"/>
      <c r="K175" s="139"/>
      <c r="L175" s="139"/>
      <c r="M175" s="139"/>
      <c r="N175" s="139"/>
      <c r="O175" s="139"/>
      <c r="P175" s="139"/>
      <c r="Q175" s="10"/>
      <c r="R175" s="10"/>
      <c r="S175" s="10"/>
      <c r="T175" s="10"/>
      <c r="U175" s="10"/>
      <c r="V175" s="190"/>
      <c r="W175" s="208"/>
      <c r="X175" s="137"/>
      <c r="Y175" s="137"/>
      <c r="Z175" s="137"/>
    </row>
    <row r="176" spans="1:26" ht="24.95" customHeight="1" x14ac:dyDescent="0.25">
      <c r="A176" s="179"/>
      <c r="B176" s="205">
        <v>61</v>
      </c>
      <c r="C176" s="180" t="s">
        <v>922</v>
      </c>
      <c r="D176" s="236" t="s">
        <v>2854</v>
      </c>
      <c r="E176" s="236"/>
      <c r="F176" s="174" t="s">
        <v>133</v>
      </c>
      <c r="G176" s="175">
        <v>9.25</v>
      </c>
      <c r="H176" s="174"/>
      <c r="I176" s="174">
        <f>ROUND(G176*(H176),2)</f>
        <v>0</v>
      </c>
      <c r="J176" s="176">
        <f>ROUND(G176*(N176),2)</f>
        <v>220.89</v>
      </c>
      <c r="K176" s="177">
        <f>ROUND(G176*(O176),2)</f>
        <v>0</v>
      </c>
      <c r="L176" s="177">
        <f>ROUND(G176*(H176),2)</f>
        <v>0</v>
      </c>
      <c r="M176" s="177"/>
      <c r="N176" s="177">
        <v>23.88</v>
      </c>
      <c r="O176" s="177"/>
      <c r="P176" s="181"/>
      <c r="Q176" s="181"/>
      <c r="R176" s="181"/>
      <c r="S176" s="182">
        <f>ROUND(G176*(P176),3)</f>
        <v>0</v>
      </c>
      <c r="T176" s="178"/>
      <c r="U176" s="178"/>
      <c r="V176" s="191"/>
      <c r="W176" s="53"/>
      <c r="Z176">
        <v>0</v>
      </c>
    </row>
    <row r="177" spans="1:26" ht="24.95" customHeight="1" x14ac:dyDescent="0.25">
      <c r="A177" s="179"/>
      <c r="B177" s="205">
        <v>62</v>
      </c>
      <c r="C177" s="180" t="s">
        <v>1720</v>
      </c>
      <c r="D177" s="236" t="s">
        <v>1721</v>
      </c>
      <c r="E177" s="236"/>
      <c r="F177" s="174" t="s">
        <v>133</v>
      </c>
      <c r="G177" s="175">
        <v>9.25</v>
      </c>
      <c r="H177" s="174"/>
      <c r="I177" s="174">
        <f>ROUND(G177*(H177),2)</f>
        <v>0</v>
      </c>
      <c r="J177" s="176">
        <f>ROUND(G177*(N177),2)</f>
        <v>11.1</v>
      </c>
      <c r="K177" s="177">
        <f>ROUND(G177*(O177),2)</f>
        <v>0</v>
      </c>
      <c r="L177" s="177">
        <f>ROUND(G177*(H177),2)</f>
        <v>0</v>
      </c>
      <c r="M177" s="177"/>
      <c r="N177" s="177">
        <v>1.2</v>
      </c>
      <c r="O177" s="177"/>
      <c r="P177" s="181"/>
      <c r="Q177" s="181"/>
      <c r="R177" s="181"/>
      <c r="S177" s="182">
        <f>ROUND(G177*(P177),3)</f>
        <v>0</v>
      </c>
      <c r="T177" s="178"/>
      <c r="U177" s="178"/>
      <c r="V177" s="191"/>
      <c r="W177" s="53"/>
      <c r="Z177">
        <v>0</v>
      </c>
    </row>
    <row r="178" spans="1:26" ht="24.95" customHeight="1" x14ac:dyDescent="0.25">
      <c r="A178" s="179"/>
      <c r="B178" s="205">
        <v>63</v>
      </c>
      <c r="C178" s="180" t="s">
        <v>1819</v>
      </c>
      <c r="D178" s="236" t="s">
        <v>1820</v>
      </c>
      <c r="E178" s="236"/>
      <c r="F178" s="174" t="s">
        <v>180</v>
      </c>
      <c r="G178" s="175">
        <v>1.9</v>
      </c>
      <c r="H178" s="176"/>
      <c r="I178" s="174">
        <f>ROUND(G178*(H178),2)</f>
        <v>0</v>
      </c>
      <c r="J178" s="176">
        <f>ROUND(G178*(N178),2)</f>
        <v>4.41</v>
      </c>
      <c r="K178" s="177">
        <f>ROUND(G178*(O178),2)</f>
        <v>0</v>
      </c>
      <c r="L178" s="177">
        <f>ROUND(G178*(H178),2)</f>
        <v>0</v>
      </c>
      <c r="M178" s="177"/>
      <c r="N178" s="177">
        <v>2.319</v>
      </c>
      <c r="O178" s="177"/>
      <c r="P178" s="181"/>
      <c r="Q178" s="181"/>
      <c r="R178" s="181"/>
      <c r="S178" s="182">
        <f>ROUND(G178*(P178),3)</f>
        <v>0</v>
      </c>
      <c r="T178" s="178"/>
      <c r="U178" s="178"/>
      <c r="V178" s="191"/>
      <c r="W178" s="53"/>
      <c r="Z178">
        <v>0</v>
      </c>
    </row>
    <row r="179" spans="1:26" x14ac:dyDescent="0.25">
      <c r="A179" s="10"/>
      <c r="B179" s="204"/>
      <c r="C179" s="172">
        <v>764</v>
      </c>
      <c r="D179" s="235" t="s">
        <v>87</v>
      </c>
      <c r="E179" s="235"/>
      <c r="F179" s="138"/>
      <c r="G179" s="171"/>
      <c r="H179" s="138"/>
      <c r="I179" s="140">
        <f>ROUND((SUM(I175:I178))/1,2)</f>
        <v>0</v>
      </c>
      <c r="J179" s="139"/>
      <c r="K179" s="139"/>
      <c r="L179" s="139">
        <f>ROUND((SUM(L175:L178))/1,2)</f>
        <v>0</v>
      </c>
      <c r="M179" s="139">
        <f>ROUND((SUM(M175:M178))/1,2)</f>
        <v>0</v>
      </c>
      <c r="N179" s="139"/>
      <c r="O179" s="139"/>
      <c r="P179" s="139"/>
      <c r="Q179" s="10"/>
      <c r="R179" s="10"/>
      <c r="S179" s="10">
        <f>ROUND((SUM(S175:S178))/1,2)</f>
        <v>0</v>
      </c>
      <c r="T179" s="10"/>
      <c r="U179" s="10"/>
      <c r="V179" s="192">
        <f>ROUND((SUM(V175:V178))/1,2)</f>
        <v>0</v>
      </c>
      <c r="W179" s="208"/>
      <c r="X179" s="137"/>
      <c r="Y179" s="137"/>
      <c r="Z179" s="137"/>
    </row>
    <row r="180" spans="1:26" x14ac:dyDescent="0.25">
      <c r="A180" s="1"/>
      <c r="B180" s="200"/>
      <c r="C180" s="1"/>
      <c r="D180" s="1"/>
      <c r="E180" s="131"/>
      <c r="F180" s="131"/>
      <c r="G180" s="165"/>
      <c r="H180" s="131"/>
      <c r="I180" s="131"/>
      <c r="J180" s="132"/>
      <c r="K180" s="132"/>
      <c r="L180" s="132"/>
      <c r="M180" s="132"/>
      <c r="N180" s="132"/>
      <c r="O180" s="132"/>
      <c r="P180" s="132"/>
      <c r="Q180" s="1"/>
      <c r="R180" s="1"/>
      <c r="S180" s="1"/>
      <c r="T180" s="1"/>
      <c r="U180" s="1"/>
      <c r="V180" s="193"/>
      <c r="W180" s="53"/>
    </row>
    <row r="181" spans="1:26" x14ac:dyDescent="0.25">
      <c r="A181" s="10"/>
      <c r="B181" s="204"/>
      <c r="C181" s="172">
        <v>766</v>
      </c>
      <c r="D181" s="235" t="s">
        <v>88</v>
      </c>
      <c r="E181" s="235"/>
      <c r="F181" s="138"/>
      <c r="G181" s="171"/>
      <c r="H181" s="138"/>
      <c r="I181" s="138"/>
      <c r="J181" s="139"/>
      <c r="K181" s="139"/>
      <c r="L181" s="139"/>
      <c r="M181" s="139"/>
      <c r="N181" s="139"/>
      <c r="O181" s="139"/>
      <c r="P181" s="139"/>
      <c r="Q181" s="10"/>
      <c r="R181" s="10"/>
      <c r="S181" s="10"/>
      <c r="T181" s="10"/>
      <c r="U181" s="10"/>
      <c r="V181" s="190"/>
      <c r="W181" s="208"/>
      <c r="X181" s="137"/>
      <c r="Y181" s="137"/>
      <c r="Z181" s="137"/>
    </row>
    <row r="182" spans="1:26" ht="24.95" customHeight="1" x14ac:dyDescent="0.25">
      <c r="A182" s="179"/>
      <c r="B182" s="205">
        <v>64</v>
      </c>
      <c r="C182" s="180" t="s">
        <v>2855</v>
      </c>
      <c r="D182" s="236" t="s">
        <v>2856</v>
      </c>
      <c r="E182" s="236"/>
      <c r="F182" s="174" t="s">
        <v>133</v>
      </c>
      <c r="G182" s="175">
        <v>46.3</v>
      </c>
      <c r="H182" s="174"/>
      <c r="I182" s="174">
        <f t="shared" ref="I182:I201" si="14">ROUND(G182*(H182),2)</f>
        <v>0</v>
      </c>
      <c r="J182" s="176">
        <f t="shared" ref="J182:J201" si="15">ROUND(G182*(N182),2)</f>
        <v>109.27</v>
      </c>
      <c r="K182" s="177">
        <f t="shared" ref="K182:K201" si="16">ROUND(G182*(O182),2)</f>
        <v>0</v>
      </c>
      <c r="L182" s="177">
        <f>ROUND(G182*(H182),2)</f>
        <v>0</v>
      </c>
      <c r="M182" s="177"/>
      <c r="N182" s="177">
        <v>2.36</v>
      </c>
      <c r="O182" s="177"/>
      <c r="P182" s="181"/>
      <c r="Q182" s="181"/>
      <c r="R182" s="181"/>
      <c r="S182" s="182">
        <f t="shared" ref="S182:S201" si="17">ROUND(G182*(P182),3)</f>
        <v>0</v>
      </c>
      <c r="T182" s="178"/>
      <c r="U182" s="178"/>
      <c r="V182" s="191"/>
      <c r="W182" s="53"/>
      <c r="Z182">
        <v>0</v>
      </c>
    </row>
    <row r="183" spans="1:26" ht="24.95" customHeight="1" x14ac:dyDescent="0.25">
      <c r="A183" s="179"/>
      <c r="B183" s="205">
        <v>65</v>
      </c>
      <c r="C183" s="180" t="s">
        <v>2857</v>
      </c>
      <c r="D183" s="236" t="s">
        <v>2858</v>
      </c>
      <c r="E183" s="236"/>
      <c r="F183" s="174" t="s">
        <v>133</v>
      </c>
      <c r="G183" s="175">
        <v>46.3</v>
      </c>
      <c r="H183" s="174"/>
      <c r="I183" s="174">
        <f t="shared" si="14"/>
        <v>0</v>
      </c>
      <c r="J183" s="176">
        <f t="shared" si="15"/>
        <v>132.41999999999999</v>
      </c>
      <c r="K183" s="177">
        <f t="shared" si="16"/>
        <v>0</v>
      </c>
      <c r="L183" s="177">
        <f>ROUND(G183*(H183),2)</f>
        <v>0</v>
      </c>
      <c r="M183" s="177"/>
      <c r="N183" s="177">
        <v>2.86</v>
      </c>
      <c r="O183" s="177"/>
      <c r="P183" s="181"/>
      <c r="Q183" s="181"/>
      <c r="R183" s="181"/>
      <c r="S183" s="182">
        <f t="shared" si="17"/>
        <v>0</v>
      </c>
      <c r="T183" s="178"/>
      <c r="U183" s="178"/>
      <c r="V183" s="191"/>
      <c r="W183" s="53"/>
      <c r="Z183">
        <v>0</v>
      </c>
    </row>
    <row r="184" spans="1:26" ht="24.95" customHeight="1" x14ac:dyDescent="0.25">
      <c r="A184" s="179"/>
      <c r="B184" s="221">
        <v>66</v>
      </c>
      <c r="C184" s="216" t="s">
        <v>2859</v>
      </c>
      <c r="D184" s="315" t="s">
        <v>2860</v>
      </c>
      <c r="E184" s="315"/>
      <c r="F184" s="211" t="s">
        <v>133</v>
      </c>
      <c r="G184" s="212">
        <v>48</v>
      </c>
      <c r="H184" s="211"/>
      <c r="I184" s="211">
        <f t="shared" si="14"/>
        <v>0</v>
      </c>
      <c r="J184" s="213">
        <f t="shared" si="15"/>
        <v>566.4</v>
      </c>
      <c r="K184" s="214">
        <f t="shared" si="16"/>
        <v>0</v>
      </c>
      <c r="L184" s="214"/>
      <c r="M184" s="214">
        <f>ROUND(G184*(H184),2)</f>
        <v>0</v>
      </c>
      <c r="N184" s="214">
        <v>11.8</v>
      </c>
      <c r="O184" s="214"/>
      <c r="P184" s="217"/>
      <c r="Q184" s="217"/>
      <c r="R184" s="217"/>
      <c r="S184" s="218">
        <f t="shared" si="17"/>
        <v>0</v>
      </c>
      <c r="T184" s="215"/>
      <c r="U184" s="215"/>
      <c r="V184" s="220"/>
      <c r="W184" s="53"/>
      <c r="Z184">
        <v>0</v>
      </c>
    </row>
    <row r="185" spans="1:26" ht="35.1" customHeight="1" x14ac:dyDescent="0.25">
      <c r="A185" s="179"/>
      <c r="B185" s="205">
        <v>67</v>
      </c>
      <c r="C185" s="180" t="s">
        <v>2861</v>
      </c>
      <c r="D185" s="236" t="s">
        <v>2862</v>
      </c>
      <c r="E185" s="236"/>
      <c r="F185" s="174" t="s">
        <v>113</v>
      </c>
      <c r="G185" s="175">
        <v>90.346999999999994</v>
      </c>
      <c r="H185" s="174"/>
      <c r="I185" s="174">
        <f t="shared" si="14"/>
        <v>0</v>
      </c>
      <c r="J185" s="176">
        <f t="shared" si="15"/>
        <v>955.87</v>
      </c>
      <c r="K185" s="177">
        <f t="shared" si="16"/>
        <v>0</v>
      </c>
      <c r="L185" s="177">
        <f>ROUND(G185*(H185),2)</f>
        <v>0</v>
      </c>
      <c r="M185" s="177"/>
      <c r="N185" s="177">
        <v>10.58</v>
      </c>
      <c r="O185" s="177"/>
      <c r="P185" s="183">
        <v>2.0000000000000002E-5</v>
      </c>
      <c r="Q185" s="181"/>
      <c r="R185" s="181">
        <v>2.0000000000000002E-5</v>
      </c>
      <c r="S185" s="182">
        <f t="shared" si="17"/>
        <v>2E-3</v>
      </c>
      <c r="T185" s="178"/>
      <c r="U185" s="178"/>
      <c r="V185" s="191"/>
      <c r="W185" s="53"/>
      <c r="Z185">
        <v>0</v>
      </c>
    </row>
    <row r="186" spans="1:26" ht="24.95" customHeight="1" x14ac:dyDescent="0.25">
      <c r="A186" s="179"/>
      <c r="B186" s="221">
        <v>68</v>
      </c>
      <c r="C186" s="216" t="s">
        <v>2863</v>
      </c>
      <c r="D186" s="315" t="s">
        <v>2864</v>
      </c>
      <c r="E186" s="315"/>
      <c r="F186" s="211" t="s">
        <v>113</v>
      </c>
      <c r="G186" s="212">
        <v>99.382000000000005</v>
      </c>
      <c r="H186" s="211"/>
      <c r="I186" s="211">
        <f t="shared" si="14"/>
        <v>0</v>
      </c>
      <c r="J186" s="213">
        <f t="shared" si="15"/>
        <v>1393.34</v>
      </c>
      <c r="K186" s="214">
        <f t="shared" si="16"/>
        <v>0</v>
      </c>
      <c r="L186" s="214"/>
      <c r="M186" s="214">
        <f>ROUND(G186*(H186),2)</f>
        <v>0</v>
      </c>
      <c r="N186" s="214">
        <v>14.02</v>
      </c>
      <c r="O186" s="214"/>
      <c r="P186" s="217"/>
      <c r="Q186" s="217"/>
      <c r="R186" s="217"/>
      <c r="S186" s="218">
        <f t="shared" si="17"/>
        <v>0</v>
      </c>
      <c r="T186" s="215"/>
      <c r="U186" s="215"/>
      <c r="V186" s="220"/>
      <c r="W186" s="53"/>
      <c r="Z186">
        <v>0</v>
      </c>
    </row>
    <row r="187" spans="1:26" ht="24.95" customHeight="1" x14ac:dyDescent="0.25">
      <c r="A187" s="179"/>
      <c r="B187" s="205">
        <v>69</v>
      </c>
      <c r="C187" s="180" t="s">
        <v>2865</v>
      </c>
      <c r="D187" s="236" t="s">
        <v>2866</v>
      </c>
      <c r="E187" s="236"/>
      <c r="F187" s="174" t="s">
        <v>113</v>
      </c>
      <c r="G187" s="175">
        <v>37.04</v>
      </c>
      <c r="H187" s="174"/>
      <c r="I187" s="174">
        <f t="shared" si="14"/>
        <v>0</v>
      </c>
      <c r="J187" s="176">
        <f t="shared" si="15"/>
        <v>155.94</v>
      </c>
      <c r="K187" s="177">
        <f t="shared" si="16"/>
        <v>0</v>
      </c>
      <c r="L187" s="177">
        <f t="shared" ref="L187:L192" si="18">ROUND(G187*(H187),2)</f>
        <v>0</v>
      </c>
      <c r="M187" s="177"/>
      <c r="N187" s="177">
        <v>4.21</v>
      </c>
      <c r="O187" s="177"/>
      <c r="P187" s="181"/>
      <c r="Q187" s="181"/>
      <c r="R187" s="181"/>
      <c r="S187" s="182">
        <f t="shared" si="17"/>
        <v>0</v>
      </c>
      <c r="T187" s="178"/>
      <c r="U187" s="178"/>
      <c r="V187" s="191"/>
      <c r="W187" s="53"/>
      <c r="Z187">
        <v>0</v>
      </c>
    </row>
    <row r="188" spans="1:26" ht="24.95" customHeight="1" x14ac:dyDescent="0.25">
      <c r="A188" s="179"/>
      <c r="B188" s="205">
        <v>70</v>
      </c>
      <c r="C188" s="180" t="s">
        <v>2865</v>
      </c>
      <c r="D188" s="236" t="s">
        <v>2866</v>
      </c>
      <c r="E188" s="236"/>
      <c r="F188" s="174" t="s">
        <v>113</v>
      </c>
      <c r="G188" s="175">
        <v>25.24</v>
      </c>
      <c r="H188" s="174"/>
      <c r="I188" s="174">
        <f t="shared" si="14"/>
        <v>0</v>
      </c>
      <c r="J188" s="176">
        <f t="shared" si="15"/>
        <v>106.26</v>
      </c>
      <c r="K188" s="177">
        <f t="shared" si="16"/>
        <v>0</v>
      </c>
      <c r="L188" s="177">
        <f t="shared" si="18"/>
        <v>0</v>
      </c>
      <c r="M188" s="177"/>
      <c r="N188" s="177">
        <v>4.21</v>
      </c>
      <c r="O188" s="177"/>
      <c r="P188" s="181"/>
      <c r="Q188" s="181"/>
      <c r="R188" s="181"/>
      <c r="S188" s="182">
        <f t="shared" si="17"/>
        <v>0</v>
      </c>
      <c r="T188" s="178"/>
      <c r="U188" s="178"/>
      <c r="V188" s="191"/>
      <c r="W188" s="53"/>
      <c r="Z188">
        <v>0</v>
      </c>
    </row>
    <row r="189" spans="1:26" ht="24.95" customHeight="1" x14ac:dyDescent="0.25">
      <c r="A189" s="179"/>
      <c r="B189" s="205">
        <v>71</v>
      </c>
      <c r="C189" s="180" t="s">
        <v>2867</v>
      </c>
      <c r="D189" s="236" t="s">
        <v>2868</v>
      </c>
      <c r="E189" s="236"/>
      <c r="F189" s="174" t="s">
        <v>113</v>
      </c>
      <c r="G189" s="175">
        <v>25.24</v>
      </c>
      <c r="H189" s="174"/>
      <c r="I189" s="174">
        <f t="shared" si="14"/>
        <v>0</v>
      </c>
      <c r="J189" s="176">
        <f t="shared" si="15"/>
        <v>88.59</v>
      </c>
      <c r="K189" s="177">
        <f t="shared" si="16"/>
        <v>0</v>
      </c>
      <c r="L189" s="177">
        <f t="shared" si="18"/>
        <v>0</v>
      </c>
      <c r="M189" s="177"/>
      <c r="N189" s="177">
        <v>3.51</v>
      </c>
      <c r="O189" s="177"/>
      <c r="P189" s="181"/>
      <c r="Q189" s="181"/>
      <c r="R189" s="181"/>
      <c r="S189" s="182">
        <f t="shared" si="17"/>
        <v>0</v>
      </c>
      <c r="T189" s="178"/>
      <c r="U189" s="178"/>
      <c r="V189" s="191"/>
      <c r="W189" s="53"/>
      <c r="Z189">
        <v>0</v>
      </c>
    </row>
    <row r="190" spans="1:26" ht="24.95" customHeight="1" x14ac:dyDescent="0.25">
      <c r="A190" s="179"/>
      <c r="B190" s="205">
        <v>72</v>
      </c>
      <c r="C190" s="180" t="s">
        <v>254</v>
      </c>
      <c r="D190" s="236" t="s">
        <v>255</v>
      </c>
      <c r="E190" s="236"/>
      <c r="F190" s="174" t="s">
        <v>113</v>
      </c>
      <c r="G190" s="175">
        <v>123.19</v>
      </c>
      <c r="H190" s="174"/>
      <c r="I190" s="174">
        <f t="shared" si="14"/>
        <v>0</v>
      </c>
      <c r="J190" s="176">
        <f t="shared" si="15"/>
        <v>765.01</v>
      </c>
      <c r="K190" s="177">
        <f t="shared" si="16"/>
        <v>0</v>
      </c>
      <c r="L190" s="177">
        <f t="shared" si="18"/>
        <v>0</v>
      </c>
      <c r="M190" s="177"/>
      <c r="N190" s="177">
        <v>6.21</v>
      </c>
      <c r="O190" s="177"/>
      <c r="P190" s="181"/>
      <c r="Q190" s="181"/>
      <c r="R190" s="181"/>
      <c r="S190" s="182">
        <f t="shared" si="17"/>
        <v>0</v>
      </c>
      <c r="T190" s="178"/>
      <c r="U190" s="178"/>
      <c r="V190" s="191"/>
      <c r="W190" s="53"/>
      <c r="Z190">
        <v>0</v>
      </c>
    </row>
    <row r="191" spans="1:26" ht="24.95" customHeight="1" x14ac:dyDescent="0.25">
      <c r="A191" s="179"/>
      <c r="B191" s="205">
        <v>73</v>
      </c>
      <c r="C191" s="180" t="s">
        <v>256</v>
      </c>
      <c r="D191" s="236" t="s">
        <v>257</v>
      </c>
      <c r="E191" s="236"/>
      <c r="F191" s="174" t="s">
        <v>113</v>
      </c>
      <c r="G191" s="175">
        <v>123.19</v>
      </c>
      <c r="H191" s="174"/>
      <c r="I191" s="174">
        <f t="shared" si="14"/>
        <v>0</v>
      </c>
      <c r="J191" s="176">
        <f t="shared" si="15"/>
        <v>136.74</v>
      </c>
      <c r="K191" s="177">
        <f t="shared" si="16"/>
        <v>0</v>
      </c>
      <c r="L191" s="177">
        <f t="shared" si="18"/>
        <v>0</v>
      </c>
      <c r="M191" s="177"/>
      <c r="N191" s="177">
        <v>1.1100000000000001</v>
      </c>
      <c r="O191" s="177"/>
      <c r="P191" s="181"/>
      <c r="Q191" s="181"/>
      <c r="R191" s="181"/>
      <c r="S191" s="182">
        <f t="shared" si="17"/>
        <v>0</v>
      </c>
      <c r="T191" s="178"/>
      <c r="U191" s="178"/>
      <c r="V191" s="191"/>
      <c r="W191" s="53"/>
      <c r="Z191">
        <v>0</v>
      </c>
    </row>
    <row r="192" spans="1:26" ht="24.95" customHeight="1" x14ac:dyDescent="0.25">
      <c r="A192" s="179"/>
      <c r="B192" s="205">
        <v>74</v>
      </c>
      <c r="C192" s="180" t="s">
        <v>2869</v>
      </c>
      <c r="D192" s="236" t="s">
        <v>2870</v>
      </c>
      <c r="E192" s="236"/>
      <c r="F192" s="174" t="s">
        <v>113</v>
      </c>
      <c r="G192" s="175">
        <v>37.04</v>
      </c>
      <c r="H192" s="174"/>
      <c r="I192" s="174">
        <f t="shared" si="14"/>
        <v>0</v>
      </c>
      <c r="J192" s="176">
        <f t="shared" si="15"/>
        <v>410.4</v>
      </c>
      <c r="K192" s="177">
        <f t="shared" si="16"/>
        <v>0</v>
      </c>
      <c r="L192" s="177">
        <f t="shared" si="18"/>
        <v>0</v>
      </c>
      <c r="M192" s="177"/>
      <c r="N192" s="177">
        <v>11.08</v>
      </c>
      <c r="O192" s="177"/>
      <c r="P192" s="183">
        <v>2.0000000000000002E-5</v>
      </c>
      <c r="Q192" s="181"/>
      <c r="R192" s="181">
        <v>2.0000000000000002E-5</v>
      </c>
      <c r="S192" s="182">
        <f t="shared" si="17"/>
        <v>1E-3</v>
      </c>
      <c r="T192" s="178"/>
      <c r="U192" s="178"/>
      <c r="V192" s="191"/>
      <c r="W192" s="53"/>
      <c r="Z192">
        <v>0</v>
      </c>
    </row>
    <row r="193" spans="1:26" ht="35.1" customHeight="1" x14ac:dyDescent="0.25">
      <c r="A193" s="179"/>
      <c r="B193" s="221">
        <v>75</v>
      </c>
      <c r="C193" s="216" t="s">
        <v>2871</v>
      </c>
      <c r="D193" s="315" t="s">
        <v>2872</v>
      </c>
      <c r="E193" s="315"/>
      <c r="F193" s="211" t="s">
        <v>133</v>
      </c>
      <c r="G193" s="212">
        <v>195</v>
      </c>
      <c r="H193" s="211"/>
      <c r="I193" s="211">
        <f t="shared" si="14"/>
        <v>0</v>
      </c>
      <c r="J193" s="213">
        <f t="shared" si="15"/>
        <v>1472.25</v>
      </c>
      <c r="K193" s="214">
        <f t="shared" si="16"/>
        <v>0</v>
      </c>
      <c r="L193" s="214"/>
      <c r="M193" s="214">
        <f>ROUND(G193*(H193),2)</f>
        <v>0</v>
      </c>
      <c r="N193" s="214">
        <v>7.55</v>
      </c>
      <c r="O193" s="214"/>
      <c r="P193" s="217"/>
      <c r="Q193" s="217"/>
      <c r="R193" s="217"/>
      <c r="S193" s="218">
        <f t="shared" si="17"/>
        <v>0</v>
      </c>
      <c r="T193" s="215"/>
      <c r="U193" s="215"/>
      <c r="V193" s="220"/>
      <c r="W193" s="53"/>
      <c r="Z193">
        <v>0</v>
      </c>
    </row>
    <row r="194" spans="1:26" ht="24.95" customHeight="1" x14ac:dyDescent="0.25">
      <c r="A194" s="179"/>
      <c r="B194" s="205">
        <v>76</v>
      </c>
      <c r="C194" s="180" t="s">
        <v>2873</v>
      </c>
      <c r="D194" s="236" t="s">
        <v>2874</v>
      </c>
      <c r="E194" s="236"/>
      <c r="F194" s="174" t="s">
        <v>133</v>
      </c>
      <c r="G194" s="175">
        <v>310</v>
      </c>
      <c r="H194" s="174"/>
      <c r="I194" s="174">
        <f t="shared" si="14"/>
        <v>0</v>
      </c>
      <c r="J194" s="176">
        <f t="shared" si="15"/>
        <v>1023</v>
      </c>
      <c r="K194" s="177">
        <f t="shared" si="16"/>
        <v>0</v>
      </c>
      <c r="L194" s="177">
        <f>ROUND(G194*(H194),2)</f>
        <v>0</v>
      </c>
      <c r="M194" s="177"/>
      <c r="N194" s="177">
        <v>3.3</v>
      </c>
      <c r="O194" s="177"/>
      <c r="P194" s="183">
        <v>3.0000000000000001E-5</v>
      </c>
      <c r="Q194" s="181"/>
      <c r="R194" s="181">
        <v>3.0000000000000001E-5</v>
      </c>
      <c r="S194" s="182">
        <f t="shared" si="17"/>
        <v>8.9999999999999993E-3</v>
      </c>
      <c r="T194" s="178"/>
      <c r="U194" s="178"/>
      <c r="V194" s="191"/>
      <c r="W194" s="53"/>
      <c r="Z194">
        <v>0</v>
      </c>
    </row>
    <row r="195" spans="1:26" ht="24.95" customHeight="1" x14ac:dyDescent="0.25">
      <c r="A195" s="179"/>
      <c r="B195" s="221">
        <v>77</v>
      </c>
      <c r="C195" s="216" t="s">
        <v>2875</v>
      </c>
      <c r="D195" s="315" t="s">
        <v>2876</v>
      </c>
      <c r="E195" s="315"/>
      <c r="F195" s="211" t="s">
        <v>120</v>
      </c>
      <c r="G195" s="212">
        <v>1.135</v>
      </c>
      <c r="H195" s="211"/>
      <c r="I195" s="211">
        <f t="shared" si="14"/>
        <v>0</v>
      </c>
      <c r="J195" s="213">
        <f t="shared" si="15"/>
        <v>327.41000000000003</v>
      </c>
      <c r="K195" s="214">
        <f t="shared" si="16"/>
        <v>0</v>
      </c>
      <c r="L195" s="214"/>
      <c r="M195" s="214">
        <f>ROUND(G195*(H195),2)</f>
        <v>0</v>
      </c>
      <c r="N195" s="214">
        <v>288.47000000000003</v>
      </c>
      <c r="O195" s="214"/>
      <c r="P195" s="217"/>
      <c r="Q195" s="217"/>
      <c r="R195" s="217"/>
      <c r="S195" s="218">
        <f t="shared" si="17"/>
        <v>0</v>
      </c>
      <c r="T195" s="215"/>
      <c r="U195" s="215"/>
      <c r="V195" s="220"/>
      <c r="W195" s="53"/>
      <c r="Z195">
        <v>0</v>
      </c>
    </row>
    <row r="196" spans="1:26" ht="24.95" customHeight="1" x14ac:dyDescent="0.25">
      <c r="A196" s="179"/>
      <c r="B196" s="205">
        <v>78</v>
      </c>
      <c r="C196" s="180" t="s">
        <v>2877</v>
      </c>
      <c r="D196" s="236" t="s">
        <v>2878</v>
      </c>
      <c r="E196" s="236"/>
      <c r="F196" s="174" t="s">
        <v>133</v>
      </c>
      <c r="G196" s="175">
        <v>103.035</v>
      </c>
      <c r="H196" s="174"/>
      <c r="I196" s="174">
        <f t="shared" si="14"/>
        <v>0</v>
      </c>
      <c r="J196" s="176">
        <f t="shared" si="15"/>
        <v>302.92</v>
      </c>
      <c r="K196" s="177">
        <f t="shared" si="16"/>
        <v>0</v>
      </c>
      <c r="L196" s="177">
        <f>ROUND(G196*(H196),2)</f>
        <v>0</v>
      </c>
      <c r="M196" s="177"/>
      <c r="N196" s="177">
        <v>2.94</v>
      </c>
      <c r="O196" s="177"/>
      <c r="P196" s="181"/>
      <c r="Q196" s="181"/>
      <c r="R196" s="181"/>
      <c r="S196" s="182">
        <f t="shared" si="17"/>
        <v>0</v>
      </c>
      <c r="T196" s="178"/>
      <c r="U196" s="178"/>
      <c r="V196" s="191"/>
      <c r="W196" s="53"/>
      <c r="Z196">
        <v>0</v>
      </c>
    </row>
    <row r="197" spans="1:26" ht="24.95" customHeight="1" x14ac:dyDescent="0.25">
      <c r="A197" s="179"/>
      <c r="B197" s="221">
        <v>79</v>
      </c>
      <c r="C197" s="216" t="s">
        <v>2879</v>
      </c>
      <c r="D197" s="315" t="s">
        <v>2880</v>
      </c>
      <c r="E197" s="315"/>
      <c r="F197" s="211" t="s">
        <v>133</v>
      </c>
      <c r="G197" s="212">
        <v>115</v>
      </c>
      <c r="H197" s="211"/>
      <c r="I197" s="211">
        <f t="shared" si="14"/>
        <v>0</v>
      </c>
      <c r="J197" s="213">
        <f t="shared" si="15"/>
        <v>747.5</v>
      </c>
      <c r="K197" s="214">
        <f t="shared" si="16"/>
        <v>0</v>
      </c>
      <c r="L197" s="214"/>
      <c r="M197" s="214">
        <f>ROUND(G197*(H197),2)</f>
        <v>0</v>
      </c>
      <c r="N197" s="214">
        <v>6.5</v>
      </c>
      <c r="O197" s="214"/>
      <c r="P197" s="217"/>
      <c r="Q197" s="217"/>
      <c r="R197" s="217"/>
      <c r="S197" s="218">
        <f t="shared" si="17"/>
        <v>0</v>
      </c>
      <c r="T197" s="215"/>
      <c r="U197" s="215"/>
      <c r="V197" s="220"/>
      <c r="W197" s="53"/>
      <c r="Z197">
        <v>0</v>
      </c>
    </row>
    <row r="198" spans="1:26" ht="24.95" customHeight="1" x14ac:dyDescent="0.25">
      <c r="A198" s="179"/>
      <c r="B198" s="205">
        <v>80</v>
      </c>
      <c r="C198" s="180" t="s">
        <v>946</v>
      </c>
      <c r="D198" s="236" t="s">
        <v>947</v>
      </c>
      <c r="E198" s="236"/>
      <c r="F198" s="174" t="s">
        <v>175</v>
      </c>
      <c r="G198" s="175">
        <v>7</v>
      </c>
      <c r="H198" s="174"/>
      <c r="I198" s="174">
        <f t="shared" si="14"/>
        <v>0</v>
      </c>
      <c r="J198" s="176">
        <f t="shared" si="15"/>
        <v>127.26</v>
      </c>
      <c r="K198" s="177">
        <f t="shared" si="16"/>
        <v>0</v>
      </c>
      <c r="L198" s="177">
        <f>ROUND(G198*(H198),2)</f>
        <v>0</v>
      </c>
      <c r="M198" s="177"/>
      <c r="N198" s="177">
        <v>18.18</v>
      </c>
      <c r="O198" s="177"/>
      <c r="P198" s="181"/>
      <c r="Q198" s="181"/>
      <c r="R198" s="181"/>
      <c r="S198" s="182">
        <f t="shared" si="17"/>
        <v>0</v>
      </c>
      <c r="T198" s="178"/>
      <c r="U198" s="178"/>
      <c r="V198" s="191"/>
      <c r="W198" s="53"/>
      <c r="Z198">
        <v>0</v>
      </c>
    </row>
    <row r="199" spans="1:26" ht="35.1" customHeight="1" x14ac:dyDescent="0.25">
      <c r="A199" s="179"/>
      <c r="B199" s="221">
        <v>81</v>
      </c>
      <c r="C199" s="216" t="s">
        <v>952</v>
      </c>
      <c r="D199" s="315" t="s">
        <v>2881</v>
      </c>
      <c r="E199" s="315"/>
      <c r="F199" s="211" t="s">
        <v>175</v>
      </c>
      <c r="G199" s="212">
        <v>7</v>
      </c>
      <c r="H199" s="211"/>
      <c r="I199" s="211">
        <f t="shared" si="14"/>
        <v>0</v>
      </c>
      <c r="J199" s="213">
        <f t="shared" si="15"/>
        <v>1085</v>
      </c>
      <c r="K199" s="214">
        <f t="shared" si="16"/>
        <v>0</v>
      </c>
      <c r="L199" s="214"/>
      <c r="M199" s="214">
        <f>ROUND(G199*(H199),2)</f>
        <v>0</v>
      </c>
      <c r="N199" s="214">
        <v>155</v>
      </c>
      <c r="O199" s="214"/>
      <c r="P199" s="217"/>
      <c r="Q199" s="217"/>
      <c r="R199" s="217"/>
      <c r="S199" s="218">
        <f t="shared" si="17"/>
        <v>0</v>
      </c>
      <c r="T199" s="215"/>
      <c r="U199" s="215"/>
      <c r="V199" s="220"/>
      <c r="W199" s="53"/>
      <c r="Z199">
        <v>0</v>
      </c>
    </row>
    <row r="200" spans="1:26" ht="24.95" customHeight="1" x14ac:dyDescent="0.25">
      <c r="A200" s="179"/>
      <c r="B200" s="221">
        <v>82</v>
      </c>
      <c r="C200" s="216" t="s">
        <v>950</v>
      </c>
      <c r="D200" s="315" t="s">
        <v>2882</v>
      </c>
      <c r="E200" s="315"/>
      <c r="F200" s="211" t="s">
        <v>175</v>
      </c>
      <c r="G200" s="212">
        <v>7</v>
      </c>
      <c r="H200" s="211"/>
      <c r="I200" s="211">
        <f t="shared" si="14"/>
        <v>0</v>
      </c>
      <c r="J200" s="213">
        <f t="shared" si="15"/>
        <v>273</v>
      </c>
      <c r="K200" s="214">
        <f t="shared" si="16"/>
        <v>0</v>
      </c>
      <c r="L200" s="214"/>
      <c r="M200" s="214">
        <f>ROUND(G200*(H200),2)</f>
        <v>0</v>
      </c>
      <c r="N200" s="214">
        <v>39</v>
      </c>
      <c r="O200" s="214"/>
      <c r="P200" s="217"/>
      <c r="Q200" s="217"/>
      <c r="R200" s="217"/>
      <c r="S200" s="218">
        <f t="shared" si="17"/>
        <v>0</v>
      </c>
      <c r="T200" s="215"/>
      <c r="U200" s="215"/>
      <c r="V200" s="220"/>
      <c r="W200" s="53"/>
      <c r="Z200">
        <v>0</v>
      </c>
    </row>
    <row r="201" spans="1:26" ht="24.95" customHeight="1" x14ac:dyDescent="0.25">
      <c r="A201" s="179"/>
      <c r="B201" s="205">
        <v>83</v>
      </c>
      <c r="C201" s="180" t="s">
        <v>2528</v>
      </c>
      <c r="D201" s="236" t="s">
        <v>2529</v>
      </c>
      <c r="E201" s="236"/>
      <c r="F201" s="174" t="s">
        <v>180</v>
      </c>
      <c r="G201" s="175">
        <v>0.8</v>
      </c>
      <c r="H201" s="176"/>
      <c r="I201" s="174">
        <f t="shared" si="14"/>
        <v>0</v>
      </c>
      <c r="J201" s="176">
        <f t="shared" si="15"/>
        <v>81.430000000000007</v>
      </c>
      <c r="K201" s="177">
        <f t="shared" si="16"/>
        <v>0</v>
      </c>
      <c r="L201" s="177">
        <f>ROUND(G201*(H201),2)</f>
        <v>0</v>
      </c>
      <c r="M201" s="177"/>
      <c r="N201" s="177">
        <v>101.79</v>
      </c>
      <c r="O201" s="177"/>
      <c r="P201" s="181"/>
      <c r="Q201" s="181"/>
      <c r="R201" s="181"/>
      <c r="S201" s="182">
        <f t="shared" si="17"/>
        <v>0</v>
      </c>
      <c r="T201" s="178"/>
      <c r="U201" s="178"/>
      <c r="V201" s="191"/>
      <c r="W201" s="53"/>
      <c r="Z201">
        <v>0</v>
      </c>
    </row>
    <row r="202" spans="1:26" x14ac:dyDescent="0.25">
      <c r="A202" s="10"/>
      <c r="B202" s="204"/>
      <c r="C202" s="172">
        <v>766</v>
      </c>
      <c r="D202" s="235" t="s">
        <v>88</v>
      </c>
      <c r="E202" s="235"/>
      <c r="F202" s="138"/>
      <c r="G202" s="171"/>
      <c r="H202" s="138"/>
      <c r="I202" s="140">
        <f>ROUND((SUM(I181:I201))/1,2)</f>
        <v>0</v>
      </c>
      <c r="J202" s="139"/>
      <c r="K202" s="139"/>
      <c r="L202" s="139">
        <f>ROUND((SUM(L181:L201))/1,2)</f>
        <v>0</v>
      </c>
      <c r="M202" s="139">
        <f>ROUND((SUM(M181:M201))/1,2)</f>
        <v>0</v>
      </c>
      <c r="N202" s="139"/>
      <c r="O202" s="139"/>
      <c r="P202" s="139"/>
      <c r="Q202" s="10"/>
      <c r="R202" s="10"/>
      <c r="S202" s="10">
        <f>ROUND((SUM(S181:S201))/1,2)</f>
        <v>0.01</v>
      </c>
      <c r="T202" s="10"/>
      <c r="U202" s="10"/>
      <c r="V202" s="192">
        <f>ROUND((SUM(V181:V201))/1,2)</f>
        <v>0</v>
      </c>
      <c r="W202" s="208"/>
      <c r="X202" s="137"/>
      <c r="Y202" s="137"/>
      <c r="Z202" s="137"/>
    </row>
    <row r="203" spans="1:26" x14ac:dyDescent="0.25">
      <c r="A203" s="1"/>
      <c r="B203" s="200"/>
      <c r="C203" s="1"/>
      <c r="D203" s="1"/>
      <c r="E203" s="131"/>
      <c r="F203" s="131"/>
      <c r="G203" s="165"/>
      <c r="H203" s="131"/>
      <c r="I203" s="131"/>
      <c r="J203" s="132"/>
      <c r="K203" s="132"/>
      <c r="L203" s="132"/>
      <c r="M203" s="132"/>
      <c r="N203" s="132"/>
      <c r="O203" s="132"/>
      <c r="P203" s="132"/>
      <c r="Q203" s="1"/>
      <c r="R203" s="1"/>
      <c r="S203" s="1"/>
      <c r="T203" s="1"/>
      <c r="U203" s="1"/>
      <c r="V203" s="193"/>
      <c r="W203" s="53"/>
    </row>
    <row r="204" spans="1:26" x14ac:dyDescent="0.25">
      <c r="A204" s="10"/>
      <c r="B204" s="204"/>
      <c r="C204" s="172">
        <v>767</v>
      </c>
      <c r="D204" s="235" t="s">
        <v>89</v>
      </c>
      <c r="E204" s="235"/>
      <c r="F204" s="138"/>
      <c r="G204" s="171"/>
      <c r="H204" s="138"/>
      <c r="I204" s="138"/>
      <c r="J204" s="139"/>
      <c r="K204" s="139"/>
      <c r="L204" s="139"/>
      <c r="M204" s="139"/>
      <c r="N204" s="139"/>
      <c r="O204" s="139"/>
      <c r="P204" s="139"/>
      <c r="Q204" s="10"/>
      <c r="R204" s="10"/>
      <c r="S204" s="10"/>
      <c r="T204" s="10"/>
      <c r="U204" s="10"/>
      <c r="V204" s="190"/>
      <c r="W204" s="208"/>
      <c r="X204" s="137"/>
      <c r="Y204" s="137"/>
      <c r="Z204" s="137"/>
    </row>
    <row r="205" spans="1:26" ht="24.95" customHeight="1" x14ac:dyDescent="0.25">
      <c r="A205" s="179"/>
      <c r="B205" s="205">
        <v>84</v>
      </c>
      <c r="C205" s="180" t="s">
        <v>1010</v>
      </c>
      <c r="D205" s="236" t="s">
        <v>1011</v>
      </c>
      <c r="E205" s="236"/>
      <c r="F205" s="174" t="s">
        <v>113</v>
      </c>
      <c r="G205" s="175">
        <v>28.3</v>
      </c>
      <c r="H205" s="174"/>
      <c r="I205" s="174">
        <f t="shared" ref="I205:I210" si="19">ROUND(G205*(H205),2)</f>
        <v>0</v>
      </c>
      <c r="J205" s="176">
        <f t="shared" ref="J205:J210" si="20">ROUND(G205*(N205),2)</f>
        <v>594.29999999999995</v>
      </c>
      <c r="K205" s="177">
        <f t="shared" ref="K205:K210" si="21">ROUND(G205*(O205),2)</f>
        <v>0</v>
      </c>
      <c r="L205" s="177">
        <f>ROUND(G205*(H205),2)</f>
        <v>0</v>
      </c>
      <c r="M205" s="177"/>
      <c r="N205" s="177">
        <v>21</v>
      </c>
      <c r="O205" s="177"/>
      <c r="P205" s="181"/>
      <c r="Q205" s="181"/>
      <c r="R205" s="181"/>
      <c r="S205" s="182">
        <f t="shared" ref="S205:S210" si="22">ROUND(G205*(P205),3)</f>
        <v>0</v>
      </c>
      <c r="T205" s="178"/>
      <c r="U205" s="178"/>
      <c r="V205" s="191"/>
      <c r="W205" s="53"/>
      <c r="Z205">
        <v>0</v>
      </c>
    </row>
    <row r="206" spans="1:26" ht="24.95" customHeight="1" x14ac:dyDescent="0.25">
      <c r="A206" s="179"/>
      <c r="B206" s="221">
        <v>85</v>
      </c>
      <c r="C206" s="216" t="s">
        <v>1012</v>
      </c>
      <c r="D206" s="315" t="s">
        <v>1013</v>
      </c>
      <c r="E206" s="315"/>
      <c r="F206" s="211" t="s">
        <v>113</v>
      </c>
      <c r="G206" s="212">
        <v>28.3</v>
      </c>
      <c r="H206" s="211"/>
      <c r="I206" s="211">
        <f t="shared" si="19"/>
        <v>0</v>
      </c>
      <c r="J206" s="213">
        <f t="shared" si="20"/>
        <v>2773.4</v>
      </c>
      <c r="K206" s="214">
        <f t="shared" si="21"/>
        <v>0</v>
      </c>
      <c r="L206" s="214"/>
      <c r="M206" s="214">
        <f>ROUND(G206*(H206),2)</f>
        <v>0</v>
      </c>
      <c r="N206" s="214">
        <v>98</v>
      </c>
      <c r="O206" s="214"/>
      <c r="P206" s="217"/>
      <c r="Q206" s="217"/>
      <c r="R206" s="217"/>
      <c r="S206" s="218">
        <f t="shared" si="22"/>
        <v>0</v>
      </c>
      <c r="T206" s="215"/>
      <c r="U206" s="215"/>
      <c r="V206" s="220"/>
      <c r="W206" s="53"/>
      <c r="Z206">
        <v>0</v>
      </c>
    </row>
    <row r="207" spans="1:26" ht="24.95" customHeight="1" x14ac:dyDescent="0.25">
      <c r="A207" s="179"/>
      <c r="B207" s="205">
        <v>86</v>
      </c>
      <c r="C207" s="180" t="s">
        <v>1050</v>
      </c>
      <c r="D207" s="236" t="s">
        <v>1051</v>
      </c>
      <c r="E207" s="236"/>
      <c r="F207" s="174" t="s">
        <v>270</v>
      </c>
      <c r="G207" s="175">
        <v>1905.2639999999999</v>
      </c>
      <c r="H207" s="174"/>
      <c r="I207" s="174">
        <f t="shared" si="19"/>
        <v>0</v>
      </c>
      <c r="J207" s="176">
        <f t="shared" si="20"/>
        <v>1619.47</v>
      </c>
      <c r="K207" s="177">
        <f t="shared" si="21"/>
        <v>0</v>
      </c>
      <c r="L207" s="177">
        <f>ROUND(G207*(H207),2)</f>
        <v>0</v>
      </c>
      <c r="M207" s="177"/>
      <c r="N207" s="177">
        <v>0.85</v>
      </c>
      <c r="O207" s="177"/>
      <c r="P207" s="183">
        <v>6.0000000000000002E-5</v>
      </c>
      <c r="Q207" s="181"/>
      <c r="R207" s="181">
        <v>6.0000000000000002E-5</v>
      </c>
      <c r="S207" s="182">
        <f t="shared" si="22"/>
        <v>0.114</v>
      </c>
      <c r="T207" s="178"/>
      <c r="U207" s="178"/>
      <c r="V207" s="191"/>
      <c r="W207" s="53"/>
      <c r="Z207">
        <v>0</v>
      </c>
    </row>
    <row r="208" spans="1:26" ht="24.95" customHeight="1" x14ac:dyDescent="0.25">
      <c r="A208" s="179"/>
      <c r="B208" s="221">
        <v>87</v>
      </c>
      <c r="C208" s="216" t="s">
        <v>1052</v>
      </c>
      <c r="D208" s="315" t="s">
        <v>2883</v>
      </c>
      <c r="E208" s="315"/>
      <c r="F208" s="211" t="s">
        <v>270</v>
      </c>
      <c r="G208" s="212">
        <v>2000.527</v>
      </c>
      <c r="H208" s="211"/>
      <c r="I208" s="211">
        <f t="shared" si="19"/>
        <v>0</v>
      </c>
      <c r="J208" s="213">
        <f t="shared" si="20"/>
        <v>5901.55</v>
      </c>
      <c r="K208" s="214">
        <f t="shared" si="21"/>
        <v>0</v>
      </c>
      <c r="L208" s="214"/>
      <c r="M208" s="214">
        <f>ROUND(G208*(H208),2)</f>
        <v>0</v>
      </c>
      <c r="N208" s="214">
        <v>2.95</v>
      </c>
      <c r="O208" s="214"/>
      <c r="P208" s="217"/>
      <c r="Q208" s="217"/>
      <c r="R208" s="217"/>
      <c r="S208" s="218">
        <f t="shared" si="22"/>
        <v>0</v>
      </c>
      <c r="T208" s="215"/>
      <c r="U208" s="215"/>
      <c r="V208" s="220"/>
      <c r="W208" s="53"/>
      <c r="Z208">
        <v>0</v>
      </c>
    </row>
    <row r="209" spans="1:26" ht="24.95" customHeight="1" x14ac:dyDescent="0.25">
      <c r="A209" s="179"/>
      <c r="B209" s="205">
        <v>88</v>
      </c>
      <c r="C209" s="180" t="s">
        <v>268</v>
      </c>
      <c r="D209" s="236" t="s">
        <v>269</v>
      </c>
      <c r="E209" s="236"/>
      <c r="F209" s="174" t="s">
        <v>270</v>
      </c>
      <c r="G209" s="175">
        <v>100</v>
      </c>
      <c r="H209" s="174"/>
      <c r="I209" s="174">
        <f t="shared" si="19"/>
        <v>0</v>
      </c>
      <c r="J209" s="176">
        <f t="shared" si="20"/>
        <v>159</v>
      </c>
      <c r="K209" s="177">
        <f t="shared" si="21"/>
        <v>0</v>
      </c>
      <c r="L209" s="177">
        <f>ROUND(G209*(H209),2)</f>
        <v>0</v>
      </c>
      <c r="M209" s="177"/>
      <c r="N209" s="177">
        <v>1.5899999999999999</v>
      </c>
      <c r="O209" s="177"/>
      <c r="P209" s="183">
        <v>6.0000000000000002E-5</v>
      </c>
      <c r="Q209" s="181"/>
      <c r="R209" s="181">
        <v>6.0000000000000002E-5</v>
      </c>
      <c r="S209" s="182">
        <f t="shared" si="22"/>
        <v>6.0000000000000001E-3</v>
      </c>
      <c r="T209" s="178"/>
      <c r="U209" s="178"/>
      <c r="V209" s="191"/>
      <c r="W209" s="53"/>
      <c r="Z209">
        <v>0</v>
      </c>
    </row>
    <row r="210" spans="1:26" ht="24.95" customHeight="1" x14ac:dyDescent="0.25">
      <c r="A210" s="179"/>
      <c r="B210" s="205">
        <v>89</v>
      </c>
      <c r="C210" s="180" t="s">
        <v>2584</v>
      </c>
      <c r="D210" s="236" t="s">
        <v>2585</v>
      </c>
      <c r="E210" s="236"/>
      <c r="F210" s="174" t="s">
        <v>180</v>
      </c>
      <c r="G210" s="175">
        <v>1.1000000000000001</v>
      </c>
      <c r="H210" s="176"/>
      <c r="I210" s="174">
        <f t="shared" si="19"/>
        <v>0</v>
      </c>
      <c r="J210" s="176">
        <f t="shared" si="20"/>
        <v>121.53</v>
      </c>
      <c r="K210" s="177">
        <f t="shared" si="21"/>
        <v>0</v>
      </c>
      <c r="L210" s="177">
        <f>ROUND(G210*(H210),2)</f>
        <v>0</v>
      </c>
      <c r="M210" s="177"/>
      <c r="N210" s="177">
        <v>110.47799999999999</v>
      </c>
      <c r="O210" s="177"/>
      <c r="P210" s="181"/>
      <c r="Q210" s="181"/>
      <c r="R210" s="181"/>
      <c r="S210" s="182">
        <f t="shared" si="22"/>
        <v>0</v>
      </c>
      <c r="T210" s="178"/>
      <c r="U210" s="178"/>
      <c r="V210" s="191"/>
      <c r="W210" s="53"/>
      <c r="Z210">
        <v>0</v>
      </c>
    </row>
    <row r="211" spans="1:26" x14ac:dyDescent="0.25">
      <c r="A211" s="10"/>
      <c r="B211" s="204"/>
      <c r="C211" s="172">
        <v>767</v>
      </c>
      <c r="D211" s="235" t="s">
        <v>89</v>
      </c>
      <c r="E211" s="235"/>
      <c r="F211" s="138"/>
      <c r="G211" s="171"/>
      <c r="H211" s="138"/>
      <c r="I211" s="140">
        <f>ROUND((SUM(I204:I210))/1,2)</f>
        <v>0</v>
      </c>
      <c r="J211" s="139"/>
      <c r="K211" s="139"/>
      <c r="L211" s="139">
        <f>ROUND((SUM(L204:L210))/1,2)</f>
        <v>0</v>
      </c>
      <c r="M211" s="139">
        <f>ROUND((SUM(M204:M210))/1,2)</f>
        <v>0</v>
      </c>
      <c r="N211" s="139"/>
      <c r="O211" s="139"/>
      <c r="P211" s="139"/>
      <c r="Q211" s="10"/>
      <c r="R211" s="10"/>
      <c r="S211" s="10">
        <f>ROUND((SUM(S204:S210))/1,2)</f>
        <v>0.12</v>
      </c>
      <c r="T211" s="10"/>
      <c r="U211" s="10"/>
      <c r="V211" s="192">
        <f>ROUND((SUM(V204:V210))/1,2)</f>
        <v>0</v>
      </c>
      <c r="W211" s="208"/>
      <c r="X211" s="137"/>
      <c r="Y211" s="137"/>
      <c r="Z211" s="137"/>
    </row>
    <row r="212" spans="1:26" x14ac:dyDescent="0.25">
      <c r="A212" s="1"/>
      <c r="B212" s="200"/>
      <c r="C212" s="1"/>
      <c r="D212" s="1"/>
      <c r="E212" s="131"/>
      <c r="F212" s="131"/>
      <c r="G212" s="165"/>
      <c r="H212" s="131"/>
      <c r="I212" s="131"/>
      <c r="J212" s="132"/>
      <c r="K212" s="132"/>
      <c r="L212" s="132"/>
      <c r="M212" s="132"/>
      <c r="N212" s="132"/>
      <c r="O212" s="132"/>
      <c r="P212" s="132"/>
      <c r="Q212" s="1"/>
      <c r="R212" s="1"/>
      <c r="S212" s="1"/>
      <c r="T212" s="1"/>
      <c r="U212" s="1"/>
      <c r="V212" s="193"/>
      <c r="W212" s="53"/>
    </row>
    <row r="213" spans="1:26" x14ac:dyDescent="0.25">
      <c r="A213" s="10"/>
      <c r="B213" s="204"/>
      <c r="C213" s="172">
        <v>771</v>
      </c>
      <c r="D213" s="235" t="s">
        <v>302</v>
      </c>
      <c r="E213" s="235"/>
      <c r="F213" s="138"/>
      <c r="G213" s="171"/>
      <c r="H213" s="138"/>
      <c r="I213" s="138"/>
      <c r="J213" s="139"/>
      <c r="K213" s="139"/>
      <c r="L213" s="139"/>
      <c r="M213" s="139"/>
      <c r="N213" s="139"/>
      <c r="O213" s="139"/>
      <c r="P213" s="139"/>
      <c r="Q213" s="10"/>
      <c r="R213" s="10"/>
      <c r="S213" s="10"/>
      <c r="T213" s="10"/>
      <c r="U213" s="10"/>
      <c r="V213" s="190"/>
      <c r="W213" s="208"/>
      <c r="X213" s="137"/>
      <c r="Y213" s="137"/>
      <c r="Z213" s="137"/>
    </row>
    <row r="214" spans="1:26" ht="24.95" customHeight="1" x14ac:dyDescent="0.25">
      <c r="A214" s="179"/>
      <c r="B214" s="205">
        <v>90</v>
      </c>
      <c r="C214" s="180" t="s">
        <v>1168</v>
      </c>
      <c r="D214" s="236" t="s">
        <v>1169</v>
      </c>
      <c r="E214" s="236"/>
      <c r="F214" s="174" t="s">
        <v>133</v>
      </c>
      <c r="G214" s="175">
        <v>6.15</v>
      </c>
      <c r="H214" s="174"/>
      <c r="I214" s="174">
        <f>ROUND(G214*(H214),2)</f>
        <v>0</v>
      </c>
      <c r="J214" s="176">
        <f>ROUND(G214*(N214),2)</f>
        <v>16.91</v>
      </c>
      <c r="K214" s="177">
        <f>ROUND(G214*(O214),2)</f>
        <v>0</v>
      </c>
      <c r="L214" s="177">
        <f>ROUND(G214*(H214),2)</f>
        <v>0</v>
      </c>
      <c r="M214" s="177"/>
      <c r="N214" s="177">
        <v>2.75</v>
      </c>
      <c r="O214" s="177"/>
      <c r="P214" s="181"/>
      <c r="Q214" s="181"/>
      <c r="R214" s="181"/>
      <c r="S214" s="182">
        <f>ROUND(G214*(P214),3)</f>
        <v>0</v>
      </c>
      <c r="T214" s="178"/>
      <c r="U214" s="178"/>
      <c r="V214" s="191"/>
      <c r="W214" s="53"/>
      <c r="Z214">
        <v>0</v>
      </c>
    </row>
    <row r="215" spans="1:26" ht="24.95" customHeight="1" x14ac:dyDescent="0.25">
      <c r="A215" s="179"/>
      <c r="B215" s="221">
        <v>91</v>
      </c>
      <c r="C215" s="216" t="s">
        <v>1170</v>
      </c>
      <c r="D215" s="315" t="s">
        <v>1171</v>
      </c>
      <c r="E215" s="315"/>
      <c r="F215" s="211" t="s">
        <v>113</v>
      </c>
      <c r="G215" s="212">
        <v>0.48399999999999999</v>
      </c>
      <c r="H215" s="211"/>
      <c r="I215" s="211">
        <f>ROUND(G215*(H215),2)</f>
        <v>0</v>
      </c>
      <c r="J215" s="213">
        <f>ROUND(G215*(N215),2)</f>
        <v>8.7100000000000009</v>
      </c>
      <c r="K215" s="214">
        <f>ROUND(G215*(O215),2)</f>
        <v>0</v>
      </c>
      <c r="L215" s="214"/>
      <c r="M215" s="214">
        <f>ROUND(G215*(H215),2)</f>
        <v>0</v>
      </c>
      <c r="N215" s="214">
        <v>18</v>
      </c>
      <c r="O215" s="214"/>
      <c r="P215" s="217"/>
      <c r="Q215" s="217"/>
      <c r="R215" s="217"/>
      <c r="S215" s="218">
        <f>ROUND(G215*(P215),3)</f>
        <v>0</v>
      </c>
      <c r="T215" s="215"/>
      <c r="U215" s="215"/>
      <c r="V215" s="220"/>
      <c r="W215" s="53"/>
      <c r="Z215">
        <v>0</v>
      </c>
    </row>
    <row r="216" spans="1:26" ht="24.95" customHeight="1" x14ac:dyDescent="0.25">
      <c r="A216" s="179"/>
      <c r="B216" s="205">
        <v>92</v>
      </c>
      <c r="C216" s="180" t="s">
        <v>1176</v>
      </c>
      <c r="D216" s="236" t="s">
        <v>1177</v>
      </c>
      <c r="E216" s="236"/>
      <c r="F216" s="174" t="s">
        <v>113</v>
      </c>
      <c r="G216" s="175">
        <v>26.716000000000001</v>
      </c>
      <c r="H216" s="174"/>
      <c r="I216" s="174">
        <f>ROUND(G216*(H216),2)</f>
        <v>0</v>
      </c>
      <c r="J216" s="176">
        <f>ROUND(G216*(N216),2)</f>
        <v>450.16</v>
      </c>
      <c r="K216" s="177">
        <f>ROUND(G216*(O216),2)</f>
        <v>0</v>
      </c>
      <c r="L216" s="177">
        <f>ROUND(G216*(H216),2)</f>
        <v>0</v>
      </c>
      <c r="M216" s="177"/>
      <c r="N216" s="177">
        <v>16.850000000000001</v>
      </c>
      <c r="O216" s="177"/>
      <c r="P216" s="183">
        <v>5.3005999999999999E-3</v>
      </c>
      <c r="Q216" s="181"/>
      <c r="R216" s="181">
        <v>5.3005999999999999E-3</v>
      </c>
      <c r="S216" s="182">
        <f>ROUND(G216*(P216),3)</f>
        <v>0.14199999999999999</v>
      </c>
      <c r="T216" s="178"/>
      <c r="U216" s="178"/>
      <c r="V216" s="191"/>
      <c r="W216" s="53"/>
      <c r="Z216">
        <v>0</v>
      </c>
    </row>
    <row r="217" spans="1:26" ht="24.95" customHeight="1" x14ac:dyDescent="0.25">
      <c r="A217" s="179"/>
      <c r="B217" s="221">
        <v>93</v>
      </c>
      <c r="C217" s="216" t="s">
        <v>1170</v>
      </c>
      <c r="D217" s="315" t="s">
        <v>1171</v>
      </c>
      <c r="E217" s="315"/>
      <c r="F217" s="211" t="s">
        <v>113</v>
      </c>
      <c r="G217" s="212">
        <v>30.27</v>
      </c>
      <c r="H217" s="211"/>
      <c r="I217" s="211">
        <f>ROUND(G217*(H217),2)</f>
        <v>0</v>
      </c>
      <c r="J217" s="213">
        <f>ROUND(G217*(N217),2)</f>
        <v>544.86</v>
      </c>
      <c r="K217" s="214">
        <f>ROUND(G217*(O217),2)</f>
        <v>0</v>
      </c>
      <c r="L217" s="214"/>
      <c r="M217" s="214">
        <f>ROUND(G217*(H217),2)</f>
        <v>0</v>
      </c>
      <c r="N217" s="214">
        <v>18</v>
      </c>
      <c r="O217" s="214"/>
      <c r="P217" s="217"/>
      <c r="Q217" s="217"/>
      <c r="R217" s="217"/>
      <c r="S217" s="218">
        <f>ROUND(G217*(P217),3)</f>
        <v>0</v>
      </c>
      <c r="T217" s="215"/>
      <c r="U217" s="215"/>
      <c r="V217" s="220"/>
      <c r="W217" s="53"/>
      <c r="Z217">
        <v>0</v>
      </c>
    </row>
    <row r="218" spans="1:26" ht="24.95" customHeight="1" x14ac:dyDescent="0.25">
      <c r="A218" s="179"/>
      <c r="B218" s="205">
        <v>94</v>
      </c>
      <c r="C218" s="180" t="s">
        <v>2884</v>
      </c>
      <c r="D218" s="236" t="s">
        <v>2885</v>
      </c>
      <c r="E218" s="236"/>
      <c r="F218" s="174" t="s">
        <v>180</v>
      </c>
      <c r="G218" s="175">
        <v>3.9</v>
      </c>
      <c r="H218" s="176"/>
      <c r="I218" s="174">
        <f>ROUND(G218*(H218),2)</f>
        <v>0</v>
      </c>
      <c r="J218" s="176">
        <f>ROUND(G218*(N218),2)</f>
        <v>39.81</v>
      </c>
      <c r="K218" s="177">
        <f>ROUND(G218*(O218),2)</f>
        <v>0</v>
      </c>
      <c r="L218" s="177">
        <f>ROUND(G218*(H218),2)</f>
        <v>0</v>
      </c>
      <c r="M218" s="177"/>
      <c r="N218" s="177">
        <v>10.207000000000001</v>
      </c>
      <c r="O218" s="177"/>
      <c r="P218" s="181"/>
      <c r="Q218" s="181"/>
      <c r="R218" s="181"/>
      <c r="S218" s="182">
        <f>ROUND(G218*(P218),3)</f>
        <v>0</v>
      </c>
      <c r="T218" s="178"/>
      <c r="U218" s="178"/>
      <c r="V218" s="191"/>
      <c r="W218" s="53"/>
      <c r="Z218">
        <v>0</v>
      </c>
    </row>
    <row r="219" spans="1:26" x14ac:dyDescent="0.25">
      <c r="A219" s="10"/>
      <c r="B219" s="204"/>
      <c r="C219" s="172">
        <v>771</v>
      </c>
      <c r="D219" s="235" t="s">
        <v>302</v>
      </c>
      <c r="E219" s="235"/>
      <c r="F219" s="138"/>
      <c r="G219" s="171"/>
      <c r="H219" s="138"/>
      <c r="I219" s="140">
        <f>ROUND((SUM(I213:I218))/1,2)</f>
        <v>0</v>
      </c>
      <c r="J219" s="139"/>
      <c r="K219" s="139"/>
      <c r="L219" s="139">
        <f>ROUND((SUM(L213:L218))/1,2)</f>
        <v>0</v>
      </c>
      <c r="M219" s="139">
        <f>ROUND((SUM(M213:M218))/1,2)</f>
        <v>0</v>
      </c>
      <c r="N219" s="139"/>
      <c r="O219" s="139"/>
      <c r="P219" s="139"/>
      <c r="Q219" s="10"/>
      <c r="R219" s="10"/>
      <c r="S219" s="10">
        <f>ROUND((SUM(S213:S218))/1,2)</f>
        <v>0.14000000000000001</v>
      </c>
      <c r="T219" s="10"/>
      <c r="U219" s="10"/>
      <c r="V219" s="192">
        <f>ROUND((SUM(V213:V218))/1,2)</f>
        <v>0</v>
      </c>
      <c r="W219" s="208"/>
      <c r="X219" s="137"/>
      <c r="Y219" s="137"/>
      <c r="Z219" s="137"/>
    </row>
    <row r="220" spans="1:26" x14ac:dyDescent="0.25">
      <c r="A220" s="1"/>
      <c r="B220" s="200"/>
      <c r="C220" s="1"/>
      <c r="D220" s="1"/>
      <c r="E220" s="131"/>
      <c r="F220" s="131"/>
      <c r="G220" s="165"/>
      <c r="H220" s="131"/>
      <c r="I220" s="131"/>
      <c r="J220" s="132"/>
      <c r="K220" s="132"/>
      <c r="L220" s="132"/>
      <c r="M220" s="132"/>
      <c r="N220" s="132"/>
      <c r="O220" s="132"/>
      <c r="P220" s="132"/>
      <c r="Q220" s="1"/>
      <c r="R220" s="1"/>
      <c r="S220" s="1"/>
      <c r="T220" s="1"/>
      <c r="U220" s="1"/>
      <c r="V220" s="193"/>
      <c r="W220" s="53"/>
    </row>
    <row r="221" spans="1:26" x14ac:dyDescent="0.25">
      <c r="A221" s="10"/>
      <c r="B221" s="204"/>
      <c r="C221" s="172">
        <v>781</v>
      </c>
      <c r="D221" s="235" t="s">
        <v>305</v>
      </c>
      <c r="E221" s="235"/>
      <c r="F221" s="138"/>
      <c r="G221" s="171"/>
      <c r="H221" s="138"/>
      <c r="I221" s="138"/>
      <c r="J221" s="139"/>
      <c r="K221" s="139"/>
      <c r="L221" s="139"/>
      <c r="M221" s="139"/>
      <c r="N221" s="139"/>
      <c r="O221" s="139"/>
      <c r="P221" s="139"/>
      <c r="Q221" s="10"/>
      <c r="R221" s="10"/>
      <c r="S221" s="10"/>
      <c r="T221" s="10"/>
      <c r="U221" s="10"/>
      <c r="V221" s="190"/>
      <c r="W221" s="208"/>
      <c r="X221" s="137"/>
      <c r="Y221" s="137"/>
      <c r="Z221" s="137"/>
    </row>
    <row r="222" spans="1:26" ht="24.95" customHeight="1" x14ac:dyDescent="0.25">
      <c r="A222" s="179"/>
      <c r="B222" s="205">
        <v>95</v>
      </c>
      <c r="C222" s="180" t="s">
        <v>1212</v>
      </c>
      <c r="D222" s="236" t="s">
        <v>1213</v>
      </c>
      <c r="E222" s="236"/>
      <c r="F222" s="174" t="s">
        <v>113</v>
      </c>
      <c r="G222" s="175">
        <v>50.76</v>
      </c>
      <c r="H222" s="174"/>
      <c r="I222" s="174">
        <f>ROUND(G222*(H222),2)</f>
        <v>0</v>
      </c>
      <c r="J222" s="176">
        <f>ROUND(G222*(N222),2)</f>
        <v>830.94</v>
      </c>
      <c r="K222" s="177">
        <f>ROUND(G222*(O222),2)</f>
        <v>0</v>
      </c>
      <c r="L222" s="177">
        <f>ROUND(G222*(H222),2)</f>
        <v>0</v>
      </c>
      <c r="M222" s="177"/>
      <c r="N222" s="177">
        <v>16.37</v>
      </c>
      <c r="O222" s="177"/>
      <c r="P222" s="181"/>
      <c r="Q222" s="181"/>
      <c r="R222" s="181"/>
      <c r="S222" s="182">
        <f>ROUND(G222*(P222),3)</f>
        <v>0</v>
      </c>
      <c r="T222" s="178"/>
      <c r="U222" s="178"/>
      <c r="V222" s="191"/>
      <c r="W222" s="53"/>
      <c r="Z222">
        <v>0</v>
      </c>
    </row>
    <row r="223" spans="1:26" ht="24.95" customHeight="1" x14ac:dyDescent="0.25">
      <c r="A223" s="179"/>
      <c r="B223" s="221">
        <v>96</v>
      </c>
      <c r="C223" s="216" t="s">
        <v>1214</v>
      </c>
      <c r="D223" s="315" t="s">
        <v>1215</v>
      </c>
      <c r="E223" s="315"/>
      <c r="F223" s="211" t="s">
        <v>113</v>
      </c>
      <c r="G223" s="212">
        <v>52.283000000000001</v>
      </c>
      <c r="H223" s="211"/>
      <c r="I223" s="211">
        <f>ROUND(G223*(H223),2)</f>
        <v>0</v>
      </c>
      <c r="J223" s="213">
        <f>ROUND(G223*(N223),2)</f>
        <v>967.24</v>
      </c>
      <c r="K223" s="214">
        <f>ROUND(G223*(O223),2)</f>
        <v>0</v>
      </c>
      <c r="L223" s="214"/>
      <c r="M223" s="214">
        <f>ROUND(G223*(H223),2)</f>
        <v>0</v>
      </c>
      <c r="N223" s="214">
        <v>18.5</v>
      </c>
      <c r="O223" s="214"/>
      <c r="P223" s="217"/>
      <c r="Q223" s="217"/>
      <c r="R223" s="217"/>
      <c r="S223" s="218">
        <f>ROUND(G223*(P223),3)</f>
        <v>0</v>
      </c>
      <c r="T223" s="215"/>
      <c r="U223" s="215"/>
      <c r="V223" s="220"/>
      <c r="W223" s="53"/>
      <c r="Z223">
        <v>0</v>
      </c>
    </row>
    <row r="224" spans="1:26" ht="24.95" customHeight="1" x14ac:dyDescent="0.25">
      <c r="A224" s="179"/>
      <c r="B224" s="205">
        <v>97</v>
      </c>
      <c r="C224" s="180" t="s">
        <v>2590</v>
      </c>
      <c r="D224" s="236" t="s">
        <v>2591</v>
      </c>
      <c r="E224" s="236"/>
      <c r="F224" s="174" t="s">
        <v>180</v>
      </c>
      <c r="G224" s="175">
        <v>2.2000000000000002</v>
      </c>
      <c r="H224" s="176"/>
      <c r="I224" s="174">
        <f>ROUND(G224*(H224),2)</f>
        <v>0</v>
      </c>
      <c r="J224" s="176">
        <f>ROUND(G224*(N224),2)</f>
        <v>39.56</v>
      </c>
      <c r="K224" s="177">
        <f>ROUND(G224*(O224),2)</f>
        <v>0</v>
      </c>
      <c r="L224" s="177">
        <f>ROUND(G224*(H224),2)</f>
        <v>0</v>
      </c>
      <c r="M224" s="177"/>
      <c r="N224" s="177">
        <v>17.981999999999999</v>
      </c>
      <c r="O224" s="177"/>
      <c r="P224" s="181"/>
      <c r="Q224" s="181"/>
      <c r="R224" s="181"/>
      <c r="S224" s="182">
        <f>ROUND(G224*(P224),3)</f>
        <v>0</v>
      </c>
      <c r="T224" s="178"/>
      <c r="U224" s="178"/>
      <c r="V224" s="191"/>
      <c r="W224" s="53"/>
      <c r="Z224">
        <v>0</v>
      </c>
    </row>
    <row r="225" spans="1:26" x14ac:dyDescent="0.25">
      <c r="A225" s="10"/>
      <c r="B225" s="204"/>
      <c r="C225" s="172">
        <v>781</v>
      </c>
      <c r="D225" s="235" t="s">
        <v>305</v>
      </c>
      <c r="E225" s="235"/>
      <c r="F225" s="138"/>
      <c r="G225" s="171"/>
      <c r="H225" s="138"/>
      <c r="I225" s="140">
        <f>ROUND((SUM(I221:I224))/1,2)</f>
        <v>0</v>
      </c>
      <c r="J225" s="139"/>
      <c r="K225" s="139"/>
      <c r="L225" s="139">
        <f>ROUND((SUM(L221:L224))/1,2)</f>
        <v>0</v>
      </c>
      <c r="M225" s="139">
        <f>ROUND((SUM(M221:M224))/1,2)</f>
        <v>0</v>
      </c>
      <c r="N225" s="139"/>
      <c r="O225" s="139"/>
      <c r="P225" s="139"/>
      <c r="Q225" s="10"/>
      <c r="R225" s="10"/>
      <c r="S225" s="10">
        <f>ROUND((SUM(S221:S224))/1,2)</f>
        <v>0</v>
      </c>
      <c r="T225" s="10"/>
      <c r="U225" s="10"/>
      <c r="V225" s="192">
        <f>ROUND((SUM(V221:V224))/1,2)</f>
        <v>0</v>
      </c>
      <c r="W225" s="208"/>
      <c r="X225" s="137"/>
      <c r="Y225" s="137"/>
      <c r="Z225" s="137"/>
    </row>
    <row r="226" spans="1:26" x14ac:dyDescent="0.25">
      <c r="A226" s="1"/>
      <c r="B226" s="200"/>
      <c r="C226" s="1"/>
      <c r="D226" s="1"/>
      <c r="E226" s="131"/>
      <c r="F226" s="131"/>
      <c r="G226" s="165"/>
      <c r="H226" s="131"/>
      <c r="I226" s="131"/>
      <c r="J226" s="132"/>
      <c r="K226" s="132"/>
      <c r="L226" s="132"/>
      <c r="M226" s="132"/>
      <c r="N226" s="132"/>
      <c r="O226" s="132"/>
      <c r="P226" s="132"/>
      <c r="Q226" s="1"/>
      <c r="R226" s="1"/>
      <c r="S226" s="1"/>
      <c r="T226" s="1"/>
      <c r="U226" s="1"/>
      <c r="V226" s="193"/>
      <c r="W226" s="53"/>
    </row>
    <row r="227" spans="1:26" x14ac:dyDescent="0.25">
      <c r="A227" s="10"/>
      <c r="B227" s="204"/>
      <c r="C227" s="172">
        <v>783</v>
      </c>
      <c r="D227" s="235" t="s">
        <v>306</v>
      </c>
      <c r="E227" s="235"/>
      <c r="F227" s="138"/>
      <c r="G227" s="171"/>
      <c r="H227" s="138"/>
      <c r="I227" s="138"/>
      <c r="J227" s="139"/>
      <c r="K227" s="139"/>
      <c r="L227" s="139"/>
      <c r="M227" s="139"/>
      <c r="N227" s="139"/>
      <c r="O227" s="139"/>
      <c r="P227" s="139"/>
      <c r="Q227" s="10"/>
      <c r="R227" s="10"/>
      <c r="S227" s="10"/>
      <c r="T227" s="10"/>
      <c r="U227" s="10"/>
      <c r="V227" s="190"/>
      <c r="W227" s="208"/>
      <c r="X227" s="137"/>
      <c r="Y227" s="137"/>
      <c r="Z227" s="137"/>
    </row>
    <row r="228" spans="1:26" ht="24.95" customHeight="1" x14ac:dyDescent="0.25">
      <c r="A228" s="179"/>
      <c r="B228" s="205">
        <v>98</v>
      </c>
      <c r="C228" s="180" t="s">
        <v>2886</v>
      </c>
      <c r="D228" s="236" t="s">
        <v>2887</v>
      </c>
      <c r="E228" s="236"/>
      <c r="F228" s="174" t="s">
        <v>113</v>
      </c>
      <c r="G228" s="175">
        <v>499.64</v>
      </c>
      <c r="H228" s="174"/>
      <c r="I228" s="174">
        <f t="shared" ref="I228:I240" si="23">ROUND(G228*(H228),2)</f>
        <v>0</v>
      </c>
      <c r="J228" s="176">
        <f t="shared" ref="J228:J240" si="24">ROUND(G228*(N228),2)</f>
        <v>804.42</v>
      </c>
      <c r="K228" s="177">
        <f t="shared" ref="K228:K240" si="25">ROUND(G228*(O228),2)</f>
        <v>0</v>
      </c>
      <c r="L228" s="177">
        <f t="shared" ref="L228:L240" si="26">ROUND(G228*(H228),2)</f>
        <v>0</v>
      </c>
      <c r="M228" s="177"/>
      <c r="N228" s="177">
        <v>1.6099999999999999</v>
      </c>
      <c r="O228" s="177"/>
      <c r="P228" s="181"/>
      <c r="Q228" s="181"/>
      <c r="R228" s="181"/>
      <c r="S228" s="182">
        <f t="shared" ref="S228:S240" si="27">ROUND(G228*(P228),3)</f>
        <v>0</v>
      </c>
      <c r="T228" s="178"/>
      <c r="U228" s="178"/>
      <c r="V228" s="191"/>
      <c r="W228" s="53"/>
      <c r="Z228">
        <v>0</v>
      </c>
    </row>
    <row r="229" spans="1:26" ht="24.95" customHeight="1" x14ac:dyDescent="0.25">
      <c r="A229" s="179"/>
      <c r="B229" s="205">
        <v>99</v>
      </c>
      <c r="C229" s="180" t="s">
        <v>2888</v>
      </c>
      <c r="D229" s="236" t="s">
        <v>2889</v>
      </c>
      <c r="E229" s="236"/>
      <c r="F229" s="174" t="s">
        <v>113</v>
      </c>
      <c r="G229" s="175">
        <v>5766</v>
      </c>
      <c r="H229" s="174"/>
      <c r="I229" s="174">
        <f t="shared" si="23"/>
        <v>0</v>
      </c>
      <c r="J229" s="176">
        <f t="shared" si="24"/>
        <v>10090.5</v>
      </c>
      <c r="K229" s="177">
        <f t="shared" si="25"/>
        <v>0</v>
      </c>
      <c r="L229" s="177">
        <f t="shared" si="26"/>
        <v>0</v>
      </c>
      <c r="M229" s="177"/>
      <c r="N229" s="177">
        <v>1.75</v>
      </c>
      <c r="O229" s="177"/>
      <c r="P229" s="181"/>
      <c r="Q229" s="181"/>
      <c r="R229" s="181"/>
      <c r="S229" s="182">
        <f t="shared" si="27"/>
        <v>0</v>
      </c>
      <c r="T229" s="178"/>
      <c r="U229" s="178"/>
      <c r="V229" s="191"/>
      <c r="W229" s="53"/>
      <c r="Z229">
        <v>0</v>
      </c>
    </row>
    <row r="230" spans="1:26" ht="24.95" customHeight="1" x14ac:dyDescent="0.25">
      <c r="A230" s="179"/>
      <c r="B230" s="205">
        <v>100</v>
      </c>
      <c r="C230" s="180" t="s">
        <v>2890</v>
      </c>
      <c r="D230" s="236" t="s">
        <v>2891</v>
      </c>
      <c r="E230" s="236"/>
      <c r="F230" s="174" t="s">
        <v>113</v>
      </c>
      <c r="G230" s="175">
        <v>499.64</v>
      </c>
      <c r="H230" s="174"/>
      <c r="I230" s="174">
        <f t="shared" si="23"/>
        <v>0</v>
      </c>
      <c r="J230" s="176">
        <f t="shared" si="24"/>
        <v>1244.0999999999999</v>
      </c>
      <c r="K230" s="177">
        <f t="shared" si="25"/>
        <v>0</v>
      </c>
      <c r="L230" s="177">
        <f t="shared" si="26"/>
        <v>0</v>
      </c>
      <c r="M230" s="177"/>
      <c r="N230" s="177">
        <v>2.4900000000000002</v>
      </c>
      <c r="O230" s="177"/>
      <c r="P230" s="183">
        <v>2.3000000000000001E-4</v>
      </c>
      <c r="Q230" s="181"/>
      <c r="R230" s="181">
        <v>2.3000000000000001E-4</v>
      </c>
      <c r="S230" s="182">
        <f t="shared" si="27"/>
        <v>0.115</v>
      </c>
      <c r="T230" s="178"/>
      <c r="U230" s="178"/>
      <c r="V230" s="191"/>
      <c r="W230" s="53"/>
      <c r="Z230">
        <v>0</v>
      </c>
    </row>
    <row r="231" spans="1:26" ht="24.95" customHeight="1" x14ac:dyDescent="0.25">
      <c r="A231" s="179"/>
      <c r="B231" s="205">
        <v>101</v>
      </c>
      <c r="C231" s="180" t="s">
        <v>2892</v>
      </c>
      <c r="D231" s="236" t="s">
        <v>2893</v>
      </c>
      <c r="E231" s="236"/>
      <c r="F231" s="174" t="s">
        <v>113</v>
      </c>
      <c r="G231" s="175">
        <v>499.64</v>
      </c>
      <c r="H231" s="174"/>
      <c r="I231" s="174">
        <f t="shared" si="23"/>
        <v>0</v>
      </c>
      <c r="J231" s="176">
        <f t="shared" si="24"/>
        <v>629.54999999999995</v>
      </c>
      <c r="K231" s="177">
        <f t="shared" si="25"/>
        <v>0</v>
      </c>
      <c r="L231" s="177">
        <f t="shared" si="26"/>
        <v>0</v>
      </c>
      <c r="M231" s="177"/>
      <c r="N231" s="177">
        <v>1.26</v>
      </c>
      <c r="O231" s="177"/>
      <c r="P231" s="183">
        <v>1.4999999999999999E-4</v>
      </c>
      <c r="Q231" s="181"/>
      <c r="R231" s="181">
        <v>1.4999999999999999E-4</v>
      </c>
      <c r="S231" s="182">
        <f t="shared" si="27"/>
        <v>7.4999999999999997E-2</v>
      </c>
      <c r="T231" s="178"/>
      <c r="U231" s="178"/>
      <c r="V231" s="191"/>
      <c r="W231" s="53"/>
      <c r="Z231">
        <v>0</v>
      </c>
    </row>
    <row r="232" spans="1:26" ht="24.95" customHeight="1" x14ac:dyDescent="0.25">
      <c r="A232" s="179"/>
      <c r="B232" s="205">
        <v>102</v>
      </c>
      <c r="C232" s="180" t="s">
        <v>2894</v>
      </c>
      <c r="D232" s="236" t="s">
        <v>2895</v>
      </c>
      <c r="E232" s="236"/>
      <c r="F232" s="174" t="s">
        <v>113</v>
      </c>
      <c r="G232" s="175">
        <v>5766</v>
      </c>
      <c r="H232" s="174"/>
      <c r="I232" s="174">
        <f t="shared" si="23"/>
        <v>0</v>
      </c>
      <c r="J232" s="176">
        <f t="shared" si="24"/>
        <v>16952.04</v>
      </c>
      <c r="K232" s="177">
        <f t="shared" si="25"/>
        <v>0</v>
      </c>
      <c r="L232" s="177">
        <f t="shared" si="26"/>
        <v>0</v>
      </c>
      <c r="M232" s="177"/>
      <c r="N232" s="177">
        <v>2.94</v>
      </c>
      <c r="O232" s="177"/>
      <c r="P232" s="183">
        <v>2.5000000000000001E-4</v>
      </c>
      <c r="Q232" s="181"/>
      <c r="R232" s="181">
        <v>2.5000000000000001E-4</v>
      </c>
      <c r="S232" s="182">
        <f t="shared" si="27"/>
        <v>1.4419999999999999</v>
      </c>
      <c r="T232" s="178"/>
      <c r="U232" s="178"/>
      <c r="V232" s="191"/>
      <c r="W232" s="53"/>
      <c r="Z232">
        <v>0</v>
      </c>
    </row>
    <row r="233" spans="1:26" ht="24.95" customHeight="1" x14ac:dyDescent="0.25">
      <c r="A233" s="179"/>
      <c r="B233" s="205">
        <v>103</v>
      </c>
      <c r="C233" s="180" t="s">
        <v>2896</v>
      </c>
      <c r="D233" s="236" t="s">
        <v>2897</v>
      </c>
      <c r="E233" s="236"/>
      <c r="F233" s="174" t="s">
        <v>113</v>
      </c>
      <c r="G233" s="175">
        <v>5766</v>
      </c>
      <c r="H233" s="174"/>
      <c r="I233" s="174">
        <f t="shared" si="23"/>
        <v>0</v>
      </c>
      <c r="J233" s="176">
        <f t="shared" si="24"/>
        <v>8476.02</v>
      </c>
      <c r="K233" s="177">
        <f t="shared" si="25"/>
        <v>0</v>
      </c>
      <c r="L233" s="177">
        <f t="shared" si="26"/>
        <v>0</v>
      </c>
      <c r="M233" s="177"/>
      <c r="N233" s="177">
        <v>1.47</v>
      </c>
      <c r="O233" s="177"/>
      <c r="P233" s="183">
        <v>1.5999999999999999E-4</v>
      </c>
      <c r="Q233" s="181"/>
      <c r="R233" s="181">
        <v>1.5999999999999999E-4</v>
      </c>
      <c r="S233" s="182">
        <f t="shared" si="27"/>
        <v>0.92300000000000004</v>
      </c>
      <c r="T233" s="178"/>
      <c r="U233" s="178"/>
      <c r="V233" s="191"/>
      <c r="W233" s="53"/>
      <c r="Z233">
        <v>0</v>
      </c>
    </row>
    <row r="234" spans="1:26" ht="24.95" customHeight="1" x14ac:dyDescent="0.25">
      <c r="A234" s="179"/>
      <c r="B234" s="205">
        <v>104</v>
      </c>
      <c r="C234" s="180" t="s">
        <v>1695</v>
      </c>
      <c r="D234" s="236" t="s">
        <v>1696</v>
      </c>
      <c r="E234" s="236"/>
      <c r="F234" s="174" t="s">
        <v>113</v>
      </c>
      <c r="G234" s="175">
        <v>402.95499999999998</v>
      </c>
      <c r="H234" s="174"/>
      <c r="I234" s="174">
        <f t="shared" si="23"/>
        <v>0</v>
      </c>
      <c r="J234" s="176">
        <f t="shared" si="24"/>
        <v>737.41</v>
      </c>
      <c r="K234" s="177">
        <f t="shared" si="25"/>
        <v>0</v>
      </c>
      <c r="L234" s="177">
        <f t="shared" si="26"/>
        <v>0</v>
      </c>
      <c r="M234" s="177"/>
      <c r="N234" s="177">
        <v>1.83</v>
      </c>
      <c r="O234" s="177"/>
      <c r="P234" s="181"/>
      <c r="Q234" s="181"/>
      <c r="R234" s="181"/>
      <c r="S234" s="182">
        <f t="shared" si="27"/>
        <v>0</v>
      </c>
      <c r="T234" s="178"/>
      <c r="U234" s="178"/>
      <c r="V234" s="191"/>
      <c r="W234" s="53"/>
      <c r="Z234">
        <v>0</v>
      </c>
    </row>
    <row r="235" spans="1:26" ht="24.95" customHeight="1" x14ac:dyDescent="0.25">
      <c r="A235" s="179"/>
      <c r="B235" s="205">
        <v>105</v>
      </c>
      <c r="C235" s="180" t="s">
        <v>1218</v>
      </c>
      <c r="D235" s="236" t="s">
        <v>1219</v>
      </c>
      <c r="E235" s="236"/>
      <c r="F235" s="174" t="s">
        <v>113</v>
      </c>
      <c r="G235" s="175">
        <v>402.95499999999998</v>
      </c>
      <c r="H235" s="174"/>
      <c r="I235" s="174">
        <f t="shared" si="23"/>
        <v>0</v>
      </c>
      <c r="J235" s="176">
        <f t="shared" si="24"/>
        <v>2591</v>
      </c>
      <c r="K235" s="177">
        <f t="shared" si="25"/>
        <v>0</v>
      </c>
      <c r="L235" s="177">
        <f t="shared" si="26"/>
        <v>0</v>
      </c>
      <c r="M235" s="177"/>
      <c r="N235" s="177">
        <v>6.43</v>
      </c>
      <c r="O235" s="177"/>
      <c r="P235" s="183">
        <v>2.1000000000000001E-4</v>
      </c>
      <c r="Q235" s="181"/>
      <c r="R235" s="181">
        <v>2.1000000000000001E-4</v>
      </c>
      <c r="S235" s="182">
        <f t="shared" si="27"/>
        <v>8.5000000000000006E-2</v>
      </c>
      <c r="T235" s="178"/>
      <c r="U235" s="178"/>
      <c r="V235" s="191"/>
      <c r="W235" s="53"/>
      <c r="Z235">
        <v>0</v>
      </c>
    </row>
    <row r="236" spans="1:26" ht="24.95" customHeight="1" x14ac:dyDescent="0.25">
      <c r="A236" s="179"/>
      <c r="B236" s="205">
        <v>106</v>
      </c>
      <c r="C236" s="180" t="s">
        <v>1873</v>
      </c>
      <c r="D236" s="236" t="s">
        <v>1874</v>
      </c>
      <c r="E236" s="236"/>
      <c r="F236" s="174" t="s">
        <v>113</v>
      </c>
      <c r="G236" s="175">
        <v>402.95499999999998</v>
      </c>
      <c r="H236" s="174"/>
      <c r="I236" s="174">
        <f t="shared" si="23"/>
        <v>0</v>
      </c>
      <c r="J236" s="176">
        <f t="shared" si="24"/>
        <v>1128.27</v>
      </c>
      <c r="K236" s="177">
        <f t="shared" si="25"/>
        <v>0</v>
      </c>
      <c r="L236" s="177">
        <f t="shared" si="26"/>
        <v>0</v>
      </c>
      <c r="M236" s="177"/>
      <c r="N236" s="177">
        <v>2.8</v>
      </c>
      <c r="O236" s="177"/>
      <c r="P236" s="183">
        <v>7.9999999999999993E-5</v>
      </c>
      <c r="Q236" s="181"/>
      <c r="R236" s="181">
        <v>7.9999999999999993E-5</v>
      </c>
      <c r="S236" s="182">
        <f t="shared" si="27"/>
        <v>3.2000000000000001E-2</v>
      </c>
      <c r="T236" s="178"/>
      <c r="U236" s="178"/>
      <c r="V236" s="191"/>
      <c r="W236" s="53"/>
      <c r="Z236">
        <v>0</v>
      </c>
    </row>
    <row r="237" spans="1:26" ht="24.95" customHeight="1" x14ac:dyDescent="0.25">
      <c r="A237" s="179"/>
      <c r="B237" s="205">
        <v>107</v>
      </c>
      <c r="C237" s="180" t="s">
        <v>2898</v>
      </c>
      <c r="D237" s="236" t="s">
        <v>2899</v>
      </c>
      <c r="E237" s="236"/>
      <c r="F237" s="174" t="s">
        <v>113</v>
      </c>
      <c r="G237" s="175">
        <v>231.89</v>
      </c>
      <c r="H237" s="174"/>
      <c r="I237" s="174">
        <f t="shared" si="23"/>
        <v>0</v>
      </c>
      <c r="J237" s="176">
        <f t="shared" si="24"/>
        <v>382.62</v>
      </c>
      <c r="K237" s="177">
        <f t="shared" si="25"/>
        <v>0</v>
      </c>
      <c r="L237" s="177">
        <f t="shared" si="26"/>
        <v>0</v>
      </c>
      <c r="M237" s="177"/>
      <c r="N237" s="177">
        <v>1.65</v>
      </c>
      <c r="O237" s="177"/>
      <c r="P237" s="181"/>
      <c r="Q237" s="181"/>
      <c r="R237" s="181"/>
      <c r="S237" s="182">
        <f t="shared" si="27"/>
        <v>0</v>
      </c>
      <c r="T237" s="178"/>
      <c r="U237" s="178"/>
      <c r="V237" s="191"/>
      <c r="W237" s="53"/>
      <c r="Z237">
        <v>0</v>
      </c>
    </row>
    <row r="238" spans="1:26" ht="24.95" customHeight="1" x14ac:dyDescent="0.25">
      <c r="A238" s="179"/>
      <c r="B238" s="205">
        <v>108</v>
      </c>
      <c r="C238" s="180" t="s">
        <v>2900</v>
      </c>
      <c r="D238" s="236" t="s">
        <v>2901</v>
      </c>
      <c r="E238" s="236"/>
      <c r="F238" s="174" t="s">
        <v>113</v>
      </c>
      <c r="G238" s="175">
        <v>331.27100000000002</v>
      </c>
      <c r="H238" s="174"/>
      <c r="I238" s="174">
        <f t="shared" si="23"/>
        <v>0</v>
      </c>
      <c r="J238" s="176">
        <f t="shared" si="24"/>
        <v>1209.1400000000001</v>
      </c>
      <c r="K238" s="177">
        <f t="shared" si="25"/>
        <v>0</v>
      </c>
      <c r="L238" s="177">
        <f t="shared" si="26"/>
        <v>0</v>
      </c>
      <c r="M238" s="177"/>
      <c r="N238" s="177">
        <v>3.65</v>
      </c>
      <c r="O238" s="177"/>
      <c r="P238" s="183">
        <v>1.1E-4</v>
      </c>
      <c r="Q238" s="181"/>
      <c r="R238" s="181">
        <v>1.1E-4</v>
      </c>
      <c r="S238" s="182">
        <f t="shared" si="27"/>
        <v>3.5999999999999997E-2</v>
      </c>
      <c r="T238" s="178"/>
      <c r="U238" s="178"/>
      <c r="V238" s="191"/>
      <c r="W238" s="53"/>
      <c r="Z238">
        <v>0</v>
      </c>
    </row>
    <row r="239" spans="1:26" ht="24.95" customHeight="1" x14ac:dyDescent="0.25">
      <c r="A239" s="179"/>
      <c r="B239" s="205">
        <v>109</v>
      </c>
      <c r="C239" s="180" t="s">
        <v>2902</v>
      </c>
      <c r="D239" s="236" t="s">
        <v>2903</v>
      </c>
      <c r="E239" s="236"/>
      <c r="F239" s="174" t="s">
        <v>113</v>
      </c>
      <c r="G239" s="175">
        <v>331.27100000000002</v>
      </c>
      <c r="H239" s="174"/>
      <c r="I239" s="174">
        <f t="shared" si="23"/>
        <v>0</v>
      </c>
      <c r="J239" s="176">
        <f t="shared" si="24"/>
        <v>1752.42</v>
      </c>
      <c r="K239" s="177">
        <f t="shared" si="25"/>
        <v>0</v>
      </c>
      <c r="L239" s="177">
        <f t="shared" si="26"/>
        <v>0</v>
      </c>
      <c r="M239" s="177"/>
      <c r="N239" s="177">
        <v>5.29</v>
      </c>
      <c r="O239" s="177"/>
      <c r="P239" s="183">
        <v>2.2000000000000001E-4</v>
      </c>
      <c r="Q239" s="181"/>
      <c r="R239" s="181">
        <v>2.2000000000000001E-4</v>
      </c>
      <c r="S239" s="182">
        <f t="shared" si="27"/>
        <v>7.2999999999999995E-2</v>
      </c>
      <c r="T239" s="178"/>
      <c r="U239" s="178"/>
      <c r="V239" s="191"/>
      <c r="W239" s="53"/>
      <c r="Z239">
        <v>0</v>
      </c>
    </row>
    <row r="240" spans="1:26" ht="24.95" customHeight="1" x14ac:dyDescent="0.25">
      <c r="A240" s="179"/>
      <c r="B240" s="205">
        <v>110</v>
      </c>
      <c r="C240" s="180" t="s">
        <v>2904</v>
      </c>
      <c r="D240" s="236" t="s">
        <v>2905</v>
      </c>
      <c r="E240" s="236"/>
      <c r="F240" s="174" t="s">
        <v>113</v>
      </c>
      <c r="G240" s="175">
        <v>5766</v>
      </c>
      <c r="H240" s="174"/>
      <c r="I240" s="174">
        <f t="shared" si="23"/>
        <v>0</v>
      </c>
      <c r="J240" s="176">
        <f t="shared" si="24"/>
        <v>13261.8</v>
      </c>
      <c r="K240" s="177">
        <f t="shared" si="25"/>
        <v>0</v>
      </c>
      <c r="L240" s="177">
        <f t="shared" si="26"/>
        <v>0</v>
      </c>
      <c r="M240" s="177"/>
      <c r="N240" s="177">
        <v>2.2999999999999998</v>
      </c>
      <c r="O240" s="177"/>
      <c r="P240" s="183">
        <v>7.0000000000000007E-5</v>
      </c>
      <c r="Q240" s="181"/>
      <c r="R240" s="181">
        <v>7.0000000000000007E-5</v>
      </c>
      <c r="S240" s="182">
        <f t="shared" si="27"/>
        <v>0.40400000000000003</v>
      </c>
      <c r="T240" s="178"/>
      <c r="U240" s="178"/>
      <c r="V240" s="191"/>
      <c r="W240" s="53"/>
      <c r="Z240">
        <v>0</v>
      </c>
    </row>
    <row r="241" spans="1:26" x14ac:dyDescent="0.25">
      <c r="A241" s="10"/>
      <c r="B241" s="204"/>
      <c r="C241" s="172">
        <v>783</v>
      </c>
      <c r="D241" s="235" t="s">
        <v>306</v>
      </c>
      <c r="E241" s="235"/>
      <c r="F241" s="138"/>
      <c r="G241" s="171"/>
      <c r="H241" s="138"/>
      <c r="I241" s="140">
        <f>ROUND((SUM(I227:I240))/1,2)</f>
        <v>0</v>
      </c>
      <c r="J241" s="139"/>
      <c r="K241" s="139"/>
      <c r="L241" s="139">
        <f>ROUND((SUM(L227:L240))/1,2)</f>
        <v>0</v>
      </c>
      <c r="M241" s="139">
        <f>ROUND((SUM(M227:M240))/1,2)</f>
        <v>0</v>
      </c>
      <c r="N241" s="139"/>
      <c r="O241" s="139"/>
      <c r="P241" s="139"/>
      <c r="Q241" s="10"/>
      <c r="R241" s="10"/>
      <c r="S241" s="10">
        <f>ROUND((SUM(S227:S240))/1,2)</f>
        <v>3.19</v>
      </c>
      <c r="T241" s="10"/>
      <c r="U241" s="10"/>
      <c r="V241" s="192">
        <f>ROUND((SUM(V227:V240))/1,2)</f>
        <v>0</v>
      </c>
      <c r="W241" s="208"/>
      <c r="X241" s="137"/>
      <c r="Y241" s="137"/>
      <c r="Z241" s="137"/>
    </row>
    <row r="242" spans="1:26" x14ac:dyDescent="0.25">
      <c r="A242" s="1"/>
      <c r="B242" s="200"/>
      <c r="C242" s="1"/>
      <c r="D242" s="1"/>
      <c r="E242" s="131"/>
      <c r="F242" s="131"/>
      <c r="G242" s="165"/>
      <c r="H242" s="131"/>
      <c r="I242" s="131"/>
      <c r="J242" s="132"/>
      <c r="K242" s="132"/>
      <c r="L242" s="132"/>
      <c r="M242" s="132"/>
      <c r="N242" s="132"/>
      <c r="O242" s="132"/>
      <c r="P242" s="132"/>
      <c r="Q242" s="1"/>
      <c r="R242" s="1"/>
      <c r="S242" s="1"/>
      <c r="T242" s="1"/>
      <c r="U242" s="1"/>
      <c r="V242" s="193"/>
      <c r="W242" s="53"/>
    </row>
    <row r="243" spans="1:26" x14ac:dyDescent="0.25">
      <c r="A243" s="10"/>
      <c r="B243" s="204"/>
      <c r="C243" s="172">
        <v>784</v>
      </c>
      <c r="D243" s="235" t="s">
        <v>307</v>
      </c>
      <c r="E243" s="235"/>
      <c r="F243" s="138"/>
      <c r="G243" s="171"/>
      <c r="H243" s="138"/>
      <c r="I243" s="138"/>
      <c r="J243" s="139"/>
      <c r="K243" s="139"/>
      <c r="L243" s="139"/>
      <c r="M243" s="139"/>
      <c r="N243" s="139"/>
      <c r="O243" s="139"/>
      <c r="P243" s="139"/>
      <c r="Q243" s="10"/>
      <c r="R243" s="10"/>
      <c r="S243" s="10"/>
      <c r="T243" s="10"/>
      <c r="U243" s="10"/>
      <c r="V243" s="190"/>
      <c r="W243" s="208"/>
      <c r="X243" s="137"/>
      <c r="Y243" s="137"/>
      <c r="Z243" s="137"/>
    </row>
    <row r="244" spans="1:26" ht="24.95" customHeight="1" x14ac:dyDescent="0.25">
      <c r="A244" s="179"/>
      <c r="B244" s="205">
        <v>111</v>
      </c>
      <c r="C244" s="180" t="s">
        <v>2906</v>
      </c>
      <c r="D244" s="236" t="s">
        <v>2907</v>
      </c>
      <c r="E244" s="236"/>
      <c r="F244" s="174" t="s">
        <v>113</v>
      </c>
      <c r="G244" s="175">
        <v>1019.282</v>
      </c>
      <c r="H244" s="174"/>
      <c r="I244" s="174">
        <f>ROUND(G244*(H244),2)</f>
        <v>0</v>
      </c>
      <c r="J244" s="176">
        <f>ROUND(G244*(N244),2)</f>
        <v>978.51</v>
      </c>
      <c r="K244" s="177">
        <f>ROUND(G244*(O244),2)</f>
        <v>0</v>
      </c>
      <c r="L244" s="177">
        <f>ROUND(G244*(H244),2)</f>
        <v>0</v>
      </c>
      <c r="M244" s="177"/>
      <c r="N244" s="177">
        <v>0.96</v>
      </c>
      <c r="O244" s="177"/>
      <c r="P244" s="181"/>
      <c r="Q244" s="181"/>
      <c r="R244" s="181"/>
      <c r="S244" s="182">
        <f>ROUND(G244*(P244),3)</f>
        <v>0</v>
      </c>
      <c r="T244" s="178"/>
      <c r="U244" s="178"/>
      <c r="V244" s="191"/>
      <c r="W244" s="53"/>
      <c r="Z244">
        <v>0</v>
      </c>
    </row>
    <row r="245" spans="1:26" ht="24.95" customHeight="1" x14ac:dyDescent="0.25">
      <c r="A245" s="179"/>
      <c r="B245" s="205">
        <v>112</v>
      </c>
      <c r="C245" s="180" t="s">
        <v>2908</v>
      </c>
      <c r="D245" s="236" t="s">
        <v>2909</v>
      </c>
      <c r="E245" s="236"/>
      <c r="F245" s="174" t="s">
        <v>113</v>
      </c>
      <c r="G245" s="175">
        <v>1192.1099999999999</v>
      </c>
      <c r="H245" s="174"/>
      <c r="I245" s="174">
        <f>ROUND(G245*(H245),2)</f>
        <v>0</v>
      </c>
      <c r="J245" s="176">
        <f>ROUND(G245*(N245),2)</f>
        <v>1001.37</v>
      </c>
      <c r="K245" s="177">
        <f>ROUND(G245*(O245),2)</f>
        <v>0</v>
      </c>
      <c r="L245" s="177">
        <f>ROUND(G245*(H245),2)</f>
        <v>0</v>
      </c>
      <c r="M245" s="177"/>
      <c r="N245" s="177">
        <v>0.84</v>
      </c>
      <c r="O245" s="177"/>
      <c r="P245" s="183">
        <v>1E-4</v>
      </c>
      <c r="Q245" s="181"/>
      <c r="R245" s="181">
        <v>1E-4</v>
      </c>
      <c r="S245" s="182">
        <f>ROUND(G245*(P245),3)</f>
        <v>0.11899999999999999</v>
      </c>
      <c r="T245" s="178"/>
      <c r="U245" s="178"/>
      <c r="V245" s="191"/>
      <c r="W245" s="53"/>
      <c r="Z245">
        <v>0</v>
      </c>
    </row>
    <row r="246" spans="1:26" ht="35.1" customHeight="1" x14ac:dyDescent="0.25">
      <c r="A246" s="179"/>
      <c r="B246" s="205">
        <v>113</v>
      </c>
      <c r="C246" s="180" t="s">
        <v>2910</v>
      </c>
      <c r="D246" s="236" t="s">
        <v>2911</v>
      </c>
      <c r="E246" s="236"/>
      <c r="F246" s="174" t="s">
        <v>113</v>
      </c>
      <c r="G246" s="175">
        <v>1192.1099999999999</v>
      </c>
      <c r="H246" s="174"/>
      <c r="I246" s="174">
        <f>ROUND(G246*(H246),2)</f>
        <v>0</v>
      </c>
      <c r="J246" s="176">
        <f>ROUND(G246*(N246),2)</f>
        <v>1382.85</v>
      </c>
      <c r="K246" s="177">
        <f>ROUND(G246*(O246),2)</f>
        <v>0</v>
      </c>
      <c r="L246" s="177">
        <f>ROUND(G246*(H246),2)</f>
        <v>0</v>
      </c>
      <c r="M246" s="177"/>
      <c r="N246" s="177">
        <v>1.1599999999999999</v>
      </c>
      <c r="O246" s="177"/>
      <c r="P246" s="183">
        <v>1.7999999999999998E-4</v>
      </c>
      <c r="Q246" s="181"/>
      <c r="R246" s="181">
        <v>1.7999999999999998E-4</v>
      </c>
      <c r="S246" s="182">
        <f>ROUND(G246*(P246),3)</f>
        <v>0.215</v>
      </c>
      <c r="T246" s="178"/>
      <c r="U246" s="178"/>
      <c r="V246" s="191"/>
      <c r="W246" s="53"/>
      <c r="Z246">
        <v>0</v>
      </c>
    </row>
    <row r="247" spans="1:26" x14ac:dyDescent="0.25">
      <c r="A247" s="10"/>
      <c r="B247" s="204"/>
      <c r="C247" s="172">
        <v>784</v>
      </c>
      <c r="D247" s="235" t="s">
        <v>307</v>
      </c>
      <c r="E247" s="235"/>
      <c r="F247" s="138"/>
      <c r="G247" s="171"/>
      <c r="H247" s="138"/>
      <c r="I247" s="140">
        <f>ROUND((SUM(I243:I246))/1,2)</f>
        <v>0</v>
      </c>
      <c r="J247" s="139"/>
      <c r="K247" s="139"/>
      <c r="L247" s="139">
        <f>ROUND((SUM(L243:L246))/1,2)</f>
        <v>0</v>
      </c>
      <c r="M247" s="139">
        <f>ROUND((SUM(M243:M246))/1,2)</f>
        <v>0</v>
      </c>
      <c r="N247" s="139"/>
      <c r="O247" s="139"/>
      <c r="P247" s="184"/>
      <c r="Q247" s="1"/>
      <c r="R247" s="1"/>
      <c r="S247" s="184">
        <f>ROUND((SUM(S243:S246))/1,2)</f>
        <v>0.33</v>
      </c>
      <c r="T247" s="2"/>
      <c r="U247" s="2"/>
      <c r="V247" s="192">
        <f>ROUND((SUM(V243:V246))/1,2)</f>
        <v>0</v>
      </c>
      <c r="W247" s="53"/>
    </row>
    <row r="248" spans="1:26" x14ac:dyDescent="0.25">
      <c r="A248" s="1"/>
      <c r="B248" s="200"/>
      <c r="C248" s="1"/>
      <c r="D248" s="1"/>
      <c r="E248" s="131"/>
      <c r="F248" s="131"/>
      <c r="G248" s="165"/>
      <c r="H248" s="131"/>
      <c r="I248" s="131"/>
      <c r="J248" s="132"/>
      <c r="K248" s="132"/>
      <c r="L248" s="132"/>
      <c r="M248" s="132"/>
      <c r="N248" s="132"/>
      <c r="O248" s="132"/>
      <c r="P248" s="132"/>
      <c r="Q248" s="1"/>
      <c r="R248" s="1"/>
      <c r="S248" s="1"/>
      <c r="T248" s="1"/>
      <c r="U248" s="1"/>
      <c r="V248" s="193"/>
      <c r="W248" s="53"/>
    </row>
    <row r="249" spans="1:26" x14ac:dyDescent="0.25">
      <c r="A249" s="10"/>
      <c r="B249" s="204"/>
      <c r="C249" s="10"/>
      <c r="D249" s="237" t="s">
        <v>79</v>
      </c>
      <c r="E249" s="237"/>
      <c r="F249" s="138"/>
      <c r="G249" s="171"/>
      <c r="H249" s="138"/>
      <c r="I249" s="140">
        <f>ROUND((SUM(I141:I248))/2,2)</f>
        <v>0</v>
      </c>
      <c r="J249" s="139"/>
      <c r="K249" s="139"/>
      <c r="L249" s="139">
        <f>ROUND((SUM(L141:L248))/2,2)</f>
        <v>0</v>
      </c>
      <c r="M249" s="139">
        <f>ROUND((SUM(M141:M248))/2,2)</f>
        <v>0</v>
      </c>
      <c r="N249" s="139"/>
      <c r="O249" s="139"/>
      <c r="P249" s="184"/>
      <c r="Q249" s="1"/>
      <c r="R249" s="1"/>
      <c r="S249" s="184">
        <f>ROUND((SUM(S141:S248))/2,2)</f>
        <v>5.69</v>
      </c>
      <c r="T249" s="1"/>
      <c r="U249" s="1"/>
      <c r="V249" s="192">
        <f>ROUND((SUM(V141:V248))/2,2)</f>
        <v>0</v>
      </c>
      <c r="W249" s="53"/>
    </row>
    <row r="250" spans="1:26" x14ac:dyDescent="0.25">
      <c r="A250" s="1"/>
      <c r="B250" s="206"/>
      <c r="C250" s="185"/>
      <c r="D250" s="238" t="s">
        <v>95</v>
      </c>
      <c r="E250" s="238"/>
      <c r="F250" s="186"/>
      <c r="G250" s="187"/>
      <c r="H250" s="186"/>
      <c r="I250" s="186">
        <f>ROUND((SUM(I90:I249))/3,2)</f>
        <v>0</v>
      </c>
      <c r="J250" s="188"/>
      <c r="K250" s="188">
        <f>ROUND((SUM(K90:K249))/3,2)</f>
        <v>0</v>
      </c>
      <c r="L250" s="188">
        <f>ROUND((SUM(L90:L249))/3,2)</f>
        <v>0</v>
      </c>
      <c r="M250" s="188">
        <f>ROUND((SUM(M90:M249))/3,2)</f>
        <v>0</v>
      </c>
      <c r="N250" s="188"/>
      <c r="O250" s="188"/>
      <c r="P250" s="187"/>
      <c r="Q250" s="185"/>
      <c r="R250" s="185"/>
      <c r="S250" s="187">
        <f>ROUND((SUM(S90:S249))/3,2)</f>
        <v>51.06</v>
      </c>
      <c r="T250" s="185"/>
      <c r="U250" s="185"/>
      <c r="V250" s="194">
        <f>ROUND((SUM(V90:V249))/3,2)</f>
        <v>0</v>
      </c>
      <c r="W250" s="53"/>
      <c r="Z250">
        <f>(SUM(Z90:Z249))</f>
        <v>0</v>
      </c>
    </row>
  </sheetData>
  <mergeCells count="205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5:D75"/>
    <mergeCell ref="B79:V79"/>
    <mergeCell ref="H1:I1"/>
    <mergeCell ref="B81:E81"/>
    <mergeCell ref="B82:E82"/>
    <mergeCell ref="B83:E83"/>
    <mergeCell ref="I81:P81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D97:E97"/>
    <mergeCell ref="D98:E98"/>
    <mergeCell ref="D99:E99"/>
    <mergeCell ref="D100:E100"/>
    <mergeCell ref="D101:E101"/>
    <mergeCell ref="D102:E102"/>
    <mergeCell ref="D90:E90"/>
    <mergeCell ref="D91:E91"/>
    <mergeCell ref="D92:E92"/>
    <mergeCell ref="D93:E93"/>
    <mergeCell ref="D95:E95"/>
    <mergeCell ref="D96:E96"/>
    <mergeCell ref="D109:E109"/>
    <mergeCell ref="D110:E110"/>
    <mergeCell ref="D112:E112"/>
    <mergeCell ref="D113:E113"/>
    <mergeCell ref="D114:E114"/>
    <mergeCell ref="D115:E115"/>
    <mergeCell ref="D103:E103"/>
    <mergeCell ref="D104:E104"/>
    <mergeCell ref="D105:E105"/>
    <mergeCell ref="D106:E106"/>
    <mergeCell ref="D107:E107"/>
    <mergeCell ref="D108:E108"/>
    <mergeCell ref="D122:E122"/>
    <mergeCell ref="D123:E123"/>
    <mergeCell ref="D124:E124"/>
    <mergeCell ref="D125:E125"/>
    <mergeCell ref="D126:E126"/>
    <mergeCell ref="D127:E127"/>
    <mergeCell ref="D116:E116"/>
    <mergeCell ref="D117:E117"/>
    <mergeCell ref="D118:E118"/>
    <mergeCell ref="D119:E119"/>
    <mergeCell ref="D120:E120"/>
    <mergeCell ref="D121:E121"/>
    <mergeCell ref="D135:E135"/>
    <mergeCell ref="D136:E136"/>
    <mergeCell ref="D137:E137"/>
    <mergeCell ref="D139:E139"/>
    <mergeCell ref="D141:E141"/>
    <mergeCell ref="D142:E142"/>
    <mergeCell ref="D128:E128"/>
    <mergeCell ref="D129:E129"/>
    <mergeCell ref="D130:E130"/>
    <mergeCell ref="D131:E131"/>
    <mergeCell ref="D132:E132"/>
    <mergeCell ref="D133:E133"/>
    <mergeCell ref="D150:E150"/>
    <mergeCell ref="D151:E151"/>
    <mergeCell ref="D152:E152"/>
    <mergeCell ref="D153:E153"/>
    <mergeCell ref="D154:E154"/>
    <mergeCell ref="D155:E155"/>
    <mergeCell ref="D143:E143"/>
    <mergeCell ref="D144:E144"/>
    <mergeCell ref="D145:E145"/>
    <mergeCell ref="D146:E146"/>
    <mergeCell ref="D148:E148"/>
    <mergeCell ref="D149:E149"/>
    <mergeCell ref="D162:E162"/>
    <mergeCell ref="D163:E163"/>
    <mergeCell ref="D164:E164"/>
    <mergeCell ref="D165:E165"/>
    <mergeCell ref="D166:E166"/>
    <mergeCell ref="D167:E167"/>
    <mergeCell ref="D156:E156"/>
    <mergeCell ref="D157:E157"/>
    <mergeCell ref="D158:E158"/>
    <mergeCell ref="D159:E159"/>
    <mergeCell ref="D160:E160"/>
    <mergeCell ref="D161:E161"/>
    <mergeCell ref="D176:E176"/>
    <mergeCell ref="D177:E177"/>
    <mergeCell ref="D178:E178"/>
    <mergeCell ref="D179:E179"/>
    <mergeCell ref="D181:E181"/>
    <mergeCell ref="D182:E182"/>
    <mergeCell ref="D169:E169"/>
    <mergeCell ref="D170:E170"/>
    <mergeCell ref="D171:E171"/>
    <mergeCell ref="D172:E172"/>
    <mergeCell ref="D173:E173"/>
    <mergeCell ref="D175:E175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D186:E186"/>
    <mergeCell ref="D187:E187"/>
    <mergeCell ref="D188:E188"/>
    <mergeCell ref="D201:E201"/>
    <mergeCell ref="D202:E202"/>
    <mergeCell ref="D204:E204"/>
    <mergeCell ref="D205:E205"/>
    <mergeCell ref="D206:E206"/>
    <mergeCell ref="D207:E207"/>
    <mergeCell ref="D195:E195"/>
    <mergeCell ref="D196:E196"/>
    <mergeCell ref="D197:E197"/>
    <mergeCell ref="D198:E198"/>
    <mergeCell ref="D199:E199"/>
    <mergeCell ref="D200:E200"/>
    <mergeCell ref="D215:E215"/>
    <mergeCell ref="D216:E216"/>
    <mergeCell ref="D217:E217"/>
    <mergeCell ref="D218:E218"/>
    <mergeCell ref="D219:E219"/>
    <mergeCell ref="D221:E221"/>
    <mergeCell ref="D208:E208"/>
    <mergeCell ref="D209:E209"/>
    <mergeCell ref="D210:E210"/>
    <mergeCell ref="D211:E211"/>
    <mergeCell ref="D213:E213"/>
    <mergeCell ref="D214:E214"/>
    <mergeCell ref="D229:E229"/>
    <mergeCell ref="D230:E230"/>
    <mergeCell ref="D231:E231"/>
    <mergeCell ref="D232:E232"/>
    <mergeCell ref="D233:E233"/>
    <mergeCell ref="D234:E234"/>
    <mergeCell ref="D222:E222"/>
    <mergeCell ref="D223:E223"/>
    <mergeCell ref="D224:E224"/>
    <mergeCell ref="D225:E225"/>
    <mergeCell ref="D227:E227"/>
    <mergeCell ref="D228:E228"/>
    <mergeCell ref="D249:E249"/>
    <mergeCell ref="D250:E250"/>
    <mergeCell ref="D241:E241"/>
    <mergeCell ref="D243:E243"/>
    <mergeCell ref="D244:E244"/>
    <mergeCell ref="D245:E245"/>
    <mergeCell ref="D246:E246"/>
    <mergeCell ref="D247:E247"/>
    <mergeCell ref="D235:E235"/>
    <mergeCell ref="D236:E236"/>
    <mergeCell ref="D237:E237"/>
    <mergeCell ref="D238:E238"/>
    <mergeCell ref="D239:E239"/>
    <mergeCell ref="D240:E240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9:B89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SO08  Oprava vnútorných priestorov v hale B</oddHeader>
    <oddFooter>&amp;RStrana &amp;P z &amp;N    &amp;L&amp;7Spracované systémom Systematic® Kalkulus, tel.: 051 77 10 585</oddFooter>
  </headerFooter>
  <rowBreaks count="2" manualBreakCount="2">
    <brk id="40" max="16383" man="1"/>
    <brk id="7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7"/>
  <sheetViews>
    <sheetView workbookViewId="0">
      <pane ySplit="1" topLeftCell="A143" activePane="bottomLeft" state="frozen"/>
      <selection pane="bottomLeft" activeCell="H87" sqref="H87:H164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2912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27534'!E59</f>
        <v>0</v>
      </c>
      <c r="D15" s="58">
        <f>'SO 27534'!F59</f>
        <v>0</v>
      </c>
      <c r="E15" s="67">
        <f>'SO 27534'!G59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27534'!E68</f>
        <v>0</v>
      </c>
      <c r="D16" s="93">
        <f>'SO 27534'!F68</f>
        <v>0</v>
      </c>
      <c r="E16" s="94">
        <f>'SO 27534'!G68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(SUM(Z85:Z166))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27534'!K85:'SO 27534'!K166)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27534'!K85:'SO 27534'!K166)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2912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296</v>
      </c>
      <c r="C56" s="256"/>
      <c r="D56" s="256"/>
      <c r="E56" s="138">
        <f>'SO 27534'!L88</f>
        <v>0</v>
      </c>
      <c r="F56" s="138">
        <f>'SO 27534'!M88</f>
        <v>0</v>
      </c>
      <c r="G56" s="138">
        <f>'SO 27534'!I88</f>
        <v>0</v>
      </c>
      <c r="H56" s="139">
        <f>'SO 27534'!S88</f>
        <v>0.22</v>
      </c>
      <c r="I56" s="139">
        <f>'SO 27534'!V88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78</v>
      </c>
      <c r="C57" s="256"/>
      <c r="D57" s="256"/>
      <c r="E57" s="138">
        <f>'SO 27534'!L104</f>
        <v>0</v>
      </c>
      <c r="F57" s="138">
        <f>'SO 27534'!M104</f>
        <v>0</v>
      </c>
      <c r="G57" s="138">
        <f>'SO 27534'!I104</f>
        <v>0</v>
      </c>
      <c r="H57" s="139">
        <f>'SO 27534'!S104</f>
        <v>6.57</v>
      </c>
      <c r="I57" s="139">
        <f>'SO 27534'!V104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297</v>
      </c>
      <c r="C58" s="256"/>
      <c r="D58" s="256"/>
      <c r="E58" s="138">
        <f>'SO 27534'!L108</f>
        <v>0</v>
      </c>
      <c r="F58" s="138">
        <f>'SO 27534'!M108</f>
        <v>0</v>
      </c>
      <c r="G58" s="138">
        <f>'SO 27534'!I108</f>
        <v>0</v>
      </c>
      <c r="H58" s="139">
        <f>'SO 27534'!S108</f>
        <v>0</v>
      </c>
      <c r="I58" s="139">
        <f>'SO 27534'!V108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7" t="s">
        <v>76</v>
      </c>
      <c r="C59" s="237"/>
      <c r="D59" s="237"/>
      <c r="E59" s="140">
        <f>'SO 27534'!L110</f>
        <v>0</v>
      </c>
      <c r="F59" s="140">
        <f>'SO 27534'!M110</f>
        <v>0</v>
      </c>
      <c r="G59" s="140">
        <f>'SO 27534'!I110</f>
        <v>0</v>
      </c>
      <c r="H59" s="141">
        <f>'SO 27534'!S110</f>
        <v>6.79</v>
      </c>
      <c r="I59" s="141">
        <f>'SO 27534'!V110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"/>
      <c r="B60" s="200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3"/>
    </row>
    <row r="61" spans="1:26" x14ac:dyDescent="0.25">
      <c r="A61" s="10"/>
      <c r="B61" s="257" t="s">
        <v>79</v>
      </c>
      <c r="C61" s="237"/>
      <c r="D61" s="237"/>
      <c r="E61" s="138"/>
      <c r="F61" s="138"/>
      <c r="G61" s="138"/>
      <c r="H61" s="139"/>
      <c r="I61" s="139"/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83</v>
      </c>
      <c r="C62" s="256"/>
      <c r="D62" s="256"/>
      <c r="E62" s="138">
        <f>'SO 27534'!L116</f>
        <v>0</v>
      </c>
      <c r="F62" s="138">
        <f>'SO 27534'!M116</f>
        <v>0</v>
      </c>
      <c r="G62" s="138">
        <f>'SO 27534'!I116</f>
        <v>0</v>
      </c>
      <c r="H62" s="139">
        <f>'SO 27534'!S116</f>
        <v>0</v>
      </c>
      <c r="I62" s="139">
        <f>'SO 27534'!V116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1552</v>
      </c>
      <c r="C63" s="256"/>
      <c r="D63" s="256"/>
      <c r="E63" s="138">
        <f>'SO 27534'!L126</f>
        <v>0</v>
      </c>
      <c r="F63" s="138">
        <f>'SO 27534'!M126</f>
        <v>0</v>
      </c>
      <c r="G63" s="138">
        <f>'SO 27534'!I126</f>
        <v>0</v>
      </c>
      <c r="H63" s="139">
        <f>'SO 27534'!S126</f>
        <v>0.01</v>
      </c>
      <c r="I63" s="139">
        <f>'SO 27534'!V126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84</v>
      </c>
      <c r="C64" s="256"/>
      <c r="D64" s="256"/>
      <c r="E64" s="138">
        <f>'SO 27534'!L137</f>
        <v>0</v>
      </c>
      <c r="F64" s="138">
        <f>'SO 27534'!M137</f>
        <v>0</v>
      </c>
      <c r="G64" s="138">
        <f>'SO 27534'!I137</f>
        <v>0</v>
      </c>
      <c r="H64" s="139">
        <f>'SO 27534'!S137</f>
        <v>0</v>
      </c>
      <c r="I64" s="139">
        <f>'SO 27534'!V137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88</v>
      </c>
      <c r="C65" s="256"/>
      <c r="D65" s="256"/>
      <c r="E65" s="138">
        <f>'SO 27534'!L147</f>
        <v>0</v>
      </c>
      <c r="F65" s="138">
        <f>'SO 27534'!M147</f>
        <v>0</v>
      </c>
      <c r="G65" s="138">
        <f>'SO 27534'!I147</f>
        <v>0</v>
      </c>
      <c r="H65" s="139">
        <f>'SO 27534'!S147</f>
        <v>0.01</v>
      </c>
      <c r="I65" s="139">
        <f>'SO 27534'!V147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306</v>
      </c>
      <c r="C66" s="256"/>
      <c r="D66" s="256"/>
      <c r="E66" s="138">
        <f>'SO 27534'!L157</f>
        <v>0</v>
      </c>
      <c r="F66" s="138">
        <f>'SO 27534'!M157</f>
        <v>0</v>
      </c>
      <c r="G66" s="138">
        <f>'SO 27534'!I157</f>
        <v>0</v>
      </c>
      <c r="H66" s="139">
        <f>'SO 27534'!S157</f>
        <v>0.68</v>
      </c>
      <c r="I66" s="139">
        <f>'SO 27534'!V157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307</v>
      </c>
      <c r="C67" s="256"/>
      <c r="D67" s="256"/>
      <c r="E67" s="138">
        <f>'SO 27534'!L164</f>
        <v>0</v>
      </c>
      <c r="F67" s="138">
        <f>'SO 27534'!M164</f>
        <v>0</v>
      </c>
      <c r="G67" s="138">
        <f>'SO 27534'!I164</f>
        <v>0</v>
      </c>
      <c r="H67" s="139">
        <f>'SO 27534'!S164</f>
        <v>0.02</v>
      </c>
      <c r="I67" s="139">
        <f>'SO 27534'!V164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7" t="s">
        <v>79</v>
      </c>
      <c r="C68" s="237"/>
      <c r="D68" s="237"/>
      <c r="E68" s="140">
        <f>'SO 27534'!L166</f>
        <v>0</v>
      </c>
      <c r="F68" s="140">
        <f>'SO 27534'!M166</f>
        <v>0</v>
      </c>
      <c r="G68" s="140">
        <f>'SO 27534'!I166</f>
        <v>0</v>
      </c>
      <c r="H68" s="141">
        <f>'SO 27534'!S166</f>
        <v>0.72</v>
      </c>
      <c r="I68" s="141">
        <f>'SO 27534'!V166</f>
        <v>0</v>
      </c>
      <c r="J68" s="141"/>
      <c r="K68" s="141"/>
      <c r="L68" s="141"/>
      <c r="M68" s="141"/>
      <c r="N68" s="141"/>
      <c r="O68" s="141"/>
      <c r="P68" s="141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"/>
      <c r="B69" s="200"/>
      <c r="C69" s="1"/>
      <c r="D69" s="1"/>
      <c r="E69" s="131"/>
      <c r="F69" s="131"/>
      <c r="G69" s="131"/>
      <c r="H69" s="132"/>
      <c r="I69" s="132"/>
      <c r="J69" s="132"/>
      <c r="K69" s="132"/>
      <c r="L69" s="132"/>
      <c r="M69" s="132"/>
      <c r="N69" s="132"/>
      <c r="O69" s="132"/>
      <c r="P69" s="132"/>
      <c r="V69" s="151"/>
      <c r="W69" s="53"/>
    </row>
    <row r="70" spans="1:26" x14ac:dyDescent="0.25">
      <c r="A70" s="142"/>
      <c r="B70" s="240" t="s">
        <v>95</v>
      </c>
      <c r="C70" s="241"/>
      <c r="D70" s="241"/>
      <c r="E70" s="144">
        <f>'SO 27534'!L167</f>
        <v>0</v>
      </c>
      <c r="F70" s="144">
        <f>'SO 27534'!M167</f>
        <v>0</v>
      </c>
      <c r="G70" s="144">
        <f>'SO 27534'!I167</f>
        <v>0</v>
      </c>
      <c r="H70" s="145">
        <f>'SO 27534'!S167</f>
        <v>7.51</v>
      </c>
      <c r="I70" s="145">
        <f>'SO 27534'!V167</f>
        <v>0</v>
      </c>
      <c r="J70" s="146"/>
      <c r="K70" s="146"/>
      <c r="L70" s="146"/>
      <c r="M70" s="146"/>
      <c r="N70" s="146"/>
      <c r="O70" s="146"/>
      <c r="P70" s="146"/>
      <c r="Q70" s="147"/>
      <c r="R70" s="147"/>
      <c r="S70" s="147"/>
      <c r="T70" s="147"/>
      <c r="U70" s="147"/>
      <c r="V70" s="152"/>
      <c r="W70" s="208"/>
      <c r="X70" s="143"/>
      <c r="Y70" s="143"/>
      <c r="Z70" s="143"/>
    </row>
    <row r="71" spans="1:26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x14ac:dyDescent="0.25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x14ac:dyDescent="0.25">
      <c r="A73" s="15"/>
      <c r="B73" s="38"/>
      <c r="C73" s="8"/>
      <c r="D73" s="8"/>
      <c r="E73" s="27"/>
      <c r="F73" s="27"/>
      <c r="G73" s="27"/>
      <c r="H73" s="154"/>
      <c r="I73" s="154"/>
      <c r="J73" s="154"/>
      <c r="K73" s="154"/>
      <c r="L73" s="154"/>
      <c r="M73" s="154"/>
      <c r="N73" s="154"/>
      <c r="O73" s="154"/>
      <c r="P73" s="154"/>
      <c r="Q73" s="16"/>
      <c r="R73" s="16"/>
      <c r="S73" s="16"/>
      <c r="T73" s="16"/>
      <c r="U73" s="16"/>
      <c r="V73" s="16"/>
      <c r="W73" s="53"/>
    </row>
    <row r="74" spans="1:26" ht="35.1" customHeight="1" x14ac:dyDescent="0.25">
      <c r="A74" s="1"/>
      <c r="B74" s="242" t="s">
        <v>96</v>
      </c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53"/>
    </row>
    <row r="75" spans="1:26" x14ac:dyDescent="0.25">
      <c r="A75" s="15"/>
      <c r="B75" s="97"/>
      <c r="C75" s="19"/>
      <c r="D75" s="19"/>
      <c r="E75" s="99"/>
      <c r="F75" s="99"/>
      <c r="G75" s="99"/>
      <c r="H75" s="168"/>
      <c r="I75" s="168"/>
      <c r="J75" s="168"/>
      <c r="K75" s="168"/>
      <c r="L75" s="168"/>
      <c r="M75" s="168"/>
      <c r="N75" s="168"/>
      <c r="O75" s="168"/>
      <c r="P75" s="168"/>
      <c r="Q75" s="20"/>
      <c r="R75" s="20"/>
      <c r="S75" s="20"/>
      <c r="T75" s="20"/>
      <c r="U75" s="20"/>
      <c r="V75" s="20"/>
      <c r="W75" s="53"/>
    </row>
    <row r="76" spans="1:26" ht="20.100000000000001" customHeight="1" x14ac:dyDescent="0.25">
      <c r="A76" s="195"/>
      <c r="B76" s="246" t="s">
        <v>37</v>
      </c>
      <c r="C76" s="247"/>
      <c r="D76" s="247"/>
      <c r="E76" s="248"/>
      <c r="F76" s="166"/>
      <c r="G76" s="166"/>
      <c r="H76" s="167" t="s">
        <v>107</v>
      </c>
      <c r="I76" s="252" t="s">
        <v>108</v>
      </c>
      <c r="J76" s="253"/>
      <c r="K76" s="253"/>
      <c r="L76" s="253"/>
      <c r="M76" s="253"/>
      <c r="N76" s="253"/>
      <c r="O76" s="253"/>
      <c r="P76" s="254"/>
      <c r="Q76" s="18"/>
      <c r="R76" s="18"/>
      <c r="S76" s="18"/>
      <c r="T76" s="18"/>
      <c r="U76" s="18"/>
      <c r="V76" s="18"/>
      <c r="W76" s="53"/>
    </row>
    <row r="77" spans="1:26" ht="20.100000000000001" customHeight="1" x14ac:dyDescent="0.25">
      <c r="A77" s="195"/>
      <c r="B77" s="249" t="s">
        <v>38</v>
      </c>
      <c r="C77" s="250"/>
      <c r="D77" s="250"/>
      <c r="E77" s="251"/>
      <c r="F77" s="162"/>
      <c r="G77" s="162"/>
      <c r="H77" s="163" t="s">
        <v>32</v>
      </c>
      <c r="I77" s="16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20.100000000000001" customHeight="1" x14ac:dyDescent="0.25">
      <c r="A78" s="195"/>
      <c r="B78" s="249" t="s">
        <v>39</v>
      </c>
      <c r="C78" s="250"/>
      <c r="D78" s="250"/>
      <c r="E78" s="251"/>
      <c r="F78" s="162"/>
      <c r="G78" s="162"/>
      <c r="H78" s="163" t="s">
        <v>109</v>
      </c>
      <c r="I78" s="163" t="s">
        <v>36</v>
      </c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20.100000000000001" customHeight="1" x14ac:dyDescent="0.25">
      <c r="A79" s="15"/>
      <c r="B79" s="199" t="s">
        <v>110</v>
      </c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5"/>
      <c r="B80" s="199" t="s">
        <v>2912</v>
      </c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20.100000000000001" customHeight="1" x14ac:dyDescent="0.25">
      <c r="A81" s="15"/>
      <c r="B81" s="42"/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25">
      <c r="A82" s="15"/>
      <c r="B82" s="42"/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25">
      <c r="A83" s="15"/>
      <c r="B83" s="201" t="s">
        <v>75</v>
      </c>
      <c r="C83" s="164"/>
      <c r="D83" s="164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x14ac:dyDescent="0.25">
      <c r="A84" s="2"/>
      <c r="B84" s="202" t="s">
        <v>97</v>
      </c>
      <c r="C84" s="128" t="s">
        <v>98</v>
      </c>
      <c r="D84" s="128" t="s">
        <v>99</v>
      </c>
      <c r="E84" s="155"/>
      <c r="F84" s="155" t="s">
        <v>100</v>
      </c>
      <c r="G84" s="155" t="s">
        <v>101</v>
      </c>
      <c r="H84" s="156" t="s">
        <v>102</v>
      </c>
      <c r="I84" s="156" t="s">
        <v>103</v>
      </c>
      <c r="J84" s="156"/>
      <c r="K84" s="156"/>
      <c r="L84" s="156"/>
      <c r="M84" s="156"/>
      <c r="N84" s="156"/>
      <c r="O84" s="156"/>
      <c r="P84" s="156" t="s">
        <v>104</v>
      </c>
      <c r="Q84" s="157"/>
      <c r="R84" s="157"/>
      <c r="S84" s="128" t="s">
        <v>105</v>
      </c>
      <c r="T84" s="158"/>
      <c r="U84" s="158"/>
      <c r="V84" s="128" t="s">
        <v>106</v>
      </c>
      <c r="W84" s="53"/>
    </row>
    <row r="85" spans="1:26" x14ac:dyDescent="0.25">
      <c r="A85" s="10"/>
      <c r="B85" s="203"/>
      <c r="C85" s="169"/>
      <c r="D85" s="239" t="s">
        <v>76</v>
      </c>
      <c r="E85" s="239"/>
      <c r="F85" s="134"/>
      <c r="G85" s="170"/>
      <c r="H85" s="134"/>
      <c r="I85" s="134"/>
      <c r="J85" s="135"/>
      <c r="K85" s="135"/>
      <c r="L85" s="135"/>
      <c r="M85" s="135"/>
      <c r="N85" s="135"/>
      <c r="O85" s="135"/>
      <c r="P85" s="135"/>
      <c r="Q85" s="133"/>
      <c r="R85" s="133"/>
      <c r="S85" s="133"/>
      <c r="T85" s="133"/>
      <c r="U85" s="133"/>
      <c r="V85" s="189"/>
      <c r="W85" s="208"/>
      <c r="X85" s="137"/>
      <c r="Y85" s="137"/>
      <c r="Z85" s="137"/>
    </row>
    <row r="86" spans="1:26" x14ac:dyDescent="0.25">
      <c r="A86" s="10"/>
      <c r="B86" s="204"/>
      <c r="C86" s="172">
        <v>6</v>
      </c>
      <c r="D86" s="235" t="s">
        <v>296</v>
      </c>
      <c r="E86" s="235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10"/>
      <c r="R86" s="10"/>
      <c r="S86" s="10"/>
      <c r="T86" s="10"/>
      <c r="U86" s="10"/>
      <c r="V86" s="190"/>
      <c r="W86" s="208"/>
      <c r="X86" s="137"/>
      <c r="Y86" s="137"/>
      <c r="Z86" s="137"/>
    </row>
    <row r="87" spans="1:26" ht="24.95" customHeight="1" x14ac:dyDescent="0.25">
      <c r="A87" s="179"/>
      <c r="B87" s="205">
        <v>1</v>
      </c>
      <c r="C87" s="180" t="s">
        <v>2913</v>
      </c>
      <c r="D87" s="236" t="s">
        <v>2914</v>
      </c>
      <c r="E87" s="236"/>
      <c r="F87" s="174" t="s">
        <v>113</v>
      </c>
      <c r="G87" s="175">
        <v>55.406999999999996</v>
      </c>
      <c r="H87" s="174"/>
      <c r="I87" s="174">
        <f>ROUND(G87*(H87),2)</f>
        <v>0</v>
      </c>
      <c r="J87" s="176">
        <f>ROUND(G87*(N87),2)</f>
        <v>137.41</v>
      </c>
      <c r="K87" s="177">
        <f>ROUND(G87*(O87),2)</f>
        <v>0</v>
      </c>
      <c r="L87" s="177">
        <f>ROUND(G87*(H87),2)</f>
        <v>0</v>
      </c>
      <c r="M87" s="177"/>
      <c r="N87" s="177">
        <v>2.48</v>
      </c>
      <c r="O87" s="177"/>
      <c r="P87" s="183">
        <v>3.9900000000000005E-3</v>
      </c>
      <c r="Q87" s="181"/>
      <c r="R87" s="181">
        <v>3.9900000000000005E-3</v>
      </c>
      <c r="S87" s="182">
        <f>ROUND(G87*(P87),3)</f>
        <v>0.221</v>
      </c>
      <c r="T87" s="178"/>
      <c r="U87" s="178"/>
      <c r="V87" s="191"/>
      <c r="W87" s="53"/>
      <c r="Z87">
        <v>0</v>
      </c>
    </row>
    <row r="88" spans="1:26" x14ac:dyDescent="0.25">
      <c r="A88" s="10"/>
      <c r="B88" s="204"/>
      <c r="C88" s="172">
        <v>6</v>
      </c>
      <c r="D88" s="235" t="s">
        <v>296</v>
      </c>
      <c r="E88" s="235"/>
      <c r="F88" s="138"/>
      <c r="G88" s="171"/>
      <c r="H88" s="138"/>
      <c r="I88" s="140">
        <f>ROUND((SUM(I86:I87))/1,2)</f>
        <v>0</v>
      </c>
      <c r="J88" s="139"/>
      <c r="K88" s="139"/>
      <c r="L88" s="139">
        <f>ROUND((SUM(L86:L87))/1,2)</f>
        <v>0</v>
      </c>
      <c r="M88" s="139">
        <f>ROUND((SUM(M86:M87))/1,2)</f>
        <v>0</v>
      </c>
      <c r="N88" s="139"/>
      <c r="O88" s="139"/>
      <c r="P88" s="139"/>
      <c r="Q88" s="10"/>
      <c r="R88" s="10"/>
      <c r="S88" s="10">
        <f>ROUND((SUM(S86:S87))/1,2)</f>
        <v>0.22</v>
      </c>
      <c r="T88" s="10"/>
      <c r="U88" s="10"/>
      <c r="V88" s="192">
        <f>ROUND((SUM(V86:V87))/1,2)</f>
        <v>0</v>
      </c>
      <c r="W88" s="208"/>
      <c r="X88" s="137"/>
      <c r="Y88" s="137"/>
      <c r="Z88" s="137"/>
    </row>
    <row r="89" spans="1:26" x14ac:dyDescent="0.25">
      <c r="A89" s="1"/>
      <c r="B89" s="200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3"/>
      <c r="W89" s="53"/>
    </row>
    <row r="90" spans="1:26" x14ac:dyDescent="0.25">
      <c r="A90" s="10"/>
      <c r="B90" s="204"/>
      <c r="C90" s="172">
        <v>9</v>
      </c>
      <c r="D90" s="235" t="s">
        <v>78</v>
      </c>
      <c r="E90" s="235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10"/>
      <c r="R90" s="10"/>
      <c r="S90" s="10"/>
      <c r="T90" s="10"/>
      <c r="U90" s="10"/>
      <c r="V90" s="190"/>
      <c r="W90" s="208"/>
      <c r="X90" s="137"/>
      <c r="Y90" s="137"/>
      <c r="Z90" s="137"/>
    </row>
    <row r="91" spans="1:26" ht="24.95" customHeight="1" x14ac:dyDescent="0.25">
      <c r="A91" s="179"/>
      <c r="B91" s="205">
        <v>2</v>
      </c>
      <c r="C91" s="180" t="s">
        <v>573</v>
      </c>
      <c r="D91" s="236" t="s">
        <v>574</v>
      </c>
      <c r="E91" s="236"/>
      <c r="F91" s="174" t="s">
        <v>113</v>
      </c>
      <c r="G91" s="175">
        <v>388.79199999999997</v>
      </c>
      <c r="H91" s="174"/>
      <c r="I91" s="174">
        <f t="shared" ref="I91:I103" si="0">ROUND(G91*(H91),2)</f>
        <v>0</v>
      </c>
      <c r="J91" s="176">
        <f t="shared" ref="J91:J103" si="1">ROUND(G91*(N91),2)</f>
        <v>606.52</v>
      </c>
      <c r="K91" s="177">
        <f t="shared" ref="K91:K103" si="2">ROUND(G91*(O91),2)</f>
        <v>0</v>
      </c>
      <c r="L91" s="177">
        <f t="shared" ref="L91:L103" si="3">ROUND(G91*(H91),2)</f>
        <v>0</v>
      </c>
      <c r="M91" s="177"/>
      <c r="N91" s="177">
        <v>1.56</v>
      </c>
      <c r="O91" s="177"/>
      <c r="P91" s="183">
        <v>1.653E-2</v>
      </c>
      <c r="Q91" s="181"/>
      <c r="R91" s="181">
        <v>1.653E-2</v>
      </c>
      <c r="S91" s="182">
        <f t="shared" ref="S91:S103" si="4">ROUND(G91*(P91),3)</f>
        <v>6.4269999999999996</v>
      </c>
      <c r="T91" s="178"/>
      <c r="U91" s="178"/>
      <c r="V91" s="191"/>
      <c r="W91" s="53"/>
      <c r="Z91">
        <v>0</v>
      </c>
    </row>
    <row r="92" spans="1:26" ht="24.95" customHeight="1" x14ac:dyDescent="0.25">
      <c r="A92" s="179"/>
      <c r="B92" s="205">
        <v>3</v>
      </c>
      <c r="C92" s="180" t="s">
        <v>2808</v>
      </c>
      <c r="D92" s="236" t="s">
        <v>2809</v>
      </c>
      <c r="E92" s="236"/>
      <c r="F92" s="174" t="s">
        <v>113</v>
      </c>
      <c r="G92" s="175">
        <v>388.79199999999997</v>
      </c>
      <c r="H92" s="174"/>
      <c r="I92" s="174">
        <f t="shared" si="0"/>
        <v>0</v>
      </c>
      <c r="J92" s="176">
        <f t="shared" si="1"/>
        <v>505.43</v>
      </c>
      <c r="K92" s="177">
        <f t="shared" si="2"/>
        <v>0</v>
      </c>
      <c r="L92" s="177">
        <f t="shared" si="3"/>
        <v>0</v>
      </c>
      <c r="M92" s="177"/>
      <c r="N92" s="177">
        <v>1.3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191"/>
      <c r="W92" s="53"/>
      <c r="Z92">
        <v>0</v>
      </c>
    </row>
    <row r="93" spans="1:26" ht="35.1" customHeight="1" x14ac:dyDescent="0.25">
      <c r="A93" s="179"/>
      <c r="B93" s="205">
        <v>4</v>
      </c>
      <c r="C93" s="180" t="s">
        <v>577</v>
      </c>
      <c r="D93" s="236" t="s">
        <v>578</v>
      </c>
      <c r="E93" s="236"/>
      <c r="F93" s="174" t="s">
        <v>113</v>
      </c>
      <c r="G93" s="175">
        <v>777.58399999999995</v>
      </c>
      <c r="H93" s="174"/>
      <c r="I93" s="174">
        <f t="shared" si="0"/>
        <v>0</v>
      </c>
      <c r="J93" s="176">
        <f t="shared" si="1"/>
        <v>520.98</v>
      </c>
      <c r="K93" s="177">
        <f t="shared" si="2"/>
        <v>0</v>
      </c>
      <c r="L93" s="177">
        <f t="shared" si="3"/>
        <v>0</v>
      </c>
      <c r="M93" s="177"/>
      <c r="N93" s="177">
        <v>0.67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05">
        <v>5</v>
      </c>
      <c r="C94" s="180" t="s">
        <v>2915</v>
      </c>
      <c r="D94" s="236" t="s">
        <v>2916</v>
      </c>
      <c r="E94" s="236"/>
      <c r="F94" s="174" t="s">
        <v>113</v>
      </c>
      <c r="G94" s="175">
        <v>377</v>
      </c>
      <c r="H94" s="174"/>
      <c r="I94" s="174">
        <f t="shared" si="0"/>
        <v>0</v>
      </c>
      <c r="J94" s="176">
        <f t="shared" si="1"/>
        <v>508.95</v>
      </c>
      <c r="K94" s="177">
        <f t="shared" si="2"/>
        <v>0</v>
      </c>
      <c r="L94" s="177">
        <f t="shared" si="3"/>
        <v>0</v>
      </c>
      <c r="M94" s="177"/>
      <c r="N94" s="177">
        <v>1.35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191"/>
      <c r="W94" s="53"/>
      <c r="Z94">
        <v>0</v>
      </c>
    </row>
    <row r="95" spans="1:26" ht="24.95" customHeight="1" x14ac:dyDescent="0.25">
      <c r="A95" s="179"/>
      <c r="B95" s="205">
        <v>6</v>
      </c>
      <c r="C95" s="180" t="s">
        <v>2812</v>
      </c>
      <c r="D95" s="236" t="s">
        <v>2813</v>
      </c>
      <c r="E95" s="236"/>
      <c r="F95" s="174" t="s">
        <v>113</v>
      </c>
      <c r="G95" s="175">
        <v>382</v>
      </c>
      <c r="H95" s="174"/>
      <c r="I95" s="174">
        <f t="shared" si="0"/>
        <v>0</v>
      </c>
      <c r="J95" s="176">
        <f t="shared" si="1"/>
        <v>1734.28</v>
      </c>
      <c r="K95" s="177">
        <f t="shared" si="2"/>
        <v>0</v>
      </c>
      <c r="L95" s="177">
        <f t="shared" si="3"/>
        <v>0</v>
      </c>
      <c r="M95" s="177"/>
      <c r="N95" s="177">
        <v>4.54</v>
      </c>
      <c r="O95" s="177"/>
      <c r="P95" s="183">
        <v>5.0000000000000002E-5</v>
      </c>
      <c r="Q95" s="181"/>
      <c r="R95" s="181">
        <v>5.0000000000000002E-5</v>
      </c>
      <c r="S95" s="182">
        <f t="shared" si="4"/>
        <v>1.9E-2</v>
      </c>
      <c r="T95" s="178"/>
      <c r="U95" s="178"/>
      <c r="V95" s="191"/>
      <c r="W95" s="53"/>
      <c r="Z95">
        <v>0</v>
      </c>
    </row>
    <row r="96" spans="1:26" ht="24.95" customHeight="1" x14ac:dyDescent="0.25">
      <c r="A96" s="179"/>
      <c r="B96" s="205">
        <v>7</v>
      </c>
      <c r="C96" s="180" t="s">
        <v>2917</v>
      </c>
      <c r="D96" s="236" t="s">
        <v>2918</v>
      </c>
      <c r="E96" s="236"/>
      <c r="F96" s="174" t="s">
        <v>175</v>
      </c>
      <c r="G96" s="175">
        <v>1</v>
      </c>
      <c r="H96" s="174"/>
      <c r="I96" s="174">
        <f t="shared" si="0"/>
        <v>0</v>
      </c>
      <c r="J96" s="176">
        <f t="shared" si="1"/>
        <v>27.71</v>
      </c>
      <c r="K96" s="177">
        <f t="shared" si="2"/>
        <v>0</v>
      </c>
      <c r="L96" s="177">
        <f t="shared" si="3"/>
        <v>0</v>
      </c>
      <c r="M96" s="177"/>
      <c r="N96" s="177">
        <v>27.71</v>
      </c>
      <c r="O96" s="177"/>
      <c r="P96" s="183">
        <v>0.1217216</v>
      </c>
      <c r="Q96" s="181"/>
      <c r="R96" s="181">
        <v>0.1217216</v>
      </c>
      <c r="S96" s="182">
        <f t="shared" si="4"/>
        <v>0.122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8</v>
      </c>
      <c r="C97" s="180" t="s">
        <v>2919</v>
      </c>
      <c r="D97" s="236" t="s">
        <v>2920</v>
      </c>
      <c r="E97" s="236"/>
      <c r="F97" s="174" t="s">
        <v>133</v>
      </c>
      <c r="G97" s="175">
        <v>5</v>
      </c>
      <c r="H97" s="174"/>
      <c r="I97" s="174">
        <f t="shared" si="0"/>
        <v>0</v>
      </c>
      <c r="J97" s="176">
        <f t="shared" si="1"/>
        <v>37.700000000000003</v>
      </c>
      <c r="K97" s="177">
        <f t="shared" si="2"/>
        <v>0</v>
      </c>
      <c r="L97" s="177">
        <f t="shared" si="3"/>
        <v>0</v>
      </c>
      <c r="M97" s="177"/>
      <c r="N97" s="177">
        <v>7.54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9</v>
      </c>
      <c r="C98" s="180" t="s">
        <v>150</v>
      </c>
      <c r="D98" s="236" t="s">
        <v>151</v>
      </c>
      <c r="E98" s="236"/>
      <c r="F98" s="174" t="s">
        <v>152</v>
      </c>
      <c r="G98" s="175">
        <v>2.5169999999999999</v>
      </c>
      <c r="H98" s="174"/>
      <c r="I98" s="174">
        <f t="shared" si="0"/>
        <v>0</v>
      </c>
      <c r="J98" s="176">
        <f t="shared" si="1"/>
        <v>31.03</v>
      </c>
      <c r="K98" s="177">
        <f t="shared" si="2"/>
        <v>0</v>
      </c>
      <c r="L98" s="177">
        <f t="shared" si="3"/>
        <v>0</v>
      </c>
      <c r="M98" s="177"/>
      <c r="N98" s="177">
        <v>12.33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10</v>
      </c>
      <c r="C99" s="180" t="s">
        <v>153</v>
      </c>
      <c r="D99" s="236" t="s">
        <v>154</v>
      </c>
      <c r="E99" s="236"/>
      <c r="F99" s="174" t="s">
        <v>152</v>
      </c>
      <c r="G99" s="175">
        <v>17.619</v>
      </c>
      <c r="H99" s="174"/>
      <c r="I99" s="174">
        <f t="shared" si="0"/>
        <v>0</v>
      </c>
      <c r="J99" s="176">
        <f t="shared" si="1"/>
        <v>6.87</v>
      </c>
      <c r="K99" s="177">
        <f t="shared" si="2"/>
        <v>0</v>
      </c>
      <c r="L99" s="177">
        <f t="shared" si="3"/>
        <v>0</v>
      </c>
      <c r="M99" s="177"/>
      <c r="N99" s="177">
        <v>0.39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11</v>
      </c>
      <c r="C100" s="180" t="s">
        <v>155</v>
      </c>
      <c r="D100" s="236" t="s">
        <v>156</v>
      </c>
      <c r="E100" s="236"/>
      <c r="F100" s="174" t="s">
        <v>152</v>
      </c>
      <c r="G100" s="175">
        <v>2.5169999999999999</v>
      </c>
      <c r="H100" s="174"/>
      <c r="I100" s="174">
        <f t="shared" si="0"/>
        <v>0</v>
      </c>
      <c r="J100" s="176">
        <f t="shared" si="1"/>
        <v>23.99</v>
      </c>
      <c r="K100" s="177">
        <f t="shared" si="2"/>
        <v>0</v>
      </c>
      <c r="L100" s="177">
        <f t="shared" si="3"/>
        <v>0</v>
      </c>
      <c r="M100" s="177"/>
      <c r="N100" s="177">
        <v>9.5299999999999994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12</v>
      </c>
      <c r="C101" s="180" t="s">
        <v>157</v>
      </c>
      <c r="D101" s="236" t="s">
        <v>158</v>
      </c>
      <c r="E101" s="236"/>
      <c r="F101" s="174" t="s">
        <v>152</v>
      </c>
      <c r="G101" s="175">
        <v>10.068</v>
      </c>
      <c r="H101" s="174"/>
      <c r="I101" s="174">
        <f t="shared" si="0"/>
        <v>0</v>
      </c>
      <c r="J101" s="176">
        <f t="shared" si="1"/>
        <v>10.77</v>
      </c>
      <c r="K101" s="177">
        <f t="shared" si="2"/>
        <v>0</v>
      </c>
      <c r="L101" s="177">
        <f t="shared" si="3"/>
        <v>0</v>
      </c>
      <c r="M101" s="177"/>
      <c r="N101" s="177">
        <v>1.07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13</v>
      </c>
      <c r="C102" s="180" t="s">
        <v>171</v>
      </c>
      <c r="D102" s="236" t="s">
        <v>172</v>
      </c>
      <c r="E102" s="236"/>
      <c r="F102" s="174" t="s">
        <v>152</v>
      </c>
      <c r="G102" s="175">
        <v>2.5169999999999999</v>
      </c>
      <c r="H102" s="174"/>
      <c r="I102" s="174">
        <f t="shared" si="0"/>
        <v>0</v>
      </c>
      <c r="J102" s="176">
        <f t="shared" si="1"/>
        <v>70.48</v>
      </c>
      <c r="K102" s="177">
        <f t="shared" si="2"/>
        <v>0</v>
      </c>
      <c r="L102" s="177">
        <f t="shared" si="3"/>
        <v>0</v>
      </c>
      <c r="M102" s="177"/>
      <c r="N102" s="177">
        <v>28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05">
        <v>14</v>
      </c>
      <c r="C103" s="180" t="s">
        <v>173</v>
      </c>
      <c r="D103" s="236" t="s">
        <v>174</v>
      </c>
      <c r="E103" s="236"/>
      <c r="F103" s="174" t="s">
        <v>175</v>
      </c>
      <c r="G103" s="175">
        <v>1</v>
      </c>
      <c r="H103" s="174"/>
      <c r="I103" s="174">
        <f t="shared" si="0"/>
        <v>0</v>
      </c>
      <c r="J103" s="176">
        <f t="shared" si="1"/>
        <v>15</v>
      </c>
      <c r="K103" s="177">
        <f t="shared" si="2"/>
        <v>0</v>
      </c>
      <c r="L103" s="177">
        <f t="shared" si="3"/>
        <v>0</v>
      </c>
      <c r="M103" s="177"/>
      <c r="N103" s="177">
        <v>15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1"/>
      <c r="W103" s="53"/>
      <c r="Z103">
        <v>0</v>
      </c>
    </row>
    <row r="104" spans="1:26" x14ac:dyDescent="0.25">
      <c r="A104" s="10"/>
      <c r="B104" s="204"/>
      <c r="C104" s="172">
        <v>9</v>
      </c>
      <c r="D104" s="235" t="s">
        <v>78</v>
      </c>
      <c r="E104" s="235"/>
      <c r="F104" s="138"/>
      <c r="G104" s="171"/>
      <c r="H104" s="138"/>
      <c r="I104" s="140">
        <f>ROUND((SUM(I90:I103))/1,2)</f>
        <v>0</v>
      </c>
      <c r="J104" s="139"/>
      <c r="K104" s="139"/>
      <c r="L104" s="139">
        <f>ROUND((SUM(L90:L103))/1,2)</f>
        <v>0</v>
      </c>
      <c r="M104" s="139">
        <f>ROUND((SUM(M90:M103))/1,2)</f>
        <v>0</v>
      </c>
      <c r="N104" s="139"/>
      <c r="O104" s="139"/>
      <c r="P104" s="139"/>
      <c r="Q104" s="10"/>
      <c r="R104" s="10"/>
      <c r="S104" s="10">
        <f>ROUND((SUM(S90:S103))/1,2)</f>
        <v>6.57</v>
      </c>
      <c r="T104" s="10"/>
      <c r="U104" s="10"/>
      <c r="V104" s="192">
        <f>ROUND((SUM(V90:V103))/1,2)</f>
        <v>0</v>
      </c>
      <c r="W104" s="208"/>
      <c r="X104" s="137"/>
      <c r="Y104" s="137"/>
      <c r="Z104" s="137"/>
    </row>
    <row r="105" spans="1:26" x14ac:dyDescent="0.25">
      <c r="A105" s="1"/>
      <c r="B105" s="200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3"/>
      <c r="W105" s="53"/>
    </row>
    <row r="106" spans="1:26" x14ac:dyDescent="0.25">
      <c r="A106" s="10"/>
      <c r="B106" s="204"/>
      <c r="C106" s="172">
        <v>99</v>
      </c>
      <c r="D106" s="235" t="s">
        <v>297</v>
      </c>
      <c r="E106" s="235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10"/>
      <c r="R106" s="10"/>
      <c r="S106" s="10"/>
      <c r="T106" s="10"/>
      <c r="U106" s="10"/>
      <c r="V106" s="190"/>
      <c r="W106" s="208"/>
      <c r="X106" s="137"/>
      <c r="Y106" s="137"/>
      <c r="Z106" s="137"/>
    </row>
    <row r="107" spans="1:26" ht="24.95" customHeight="1" x14ac:dyDescent="0.25">
      <c r="A107" s="179"/>
      <c r="B107" s="205">
        <v>15</v>
      </c>
      <c r="C107" s="180" t="s">
        <v>1708</v>
      </c>
      <c r="D107" s="236" t="s">
        <v>1709</v>
      </c>
      <c r="E107" s="236"/>
      <c r="F107" s="174" t="s">
        <v>152</v>
      </c>
      <c r="G107" s="175">
        <v>7.2939999999999996</v>
      </c>
      <c r="H107" s="174"/>
      <c r="I107" s="174">
        <f>ROUND(G107*(H107),2)</f>
        <v>0</v>
      </c>
      <c r="J107" s="176">
        <f>ROUND(G107*(N107),2)</f>
        <v>241.94</v>
      </c>
      <c r="K107" s="177">
        <f>ROUND(G107*(O107),2)</f>
        <v>0</v>
      </c>
      <c r="L107" s="177">
        <f>ROUND(G107*(H107),2)</f>
        <v>0</v>
      </c>
      <c r="M107" s="177"/>
      <c r="N107" s="177">
        <v>33.17</v>
      </c>
      <c r="O107" s="177"/>
      <c r="P107" s="181"/>
      <c r="Q107" s="181"/>
      <c r="R107" s="181"/>
      <c r="S107" s="182">
        <f>ROUND(G107*(P107),3)</f>
        <v>0</v>
      </c>
      <c r="T107" s="178"/>
      <c r="U107" s="178"/>
      <c r="V107" s="191"/>
      <c r="W107" s="53"/>
      <c r="Z107">
        <v>0</v>
      </c>
    </row>
    <row r="108" spans="1:26" x14ac:dyDescent="0.25">
      <c r="A108" s="10"/>
      <c r="B108" s="204"/>
      <c r="C108" s="172">
        <v>99</v>
      </c>
      <c r="D108" s="235" t="s">
        <v>297</v>
      </c>
      <c r="E108" s="235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39"/>
      <c r="Q108" s="10"/>
      <c r="R108" s="10"/>
      <c r="S108" s="10">
        <f>ROUND((SUM(S106:S107))/1,2)</f>
        <v>0</v>
      </c>
      <c r="T108" s="10"/>
      <c r="U108" s="10"/>
      <c r="V108" s="192">
        <f>ROUND((SUM(V106:V107))/1,2)</f>
        <v>0</v>
      </c>
      <c r="W108" s="208"/>
      <c r="X108" s="137"/>
      <c r="Y108" s="137"/>
      <c r="Z108" s="137"/>
    </row>
    <row r="109" spans="1:26" x14ac:dyDescent="0.25">
      <c r="A109" s="1"/>
      <c r="B109" s="200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3"/>
      <c r="W109" s="53"/>
    </row>
    <row r="110" spans="1:26" x14ac:dyDescent="0.25">
      <c r="A110" s="10"/>
      <c r="B110" s="204"/>
      <c r="C110" s="10"/>
      <c r="D110" s="237" t="s">
        <v>76</v>
      </c>
      <c r="E110" s="237"/>
      <c r="F110" s="138"/>
      <c r="G110" s="171"/>
      <c r="H110" s="138"/>
      <c r="I110" s="140">
        <f>ROUND((SUM(I85:I109))/2,2)</f>
        <v>0</v>
      </c>
      <c r="J110" s="139"/>
      <c r="K110" s="139"/>
      <c r="L110" s="138">
        <f>ROUND((SUM(L85:L109))/2,2)</f>
        <v>0</v>
      </c>
      <c r="M110" s="138">
        <f>ROUND((SUM(M85:M109))/2,2)</f>
        <v>0</v>
      </c>
      <c r="N110" s="139"/>
      <c r="O110" s="139"/>
      <c r="P110" s="184"/>
      <c r="Q110" s="10"/>
      <c r="R110" s="10"/>
      <c r="S110" s="184">
        <f>ROUND((SUM(S85:S109))/2,2)</f>
        <v>6.79</v>
      </c>
      <c r="T110" s="10"/>
      <c r="U110" s="10"/>
      <c r="V110" s="192">
        <f>ROUND((SUM(V85:V109))/2,2)</f>
        <v>0</v>
      </c>
      <c r="W110" s="53"/>
    </row>
    <row r="111" spans="1:26" x14ac:dyDescent="0.25">
      <c r="A111" s="1"/>
      <c r="B111" s="200"/>
      <c r="C111" s="1"/>
      <c r="D111" s="1"/>
      <c r="E111" s="131"/>
      <c r="F111" s="131"/>
      <c r="G111" s="165"/>
      <c r="H111" s="131"/>
      <c r="I111" s="131"/>
      <c r="J111" s="132"/>
      <c r="K111" s="132"/>
      <c r="L111" s="132"/>
      <c r="M111" s="132"/>
      <c r="N111" s="132"/>
      <c r="O111" s="132"/>
      <c r="P111" s="132"/>
      <c r="Q111" s="1"/>
      <c r="R111" s="1"/>
      <c r="S111" s="1"/>
      <c r="T111" s="1"/>
      <c r="U111" s="1"/>
      <c r="V111" s="193"/>
      <c r="W111" s="53"/>
    </row>
    <row r="112" spans="1:26" x14ac:dyDescent="0.25">
      <c r="A112" s="10"/>
      <c r="B112" s="204"/>
      <c r="C112" s="10"/>
      <c r="D112" s="237" t="s">
        <v>79</v>
      </c>
      <c r="E112" s="237"/>
      <c r="F112" s="138"/>
      <c r="G112" s="171"/>
      <c r="H112" s="138"/>
      <c r="I112" s="138"/>
      <c r="J112" s="139"/>
      <c r="K112" s="139"/>
      <c r="L112" s="139"/>
      <c r="M112" s="139"/>
      <c r="N112" s="139"/>
      <c r="O112" s="139"/>
      <c r="P112" s="139"/>
      <c r="Q112" s="10"/>
      <c r="R112" s="10"/>
      <c r="S112" s="10"/>
      <c r="T112" s="10"/>
      <c r="U112" s="10"/>
      <c r="V112" s="190"/>
      <c r="W112" s="208"/>
      <c r="X112" s="137"/>
      <c r="Y112" s="137"/>
      <c r="Z112" s="137"/>
    </row>
    <row r="113" spans="1:26" x14ac:dyDescent="0.25">
      <c r="A113" s="10"/>
      <c r="B113" s="204"/>
      <c r="C113" s="172">
        <v>733</v>
      </c>
      <c r="D113" s="235" t="s">
        <v>83</v>
      </c>
      <c r="E113" s="235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10"/>
      <c r="R113" s="10"/>
      <c r="S113" s="10"/>
      <c r="T113" s="10"/>
      <c r="U113" s="10"/>
      <c r="V113" s="190"/>
      <c r="W113" s="208"/>
      <c r="X113" s="137"/>
      <c r="Y113" s="137"/>
      <c r="Z113" s="137"/>
    </row>
    <row r="114" spans="1:26" ht="35.1" customHeight="1" x14ac:dyDescent="0.25">
      <c r="A114" s="179"/>
      <c r="B114" s="205">
        <v>16</v>
      </c>
      <c r="C114" s="180" t="s">
        <v>2921</v>
      </c>
      <c r="D114" s="236" t="s">
        <v>2922</v>
      </c>
      <c r="E114" s="236"/>
      <c r="F114" s="174" t="s">
        <v>2923</v>
      </c>
      <c r="G114" s="175">
        <v>16</v>
      </c>
      <c r="H114" s="174"/>
      <c r="I114" s="174">
        <f>ROUND(G114*(H114),2)</f>
        <v>0</v>
      </c>
      <c r="J114" s="176">
        <f>ROUND(G114*(N114),2)</f>
        <v>560</v>
      </c>
      <c r="K114" s="177">
        <f>ROUND(G114*(O114),2)</f>
        <v>0</v>
      </c>
      <c r="L114" s="177">
        <f>ROUND(G114*(H114),2)</f>
        <v>0</v>
      </c>
      <c r="M114" s="177"/>
      <c r="N114" s="177">
        <v>35</v>
      </c>
      <c r="O114" s="177"/>
      <c r="P114" s="181"/>
      <c r="Q114" s="181"/>
      <c r="R114" s="181"/>
      <c r="S114" s="182">
        <f>ROUND(G114*(P114),3)</f>
        <v>0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05">
        <v>17</v>
      </c>
      <c r="C115" s="180" t="s">
        <v>2924</v>
      </c>
      <c r="D115" s="236" t="s">
        <v>2925</v>
      </c>
      <c r="E115" s="236"/>
      <c r="F115" s="174" t="s">
        <v>180</v>
      </c>
      <c r="G115" s="175">
        <v>1.5</v>
      </c>
      <c r="H115" s="176"/>
      <c r="I115" s="174">
        <f>ROUND(G115*(H115),2)</f>
        <v>0</v>
      </c>
      <c r="J115" s="176">
        <f>ROUND(G115*(N115),2)</f>
        <v>8.4</v>
      </c>
      <c r="K115" s="177">
        <f>ROUND(G115*(O115),2)</f>
        <v>0</v>
      </c>
      <c r="L115" s="177">
        <f>ROUND(G115*(H115),2)</f>
        <v>0</v>
      </c>
      <c r="M115" s="177"/>
      <c r="N115" s="177">
        <v>5.6</v>
      </c>
      <c r="O115" s="177"/>
      <c r="P115" s="181"/>
      <c r="Q115" s="181"/>
      <c r="R115" s="181"/>
      <c r="S115" s="182">
        <f>ROUND(G115*(P115),3)</f>
        <v>0</v>
      </c>
      <c r="T115" s="178"/>
      <c r="U115" s="178"/>
      <c r="V115" s="191"/>
      <c r="W115" s="53"/>
      <c r="Z115">
        <v>0</v>
      </c>
    </row>
    <row r="116" spans="1:26" x14ac:dyDescent="0.25">
      <c r="A116" s="10"/>
      <c r="B116" s="204"/>
      <c r="C116" s="172">
        <v>733</v>
      </c>
      <c r="D116" s="235" t="s">
        <v>83</v>
      </c>
      <c r="E116" s="235"/>
      <c r="F116" s="138"/>
      <c r="G116" s="171"/>
      <c r="H116" s="138"/>
      <c r="I116" s="140">
        <f>ROUND((SUM(I113:I115))/1,2)</f>
        <v>0</v>
      </c>
      <c r="J116" s="139"/>
      <c r="K116" s="139"/>
      <c r="L116" s="139">
        <f>ROUND((SUM(L113:L115))/1,2)</f>
        <v>0</v>
      </c>
      <c r="M116" s="139">
        <f>ROUND((SUM(M113:M115))/1,2)</f>
        <v>0</v>
      </c>
      <c r="N116" s="139"/>
      <c r="O116" s="139"/>
      <c r="P116" s="139"/>
      <c r="Q116" s="10"/>
      <c r="R116" s="10"/>
      <c r="S116" s="10">
        <f>ROUND((SUM(S113:S115))/1,2)</f>
        <v>0</v>
      </c>
      <c r="T116" s="10"/>
      <c r="U116" s="10"/>
      <c r="V116" s="192">
        <f>ROUND((SUM(V113:V115))/1,2)</f>
        <v>0</v>
      </c>
      <c r="W116" s="208"/>
      <c r="X116" s="137"/>
      <c r="Y116" s="137"/>
      <c r="Z116" s="137"/>
    </row>
    <row r="117" spans="1:26" x14ac:dyDescent="0.25">
      <c r="A117" s="1"/>
      <c r="B117" s="200"/>
      <c r="C117" s="1"/>
      <c r="D117" s="1"/>
      <c r="E117" s="131"/>
      <c r="F117" s="131"/>
      <c r="G117" s="165"/>
      <c r="H117" s="131"/>
      <c r="I117" s="131"/>
      <c r="J117" s="132"/>
      <c r="K117" s="132"/>
      <c r="L117" s="132"/>
      <c r="M117" s="132"/>
      <c r="N117" s="132"/>
      <c r="O117" s="132"/>
      <c r="P117" s="132"/>
      <c r="Q117" s="1"/>
      <c r="R117" s="1"/>
      <c r="S117" s="1"/>
      <c r="T117" s="1"/>
      <c r="U117" s="1"/>
      <c r="V117" s="193"/>
      <c r="W117" s="53"/>
    </row>
    <row r="118" spans="1:26" x14ac:dyDescent="0.25">
      <c r="A118" s="10"/>
      <c r="B118" s="204"/>
      <c r="C118" s="172">
        <v>734</v>
      </c>
      <c r="D118" s="235" t="s">
        <v>1552</v>
      </c>
      <c r="E118" s="235"/>
      <c r="F118" s="138"/>
      <c r="G118" s="171"/>
      <c r="H118" s="138"/>
      <c r="I118" s="138"/>
      <c r="J118" s="139"/>
      <c r="K118" s="139"/>
      <c r="L118" s="139"/>
      <c r="M118" s="139"/>
      <c r="N118" s="139"/>
      <c r="O118" s="139"/>
      <c r="P118" s="139"/>
      <c r="Q118" s="10"/>
      <c r="R118" s="10"/>
      <c r="S118" s="10"/>
      <c r="T118" s="10"/>
      <c r="U118" s="10"/>
      <c r="V118" s="190"/>
      <c r="W118" s="208"/>
      <c r="X118" s="137"/>
      <c r="Y118" s="137"/>
      <c r="Z118" s="137"/>
    </row>
    <row r="119" spans="1:26" ht="24.95" customHeight="1" x14ac:dyDescent="0.25">
      <c r="A119" s="179"/>
      <c r="B119" s="205">
        <v>18</v>
      </c>
      <c r="C119" s="180" t="s">
        <v>2926</v>
      </c>
      <c r="D119" s="236" t="s">
        <v>2927</v>
      </c>
      <c r="E119" s="236"/>
      <c r="F119" s="174" t="s">
        <v>175</v>
      </c>
      <c r="G119" s="175">
        <v>32</v>
      </c>
      <c r="H119" s="174"/>
      <c r="I119" s="174">
        <f t="shared" ref="I119:I125" si="5">ROUND(G119*(H119),2)</f>
        <v>0</v>
      </c>
      <c r="J119" s="176">
        <f t="shared" ref="J119:J125" si="6">ROUND(G119*(N119),2)</f>
        <v>84.16</v>
      </c>
      <c r="K119" s="177">
        <f t="shared" ref="K119:K125" si="7">ROUND(G119*(O119),2)</f>
        <v>0</v>
      </c>
      <c r="L119" s="177">
        <f>ROUND(G119*(H119),2)</f>
        <v>0</v>
      </c>
      <c r="M119" s="177"/>
      <c r="N119" s="177">
        <v>2.63</v>
      </c>
      <c r="O119" s="177"/>
      <c r="P119" s="183">
        <v>8.9999999999999992E-5</v>
      </c>
      <c r="Q119" s="181"/>
      <c r="R119" s="181">
        <v>8.9999999999999992E-5</v>
      </c>
      <c r="S119" s="182">
        <f t="shared" ref="S119:S125" si="8">ROUND(G119*(P119),3)</f>
        <v>3.0000000000000001E-3</v>
      </c>
      <c r="T119" s="178"/>
      <c r="U119" s="178"/>
      <c r="V119" s="191"/>
      <c r="W119" s="53"/>
      <c r="Z119">
        <v>0</v>
      </c>
    </row>
    <row r="120" spans="1:26" ht="24.95" customHeight="1" x14ac:dyDescent="0.25">
      <c r="A120" s="179"/>
      <c r="B120" s="205">
        <v>19</v>
      </c>
      <c r="C120" s="180" t="s">
        <v>2928</v>
      </c>
      <c r="D120" s="236" t="s">
        <v>2929</v>
      </c>
      <c r="E120" s="236"/>
      <c r="F120" s="174" t="s">
        <v>175</v>
      </c>
      <c r="G120" s="175">
        <v>16</v>
      </c>
      <c r="H120" s="174"/>
      <c r="I120" s="174">
        <f t="shared" si="5"/>
        <v>0</v>
      </c>
      <c r="J120" s="176">
        <f t="shared" si="6"/>
        <v>45.12</v>
      </c>
      <c r="K120" s="177">
        <f t="shared" si="7"/>
        <v>0</v>
      </c>
      <c r="L120" s="177">
        <f>ROUND(G120*(H120),2)</f>
        <v>0</v>
      </c>
      <c r="M120" s="177"/>
      <c r="N120" s="177">
        <v>2.82</v>
      </c>
      <c r="O120" s="177"/>
      <c r="P120" s="183">
        <v>2.0000000000000002E-5</v>
      </c>
      <c r="Q120" s="181"/>
      <c r="R120" s="181">
        <v>2.0000000000000002E-5</v>
      </c>
      <c r="S120" s="182">
        <f t="shared" si="8"/>
        <v>0</v>
      </c>
      <c r="T120" s="178"/>
      <c r="U120" s="178"/>
      <c r="V120" s="191"/>
      <c r="W120" s="53"/>
      <c r="Z120">
        <v>0</v>
      </c>
    </row>
    <row r="121" spans="1:26" ht="24.95" customHeight="1" x14ac:dyDescent="0.25">
      <c r="A121" s="179"/>
      <c r="B121" s="221">
        <v>20</v>
      </c>
      <c r="C121" s="216" t="s">
        <v>2930</v>
      </c>
      <c r="D121" s="315" t="s">
        <v>2931</v>
      </c>
      <c r="E121" s="315"/>
      <c r="F121" s="211" t="s">
        <v>175</v>
      </c>
      <c r="G121" s="212">
        <v>16</v>
      </c>
      <c r="H121" s="211"/>
      <c r="I121" s="211">
        <f t="shared" si="5"/>
        <v>0</v>
      </c>
      <c r="J121" s="213">
        <f t="shared" si="6"/>
        <v>160</v>
      </c>
      <c r="K121" s="214">
        <f t="shared" si="7"/>
        <v>0</v>
      </c>
      <c r="L121" s="214"/>
      <c r="M121" s="214">
        <f>ROUND(G121*(H121),2)</f>
        <v>0</v>
      </c>
      <c r="N121" s="214">
        <v>10</v>
      </c>
      <c r="O121" s="214"/>
      <c r="P121" s="217"/>
      <c r="Q121" s="217"/>
      <c r="R121" s="217"/>
      <c r="S121" s="218">
        <f t="shared" si="8"/>
        <v>0</v>
      </c>
      <c r="T121" s="215"/>
      <c r="U121" s="215"/>
      <c r="V121" s="220"/>
      <c r="W121" s="53"/>
      <c r="Z121">
        <v>0</v>
      </c>
    </row>
    <row r="122" spans="1:26" ht="24.95" customHeight="1" x14ac:dyDescent="0.25">
      <c r="A122" s="179"/>
      <c r="B122" s="205">
        <v>21</v>
      </c>
      <c r="C122" s="180" t="s">
        <v>2932</v>
      </c>
      <c r="D122" s="236" t="s">
        <v>2933</v>
      </c>
      <c r="E122" s="236"/>
      <c r="F122" s="174" t="s">
        <v>175</v>
      </c>
      <c r="G122" s="175">
        <v>16</v>
      </c>
      <c r="H122" s="174"/>
      <c r="I122" s="174">
        <f t="shared" si="5"/>
        <v>0</v>
      </c>
      <c r="J122" s="176">
        <f t="shared" si="6"/>
        <v>341.12</v>
      </c>
      <c r="K122" s="177">
        <f t="shared" si="7"/>
        <v>0</v>
      </c>
      <c r="L122" s="177">
        <f>ROUND(G122*(H122),2)</f>
        <v>0</v>
      </c>
      <c r="M122" s="177"/>
      <c r="N122" s="177">
        <v>21.32</v>
      </c>
      <c r="O122" s="177"/>
      <c r="P122" s="183">
        <v>3.5000000000000005E-4</v>
      </c>
      <c r="Q122" s="181"/>
      <c r="R122" s="181">
        <v>3.5000000000000005E-4</v>
      </c>
      <c r="S122" s="182">
        <f t="shared" si="8"/>
        <v>6.0000000000000001E-3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22</v>
      </c>
      <c r="C123" s="180" t="s">
        <v>2934</v>
      </c>
      <c r="D123" s="236" t="s">
        <v>2935</v>
      </c>
      <c r="E123" s="236"/>
      <c r="F123" s="174" t="s">
        <v>175</v>
      </c>
      <c r="G123" s="175">
        <v>16</v>
      </c>
      <c r="H123" s="174"/>
      <c r="I123" s="174">
        <f t="shared" si="5"/>
        <v>0</v>
      </c>
      <c r="J123" s="176">
        <f t="shared" si="6"/>
        <v>24.8</v>
      </c>
      <c r="K123" s="177">
        <f t="shared" si="7"/>
        <v>0</v>
      </c>
      <c r="L123" s="177">
        <f>ROUND(G123*(H123),2)</f>
        <v>0</v>
      </c>
      <c r="M123" s="177"/>
      <c r="N123" s="177">
        <v>1.55</v>
      </c>
      <c r="O123" s="177"/>
      <c r="P123" s="181"/>
      <c r="Q123" s="181"/>
      <c r="R123" s="181"/>
      <c r="S123" s="182">
        <f t="shared" si="8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21">
        <v>23</v>
      </c>
      <c r="C124" s="216" t="s">
        <v>2936</v>
      </c>
      <c r="D124" s="315" t="s">
        <v>2937</v>
      </c>
      <c r="E124" s="315"/>
      <c r="F124" s="211" t="s">
        <v>175</v>
      </c>
      <c r="G124" s="212">
        <v>16</v>
      </c>
      <c r="H124" s="211"/>
      <c r="I124" s="211">
        <f t="shared" si="5"/>
        <v>0</v>
      </c>
      <c r="J124" s="213">
        <f t="shared" si="6"/>
        <v>134.88</v>
      </c>
      <c r="K124" s="214">
        <f t="shared" si="7"/>
        <v>0</v>
      </c>
      <c r="L124" s="214"/>
      <c r="M124" s="214">
        <f>ROUND(G124*(H124),2)</f>
        <v>0</v>
      </c>
      <c r="N124" s="214">
        <v>8.43</v>
      </c>
      <c r="O124" s="214"/>
      <c r="P124" s="217"/>
      <c r="Q124" s="217"/>
      <c r="R124" s="217"/>
      <c r="S124" s="218">
        <f t="shared" si="8"/>
        <v>0</v>
      </c>
      <c r="T124" s="215"/>
      <c r="U124" s="215"/>
      <c r="V124" s="220"/>
      <c r="W124" s="53"/>
      <c r="Z124">
        <v>0</v>
      </c>
    </row>
    <row r="125" spans="1:26" ht="24.95" customHeight="1" x14ac:dyDescent="0.25">
      <c r="A125" s="179"/>
      <c r="B125" s="205">
        <v>24</v>
      </c>
      <c r="C125" s="180" t="s">
        <v>2938</v>
      </c>
      <c r="D125" s="236" t="s">
        <v>2939</v>
      </c>
      <c r="E125" s="236"/>
      <c r="F125" s="174" t="s">
        <v>180</v>
      </c>
      <c r="G125" s="175">
        <v>0.3</v>
      </c>
      <c r="H125" s="176"/>
      <c r="I125" s="174">
        <f t="shared" si="5"/>
        <v>0</v>
      </c>
      <c r="J125" s="176">
        <f t="shared" si="6"/>
        <v>2.37</v>
      </c>
      <c r="K125" s="177">
        <f t="shared" si="7"/>
        <v>0</v>
      </c>
      <c r="L125" s="177">
        <f>ROUND(G125*(H125),2)</f>
        <v>0</v>
      </c>
      <c r="M125" s="177"/>
      <c r="N125" s="177">
        <v>7.9059999999999997</v>
      </c>
      <c r="O125" s="177"/>
      <c r="P125" s="181"/>
      <c r="Q125" s="181"/>
      <c r="R125" s="181"/>
      <c r="S125" s="182">
        <f t="shared" si="8"/>
        <v>0</v>
      </c>
      <c r="T125" s="178"/>
      <c r="U125" s="178"/>
      <c r="V125" s="191"/>
      <c r="W125" s="53"/>
      <c r="Z125">
        <v>0</v>
      </c>
    </row>
    <row r="126" spans="1:26" x14ac:dyDescent="0.25">
      <c r="A126" s="10"/>
      <c r="B126" s="204"/>
      <c r="C126" s="172">
        <v>734</v>
      </c>
      <c r="D126" s="235" t="s">
        <v>1552</v>
      </c>
      <c r="E126" s="235"/>
      <c r="F126" s="138"/>
      <c r="G126" s="171"/>
      <c r="H126" s="138"/>
      <c r="I126" s="140">
        <f>ROUND((SUM(I118:I125))/1,2)</f>
        <v>0</v>
      </c>
      <c r="J126" s="139"/>
      <c r="K126" s="139"/>
      <c r="L126" s="139">
        <f>ROUND((SUM(L118:L125))/1,2)</f>
        <v>0</v>
      </c>
      <c r="M126" s="139">
        <f>ROUND((SUM(M118:M125))/1,2)</f>
        <v>0</v>
      </c>
      <c r="N126" s="139"/>
      <c r="O126" s="139"/>
      <c r="P126" s="139"/>
      <c r="Q126" s="10"/>
      <c r="R126" s="10"/>
      <c r="S126" s="10">
        <f>ROUND((SUM(S118:S125))/1,2)</f>
        <v>0.01</v>
      </c>
      <c r="T126" s="10"/>
      <c r="U126" s="10"/>
      <c r="V126" s="192">
        <f>ROUND((SUM(V118:V125))/1,2)</f>
        <v>0</v>
      </c>
      <c r="W126" s="208"/>
      <c r="X126" s="137"/>
      <c r="Y126" s="137"/>
      <c r="Z126" s="137"/>
    </row>
    <row r="127" spans="1:26" x14ac:dyDescent="0.25">
      <c r="A127" s="1"/>
      <c r="B127" s="200"/>
      <c r="C127" s="1"/>
      <c r="D127" s="1"/>
      <c r="E127" s="131"/>
      <c r="F127" s="131"/>
      <c r="G127" s="165"/>
      <c r="H127" s="131"/>
      <c r="I127" s="131"/>
      <c r="J127" s="132"/>
      <c r="K127" s="132"/>
      <c r="L127" s="132"/>
      <c r="M127" s="132"/>
      <c r="N127" s="132"/>
      <c r="O127" s="132"/>
      <c r="P127" s="132"/>
      <c r="Q127" s="1"/>
      <c r="R127" s="1"/>
      <c r="S127" s="1"/>
      <c r="T127" s="1"/>
      <c r="U127" s="1"/>
      <c r="V127" s="193"/>
      <c r="W127" s="53"/>
    </row>
    <row r="128" spans="1:26" x14ac:dyDescent="0.25">
      <c r="A128" s="10"/>
      <c r="B128" s="204"/>
      <c r="C128" s="172">
        <v>735</v>
      </c>
      <c r="D128" s="235" t="s">
        <v>84</v>
      </c>
      <c r="E128" s="235"/>
      <c r="F128" s="138"/>
      <c r="G128" s="171"/>
      <c r="H128" s="138"/>
      <c r="I128" s="138"/>
      <c r="J128" s="139"/>
      <c r="K128" s="139"/>
      <c r="L128" s="139"/>
      <c r="M128" s="139"/>
      <c r="N128" s="139"/>
      <c r="O128" s="139"/>
      <c r="P128" s="139"/>
      <c r="Q128" s="10"/>
      <c r="R128" s="10"/>
      <c r="S128" s="10"/>
      <c r="T128" s="10"/>
      <c r="U128" s="10"/>
      <c r="V128" s="190"/>
      <c r="W128" s="208"/>
      <c r="X128" s="137"/>
      <c r="Y128" s="137"/>
      <c r="Z128" s="137"/>
    </row>
    <row r="129" spans="1:26" ht="24.95" customHeight="1" x14ac:dyDescent="0.25">
      <c r="A129" s="179"/>
      <c r="B129" s="205">
        <v>25</v>
      </c>
      <c r="C129" s="180" t="s">
        <v>2940</v>
      </c>
      <c r="D129" s="236" t="s">
        <v>2941</v>
      </c>
      <c r="E129" s="236"/>
      <c r="F129" s="174" t="s">
        <v>175</v>
      </c>
      <c r="G129" s="175">
        <v>16</v>
      </c>
      <c r="H129" s="174"/>
      <c r="I129" s="174">
        <f t="shared" ref="I129:I136" si="9">ROUND(G129*(H129),2)</f>
        <v>0</v>
      </c>
      <c r="J129" s="176">
        <f t="shared" ref="J129:J136" si="10">ROUND(G129*(N129),2)</f>
        <v>69.92</v>
      </c>
      <c r="K129" s="177">
        <f t="shared" ref="K129:K136" si="11">ROUND(G129*(O129),2)</f>
        <v>0</v>
      </c>
      <c r="L129" s="177">
        <f>ROUND(G129*(H129),2)</f>
        <v>0</v>
      </c>
      <c r="M129" s="177"/>
      <c r="N129" s="177">
        <v>4.37</v>
      </c>
      <c r="O129" s="177"/>
      <c r="P129" s="181"/>
      <c r="Q129" s="181"/>
      <c r="R129" s="181"/>
      <c r="S129" s="182">
        <f t="shared" ref="S129:S136" si="12">ROUND(G129*(P129),3)</f>
        <v>0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05">
        <v>26</v>
      </c>
      <c r="C130" s="180" t="s">
        <v>2942</v>
      </c>
      <c r="D130" s="236" t="s">
        <v>2943</v>
      </c>
      <c r="E130" s="236"/>
      <c r="F130" s="174" t="s">
        <v>175</v>
      </c>
      <c r="G130" s="175">
        <v>16</v>
      </c>
      <c r="H130" s="174"/>
      <c r="I130" s="174">
        <f t="shared" si="9"/>
        <v>0</v>
      </c>
      <c r="J130" s="176">
        <f t="shared" si="10"/>
        <v>81.92</v>
      </c>
      <c r="K130" s="177">
        <f t="shared" si="11"/>
        <v>0</v>
      </c>
      <c r="L130" s="177">
        <f>ROUND(G130*(H130),2)</f>
        <v>0</v>
      </c>
      <c r="M130" s="177"/>
      <c r="N130" s="177">
        <v>5.12</v>
      </c>
      <c r="O130" s="177"/>
      <c r="P130" s="183">
        <v>8.0000000000000007E-5</v>
      </c>
      <c r="Q130" s="181"/>
      <c r="R130" s="181">
        <v>8.0000000000000007E-5</v>
      </c>
      <c r="S130" s="182">
        <f t="shared" si="12"/>
        <v>1E-3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27</v>
      </c>
      <c r="C131" s="180" t="s">
        <v>2944</v>
      </c>
      <c r="D131" s="236" t="s">
        <v>2945</v>
      </c>
      <c r="E131" s="236"/>
      <c r="F131" s="174" t="s">
        <v>175</v>
      </c>
      <c r="G131" s="175">
        <v>16</v>
      </c>
      <c r="H131" s="174"/>
      <c r="I131" s="174">
        <f t="shared" si="9"/>
        <v>0</v>
      </c>
      <c r="J131" s="176">
        <f t="shared" si="10"/>
        <v>176.64</v>
      </c>
      <c r="K131" s="177">
        <f t="shared" si="11"/>
        <v>0</v>
      </c>
      <c r="L131" s="177">
        <f>ROUND(G131*(H131),2)</f>
        <v>0</v>
      </c>
      <c r="M131" s="177"/>
      <c r="N131" s="177">
        <v>11.04</v>
      </c>
      <c r="O131" s="177"/>
      <c r="P131" s="183">
        <v>2.0000000000000002E-5</v>
      </c>
      <c r="Q131" s="181"/>
      <c r="R131" s="181">
        <v>2.0000000000000002E-5</v>
      </c>
      <c r="S131" s="182">
        <f t="shared" si="12"/>
        <v>0</v>
      </c>
      <c r="T131" s="178"/>
      <c r="U131" s="178"/>
      <c r="V131" s="191"/>
      <c r="W131" s="53"/>
      <c r="Z131">
        <v>0</v>
      </c>
    </row>
    <row r="132" spans="1:26" ht="35.1" customHeight="1" x14ac:dyDescent="0.25">
      <c r="A132" s="179"/>
      <c r="B132" s="221">
        <v>28</v>
      </c>
      <c r="C132" s="216" t="s">
        <v>2946</v>
      </c>
      <c r="D132" s="315" t="s">
        <v>2947</v>
      </c>
      <c r="E132" s="315"/>
      <c r="F132" s="211" t="s">
        <v>175</v>
      </c>
      <c r="G132" s="212">
        <v>16</v>
      </c>
      <c r="H132" s="211"/>
      <c r="I132" s="211">
        <f t="shared" si="9"/>
        <v>0</v>
      </c>
      <c r="J132" s="213">
        <f t="shared" si="10"/>
        <v>2246.7199999999998</v>
      </c>
      <c r="K132" s="214">
        <f t="shared" si="11"/>
        <v>0</v>
      </c>
      <c r="L132" s="214"/>
      <c r="M132" s="214">
        <f>ROUND(G132*(H132),2)</f>
        <v>0</v>
      </c>
      <c r="N132" s="214">
        <v>140.41999999999999</v>
      </c>
      <c r="O132" s="214"/>
      <c r="P132" s="217"/>
      <c r="Q132" s="217"/>
      <c r="R132" s="217"/>
      <c r="S132" s="218">
        <f t="shared" si="12"/>
        <v>0</v>
      </c>
      <c r="T132" s="215"/>
      <c r="U132" s="215"/>
      <c r="V132" s="220"/>
      <c r="W132" s="53"/>
      <c r="Z132">
        <v>0</v>
      </c>
    </row>
    <row r="133" spans="1:26" ht="24.95" customHeight="1" x14ac:dyDescent="0.25">
      <c r="A133" s="179"/>
      <c r="B133" s="205">
        <v>29</v>
      </c>
      <c r="C133" s="180" t="s">
        <v>2948</v>
      </c>
      <c r="D133" s="236" t="s">
        <v>2949</v>
      </c>
      <c r="E133" s="236"/>
      <c r="F133" s="174" t="s">
        <v>175</v>
      </c>
      <c r="G133" s="175">
        <v>16</v>
      </c>
      <c r="H133" s="174"/>
      <c r="I133" s="174">
        <f t="shared" si="9"/>
        <v>0</v>
      </c>
      <c r="J133" s="176">
        <f t="shared" si="10"/>
        <v>135.19999999999999</v>
      </c>
      <c r="K133" s="177">
        <f t="shared" si="11"/>
        <v>0</v>
      </c>
      <c r="L133" s="177">
        <f>ROUND(G133*(H133),2)</f>
        <v>0</v>
      </c>
      <c r="M133" s="177"/>
      <c r="N133" s="177">
        <v>8.4499999999999993</v>
      </c>
      <c r="O133" s="177"/>
      <c r="P133" s="181"/>
      <c r="Q133" s="181"/>
      <c r="R133" s="181"/>
      <c r="S133" s="182">
        <f t="shared" si="12"/>
        <v>0</v>
      </c>
      <c r="T133" s="178"/>
      <c r="U133" s="178"/>
      <c r="V133" s="191"/>
      <c r="W133" s="53"/>
      <c r="Z133">
        <v>0</v>
      </c>
    </row>
    <row r="134" spans="1:26" ht="24.95" customHeight="1" x14ac:dyDescent="0.25">
      <c r="A134" s="179"/>
      <c r="B134" s="205">
        <v>30</v>
      </c>
      <c r="C134" s="180" t="s">
        <v>2950</v>
      </c>
      <c r="D134" s="236" t="s">
        <v>2951</v>
      </c>
      <c r="E134" s="236"/>
      <c r="F134" s="174" t="s">
        <v>113</v>
      </c>
      <c r="G134" s="175">
        <v>26.88</v>
      </c>
      <c r="H134" s="174"/>
      <c r="I134" s="174">
        <f t="shared" si="9"/>
        <v>0</v>
      </c>
      <c r="J134" s="176">
        <f t="shared" si="10"/>
        <v>11.56</v>
      </c>
      <c r="K134" s="177">
        <f t="shared" si="11"/>
        <v>0</v>
      </c>
      <c r="L134" s="177">
        <f>ROUND(G134*(H134),2)</f>
        <v>0</v>
      </c>
      <c r="M134" s="177"/>
      <c r="N134" s="177">
        <v>0.43</v>
      </c>
      <c r="O134" s="177"/>
      <c r="P134" s="181"/>
      <c r="Q134" s="181"/>
      <c r="R134" s="181"/>
      <c r="S134" s="182">
        <f t="shared" si="12"/>
        <v>0</v>
      </c>
      <c r="T134" s="178"/>
      <c r="U134" s="178"/>
      <c r="V134" s="191"/>
      <c r="W134" s="53"/>
      <c r="Z134">
        <v>0</v>
      </c>
    </row>
    <row r="135" spans="1:26" ht="24.95" customHeight="1" x14ac:dyDescent="0.25">
      <c r="A135" s="179"/>
      <c r="B135" s="205">
        <v>31</v>
      </c>
      <c r="C135" s="180" t="s">
        <v>2952</v>
      </c>
      <c r="D135" s="236" t="s">
        <v>2953</v>
      </c>
      <c r="E135" s="236"/>
      <c r="F135" s="174" t="s">
        <v>113</v>
      </c>
      <c r="G135" s="175">
        <v>26.88</v>
      </c>
      <c r="H135" s="174"/>
      <c r="I135" s="174">
        <f t="shared" si="9"/>
        <v>0</v>
      </c>
      <c r="J135" s="176">
        <f t="shared" si="10"/>
        <v>19.62</v>
      </c>
      <c r="K135" s="177">
        <f t="shared" si="11"/>
        <v>0</v>
      </c>
      <c r="L135" s="177">
        <f>ROUND(G135*(H135),2)</f>
        <v>0</v>
      </c>
      <c r="M135" s="177"/>
      <c r="N135" s="177">
        <v>0.73</v>
      </c>
      <c r="O135" s="177"/>
      <c r="P135" s="181"/>
      <c r="Q135" s="181"/>
      <c r="R135" s="181"/>
      <c r="S135" s="182">
        <f t="shared" si="12"/>
        <v>0</v>
      </c>
      <c r="T135" s="178"/>
      <c r="U135" s="178"/>
      <c r="V135" s="191"/>
      <c r="W135" s="53"/>
      <c r="Z135">
        <v>0</v>
      </c>
    </row>
    <row r="136" spans="1:26" ht="24.95" customHeight="1" x14ac:dyDescent="0.25">
      <c r="A136" s="179"/>
      <c r="B136" s="205">
        <v>32</v>
      </c>
      <c r="C136" s="180" t="s">
        <v>2954</v>
      </c>
      <c r="D136" s="236" t="s">
        <v>2955</v>
      </c>
      <c r="E136" s="236"/>
      <c r="F136" s="174" t="s">
        <v>180</v>
      </c>
      <c r="G136" s="175">
        <v>1.65</v>
      </c>
      <c r="H136" s="176"/>
      <c r="I136" s="174">
        <f t="shared" si="9"/>
        <v>0</v>
      </c>
      <c r="J136" s="176">
        <f t="shared" si="10"/>
        <v>45.24</v>
      </c>
      <c r="K136" s="177">
        <f t="shared" si="11"/>
        <v>0</v>
      </c>
      <c r="L136" s="177">
        <f>ROUND(G136*(H136),2)</f>
        <v>0</v>
      </c>
      <c r="M136" s="177"/>
      <c r="N136" s="177">
        <v>27.417000000000002</v>
      </c>
      <c r="O136" s="177"/>
      <c r="P136" s="181"/>
      <c r="Q136" s="181"/>
      <c r="R136" s="181"/>
      <c r="S136" s="182">
        <f t="shared" si="12"/>
        <v>0</v>
      </c>
      <c r="T136" s="178"/>
      <c r="U136" s="178"/>
      <c r="V136" s="191"/>
      <c r="W136" s="53"/>
      <c r="Z136">
        <v>0</v>
      </c>
    </row>
    <row r="137" spans="1:26" x14ac:dyDescent="0.25">
      <c r="A137" s="10"/>
      <c r="B137" s="204"/>
      <c r="C137" s="172">
        <v>735</v>
      </c>
      <c r="D137" s="235" t="s">
        <v>84</v>
      </c>
      <c r="E137" s="235"/>
      <c r="F137" s="138"/>
      <c r="G137" s="171"/>
      <c r="H137" s="138"/>
      <c r="I137" s="140">
        <f>ROUND((SUM(I128:I136))/1,2)</f>
        <v>0</v>
      </c>
      <c r="J137" s="139"/>
      <c r="K137" s="139"/>
      <c r="L137" s="139">
        <f>ROUND((SUM(L128:L136))/1,2)</f>
        <v>0</v>
      </c>
      <c r="M137" s="139">
        <f>ROUND((SUM(M128:M136))/1,2)</f>
        <v>0</v>
      </c>
      <c r="N137" s="139"/>
      <c r="O137" s="139"/>
      <c r="P137" s="139"/>
      <c r="Q137" s="10"/>
      <c r="R137" s="10"/>
      <c r="S137" s="10">
        <f>ROUND((SUM(S128:S136))/1,2)</f>
        <v>0</v>
      </c>
      <c r="T137" s="10"/>
      <c r="U137" s="10"/>
      <c r="V137" s="192">
        <f>ROUND((SUM(V128:V136))/1,2)</f>
        <v>0</v>
      </c>
      <c r="W137" s="208"/>
      <c r="X137" s="137"/>
      <c r="Y137" s="137"/>
      <c r="Z137" s="137"/>
    </row>
    <row r="138" spans="1:26" x14ac:dyDescent="0.25">
      <c r="A138" s="1"/>
      <c r="B138" s="200"/>
      <c r="C138" s="1"/>
      <c r="D138" s="1"/>
      <c r="E138" s="131"/>
      <c r="F138" s="131"/>
      <c r="G138" s="165"/>
      <c r="H138" s="131"/>
      <c r="I138" s="131"/>
      <c r="J138" s="132"/>
      <c r="K138" s="132"/>
      <c r="L138" s="132"/>
      <c r="M138" s="132"/>
      <c r="N138" s="132"/>
      <c r="O138" s="132"/>
      <c r="P138" s="132"/>
      <c r="Q138" s="1"/>
      <c r="R138" s="1"/>
      <c r="S138" s="1"/>
      <c r="T138" s="1"/>
      <c r="U138" s="1"/>
      <c r="V138" s="193"/>
      <c r="W138" s="53"/>
    </row>
    <row r="139" spans="1:26" x14ac:dyDescent="0.25">
      <c r="A139" s="10"/>
      <c r="B139" s="204"/>
      <c r="C139" s="172">
        <v>766</v>
      </c>
      <c r="D139" s="235" t="s">
        <v>88</v>
      </c>
      <c r="E139" s="235"/>
      <c r="F139" s="138"/>
      <c r="G139" s="171"/>
      <c r="H139" s="138"/>
      <c r="I139" s="138"/>
      <c r="J139" s="139"/>
      <c r="K139" s="139"/>
      <c r="L139" s="139"/>
      <c r="M139" s="139"/>
      <c r="N139" s="139"/>
      <c r="O139" s="139"/>
      <c r="P139" s="139"/>
      <c r="Q139" s="10"/>
      <c r="R139" s="10"/>
      <c r="S139" s="10"/>
      <c r="T139" s="10"/>
      <c r="U139" s="10"/>
      <c r="V139" s="190"/>
      <c r="W139" s="208"/>
      <c r="X139" s="137"/>
      <c r="Y139" s="137"/>
      <c r="Z139" s="137"/>
    </row>
    <row r="140" spans="1:26" ht="35.1" customHeight="1" x14ac:dyDescent="0.25">
      <c r="A140" s="179"/>
      <c r="B140" s="205">
        <v>33</v>
      </c>
      <c r="C140" s="180" t="s">
        <v>2861</v>
      </c>
      <c r="D140" s="236" t="s">
        <v>2862</v>
      </c>
      <c r="E140" s="236"/>
      <c r="F140" s="174" t="s">
        <v>113</v>
      </c>
      <c r="G140" s="175">
        <v>92.468999999999994</v>
      </c>
      <c r="H140" s="174"/>
      <c r="I140" s="174">
        <f t="shared" ref="I140:I146" si="13">ROUND(G140*(H140),2)</f>
        <v>0</v>
      </c>
      <c r="J140" s="176">
        <f t="shared" ref="J140:J146" si="14">ROUND(G140*(N140),2)</f>
        <v>978.32</v>
      </c>
      <c r="K140" s="177">
        <f t="shared" ref="K140:K146" si="15">ROUND(G140*(O140),2)</f>
        <v>0</v>
      </c>
      <c r="L140" s="177">
        <f>ROUND(G140*(H140),2)</f>
        <v>0</v>
      </c>
      <c r="M140" s="177"/>
      <c r="N140" s="177">
        <v>10.58</v>
      </c>
      <c r="O140" s="177"/>
      <c r="P140" s="183">
        <v>2.0000000000000002E-5</v>
      </c>
      <c r="Q140" s="181"/>
      <c r="R140" s="181">
        <v>2.0000000000000002E-5</v>
      </c>
      <c r="S140" s="182">
        <f t="shared" ref="S140:S146" si="16">ROUND(G140*(P140),3)</f>
        <v>2E-3</v>
      </c>
      <c r="T140" s="178"/>
      <c r="U140" s="178"/>
      <c r="V140" s="191"/>
      <c r="W140" s="53"/>
      <c r="Z140">
        <v>0</v>
      </c>
    </row>
    <row r="141" spans="1:26" ht="24.95" customHeight="1" x14ac:dyDescent="0.25">
      <c r="A141" s="179"/>
      <c r="B141" s="221">
        <v>34</v>
      </c>
      <c r="C141" s="216" t="s">
        <v>2863</v>
      </c>
      <c r="D141" s="315" t="s">
        <v>2864</v>
      </c>
      <c r="E141" s="315"/>
      <c r="F141" s="211" t="s">
        <v>113</v>
      </c>
      <c r="G141" s="212">
        <v>101.71599999999999</v>
      </c>
      <c r="H141" s="211"/>
      <c r="I141" s="211">
        <f t="shared" si="13"/>
        <v>0</v>
      </c>
      <c r="J141" s="213">
        <f t="shared" si="14"/>
        <v>1426.06</v>
      </c>
      <c r="K141" s="214">
        <f t="shared" si="15"/>
        <v>0</v>
      </c>
      <c r="L141" s="214"/>
      <c r="M141" s="214">
        <f>ROUND(G141*(H141),2)</f>
        <v>0</v>
      </c>
      <c r="N141" s="214">
        <v>14.02</v>
      </c>
      <c r="O141" s="214"/>
      <c r="P141" s="217"/>
      <c r="Q141" s="217"/>
      <c r="R141" s="217"/>
      <c r="S141" s="218">
        <f t="shared" si="16"/>
        <v>0</v>
      </c>
      <c r="T141" s="215"/>
      <c r="U141" s="215"/>
      <c r="V141" s="220"/>
      <c r="W141" s="53"/>
      <c r="Z141">
        <v>0</v>
      </c>
    </row>
    <row r="142" spans="1:26" ht="24.95" customHeight="1" x14ac:dyDescent="0.25">
      <c r="A142" s="179"/>
      <c r="B142" s="205">
        <v>35</v>
      </c>
      <c r="C142" s="180" t="s">
        <v>254</v>
      </c>
      <c r="D142" s="236" t="s">
        <v>255</v>
      </c>
      <c r="E142" s="236"/>
      <c r="F142" s="174" t="s">
        <v>113</v>
      </c>
      <c r="G142" s="175">
        <v>92.468999999999994</v>
      </c>
      <c r="H142" s="174"/>
      <c r="I142" s="174">
        <f t="shared" si="13"/>
        <v>0</v>
      </c>
      <c r="J142" s="176">
        <f t="shared" si="14"/>
        <v>574.23</v>
      </c>
      <c r="K142" s="177">
        <f t="shared" si="15"/>
        <v>0</v>
      </c>
      <c r="L142" s="177">
        <f>ROUND(G142*(H142),2)</f>
        <v>0</v>
      </c>
      <c r="M142" s="177"/>
      <c r="N142" s="177">
        <v>6.21</v>
      </c>
      <c r="O142" s="177"/>
      <c r="P142" s="181"/>
      <c r="Q142" s="181"/>
      <c r="R142" s="181"/>
      <c r="S142" s="182">
        <f t="shared" si="16"/>
        <v>0</v>
      </c>
      <c r="T142" s="178"/>
      <c r="U142" s="178"/>
      <c r="V142" s="191"/>
      <c r="W142" s="53"/>
      <c r="Z142">
        <v>0</v>
      </c>
    </row>
    <row r="143" spans="1:26" ht="24.95" customHeight="1" x14ac:dyDescent="0.25">
      <c r="A143" s="179"/>
      <c r="B143" s="205">
        <v>36</v>
      </c>
      <c r="C143" s="180" t="s">
        <v>256</v>
      </c>
      <c r="D143" s="236" t="s">
        <v>257</v>
      </c>
      <c r="E143" s="236"/>
      <c r="F143" s="174" t="s">
        <v>113</v>
      </c>
      <c r="G143" s="175">
        <v>92.468999999999994</v>
      </c>
      <c r="H143" s="174"/>
      <c r="I143" s="174">
        <f t="shared" si="13"/>
        <v>0</v>
      </c>
      <c r="J143" s="176">
        <f t="shared" si="14"/>
        <v>102.64</v>
      </c>
      <c r="K143" s="177">
        <f t="shared" si="15"/>
        <v>0</v>
      </c>
      <c r="L143" s="177">
        <f>ROUND(G143*(H143),2)</f>
        <v>0</v>
      </c>
      <c r="M143" s="177"/>
      <c r="N143" s="177">
        <v>1.1100000000000001</v>
      </c>
      <c r="O143" s="177"/>
      <c r="P143" s="181"/>
      <c r="Q143" s="181"/>
      <c r="R143" s="181"/>
      <c r="S143" s="182">
        <f t="shared" si="16"/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05">
        <v>37</v>
      </c>
      <c r="C144" s="180" t="s">
        <v>2873</v>
      </c>
      <c r="D144" s="236" t="s">
        <v>2874</v>
      </c>
      <c r="E144" s="236"/>
      <c r="F144" s="174" t="s">
        <v>133</v>
      </c>
      <c r="G144" s="175">
        <v>165</v>
      </c>
      <c r="H144" s="174"/>
      <c r="I144" s="174">
        <f t="shared" si="13"/>
        <v>0</v>
      </c>
      <c r="J144" s="176">
        <f t="shared" si="14"/>
        <v>544.5</v>
      </c>
      <c r="K144" s="177">
        <f t="shared" si="15"/>
        <v>0</v>
      </c>
      <c r="L144" s="177">
        <f>ROUND(G144*(H144),2)</f>
        <v>0</v>
      </c>
      <c r="M144" s="177"/>
      <c r="N144" s="177">
        <v>3.3</v>
      </c>
      <c r="O144" s="177"/>
      <c r="P144" s="183">
        <v>3.0000000000000001E-5</v>
      </c>
      <c r="Q144" s="181"/>
      <c r="R144" s="181">
        <v>3.0000000000000001E-5</v>
      </c>
      <c r="S144" s="182">
        <f t="shared" si="16"/>
        <v>5.0000000000000001E-3</v>
      </c>
      <c r="T144" s="178"/>
      <c r="U144" s="178"/>
      <c r="V144" s="191"/>
      <c r="W144" s="53"/>
      <c r="Z144">
        <v>0</v>
      </c>
    </row>
    <row r="145" spans="1:26" ht="24.95" customHeight="1" x14ac:dyDescent="0.25">
      <c r="A145" s="179"/>
      <c r="B145" s="221">
        <v>38</v>
      </c>
      <c r="C145" s="216" t="s">
        <v>2875</v>
      </c>
      <c r="D145" s="315" t="s">
        <v>2876</v>
      </c>
      <c r="E145" s="315"/>
      <c r="F145" s="211" t="s">
        <v>120</v>
      </c>
      <c r="G145" s="212">
        <v>0.60399999999999998</v>
      </c>
      <c r="H145" s="211"/>
      <c r="I145" s="211">
        <f t="shared" si="13"/>
        <v>0</v>
      </c>
      <c r="J145" s="213">
        <f t="shared" si="14"/>
        <v>174.24</v>
      </c>
      <c r="K145" s="214">
        <f t="shared" si="15"/>
        <v>0</v>
      </c>
      <c r="L145" s="214"/>
      <c r="M145" s="214">
        <f>ROUND(G145*(H145),2)</f>
        <v>0</v>
      </c>
      <c r="N145" s="214">
        <v>288.47000000000003</v>
      </c>
      <c r="O145" s="214"/>
      <c r="P145" s="217"/>
      <c r="Q145" s="217"/>
      <c r="R145" s="217"/>
      <c r="S145" s="218">
        <f t="shared" si="16"/>
        <v>0</v>
      </c>
      <c r="T145" s="215"/>
      <c r="U145" s="215"/>
      <c r="V145" s="220"/>
      <c r="W145" s="53"/>
      <c r="Z145">
        <v>0</v>
      </c>
    </row>
    <row r="146" spans="1:26" ht="24.95" customHeight="1" x14ac:dyDescent="0.25">
      <c r="A146" s="179"/>
      <c r="B146" s="205">
        <v>39</v>
      </c>
      <c r="C146" s="180" t="s">
        <v>2528</v>
      </c>
      <c r="D146" s="236" t="s">
        <v>2529</v>
      </c>
      <c r="E146" s="236"/>
      <c r="F146" s="174" t="s">
        <v>180</v>
      </c>
      <c r="G146" s="175">
        <v>0.8</v>
      </c>
      <c r="H146" s="176"/>
      <c r="I146" s="174">
        <f t="shared" si="13"/>
        <v>0</v>
      </c>
      <c r="J146" s="176">
        <f t="shared" si="14"/>
        <v>30.4</v>
      </c>
      <c r="K146" s="177">
        <f t="shared" si="15"/>
        <v>0</v>
      </c>
      <c r="L146" s="177">
        <f>ROUND(G146*(H146),2)</f>
        <v>0</v>
      </c>
      <c r="M146" s="177"/>
      <c r="N146" s="177">
        <v>38</v>
      </c>
      <c r="O146" s="177"/>
      <c r="P146" s="181"/>
      <c r="Q146" s="181"/>
      <c r="R146" s="181"/>
      <c r="S146" s="182">
        <f t="shared" si="16"/>
        <v>0</v>
      </c>
      <c r="T146" s="178"/>
      <c r="U146" s="178"/>
      <c r="V146" s="191"/>
      <c r="W146" s="53"/>
      <c r="Z146">
        <v>0</v>
      </c>
    </row>
    <row r="147" spans="1:26" x14ac:dyDescent="0.25">
      <c r="A147" s="10"/>
      <c r="B147" s="204"/>
      <c r="C147" s="172">
        <v>766</v>
      </c>
      <c r="D147" s="235" t="s">
        <v>88</v>
      </c>
      <c r="E147" s="235"/>
      <c r="F147" s="138"/>
      <c r="G147" s="171"/>
      <c r="H147" s="138"/>
      <c r="I147" s="140">
        <f>ROUND((SUM(I139:I146))/1,2)</f>
        <v>0</v>
      </c>
      <c r="J147" s="139"/>
      <c r="K147" s="139"/>
      <c r="L147" s="139">
        <f>ROUND((SUM(L139:L146))/1,2)</f>
        <v>0</v>
      </c>
      <c r="M147" s="139">
        <f>ROUND((SUM(M139:M146))/1,2)</f>
        <v>0</v>
      </c>
      <c r="N147" s="139"/>
      <c r="O147" s="139"/>
      <c r="P147" s="139"/>
      <c r="Q147" s="10"/>
      <c r="R147" s="10"/>
      <c r="S147" s="10">
        <f>ROUND((SUM(S139:S146))/1,2)</f>
        <v>0.01</v>
      </c>
      <c r="T147" s="10"/>
      <c r="U147" s="10"/>
      <c r="V147" s="192">
        <f>ROUND((SUM(V139:V146))/1,2)</f>
        <v>0</v>
      </c>
      <c r="W147" s="208"/>
      <c r="X147" s="137"/>
      <c r="Y147" s="137"/>
      <c r="Z147" s="137"/>
    </row>
    <row r="148" spans="1:26" x14ac:dyDescent="0.25">
      <c r="A148" s="1"/>
      <c r="B148" s="200"/>
      <c r="C148" s="1"/>
      <c r="D148" s="1"/>
      <c r="E148" s="131"/>
      <c r="F148" s="131"/>
      <c r="G148" s="165"/>
      <c r="H148" s="131"/>
      <c r="I148" s="131"/>
      <c r="J148" s="132"/>
      <c r="K148" s="132"/>
      <c r="L148" s="132"/>
      <c r="M148" s="132"/>
      <c r="N148" s="132"/>
      <c r="O148" s="132"/>
      <c r="P148" s="132"/>
      <c r="Q148" s="1"/>
      <c r="R148" s="1"/>
      <c r="S148" s="1"/>
      <c r="T148" s="1"/>
      <c r="U148" s="1"/>
      <c r="V148" s="193"/>
      <c r="W148" s="53"/>
    </row>
    <row r="149" spans="1:26" x14ac:dyDescent="0.25">
      <c r="A149" s="10"/>
      <c r="B149" s="204"/>
      <c r="C149" s="172">
        <v>783</v>
      </c>
      <c r="D149" s="235" t="s">
        <v>306</v>
      </c>
      <c r="E149" s="235"/>
      <c r="F149" s="138"/>
      <c r="G149" s="171"/>
      <c r="H149" s="138"/>
      <c r="I149" s="138"/>
      <c r="J149" s="139"/>
      <c r="K149" s="139"/>
      <c r="L149" s="139"/>
      <c r="M149" s="139"/>
      <c r="N149" s="139"/>
      <c r="O149" s="139"/>
      <c r="P149" s="139"/>
      <c r="Q149" s="10"/>
      <c r="R149" s="10"/>
      <c r="S149" s="10"/>
      <c r="T149" s="10"/>
      <c r="U149" s="10"/>
      <c r="V149" s="190"/>
      <c r="W149" s="208"/>
      <c r="X149" s="137"/>
      <c r="Y149" s="137"/>
      <c r="Z149" s="137"/>
    </row>
    <row r="150" spans="1:26" ht="24.95" customHeight="1" x14ac:dyDescent="0.25">
      <c r="A150" s="179"/>
      <c r="B150" s="205">
        <v>40</v>
      </c>
      <c r="C150" s="180" t="s">
        <v>2888</v>
      </c>
      <c r="D150" s="236" t="s">
        <v>2889</v>
      </c>
      <c r="E150" s="236"/>
      <c r="F150" s="174" t="s">
        <v>113</v>
      </c>
      <c r="G150" s="175">
        <v>1184.2</v>
      </c>
      <c r="H150" s="174"/>
      <c r="I150" s="174">
        <f t="shared" ref="I150:I156" si="17">ROUND(G150*(H150),2)</f>
        <v>0</v>
      </c>
      <c r="J150" s="176">
        <f t="shared" ref="J150:J156" si="18">ROUND(G150*(N150),2)</f>
        <v>2072.35</v>
      </c>
      <c r="K150" s="177">
        <f t="shared" ref="K150:K156" si="19">ROUND(G150*(O150),2)</f>
        <v>0</v>
      </c>
      <c r="L150" s="177">
        <f t="shared" ref="L150:L156" si="20">ROUND(G150*(H150),2)</f>
        <v>0</v>
      </c>
      <c r="M150" s="177"/>
      <c r="N150" s="177">
        <v>1.75</v>
      </c>
      <c r="O150" s="177"/>
      <c r="P150" s="181"/>
      <c r="Q150" s="181"/>
      <c r="R150" s="181"/>
      <c r="S150" s="182">
        <f t="shared" ref="S150:S156" si="21">ROUND(G150*(P150),3)</f>
        <v>0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05">
        <v>41</v>
      </c>
      <c r="C151" s="180" t="s">
        <v>2894</v>
      </c>
      <c r="D151" s="236" t="s">
        <v>2895</v>
      </c>
      <c r="E151" s="236"/>
      <c r="F151" s="174" t="s">
        <v>113</v>
      </c>
      <c r="G151" s="175">
        <v>1184.2</v>
      </c>
      <c r="H151" s="174"/>
      <c r="I151" s="174">
        <f t="shared" si="17"/>
        <v>0</v>
      </c>
      <c r="J151" s="176">
        <f t="shared" si="18"/>
        <v>3481.55</v>
      </c>
      <c r="K151" s="177">
        <f t="shared" si="19"/>
        <v>0</v>
      </c>
      <c r="L151" s="177">
        <f t="shared" si="20"/>
        <v>0</v>
      </c>
      <c r="M151" s="177"/>
      <c r="N151" s="177">
        <v>2.94</v>
      </c>
      <c r="O151" s="177"/>
      <c r="P151" s="183">
        <v>2.5000000000000001E-4</v>
      </c>
      <c r="Q151" s="181"/>
      <c r="R151" s="181">
        <v>2.5000000000000001E-4</v>
      </c>
      <c r="S151" s="182">
        <f t="shared" si="21"/>
        <v>0.29599999999999999</v>
      </c>
      <c r="T151" s="178"/>
      <c r="U151" s="178"/>
      <c r="V151" s="191"/>
      <c r="W151" s="53"/>
      <c r="Z151">
        <v>0</v>
      </c>
    </row>
    <row r="152" spans="1:26" ht="24.95" customHeight="1" x14ac:dyDescent="0.25">
      <c r="A152" s="179"/>
      <c r="B152" s="205">
        <v>42</v>
      </c>
      <c r="C152" s="180" t="s">
        <v>2896</v>
      </c>
      <c r="D152" s="236" t="s">
        <v>2897</v>
      </c>
      <c r="E152" s="236"/>
      <c r="F152" s="174" t="s">
        <v>113</v>
      </c>
      <c r="G152" s="175">
        <v>1184.2</v>
      </c>
      <c r="H152" s="174"/>
      <c r="I152" s="174">
        <f t="shared" si="17"/>
        <v>0</v>
      </c>
      <c r="J152" s="176">
        <f t="shared" si="18"/>
        <v>1740.77</v>
      </c>
      <c r="K152" s="177">
        <f t="shared" si="19"/>
        <v>0</v>
      </c>
      <c r="L152" s="177">
        <f t="shared" si="20"/>
        <v>0</v>
      </c>
      <c r="M152" s="177"/>
      <c r="N152" s="177">
        <v>1.47</v>
      </c>
      <c r="O152" s="177"/>
      <c r="P152" s="183">
        <v>1.5999999999999999E-4</v>
      </c>
      <c r="Q152" s="181"/>
      <c r="R152" s="181">
        <v>1.5999999999999999E-4</v>
      </c>
      <c r="S152" s="182">
        <f t="shared" si="21"/>
        <v>0.189</v>
      </c>
      <c r="T152" s="178"/>
      <c r="U152" s="178"/>
      <c r="V152" s="191"/>
      <c r="W152" s="53"/>
      <c r="Z152">
        <v>0</v>
      </c>
    </row>
    <row r="153" spans="1:26" ht="24.95" customHeight="1" x14ac:dyDescent="0.25">
      <c r="A153" s="179"/>
      <c r="B153" s="205">
        <v>43</v>
      </c>
      <c r="C153" s="180" t="s">
        <v>2898</v>
      </c>
      <c r="D153" s="236" t="s">
        <v>2899</v>
      </c>
      <c r="E153" s="236"/>
      <c r="F153" s="174" t="s">
        <v>113</v>
      </c>
      <c r="G153" s="175">
        <v>238.14599999999999</v>
      </c>
      <c r="H153" s="174"/>
      <c r="I153" s="174">
        <f t="shared" si="17"/>
        <v>0</v>
      </c>
      <c r="J153" s="176">
        <f t="shared" si="18"/>
        <v>392.94</v>
      </c>
      <c r="K153" s="177">
        <f t="shared" si="19"/>
        <v>0</v>
      </c>
      <c r="L153" s="177">
        <f t="shared" si="20"/>
        <v>0</v>
      </c>
      <c r="M153" s="177"/>
      <c r="N153" s="177">
        <v>1.65</v>
      </c>
      <c r="O153" s="177"/>
      <c r="P153" s="181"/>
      <c r="Q153" s="181"/>
      <c r="R153" s="181"/>
      <c r="S153" s="182">
        <f t="shared" si="21"/>
        <v>0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44</v>
      </c>
      <c r="C154" s="180" t="s">
        <v>2900</v>
      </c>
      <c r="D154" s="236" t="s">
        <v>2901</v>
      </c>
      <c r="E154" s="236"/>
      <c r="F154" s="174" t="s">
        <v>113</v>
      </c>
      <c r="G154" s="175">
        <v>340.20800000000003</v>
      </c>
      <c r="H154" s="174"/>
      <c r="I154" s="174">
        <f t="shared" si="17"/>
        <v>0</v>
      </c>
      <c r="J154" s="176">
        <f t="shared" si="18"/>
        <v>1241.76</v>
      </c>
      <c r="K154" s="177">
        <f t="shared" si="19"/>
        <v>0</v>
      </c>
      <c r="L154" s="177">
        <f t="shared" si="20"/>
        <v>0</v>
      </c>
      <c r="M154" s="177"/>
      <c r="N154" s="177">
        <v>3.65</v>
      </c>
      <c r="O154" s="177"/>
      <c r="P154" s="183">
        <v>1.1E-4</v>
      </c>
      <c r="Q154" s="181"/>
      <c r="R154" s="181">
        <v>1.1E-4</v>
      </c>
      <c r="S154" s="182">
        <f t="shared" si="21"/>
        <v>3.6999999999999998E-2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05">
        <v>45</v>
      </c>
      <c r="C155" s="180" t="s">
        <v>2902</v>
      </c>
      <c r="D155" s="236" t="s">
        <v>2903</v>
      </c>
      <c r="E155" s="236"/>
      <c r="F155" s="174" t="s">
        <v>113</v>
      </c>
      <c r="G155" s="175">
        <v>340.20800000000003</v>
      </c>
      <c r="H155" s="174"/>
      <c r="I155" s="174">
        <f t="shared" si="17"/>
        <v>0</v>
      </c>
      <c r="J155" s="176">
        <f t="shared" si="18"/>
        <v>1799.7</v>
      </c>
      <c r="K155" s="177">
        <f t="shared" si="19"/>
        <v>0</v>
      </c>
      <c r="L155" s="177">
        <f t="shared" si="20"/>
        <v>0</v>
      </c>
      <c r="M155" s="177"/>
      <c r="N155" s="177">
        <v>5.29</v>
      </c>
      <c r="O155" s="177"/>
      <c r="P155" s="183">
        <v>2.2000000000000001E-4</v>
      </c>
      <c r="Q155" s="181"/>
      <c r="R155" s="181">
        <v>2.2000000000000001E-4</v>
      </c>
      <c r="S155" s="182">
        <f t="shared" si="21"/>
        <v>7.4999999999999997E-2</v>
      </c>
      <c r="T155" s="178"/>
      <c r="U155" s="178"/>
      <c r="V155" s="191"/>
      <c r="W155" s="53"/>
      <c r="Z155">
        <v>0</v>
      </c>
    </row>
    <row r="156" spans="1:26" ht="24.95" customHeight="1" x14ac:dyDescent="0.25">
      <c r="A156" s="179"/>
      <c r="B156" s="205">
        <v>46</v>
      </c>
      <c r="C156" s="180" t="s">
        <v>2904</v>
      </c>
      <c r="D156" s="236" t="s">
        <v>2905</v>
      </c>
      <c r="E156" s="236"/>
      <c r="F156" s="174" t="s">
        <v>113</v>
      </c>
      <c r="G156" s="175">
        <v>1184.2</v>
      </c>
      <c r="H156" s="174"/>
      <c r="I156" s="174">
        <f t="shared" si="17"/>
        <v>0</v>
      </c>
      <c r="J156" s="176">
        <f t="shared" si="18"/>
        <v>2723.66</v>
      </c>
      <c r="K156" s="177">
        <f t="shared" si="19"/>
        <v>0</v>
      </c>
      <c r="L156" s="177">
        <f t="shared" si="20"/>
        <v>0</v>
      </c>
      <c r="M156" s="177"/>
      <c r="N156" s="177">
        <v>2.2999999999999998</v>
      </c>
      <c r="O156" s="177"/>
      <c r="P156" s="183">
        <v>7.0000000000000007E-5</v>
      </c>
      <c r="Q156" s="181"/>
      <c r="R156" s="181">
        <v>7.0000000000000007E-5</v>
      </c>
      <c r="S156" s="182">
        <f t="shared" si="21"/>
        <v>8.3000000000000004E-2</v>
      </c>
      <c r="T156" s="178"/>
      <c r="U156" s="178"/>
      <c r="V156" s="191"/>
      <c r="W156" s="53"/>
      <c r="Z156">
        <v>0</v>
      </c>
    </row>
    <row r="157" spans="1:26" x14ac:dyDescent="0.25">
      <c r="A157" s="10"/>
      <c r="B157" s="204"/>
      <c r="C157" s="172">
        <v>783</v>
      </c>
      <c r="D157" s="235" t="s">
        <v>306</v>
      </c>
      <c r="E157" s="235"/>
      <c r="F157" s="138"/>
      <c r="G157" s="171"/>
      <c r="H157" s="138"/>
      <c r="I157" s="140">
        <f>ROUND((SUM(I149:I156))/1,2)</f>
        <v>0</v>
      </c>
      <c r="J157" s="139"/>
      <c r="K157" s="139"/>
      <c r="L157" s="139">
        <f>ROUND((SUM(L149:L156))/1,2)</f>
        <v>0</v>
      </c>
      <c r="M157" s="139">
        <f>ROUND((SUM(M149:M156))/1,2)</f>
        <v>0</v>
      </c>
      <c r="N157" s="139"/>
      <c r="O157" s="139"/>
      <c r="P157" s="139"/>
      <c r="Q157" s="10"/>
      <c r="R157" s="10"/>
      <c r="S157" s="10">
        <f>ROUND((SUM(S149:S156))/1,2)</f>
        <v>0.68</v>
      </c>
      <c r="T157" s="10"/>
      <c r="U157" s="10"/>
      <c r="V157" s="192">
        <f>ROUND((SUM(V149:V156))/1,2)</f>
        <v>0</v>
      </c>
      <c r="W157" s="208"/>
      <c r="X157" s="137"/>
      <c r="Y157" s="137"/>
      <c r="Z157" s="137"/>
    </row>
    <row r="158" spans="1:26" x14ac:dyDescent="0.25">
      <c r="A158" s="1"/>
      <c r="B158" s="200"/>
      <c r="C158" s="1"/>
      <c r="D158" s="1"/>
      <c r="E158" s="131"/>
      <c r="F158" s="131"/>
      <c r="G158" s="165"/>
      <c r="H158" s="131"/>
      <c r="I158" s="131"/>
      <c r="J158" s="132"/>
      <c r="K158" s="132"/>
      <c r="L158" s="132"/>
      <c r="M158" s="132"/>
      <c r="N158" s="132"/>
      <c r="O158" s="132"/>
      <c r="P158" s="132"/>
      <c r="Q158" s="1"/>
      <c r="R158" s="1"/>
      <c r="S158" s="1"/>
      <c r="T158" s="1"/>
      <c r="U158" s="1"/>
      <c r="V158" s="193"/>
      <c r="W158" s="53"/>
    </row>
    <row r="159" spans="1:26" x14ac:dyDescent="0.25">
      <c r="A159" s="10"/>
      <c r="B159" s="204"/>
      <c r="C159" s="172">
        <v>784</v>
      </c>
      <c r="D159" s="235" t="s">
        <v>307</v>
      </c>
      <c r="E159" s="235"/>
      <c r="F159" s="138"/>
      <c r="G159" s="171"/>
      <c r="H159" s="138"/>
      <c r="I159" s="138"/>
      <c r="J159" s="139"/>
      <c r="K159" s="139"/>
      <c r="L159" s="139"/>
      <c r="M159" s="139"/>
      <c r="N159" s="139"/>
      <c r="O159" s="139"/>
      <c r="P159" s="139"/>
      <c r="Q159" s="10"/>
      <c r="R159" s="10"/>
      <c r="S159" s="10"/>
      <c r="T159" s="10"/>
      <c r="U159" s="10"/>
      <c r="V159" s="190"/>
      <c r="W159" s="208"/>
      <c r="X159" s="137"/>
      <c r="Y159" s="137"/>
      <c r="Z159" s="137"/>
    </row>
    <row r="160" spans="1:26" ht="24.95" customHeight="1" x14ac:dyDescent="0.25">
      <c r="A160" s="179"/>
      <c r="B160" s="205">
        <v>47</v>
      </c>
      <c r="C160" s="180" t="s">
        <v>2906</v>
      </c>
      <c r="D160" s="236" t="s">
        <v>2907</v>
      </c>
      <c r="E160" s="236"/>
      <c r="F160" s="174" t="s">
        <v>113</v>
      </c>
      <c r="G160" s="175">
        <v>55.406999999999996</v>
      </c>
      <c r="H160" s="174"/>
      <c r="I160" s="174">
        <f>ROUND(G160*(H160),2)</f>
        <v>0</v>
      </c>
      <c r="J160" s="176">
        <f>ROUND(G160*(N160),2)</f>
        <v>53.19</v>
      </c>
      <c r="K160" s="177">
        <f>ROUND(G160*(O160),2)</f>
        <v>0</v>
      </c>
      <c r="L160" s="177">
        <f>ROUND(G160*(H160),2)</f>
        <v>0</v>
      </c>
      <c r="M160" s="177"/>
      <c r="N160" s="177">
        <v>0.96</v>
      </c>
      <c r="O160" s="177"/>
      <c r="P160" s="181"/>
      <c r="Q160" s="181"/>
      <c r="R160" s="181"/>
      <c r="S160" s="182">
        <f>ROUND(G160*(P160),3)</f>
        <v>0</v>
      </c>
      <c r="T160" s="178"/>
      <c r="U160" s="178"/>
      <c r="V160" s="191"/>
      <c r="W160" s="53"/>
      <c r="Z160">
        <v>0</v>
      </c>
    </row>
    <row r="161" spans="1:26" ht="24.95" customHeight="1" x14ac:dyDescent="0.25">
      <c r="A161" s="179"/>
      <c r="B161" s="205">
        <v>48</v>
      </c>
      <c r="C161" s="180" t="s">
        <v>2908</v>
      </c>
      <c r="D161" s="236" t="s">
        <v>2909</v>
      </c>
      <c r="E161" s="236"/>
      <c r="F161" s="174" t="s">
        <v>113</v>
      </c>
      <c r="G161" s="175">
        <v>55.406999999999996</v>
      </c>
      <c r="H161" s="174"/>
      <c r="I161" s="174">
        <f>ROUND(G161*(H161),2)</f>
        <v>0</v>
      </c>
      <c r="J161" s="176">
        <f>ROUND(G161*(N161),2)</f>
        <v>46.54</v>
      </c>
      <c r="K161" s="177">
        <f>ROUND(G161*(O161),2)</f>
        <v>0</v>
      </c>
      <c r="L161" s="177">
        <f>ROUND(G161*(H161),2)</f>
        <v>0</v>
      </c>
      <c r="M161" s="177"/>
      <c r="N161" s="177">
        <v>0.84</v>
      </c>
      <c r="O161" s="177"/>
      <c r="P161" s="183">
        <v>1E-4</v>
      </c>
      <c r="Q161" s="181"/>
      <c r="R161" s="181">
        <v>1E-4</v>
      </c>
      <c r="S161" s="182">
        <f>ROUND(G161*(P161),3)</f>
        <v>6.0000000000000001E-3</v>
      </c>
      <c r="T161" s="178"/>
      <c r="U161" s="178"/>
      <c r="V161" s="191"/>
      <c r="W161" s="53"/>
      <c r="Z161">
        <v>0</v>
      </c>
    </row>
    <row r="162" spans="1:26" ht="24.95" customHeight="1" x14ac:dyDescent="0.25">
      <c r="A162" s="179"/>
      <c r="B162" s="205">
        <v>49</v>
      </c>
      <c r="C162" s="180" t="s">
        <v>2956</v>
      </c>
      <c r="D162" s="236" t="s">
        <v>2957</v>
      </c>
      <c r="E162" s="236"/>
      <c r="F162" s="174" t="s">
        <v>113</v>
      </c>
      <c r="G162" s="175">
        <v>382</v>
      </c>
      <c r="H162" s="174"/>
      <c r="I162" s="174">
        <f>ROUND(G162*(H162),2)</f>
        <v>0</v>
      </c>
      <c r="J162" s="176">
        <f>ROUND(G162*(N162),2)</f>
        <v>1440.14</v>
      </c>
      <c r="K162" s="177">
        <f>ROUND(G162*(O162),2)</f>
        <v>0</v>
      </c>
      <c r="L162" s="177">
        <f>ROUND(G162*(H162),2)</f>
        <v>0</v>
      </c>
      <c r="M162" s="177"/>
      <c r="N162" s="177">
        <v>3.77</v>
      </c>
      <c r="O162" s="177"/>
      <c r="P162" s="181"/>
      <c r="Q162" s="181"/>
      <c r="R162" s="181"/>
      <c r="S162" s="182">
        <f>ROUND(G162*(P162),3)</f>
        <v>0</v>
      </c>
      <c r="T162" s="178"/>
      <c r="U162" s="178"/>
      <c r="V162" s="191"/>
      <c r="W162" s="53"/>
      <c r="Z162">
        <v>0</v>
      </c>
    </row>
    <row r="163" spans="1:26" ht="35.1" customHeight="1" x14ac:dyDescent="0.25">
      <c r="A163" s="179"/>
      <c r="B163" s="205">
        <v>50</v>
      </c>
      <c r="C163" s="180" t="s">
        <v>2910</v>
      </c>
      <c r="D163" s="236" t="s">
        <v>2911</v>
      </c>
      <c r="E163" s="236"/>
      <c r="F163" s="174" t="s">
        <v>113</v>
      </c>
      <c r="G163" s="175">
        <v>55.406999999999996</v>
      </c>
      <c r="H163" s="174"/>
      <c r="I163" s="174">
        <f>ROUND(G163*(H163),2)</f>
        <v>0</v>
      </c>
      <c r="J163" s="176">
        <f>ROUND(G163*(N163),2)</f>
        <v>64.27</v>
      </c>
      <c r="K163" s="177">
        <f>ROUND(G163*(O163),2)</f>
        <v>0</v>
      </c>
      <c r="L163" s="177">
        <f>ROUND(G163*(H163),2)</f>
        <v>0</v>
      </c>
      <c r="M163" s="177"/>
      <c r="N163" s="177">
        <v>1.1599999999999999</v>
      </c>
      <c r="O163" s="177"/>
      <c r="P163" s="183">
        <v>1.7999999999999998E-4</v>
      </c>
      <c r="Q163" s="181"/>
      <c r="R163" s="181">
        <v>1.7999999999999998E-4</v>
      </c>
      <c r="S163" s="182">
        <f>ROUND(G163*(P163),3)</f>
        <v>0.01</v>
      </c>
      <c r="T163" s="178"/>
      <c r="U163" s="178"/>
      <c r="V163" s="191"/>
      <c r="W163" s="53"/>
      <c r="Z163">
        <v>0</v>
      </c>
    </row>
    <row r="164" spans="1:26" x14ac:dyDescent="0.25">
      <c r="A164" s="10"/>
      <c r="B164" s="204"/>
      <c r="C164" s="172">
        <v>784</v>
      </c>
      <c r="D164" s="235" t="s">
        <v>307</v>
      </c>
      <c r="E164" s="235"/>
      <c r="F164" s="138"/>
      <c r="G164" s="171"/>
      <c r="H164" s="138"/>
      <c r="I164" s="140">
        <f>ROUND((SUM(I159:I163))/1,2)</f>
        <v>0</v>
      </c>
      <c r="J164" s="139"/>
      <c r="K164" s="139"/>
      <c r="L164" s="139">
        <f>ROUND((SUM(L159:L163))/1,2)</f>
        <v>0</v>
      </c>
      <c r="M164" s="139">
        <f>ROUND((SUM(M159:M163))/1,2)</f>
        <v>0</v>
      </c>
      <c r="N164" s="139"/>
      <c r="O164" s="139"/>
      <c r="P164" s="184"/>
      <c r="Q164" s="1"/>
      <c r="R164" s="1"/>
      <c r="S164" s="184">
        <f>ROUND((SUM(S159:S163))/1,2)</f>
        <v>0.02</v>
      </c>
      <c r="T164" s="2"/>
      <c r="U164" s="2"/>
      <c r="V164" s="192">
        <f>ROUND((SUM(V159:V163))/1,2)</f>
        <v>0</v>
      </c>
      <c r="W164" s="53"/>
    </row>
    <row r="165" spans="1:26" x14ac:dyDescent="0.25">
      <c r="A165" s="1"/>
      <c r="B165" s="200"/>
      <c r="C165" s="1"/>
      <c r="D165" s="1"/>
      <c r="E165" s="131"/>
      <c r="F165" s="131"/>
      <c r="G165" s="165"/>
      <c r="H165" s="131"/>
      <c r="I165" s="131"/>
      <c r="J165" s="132"/>
      <c r="K165" s="132"/>
      <c r="L165" s="132"/>
      <c r="M165" s="132"/>
      <c r="N165" s="132"/>
      <c r="O165" s="132"/>
      <c r="P165" s="132"/>
      <c r="Q165" s="1"/>
      <c r="R165" s="1"/>
      <c r="S165" s="1"/>
      <c r="T165" s="1"/>
      <c r="U165" s="1"/>
      <c r="V165" s="193"/>
      <c r="W165" s="53"/>
    </row>
    <row r="166" spans="1:26" x14ac:dyDescent="0.25">
      <c r="A166" s="10"/>
      <c r="B166" s="204"/>
      <c r="C166" s="10"/>
      <c r="D166" s="237" t="s">
        <v>79</v>
      </c>
      <c r="E166" s="237"/>
      <c r="F166" s="138"/>
      <c r="G166" s="171"/>
      <c r="H166" s="138"/>
      <c r="I166" s="140">
        <f>ROUND((SUM(I112:I165))/2,2)</f>
        <v>0</v>
      </c>
      <c r="J166" s="139"/>
      <c r="K166" s="139"/>
      <c r="L166" s="139">
        <f>ROUND((SUM(L112:L165))/2,2)</f>
        <v>0</v>
      </c>
      <c r="M166" s="139">
        <f>ROUND((SUM(M112:M165))/2,2)</f>
        <v>0</v>
      </c>
      <c r="N166" s="139"/>
      <c r="O166" s="139"/>
      <c r="P166" s="184"/>
      <c r="Q166" s="1"/>
      <c r="R166" s="1"/>
      <c r="S166" s="184">
        <f>ROUND((SUM(S112:S165))/2,2)</f>
        <v>0.72</v>
      </c>
      <c r="T166" s="1"/>
      <c r="U166" s="1"/>
      <c r="V166" s="192">
        <f>ROUND((SUM(V112:V165))/2,2)</f>
        <v>0</v>
      </c>
      <c r="W166" s="53"/>
    </row>
    <row r="167" spans="1:26" x14ac:dyDescent="0.25">
      <c r="A167" s="1"/>
      <c r="B167" s="206"/>
      <c r="C167" s="185"/>
      <c r="D167" s="238" t="s">
        <v>95</v>
      </c>
      <c r="E167" s="238"/>
      <c r="F167" s="186"/>
      <c r="G167" s="187"/>
      <c r="H167" s="186"/>
      <c r="I167" s="186">
        <f>ROUND((SUM(I85:I166))/3,2)</f>
        <v>0</v>
      </c>
      <c r="J167" s="188"/>
      <c r="K167" s="188">
        <f>ROUND((SUM(K85:K166))/3,2)</f>
        <v>0</v>
      </c>
      <c r="L167" s="188">
        <f>ROUND((SUM(L85:L166))/3,2)</f>
        <v>0</v>
      </c>
      <c r="M167" s="188">
        <f>ROUND((SUM(M85:M166))/3,2)</f>
        <v>0</v>
      </c>
      <c r="N167" s="188"/>
      <c r="O167" s="188"/>
      <c r="P167" s="187"/>
      <c r="Q167" s="185"/>
      <c r="R167" s="185"/>
      <c r="S167" s="187">
        <f>ROUND((SUM(S85:S166))/3,2)</f>
        <v>7.51</v>
      </c>
      <c r="T167" s="185"/>
      <c r="U167" s="185"/>
      <c r="V167" s="194">
        <f>ROUND((SUM(V85:V166))/3,2)</f>
        <v>0</v>
      </c>
      <c r="W167" s="53"/>
      <c r="Z167">
        <f>(SUM(Z85:Z166))</f>
        <v>0</v>
      </c>
    </row>
  </sheetData>
  <mergeCells count="127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78:E78"/>
    <mergeCell ref="I76:P76"/>
    <mergeCell ref="B76:E76"/>
    <mergeCell ref="B77:E77"/>
    <mergeCell ref="B62:D62"/>
    <mergeCell ref="B63:D63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1:D61"/>
    <mergeCell ref="D85:E85"/>
    <mergeCell ref="D86:E86"/>
    <mergeCell ref="D87:E87"/>
    <mergeCell ref="D88:E88"/>
    <mergeCell ref="B68:D68"/>
    <mergeCell ref="B70:D70"/>
    <mergeCell ref="B74:V74"/>
    <mergeCell ref="D96:E96"/>
    <mergeCell ref="D97:E97"/>
    <mergeCell ref="D98:E98"/>
    <mergeCell ref="D99:E99"/>
    <mergeCell ref="D100:E100"/>
    <mergeCell ref="D101:E101"/>
    <mergeCell ref="D90:E90"/>
    <mergeCell ref="D91:E91"/>
    <mergeCell ref="D92:E92"/>
    <mergeCell ref="D93:E93"/>
    <mergeCell ref="D94:E94"/>
    <mergeCell ref="D95:E95"/>
    <mergeCell ref="D110:E110"/>
    <mergeCell ref="D112:E112"/>
    <mergeCell ref="D113:E113"/>
    <mergeCell ref="D114:E114"/>
    <mergeCell ref="D115:E115"/>
    <mergeCell ref="D116:E116"/>
    <mergeCell ref="D102:E102"/>
    <mergeCell ref="D103:E103"/>
    <mergeCell ref="D104:E104"/>
    <mergeCell ref="D106:E106"/>
    <mergeCell ref="D107:E107"/>
    <mergeCell ref="D108:E108"/>
    <mergeCell ref="D124:E124"/>
    <mergeCell ref="D125:E125"/>
    <mergeCell ref="D126:E126"/>
    <mergeCell ref="D128:E128"/>
    <mergeCell ref="D129:E129"/>
    <mergeCell ref="D130:E130"/>
    <mergeCell ref="D118:E118"/>
    <mergeCell ref="D119:E119"/>
    <mergeCell ref="D120:E120"/>
    <mergeCell ref="D121:E121"/>
    <mergeCell ref="D122:E122"/>
    <mergeCell ref="D123:E123"/>
    <mergeCell ref="D137:E137"/>
    <mergeCell ref="D139:E139"/>
    <mergeCell ref="D140:E140"/>
    <mergeCell ref="D141:E141"/>
    <mergeCell ref="D142:E142"/>
    <mergeCell ref="D143:E143"/>
    <mergeCell ref="D131:E131"/>
    <mergeCell ref="D132:E132"/>
    <mergeCell ref="D133:E133"/>
    <mergeCell ref="D134:E134"/>
    <mergeCell ref="D135:E135"/>
    <mergeCell ref="D136:E136"/>
    <mergeCell ref="D151:E151"/>
    <mergeCell ref="D152:E152"/>
    <mergeCell ref="D153:E153"/>
    <mergeCell ref="D154:E154"/>
    <mergeCell ref="D155:E155"/>
    <mergeCell ref="D156:E156"/>
    <mergeCell ref="D144:E144"/>
    <mergeCell ref="D145:E145"/>
    <mergeCell ref="D146:E146"/>
    <mergeCell ref="D147:E147"/>
    <mergeCell ref="D149:E149"/>
    <mergeCell ref="D150:E150"/>
    <mergeCell ref="D164:E164"/>
    <mergeCell ref="D166:E166"/>
    <mergeCell ref="D167:E167"/>
    <mergeCell ref="D157:E157"/>
    <mergeCell ref="D159:E159"/>
    <mergeCell ref="D160:E160"/>
    <mergeCell ref="D161:E161"/>
    <mergeCell ref="D162:E162"/>
    <mergeCell ref="D163:E163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4:B8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SO09  Oprava vnútorných priestorov telocvične hala B</oddHeader>
    <oddFooter>&amp;RStrana &amp;P z &amp;N    &amp;L&amp;7Spracované systémom Systematic® Kalkulus, tel.: 051 77 10 585</oddFooter>
  </headerFooter>
  <rowBreaks count="2" manualBreakCount="2">
    <brk id="40" max="16383" man="1"/>
    <brk id="7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4"/>
  <sheetViews>
    <sheetView workbookViewId="0">
      <pane ySplit="1" topLeftCell="A176" activePane="bottomLeft" state="frozen"/>
      <selection pane="bottomLeft" activeCell="H91" sqref="H91:H201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2958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27535'!E60</f>
        <v>0</v>
      </c>
      <c r="D15" s="58">
        <f>'SO 27535'!F60</f>
        <v>0</v>
      </c>
      <c r="E15" s="67">
        <f>'SO 27535'!G60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27535'!E72</f>
        <v>0</v>
      </c>
      <c r="D16" s="93">
        <f>'SO 27535'!F72</f>
        <v>0</v>
      </c>
      <c r="E16" s="94">
        <f>'SO 27535'!G72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(SUM(Z89:Z203))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27535'!K89:'SO 27535'!K203)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27535'!K89:'SO 27535'!K203)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2958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293</v>
      </c>
      <c r="C56" s="256"/>
      <c r="D56" s="256"/>
      <c r="E56" s="138">
        <f>'SO 27535'!L92</f>
        <v>0</v>
      </c>
      <c r="F56" s="138">
        <f>'SO 27535'!M92</f>
        <v>0</v>
      </c>
      <c r="G56" s="138">
        <f>'SO 27535'!I92</f>
        <v>0</v>
      </c>
      <c r="H56" s="139">
        <f>'SO 27535'!S92</f>
        <v>1.75</v>
      </c>
      <c r="I56" s="139">
        <f>'SO 27535'!V92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296</v>
      </c>
      <c r="C57" s="256"/>
      <c r="D57" s="256"/>
      <c r="E57" s="138">
        <f>'SO 27535'!L101</f>
        <v>0</v>
      </c>
      <c r="F57" s="138">
        <f>'SO 27535'!M101</f>
        <v>0</v>
      </c>
      <c r="G57" s="138">
        <f>'SO 27535'!I101</f>
        <v>0</v>
      </c>
      <c r="H57" s="139">
        <f>'SO 27535'!S101</f>
        <v>46.99</v>
      </c>
      <c r="I57" s="139">
        <f>'SO 27535'!V101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78</v>
      </c>
      <c r="C58" s="256"/>
      <c r="D58" s="256"/>
      <c r="E58" s="138">
        <f>'SO 27535'!L121</f>
        <v>0</v>
      </c>
      <c r="F58" s="138">
        <f>'SO 27535'!M121</f>
        <v>0</v>
      </c>
      <c r="G58" s="138">
        <f>'SO 27535'!I121</f>
        <v>0</v>
      </c>
      <c r="H58" s="139">
        <f>'SO 27535'!S121</f>
        <v>0.03</v>
      </c>
      <c r="I58" s="139">
        <f>'SO 27535'!V121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297</v>
      </c>
      <c r="C59" s="256"/>
      <c r="D59" s="256"/>
      <c r="E59" s="138">
        <f>'SO 27535'!L125</f>
        <v>0</v>
      </c>
      <c r="F59" s="138">
        <f>'SO 27535'!M125</f>
        <v>0</v>
      </c>
      <c r="G59" s="138">
        <f>'SO 27535'!I125</f>
        <v>0</v>
      </c>
      <c r="H59" s="139">
        <f>'SO 27535'!S125</f>
        <v>0</v>
      </c>
      <c r="I59" s="139">
        <f>'SO 27535'!V125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7" t="s">
        <v>76</v>
      </c>
      <c r="C60" s="237"/>
      <c r="D60" s="237"/>
      <c r="E60" s="140">
        <f>'SO 27535'!L127</f>
        <v>0</v>
      </c>
      <c r="F60" s="140">
        <f>'SO 27535'!M127</f>
        <v>0</v>
      </c>
      <c r="G60" s="140">
        <f>'SO 27535'!I127</f>
        <v>0</v>
      </c>
      <c r="H60" s="141">
        <f>'SO 27535'!S127</f>
        <v>48.77</v>
      </c>
      <c r="I60" s="141">
        <f>'SO 27535'!V127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"/>
      <c r="B61" s="20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257" t="s">
        <v>79</v>
      </c>
      <c r="C62" s="237"/>
      <c r="D62" s="237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80</v>
      </c>
      <c r="C63" s="256"/>
      <c r="D63" s="256"/>
      <c r="E63" s="138">
        <f>'SO 27535'!L135</f>
        <v>0</v>
      </c>
      <c r="F63" s="138">
        <f>'SO 27535'!M135</f>
        <v>0</v>
      </c>
      <c r="G63" s="138">
        <f>'SO 27535'!I135</f>
        <v>0</v>
      </c>
      <c r="H63" s="139">
        <f>'SO 27535'!S135</f>
        <v>0</v>
      </c>
      <c r="I63" s="139">
        <f>'SO 27535'!V135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85</v>
      </c>
      <c r="C64" s="256"/>
      <c r="D64" s="256"/>
      <c r="E64" s="138">
        <f>'SO 27535'!L149</f>
        <v>0</v>
      </c>
      <c r="F64" s="138">
        <f>'SO 27535'!M149</f>
        <v>0</v>
      </c>
      <c r="G64" s="138">
        <f>'SO 27535'!I149</f>
        <v>0</v>
      </c>
      <c r="H64" s="139">
        <f>'SO 27535'!S149</f>
        <v>0.23</v>
      </c>
      <c r="I64" s="139">
        <f>'SO 27535'!V149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86</v>
      </c>
      <c r="C65" s="256"/>
      <c r="D65" s="256"/>
      <c r="E65" s="138">
        <f>'SO 27535'!L155</f>
        <v>0</v>
      </c>
      <c r="F65" s="138">
        <f>'SO 27535'!M155</f>
        <v>0</v>
      </c>
      <c r="G65" s="138">
        <f>'SO 27535'!I155</f>
        <v>0</v>
      </c>
      <c r="H65" s="139">
        <f>'SO 27535'!S155</f>
        <v>9.66</v>
      </c>
      <c r="I65" s="139">
        <f>'SO 27535'!V155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88</v>
      </c>
      <c r="C66" s="256"/>
      <c r="D66" s="256"/>
      <c r="E66" s="138">
        <f>'SO 27535'!L168</f>
        <v>0</v>
      </c>
      <c r="F66" s="138">
        <f>'SO 27535'!M168</f>
        <v>0</v>
      </c>
      <c r="G66" s="138">
        <f>'SO 27535'!I168</f>
        <v>0</v>
      </c>
      <c r="H66" s="139">
        <f>'SO 27535'!S168</f>
        <v>0</v>
      </c>
      <c r="I66" s="139">
        <f>'SO 27535'!V168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302</v>
      </c>
      <c r="C67" s="256"/>
      <c r="D67" s="256"/>
      <c r="E67" s="138">
        <f>'SO 27535'!L175</f>
        <v>0</v>
      </c>
      <c r="F67" s="138">
        <f>'SO 27535'!M175</f>
        <v>0</v>
      </c>
      <c r="G67" s="138">
        <f>'SO 27535'!I175</f>
        <v>0</v>
      </c>
      <c r="H67" s="139">
        <f>'SO 27535'!S175</f>
        <v>0</v>
      </c>
      <c r="I67" s="139">
        <f>'SO 27535'!V175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5" t="s">
        <v>2959</v>
      </c>
      <c r="C68" s="256"/>
      <c r="D68" s="256"/>
      <c r="E68" s="138">
        <f>'SO 27535'!L179</f>
        <v>0</v>
      </c>
      <c r="F68" s="138">
        <f>'SO 27535'!M179</f>
        <v>0</v>
      </c>
      <c r="G68" s="138">
        <f>'SO 27535'!I179</f>
        <v>0</v>
      </c>
      <c r="H68" s="139">
        <f>'SO 27535'!S179</f>
        <v>0</v>
      </c>
      <c r="I68" s="139">
        <f>'SO 27535'!V179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5" t="s">
        <v>303</v>
      </c>
      <c r="C69" s="256"/>
      <c r="D69" s="256"/>
      <c r="E69" s="138">
        <f>'SO 27535'!L191</f>
        <v>0</v>
      </c>
      <c r="F69" s="138">
        <f>'SO 27535'!M191</f>
        <v>0</v>
      </c>
      <c r="G69" s="138">
        <f>'SO 27535'!I191</f>
        <v>0</v>
      </c>
      <c r="H69" s="139">
        <f>'SO 27535'!S191</f>
        <v>0.16</v>
      </c>
      <c r="I69" s="139">
        <f>'SO 27535'!V191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0"/>
      <c r="B70" s="255" t="s">
        <v>306</v>
      </c>
      <c r="C70" s="256"/>
      <c r="D70" s="256"/>
      <c r="E70" s="138">
        <f>'SO 27535'!L196</f>
        <v>0</v>
      </c>
      <c r="F70" s="138">
        <f>'SO 27535'!M196</f>
        <v>0</v>
      </c>
      <c r="G70" s="138">
        <f>'SO 27535'!I196</f>
        <v>0</v>
      </c>
      <c r="H70" s="139">
        <f>'SO 27535'!S196</f>
        <v>0.17</v>
      </c>
      <c r="I70" s="139">
        <f>'SO 27535'!V196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08"/>
      <c r="X70" s="137"/>
      <c r="Y70" s="137"/>
      <c r="Z70" s="137"/>
    </row>
    <row r="71" spans="1:26" x14ac:dyDescent="0.25">
      <c r="A71" s="10"/>
      <c r="B71" s="255" t="s">
        <v>307</v>
      </c>
      <c r="C71" s="256"/>
      <c r="D71" s="256"/>
      <c r="E71" s="138">
        <f>'SO 27535'!L201</f>
        <v>0</v>
      </c>
      <c r="F71" s="138">
        <f>'SO 27535'!M201</f>
        <v>0</v>
      </c>
      <c r="G71" s="138">
        <f>'SO 27535'!I201</f>
        <v>0</v>
      </c>
      <c r="H71" s="139">
        <f>'SO 27535'!S201</f>
        <v>0</v>
      </c>
      <c r="I71" s="139">
        <f>'SO 27535'!V201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08"/>
      <c r="X71" s="137"/>
      <c r="Y71" s="137"/>
      <c r="Z71" s="137"/>
    </row>
    <row r="72" spans="1:26" x14ac:dyDescent="0.25">
      <c r="A72" s="10"/>
      <c r="B72" s="257" t="s">
        <v>79</v>
      </c>
      <c r="C72" s="237"/>
      <c r="D72" s="237"/>
      <c r="E72" s="140">
        <f>'SO 27535'!L203</f>
        <v>0</v>
      </c>
      <c r="F72" s="140">
        <f>'SO 27535'!M203</f>
        <v>0</v>
      </c>
      <c r="G72" s="140">
        <f>'SO 27535'!I203</f>
        <v>0</v>
      </c>
      <c r="H72" s="141">
        <f>'SO 27535'!S203</f>
        <v>10.220000000000001</v>
      </c>
      <c r="I72" s="141">
        <f>'SO 27535'!V203</f>
        <v>0</v>
      </c>
      <c r="J72" s="141"/>
      <c r="K72" s="141"/>
      <c r="L72" s="141"/>
      <c r="M72" s="141"/>
      <c r="N72" s="141"/>
      <c r="O72" s="141"/>
      <c r="P72" s="141"/>
      <c r="Q72" s="137"/>
      <c r="R72" s="137"/>
      <c r="S72" s="137"/>
      <c r="T72" s="137"/>
      <c r="U72" s="137"/>
      <c r="V72" s="150"/>
      <c r="W72" s="208"/>
      <c r="X72" s="137"/>
      <c r="Y72" s="137"/>
      <c r="Z72" s="137"/>
    </row>
    <row r="73" spans="1:26" x14ac:dyDescent="0.25">
      <c r="A73" s="1"/>
      <c r="B73" s="200"/>
      <c r="C73" s="1"/>
      <c r="D73" s="1"/>
      <c r="E73" s="131"/>
      <c r="F73" s="131"/>
      <c r="G73" s="131"/>
      <c r="H73" s="132"/>
      <c r="I73" s="132"/>
      <c r="J73" s="132"/>
      <c r="K73" s="132"/>
      <c r="L73" s="132"/>
      <c r="M73" s="132"/>
      <c r="N73" s="132"/>
      <c r="O73" s="132"/>
      <c r="P73" s="132"/>
      <c r="V73" s="151"/>
      <c r="W73" s="53"/>
    </row>
    <row r="74" spans="1:26" x14ac:dyDescent="0.25">
      <c r="A74" s="142"/>
      <c r="B74" s="240" t="s">
        <v>95</v>
      </c>
      <c r="C74" s="241"/>
      <c r="D74" s="241"/>
      <c r="E74" s="144">
        <f>'SO 27535'!L204</f>
        <v>0</v>
      </c>
      <c r="F74" s="144">
        <f>'SO 27535'!M204</f>
        <v>0</v>
      </c>
      <c r="G74" s="144">
        <f>'SO 27535'!I204</f>
        <v>0</v>
      </c>
      <c r="H74" s="145">
        <f>'SO 27535'!S204</f>
        <v>58.99</v>
      </c>
      <c r="I74" s="145">
        <f>'SO 27535'!V204</f>
        <v>0</v>
      </c>
      <c r="J74" s="146"/>
      <c r="K74" s="146"/>
      <c r="L74" s="146"/>
      <c r="M74" s="146"/>
      <c r="N74" s="146"/>
      <c r="O74" s="146"/>
      <c r="P74" s="146"/>
      <c r="Q74" s="147"/>
      <c r="R74" s="147"/>
      <c r="S74" s="147"/>
      <c r="T74" s="147"/>
      <c r="U74" s="147"/>
      <c r="V74" s="152"/>
      <c r="W74" s="208"/>
      <c r="X74" s="143"/>
      <c r="Y74" s="143"/>
      <c r="Z74" s="143"/>
    </row>
    <row r="75" spans="1:26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25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x14ac:dyDescent="0.25">
      <c r="A77" s="15"/>
      <c r="B77" s="38"/>
      <c r="C77" s="8"/>
      <c r="D77" s="8"/>
      <c r="E77" s="27"/>
      <c r="F77" s="27"/>
      <c r="G77" s="27"/>
      <c r="H77" s="154"/>
      <c r="I77" s="154"/>
      <c r="J77" s="154"/>
      <c r="K77" s="154"/>
      <c r="L77" s="154"/>
      <c r="M77" s="154"/>
      <c r="N77" s="154"/>
      <c r="O77" s="154"/>
      <c r="P77" s="154"/>
      <c r="Q77" s="16"/>
      <c r="R77" s="16"/>
      <c r="S77" s="16"/>
      <c r="T77" s="16"/>
      <c r="U77" s="16"/>
      <c r="V77" s="16"/>
      <c r="W77" s="53"/>
    </row>
    <row r="78" spans="1:26" ht="35.1" customHeight="1" x14ac:dyDescent="0.25">
      <c r="A78" s="1"/>
      <c r="B78" s="242" t="s">
        <v>96</v>
      </c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53"/>
    </row>
    <row r="79" spans="1:26" x14ac:dyDescent="0.25">
      <c r="A79" s="15"/>
      <c r="B79" s="97"/>
      <c r="C79" s="19"/>
      <c r="D79" s="19"/>
      <c r="E79" s="99"/>
      <c r="F79" s="99"/>
      <c r="G79" s="99"/>
      <c r="H79" s="168"/>
      <c r="I79" s="168"/>
      <c r="J79" s="168"/>
      <c r="K79" s="168"/>
      <c r="L79" s="168"/>
      <c r="M79" s="168"/>
      <c r="N79" s="168"/>
      <c r="O79" s="168"/>
      <c r="P79" s="168"/>
      <c r="Q79" s="20"/>
      <c r="R79" s="20"/>
      <c r="S79" s="20"/>
      <c r="T79" s="20"/>
      <c r="U79" s="20"/>
      <c r="V79" s="20"/>
      <c r="W79" s="53"/>
    </row>
    <row r="80" spans="1:26" ht="20.100000000000001" customHeight="1" x14ac:dyDescent="0.25">
      <c r="A80" s="195"/>
      <c r="B80" s="246" t="s">
        <v>37</v>
      </c>
      <c r="C80" s="247"/>
      <c r="D80" s="247"/>
      <c r="E80" s="248"/>
      <c r="F80" s="166"/>
      <c r="G80" s="166"/>
      <c r="H80" s="167" t="s">
        <v>107</v>
      </c>
      <c r="I80" s="252" t="s">
        <v>108</v>
      </c>
      <c r="J80" s="253"/>
      <c r="K80" s="253"/>
      <c r="L80" s="253"/>
      <c r="M80" s="253"/>
      <c r="N80" s="253"/>
      <c r="O80" s="253"/>
      <c r="P80" s="254"/>
      <c r="Q80" s="18"/>
      <c r="R80" s="18"/>
      <c r="S80" s="18"/>
      <c r="T80" s="18"/>
      <c r="U80" s="18"/>
      <c r="V80" s="18"/>
      <c r="W80" s="53"/>
    </row>
    <row r="81" spans="1:26" ht="20.100000000000001" customHeight="1" x14ac:dyDescent="0.25">
      <c r="A81" s="195"/>
      <c r="B81" s="249" t="s">
        <v>38</v>
      </c>
      <c r="C81" s="250"/>
      <c r="D81" s="250"/>
      <c r="E81" s="251"/>
      <c r="F81" s="162"/>
      <c r="G81" s="162"/>
      <c r="H81" s="163" t="s">
        <v>32</v>
      </c>
      <c r="I81" s="16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25">
      <c r="A82" s="195"/>
      <c r="B82" s="249" t="s">
        <v>39</v>
      </c>
      <c r="C82" s="250"/>
      <c r="D82" s="250"/>
      <c r="E82" s="251"/>
      <c r="F82" s="162"/>
      <c r="G82" s="162"/>
      <c r="H82" s="163" t="s">
        <v>109</v>
      </c>
      <c r="I82" s="163" t="s">
        <v>36</v>
      </c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25">
      <c r="A83" s="15"/>
      <c r="B83" s="199" t="s">
        <v>110</v>
      </c>
      <c r="C83" s="3"/>
      <c r="D83" s="3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ht="20.100000000000001" customHeight="1" x14ac:dyDescent="0.25">
      <c r="A84" s="15"/>
      <c r="B84" s="199" t="s">
        <v>2958</v>
      </c>
      <c r="C84" s="3"/>
      <c r="D84" s="3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ht="20.100000000000001" customHeight="1" x14ac:dyDescent="0.25">
      <c r="A85" s="15"/>
      <c r="B85" s="42"/>
      <c r="C85" s="3"/>
      <c r="D85" s="3"/>
      <c r="E85" s="14"/>
      <c r="F85" s="14"/>
      <c r="G85" s="14"/>
      <c r="H85" s="153"/>
      <c r="I85" s="153"/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ht="20.100000000000001" customHeight="1" x14ac:dyDescent="0.25">
      <c r="A86" s="15"/>
      <c r="B86" s="42"/>
      <c r="C86" s="3"/>
      <c r="D86" s="3"/>
      <c r="E86" s="14"/>
      <c r="F86" s="14"/>
      <c r="G86" s="14"/>
      <c r="H86" s="153"/>
      <c r="I86" s="153"/>
      <c r="J86" s="153"/>
      <c r="K86" s="153"/>
      <c r="L86" s="153"/>
      <c r="M86" s="153"/>
      <c r="N86" s="153"/>
      <c r="O86" s="153"/>
      <c r="P86" s="153"/>
      <c r="Q86" s="11"/>
      <c r="R86" s="11"/>
      <c r="S86" s="11"/>
      <c r="T86" s="11"/>
      <c r="U86" s="11"/>
      <c r="V86" s="11"/>
      <c r="W86" s="53"/>
    </row>
    <row r="87" spans="1:26" ht="20.100000000000001" customHeight="1" x14ac:dyDescent="0.25">
      <c r="A87" s="15"/>
      <c r="B87" s="201" t="s">
        <v>75</v>
      </c>
      <c r="C87" s="164"/>
      <c r="D87" s="164"/>
      <c r="E87" s="14"/>
      <c r="F87" s="14"/>
      <c r="G87" s="14"/>
      <c r="H87" s="153"/>
      <c r="I87" s="153"/>
      <c r="J87" s="153"/>
      <c r="K87" s="153"/>
      <c r="L87" s="153"/>
      <c r="M87" s="153"/>
      <c r="N87" s="153"/>
      <c r="O87" s="153"/>
      <c r="P87" s="153"/>
      <c r="Q87" s="11"/>
      <c r="R87" s="11"/>
      <c r="S87" s="11"/>
      <c r="T87" s="11"/>
      <c r="U87" s="11"/>
      <c r="V87" s="11"/>
      <c r="W87" s="53"/>
    </row>
    <row r="88" spans="1:26" x14ac:dyDescent="0.25">
      <c r="A88" s="2"/>
      <c r="B88" s="202" t="s">
        <v>97</v>
      </c>
      <c r="C88" s="128" t="s">
        <v>98</v>
      </c>
      <c r="D88" s="128" t="s">
        <v>99</v>
      </c>
      <c r="E88" s="155"/>
      <c r="F88" s="155" t="s">
        <v>100</v>
      </c>
      <c r="G88" s="155" t="s">
        <v>101</v>
      </c>
      <c r="H88" s="156" t="s">
        <v>102</v>
      </c>
      <c r="I88" s="156" t="s">
        <v>103</v>
      </c>
      <c r="J88" s="156"/>
      <c r="K88" s="156"/>
      <c r="L88" s="156"/>
      <c r="M88" s="156"/>
      <c r="N88" s="156"/>
      <c r="O88" s="156"/>
      <c r="P88" s="156" t="s">
        <v>104</v>
      </c>
      <c r="Q88" s="157"/>
      <c r="R88" s="157"/>
      <c r="S88" s="128" t="s">
        <v>105</v>
      </c>
      <c r="T88" s="158"/>
      <c r="U88" s="158"/>
      <c r="V88" s="128" t="s">
        <v>106</v>
      </c>
      <c r="W88" s="53"/>
    </row>
    <row r="89" spans="1:26" x14ac:dyDescent="0.25">
      <c r="A89" s="10"/>
      <c r="B89" s="203"/>
      <c r="C89" s="169"/>
      <c r="D89" s="239" t="s">
        <v>76</v>
      </c>
      <c r="E89" s="239"/>
      <c r="F89" s="134"/>
      <c r="G89" s="170"/>
      <c r="H89" s="134"/>
      <c r="I89" s="134"/>
      <c r="J89" s="135"/>
      <c r="K89" s="135"/>
      <c r="L89" s="135"/>
      <c r="M89" s="135"/>
      <c r="N89" s="135"/>
      <c r="O89" s="135"/>
      <c r="P89" s="135"/>
      <c r="Q89" s="133"/>
      <c r="R89" s="133"/>
      <c r="S89" s="133"/>
      <c r="T89" s="133"/>
      <c r="U89" s="133"/>
      <c r="V89" s="189"/>
      <c r="W89" s="208"/>
      <c r="X89" s="137"/>
      <c r="Y89" s="137"/>
      <c r="Z89" s="137"/>
    </row>
    <row r="90" spans="1:26" x14ac:dyDescent="0.25">
      <c r="A90" s="10"/>
      <c r="B90" s="204"/>
      <c r="C90" s="172">
        <v>3</v>
      </c>
      <c r="D90" s="235" t="s">
        <v>293</v>
      </c>
      <c r="E90" s="235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10"/>
      <c r="R90" s="10"/>
      <c r="S90" s="10"/>
      <c r="T90" s="10"/>
      <c r="U90" s="10"/>
      <c r="V90" s="190"/>
      <c r="W90" s="208"/>
      <c r="X90" s="137"/>
      <c r="Y90" s="137"/>
      <c r="Z90" s="137"/>
    </row>
    <row r="91" spans="1:26" ht="24.95" customHeight="1" x14ac:dyDescent="0.25">
      <c r="A91" s="179"/>
      <c r="B91" s="205">
        <v>1</v>
      </c>
      <c r="C91" s="180" t="s">
        <v>2960</v>
      </c>
      <c r="D91" s="236" t="s">
        <v>2961</v>
      </c>
      <c r="E91" s="236"/>
      <c r="F91" s="174" t="s">
        <v>2962</v>
      </c>
      <c r="G91" s="175">
        <v>1.4870000000000001</v>
      </c>
      <c r="H91" s="174"/>
      <c r="I91" s="174">
        <f>ROUND(G91*(H91),2)</f>
        <v>0</v>
      </c>
      <c r="J91" s="176">
        <f>ROUND(G91*(N91),2)</f>
        <v>215.62</v>
      </c>
      <c r="K91" s="177">
        <f>ROUND(G91*(O91),2)</f>
        <v>0</v>
      </c>
      <c r="L91" s="177">
        <f>ROUND(G91*(H91),2)</f>
        <v>0</v>
      </c>
      <c r="M91" s="177"/>
      <c r="N91" s="177">
        <v>145</v>
      </c>
      <c r="O91" s="177"/>
      <c r="P91" s="183">
        <v>1.1773199999999999</v>
      </c>
      <c r="Q91" s="181"/>
      <c r="R91" s="181">
        <v>1.1773199999999999</v>
      </c>
      <c r="S91" s="182">
        <f>ROUND(G91*(P91),3)</f>
        <v>1.7509999999999999</v>
      </c>
      <c r="T91" s="178"/>
      <c r="U91" s="178"/>
      <c r="V91" s="191"/>
      <c r="W91" s="53"/>
      <c r="Z91">
        <v>0</v>
      </c>
    </row>
    <row r="92" spans="1:26" x14ac:dyDescent="0.25">
      <c r="A92" s="10"/>
      <c r="B92" s="204"/>
      <c r="C92" s="172">
        <v>3</v>
      </c>
      <c r="D92" s="235" t="s">
        <v>293</v>
      </c>
      <c r="E92" s="235"/>
      <c r="F92" s="138"/>
      <c r="G92" s="171"/>
      <c r="H92" s="138"/>
      <c r="I92" s="140">
        <f>ROUND((SUM(I90:I91))/1,2)</f>
        <v>0</v>
      </c>
      <c r="J92" s="139"/>
      <c r="K92" s="139"/>
      <c r="L92" s="139">
        <f>ROUND((SUM(L90:L91))/1,2)</f>
        <v>0</v>
      </c>
      <c r="M92" s="139">
        <f>ROUND((SUM(M90:M91))/1,2)</f>
        <v>0</v>
      </c>
      <c r="N92" s="139"/>
      <c r="O92" s="139"/>
      <c r="P92" s="139"/>
      <c r="Q92" s="10"/>
      <c r="R92" s="10"/>
      <c r="S92" s="10">
        <f>ROUND((SUM(S90:S91))/1,2)</f>
        <v>1.75</v>
      </c>
      <c r="T92" s="10"/>
      <c r="U92" s="10"/>
      <c r="V92" s="192">
        <f>ROUND((SUM(V90:V91))/1,2)</f>
        <v>0</v>
      </c>
      <c r="W92" s="208"/>
      <c r="X92" s="137"/>
      <c r="Y92" s="137"/>
      <c r="Z92" s="137"/>
    </row>
    <row r="93" spans="1:26" x14ac:dyDescent="0.25">
      <c r="A93" s="1"/>
      <c r="B93" s="200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3"/>
      <c r="W93" s="53"/>
    </row>
    <row r="94" spans="1:26" x14ac:dyDescent="0.25">
      <c r="A94" s="10"/>
      <c r="B94" s="204"/>
      <c r="C94" s="172">
        <v>6</v>
      </c>
      <c r="D94" s="235" t="s">
        <v>296</v>
      </c>
      <c r="E94" s="235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10"/>
      <c r="R94" s="10"/>
      <c r="S94" s="10"/>
      <c r="T94" s="10"/>
      <c r="U94" s="10"/>
      <c r="V94" s="190"/>
      <c r="W94" s="208"/>
      <c r="X94" s="137"/>
      <c r="Y94" s="137"/>
      <c r="Z94" s="137"/>
    </row>
    <row r="95" spans="1:26" ht="24.95" customHeight="1" x14ac:dyDescent="0.25">
      <c r="A95" s="179"/>
      <c r="B95" s="205">
        <v>2</v>
      </c>
      <c r="C95" s="180" t="s">
        <v>1746</v>
      </c>
      <c r="D95" s="236" t="s">
        <v>2963</v>
      </c>
      <c r="E95" s="236"/>
      <c r="F95" s="174" t="s">
        <v>2964</v>
      </c>
      <c r="G95" s="175">
        <v>5.15</v>
      </c>
      <c r="H95" s="174"/>
      <c r="I95" s="174">
        <f t="shared" ref="I95:I100" si="0">ROUND(G95*(H95),2)</f>
        <v>0</v>
      </c>
      <c r="J95" s="176">
        <f t="shared" ref="J95:J100" si="1">ROUND(G95*(N95),2)</f>
        <v>7.93</v>
      </c>
      <c r="K95" s="177">
        <f t="shared" ref="K95:K100" si="2">ROUND(G95*(O95),2)</f>
        <v>0</v>
      </c>
      <c r="L95" s="177">
        <f t="shared" ref="L95:L100" si="3">ROUND(G95*(H95),2)</f>
        <v>0</v>
      </c>
      <c r="M95" s="177"/>
      <c r="N95" s="177">
        <v>1.54</v>
      </c>
      <c r="O95" s="177"/>
      <c r="P95" s="183">
        <v>5.2999999999999998E-4</v>
      </c>
      <c r="Q95" s="181"/>
      <c r="R95" s="181">
        <v>5.2999999999999998E-4</v>
      </c>
      <c r="S95" s="182">
        <f t="shared" ref="S95:S100" si="4">ROUND(G95*(P95),3)</f>
        <v>3.0000000000000001E-3</v>
      </c>
      <c r="T95" s="178"/>
      <c r="U95" s="178"/>
      <c r="V95" s="191"/>
      <c r="W95" s="53"/>
      <c r="Z95">
        <v>0</v>
      </c>
    </row>
    <row r="96" spans="1:26" ht="24.95" customHeight="1" x14ac:dyDescent="0.25">
      <c r="A96" s="179"/>
      <c r="B96" s="205">
        <v>3</v>
      </c>
      <c r="C96" s="180" t="s">
        <v>2965</v>
      </c>
      <c r="D96" s="236" t="s">
        <v>2966</v>
      </c>
      <c r="E96" s="236"/>
      <c r="F96" s="174" t="s">
        <v>2964</v>
      </c>
      <c r="G96" s="175">
        <v>5.15</v>
      </c>
      <c r="H96" s="174"/>
      <c r="I96" s="174">
        <f t="shared" si="0"/>
        <v>0</v>
      </c>
      <c r="J96" s="176">
        <f t="shared" si="1"/>
        <v>51.5</v>
      </c>
      <c r="K96" s="177">
        <f t="shared" si="2"/>
        <v>0</v>
      </c>
      <c r="L96" s="177">
        <f t="shared" si="3"/>
        <v>0</v>
      </c>
      <c r="M96" s="177"/>
      <c r="N96" s="177">
        <v>10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4</v>
      </c>
      <c r="C97" s="180" t="s">
        <v>1751</v>
      </c>
      <c r="D97" s="236" t="s">
        <v>2967</v>
      </c>
      <c r="E97" s="236"/>
      <c r="F97" s="174" t="s">
        <v>2964</v>
      </c>
      <c r="G97" s="175">
        <v>5.15</v>
      </c>
      <c r="H97" s="174"/>
      <c r="I97" s="174">
        <f t="shared" si="0"/>
        <v>0</v>
      </c>
      <c r="J97" s="176">
        <f t="shared" si="1"/>
        <v>26.78</v>
      </c>
      <c r="K97" s="177">
        <f t="shared" si="2"/>
        <v>0</v>
      </c>
      <c r="L97" s="177">
        <f t="shared" si="3"/>
        <v>0</v>
      </c>
      <c r="M97" s="177"/>
      <c r="N97" s="177">
        <v>5.2</v>
      </c>
      <c r="O97" s="177"/>
      <c r="P97" s="183">
        <v>2.8800000000000002E-3</v>
      </c>
      <c r="Q97" s="181"/>
      <c r="R97" s="181">
        <v>2.8800000000000002E-3</v>
      </c>
      <c r="S97" s="182">
        <f t="shared" si="4"/>
        <v>1.4999999999999999E-2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5</v>
      </c>
      <c r="C98" s="180" t="s">
        <v>515</v>
      </c>
      <c r="D98" s="236" t="s">
        <v>2968</v>
      </c>
      <c r="E98" s="236"/>
      <c r="F98" s="174" t="s">
        <v>2962</v>
      </c>
      <c r="G98" s="175">
        <v>20.585000000000001</v>
      </c>
      <c r="H98" s="174"/>
      <c r="I98" s="174">
        <f t="shared" si="0"/>
        <v>0</v>
      </c>
      <c r="J98" s="176">
        <f t="shared" si="1"/>
        <v>2943.66</v>
      </c>
      <c r="K98" s="177">
        <f t="shared" si="2"/>
        <v>0</v>
      </c>
      <c r="L98" s="177">
        <f t="shared" si="3"/>
        <v>0</v>
      </c>
      <c r="M98" s="177"/>
      <c r="N98" s="177">
        <v>143</v>
      </c>
      <c r="O98" s="177"/>
      <c r="P98" s="183">
        <v>2.2395700000000001</v>
      </c>
      <c r="Q98" s="181"/>
      <c r="R98" s="181">
        <v>2.2395700000000001</v>
      </c>
      <c r="S98" s="182">
        <f t="shared" si="4"/>
        <v>46.101999999999997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6</v>
      </c>
      <c r="C99" s="180" t="s">
        <v>2969</v>
      </c>
      <c r="D99" s="236" t="s">
        <v>2970</v>
      </c>
      <c r="E99" s="236"/>
      <c r="F99" s="174" t="s">
        <v>2962</v>
      </c>
      <c r="G99" s="175">
        <v>20.585000000000001</v>
      </c>
      <c r="H99" s="174"/>
      <c r="I99" s="174">
        <f t="shared" si="0"/>
        <v>0</v>
      </c>
      <c r="J99" s="176">
        <f t="shared" si="1"/>
        <v>139.97999999999999</v>
      </c>
      <c r="K99" s="177">
        <f t="shared" si="2"/>
        <v>0</v>
      </c>
      <c r="L99" s="177">
        <f t="shared" si="3"/>
        <v>0</v>
      </c>
      <c r="M99" s="177"/>
      <c r="N99" s="177">
        <v>6.8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7</v>
      </c>
      <c r="C100" s="180" t="s">
        <v>1753</v>
      </c>
      <c r="D100" s="236" t="s">
        <v>2971</v>
      </c>
      <c r="E100" s="236"/>
      <c r="F100" s="174" t="s">
        <v>2972</v>
      </c>
      <c r="G100" s="175">
        <v>0.72299999999999998</v>
      </c>
      <c r="H100" s="174"/>
      <c r="I100" s="174">
        <f t="shared" si="0"/>
        <v>0</v>
      </c>
      <c r="J100" s="176">
        <f t="shared" si="1"/>
        <v>1098.96</v>
      </c>
      <c r="K100" s="177">
        <f t="shared" si="2"/>
        <v>0</v>
      </c>
      <c r="L100" s="177">
        <f t="shared" si="3"/>
        <v>0</v>
      </c>
      <c r="M100" s="177"/>
      <c r="N100" s="177">
        <v>1520</v>
      </c>
      <c r="O100" s="177"/>
      <c r="P100" s="183">
        <v>1.20296</v>
      </c>
      <c r="Q100" s="181"/>
      <c r="R100" s="181">
        <v>1.20296</v>
      </c>
      <c r="S100" s="182">
        <f t="shared" si="4"/>
        <v>0.87</v>
      </c>
      <c r="T100" s="178"/>
      <c r="U100" s="178"/>
      <c r="V100" s="191"/>
      <c r="W100" s="53"/>
      <c r="Z100">
        <v>0</v>
      </c>
    </row>
    <row r="101" spans="1:26" x14ac:dyDescent="0.25">
      <c r="A101" s="10"/>
      <c r="B101" s="204"/>
      <c r="C101" s="172">
        <v>6</v>
      </c>
      <c r="D101" s="235" t="s">
        <v>296</v>
      </c>
      <c r="E101" s="235"/>
      <c r="F101" s="138"/>
      <c r="G101" s="171"/>
      <c r="H101" s="138"/>
      <c r="I101" s="140">
        <f>ROUND((SUM(I94:I100))/1,2)</f>
        <v>0</v>
      </c>
      <c r="J101" s="139"/>
      <c r="K101" s="139"/>
      <c r="L101" s="139">
        <f>ROUND((SUM(L94:L100))/1,2)</f>
        <v>0</v>
      </c>
      <c r="M101" s="139">
        <f>ROUND((SUM(M94:M100))/1,2)</f>
        <v>0</v>
      </c>
      <c r="N101" s="139"/>
      <c r="O101" s="139"/>
      <c r="P101" s="139"/>
      <c r="Q101" s="10"/>
      <c r="R101" s="10"/>
      <c r="S101" s="10">
        <f>ROUND((SUM(S94:S100))/1,2)</f>
        <v>46.99</v>
      </c>
      <c r="T101" s="10"/>
      <c r="U101" s="10"/>
      <c r="V101" s="192">
        <f>ROUND((SUM(V94:V100))/1,2)</f>
        <v>0</v>
      </c>
      <c r="W101" s="208"/>
      <c r="X101" s="137"/>
      <c r="Y101" s="137"/>
      <c r="Z101" s="137"/>
    </row>
    <row r="102" spans="1:26" x14ac:dyDescent="0.25">
      <c r="A102" s="1"/>
      <c r="B102" s="200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193"/>
      <c r="W102" s="53"/>
    </row>
    <row r="103" spans="1:26" x14ac:dyDescent="0.25">
      <c r="A103" s="10"/>
      <c r="B103" s="204"/>
      <c r="C103" s="172">
        <v>9</v>
      </c>
      <c r="D103" s="235" t="s">
        <v>78</v>
      </c>
      <c r="E103" s="235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10"/>
      <c r="R103" s="10"/>
      <c r="S103" s="10"/>
      <c r="T103" s="10"/>
      <c r="U103" s="10"/>
      <c r="V103" s="190"/>
      <c r="W103" s="208"/>
      <c r="X103" s="137"/>
      <c r="Y103" s="137"/>
      <c r="Z103" s="137"/>
    </row>
    <row r="104" spans="1:26" ht="24.95" customHeight="1" x14ac:dyDescent="0.25">
      <c r="A104" s="179"/>
      <c r="B104" s="205">
        <v>8</v>
      </c>
      <c r="C104" s="180" t="s">
        <v>2973</v>
      </c>
      <c r="D104" s="236" t="s">
        <v>2974</v>
      </c>
      <c r="E104" s="236"/>
      <c r="F104" s="174" t="s">
        <v>2975</v>
      </c>
      <c r="G104" s="175">
        <v>60</v>
      </c>
      <c r="H104" s="174"/>
      <c r="I104" s="174">
        <f t="shared" ref="I104:I120" si="5">ROUND(G104*(H104),2)</f>
        <v>0</v>
      </c>
      <c r="J104" s="176">
        <f t="shared" ref="J104:J120" si="6">ROUND(G104*(N104),2)</f>
        <v>1200</v>
      </c>
      <c r="K104" s="177">
        <f t="shared" ref="K104:K120" si="7">ROUND(G104*(O104),2)</f>
        <v>0</v>
      </c>
      <c r="L104" s="177">
        <f t="shared" ref="L104:L120" si="8">ROUND(G104*(H104),2)</f>
        <v>0</v>
      </c>
      <c r="M104" s="177"/>
      <c r="N104" s="177">
        <v>20</v>
      </c>
      <c r="O104" s="177"/>
      <c r="P104" s="183">
        <v>1.6000000000000001E-4</v>
      </c>
      <c r="Q104" s="181"/>
      <c r="R104" s="181">
        <v>1.6000000000000001E-4</v>
      </c>
      <c r="S104" s="182">
        <f t="shared" ref="S104:S120" si="9">ROUND(G104*(P104),3)</f>
        <v>0.01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05">
        <v>9</v>
      </c>
      <c r="C105" s="180" t="s">
        <v>2812</v>
      </c>
      <c r="D105" s="236" t="s">
        <v>2976</v>
      </c>
      <c r="E105" s="236"/>
      <c r="F105" s="174" t="s">
        <v>2964</v>
      </c>
      <c r="G105" s="175">
        <v>420</v>
      </c>
      <c r="H105" s="174"/>
      <c r="I105" s="174">
        <f t="shared" si="5"/>
        <v>0</v>
      </c>
      <c r="J105" s="176">
        <f t="shared" si="6"/>
        <v>1117.2</v>
      </c>
      <c r="K105" s="177">
        <f t="shared" si="7"/>
        <v>0</v>
      </c>
      <c r="L105" s="177">
        <f t="shared" si="8"/>
        <v>0</v>
      </c>
      <c r="M105" s="177"/>
      <c r="N105" s="177">
        <v>2.66</v>
      </c>
      <c r="O105" s="177"/>
      <c r="P105" s="183">
        <v>5.0000000000000002E-5</v>
      </c>
      <c r="Q105" s="181"/>
      <c r="R105" s="181">
        <v>5.0000000000000002E-5</v>
      </c>
      <c r="S105" s="182">
        <f t="shared" si="9"/>
        <v>2.1000000000000001E-2</v>
      </c>
      <c r="T105" s="178"/>
      <c r="U105" s="178"/>
      <c r="V105" s="191"/>
      <c r="W105" s="53"/>
      <c r="Z105">
        <v>0</v>
      </c>
    </row>
    <row r="106" spans="1:26" ht="24.95" customHeight="1" x14ac:dyDescent="0.25">
      <c r="A106" s="179"/>
      <c r="B106" s="205">
        <v>10</v>
      </c>
      <c r="C106" s="180" t="s">
        <v>2977</v>
      </c>
      <c r="D106" s="236" t="s">
        <v>2978</v>
      </c>
      <c r="E106" s="236"/>
      <c r="F106" s="174" t="s">
        <v>2964</v>
      </c>
      <c r="G106" s="175">
        <v>420</v>
      </c>
      <c r="H106" s="174"/>
      <c r="I106" s="174">
        <f t="shared" si="5"/>
        <v>0</v>
      </c>
      <c r="J106" s="176">
        <f t="shared" si="6"/>
        <v>37.799999999999997</v>
      </c>
      <c r="K106" s="177">
        <f t="shared" si="7"/>
        <v>0</v>
      </c>
      <c r="L106" s="177">
        <f t="shared" si="8"/>
        <v>0</v>
      </c>
      <c r="M106" s="177"/>
      <c r="N106" s="177">
        <v>0.09</v>
      </c>
      <c r="O106" s="177"/>
      <c r="P106" s="181"/>
      <c r="Q106" s="181"/>
      <c r="R106" s="181"/>
      <c r="S106" s="182">
        <f t="shared" si="9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11</v>
      </c>
      <c r="C107" s="180" t="s">
        <v>2979</v>
      </c>
      <c r="D107" s="236" t="s">
        <v>2980</v>
      </c>
      <c r="E107" s="236"/>
      <c r="F107" s="174" t="s">
        <v>2962</v>
      </c>
      <c r="G107" s="175">
        <v>47.345999999999997</v>
      </c>
      <c r="H107" s="174"/>
      <c r="I107" s="174">
        <f t="shared" si="5"/>
        <v>0</v>
      </c>
      <c r="J107" s="176">
        <f t="shared" si="6"/>
        <v>3503.6</v>
      </c>
      <c r="K107" s="177">
        <f t="shared" si="7"/>
        <v>0</v>
      </c>
      <c r="L107" s="177">
        <f t="shared" si="8"/>
        <v>0</v>
      </c>
      <c r="M107" s="177"/>
      <c r="N107" s="177">
        <v>74</v>
      </c>
      <c r="O107" s="177"/>
      <c r="P107" s="181"/>
      <c r="Q107" s="181"/>
      <c r="R107" s="181"/>
      <c r="S107" s="182">
        <f t="shared" si="9"/>
        <v>0</v>
      </c>
      <c r="T107" s="178"/>
      <c r="U107" s="178"/>
      <c r="V107" s="191"/>
      <c r="W107" s="53"/>
      <c r="Z107">
        <v>0</v>
      </c>
    </row>
    <row r="108" spans="1:26" ht="24.95" customHeight="1" x14ac:dyDescent="0.25">
      <c r="A108" s="179"/>
      <c r="B108" s="205">
        <v>12</v>
      </c>
      <c r="C108" s="180" t="s">
        <v>2981</v>
      </c>
      <c r="D108" s="236" t="s">
        <v>2982</v>
      </c>
      <c r="E108" s="236"/>
      <c r="F108" s="174" t="s">
        <v>2962</v>
      </c>
      <c r="G108" s="175">
        <v>47.345999999999997</v>
      </c>
      <c r="H108" s="174"/>
      <c r="I108" s="174">
        <f t="shared" si="5"/>
        <v>0</v>
      </c>
      <c r="J108" s="176">
        <f t="shared" si="6"/>
        <v>1917.51</v>
      </c>
      <c r="K108" s="177">
        <f t="shared" si="7"/>
        <v>0</v>
      </c>
      <c r="L108" s="177">
        <f t="shared" si="8"/>
        <v>0</v>
      </c>
      <c r="M108" s="177"/>
      <c r="N108" s="177">
        <v>40.5</v>
      </c>
      <c r="O108" s="177"/>
      <c r="P108" s="181"/>
      <c r="Q108" s="181"/>
      <c r="R108" s="181"/>
      <c r="S108" s="182">
        <f t="shared" si="9"/>
        <v>0</v>
      </c>
      <c r="T108" s="178"/>
      <c r="U108" s="178"/>
      <c r="V108" s="191"/>
      <c r="W108" s="53"/>
      <c r="Z108">
        <v>0</v>
      </c>
    </row>
    <row r="109" spans="1:26" ht="24.95" customHeight="1" x14ac:dyDescent="0.25">
      <c r="A109" s="179"/>
      <c r="B109" s="205">
        <v>13</v>
      </c>
      <c r="C109" s="180" t="s">
        <v>2983</v>
      </c>
      <c r="D109" s="236" t="s">
        <v>2984</v>
      </c>
      <c r="E109" s="236"/>
      <c r="F109" s="174" t="s">
        <v>2964</v>
      </c>
      <c r="G109" s="175">
        <v>0.67</v>
      </c>
      <c r="H109" s="174"/>
      <c r="I109" s="174">
        <f t="shared" si="5"/>
        <v>0</v>
      </c>
      <c r="J109" s="176">
        <f t="shared" si="6"/>
        <v>3.24</v>
      </c>
      <c r="K109" s="177">
        <f t="shared" si="7"/>
        <v>0</v>
      </c>
      <c r="L109" s="177">
        <f t="shared" si="8"/>
        <v>0</v>
      </c>
      <c r="M109" s="177"/>
      <c r="N109" s="177">
        <v>4.84</v>
      </c>
      <c r="O109" s="177"/>
      <c r="P109" s="181"/>
      <c r="Q109" s="181"/>
      <c r="R109" s="181"/>
      <c r="S109" s="182">
        <f t="shared" si="9"/>
        <v>0</v>
      </c>
      <c r="T109" s="178"/>
      <c r="U109" s="178"/>
      <c r="V109" s="191"/>
      <c r="W109" s="53"/>
      <c r="Z109">
        <v>0</v>
      </c>
    </row>
    <row r="110" spans="1:26" ht="24.95" customHeight="1" x14ac:dyDescent="0.25">
      <c r="A110" s="179"/>
      <c r="B110" s="205">
        <v>14</v>
      </c>
      <c r="C110" s="180" t="s">
        <v>1779</v>
      </c>
      <c r="D110" s="236" t="s">
        <v>2985</v>
      </c>
      <c r="E110" s="236"/>
      <c r="F110" s="174" t="s">
        <v>2986</v>
      </c>
      <c r="G110" s="175">
        <v>1</v>
      </c>
      <c r="H110" s="174"/>
      <c r="I110" s="174">
        <f t="shared" si="5"/>
        <v>0</v>
      </c>
      <c r="J110" s="176">
        <f t="shared" si="6"/>
        <v>0.4</v>
      </c>
      <c r="K110" s="177">
        <f t="shared" si="7"/>
        <v>0</v>
      </c>
      <c r="L110" s="177">
        <f t="shared" si="8"/>
        <v>0</v>
      </c>
      <c r="M110" s="177"/>
      <c r="N110" s="177">
        <v>0.4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1"/>
      <c r="W110" s="53"/>
      <c r="Z110">
        <v>0</v>
      </c>
    </row>
    <row r="111" spans="1:26" ht="24.95" customHeight="1" x14ac:dyDescent="0.25">
      <c r="A111" s="179"/>
      <c r="B111" s="205">
        <v>15</v>
      </c>
      <c r="C111" s="180" t="s">
        <v>2987</v>
      </c>
      <c r="D111" s="236" t="s">
        <v>2988</v>
      </c>
      <c r="E111" s="236"/>
      <c r="F111" s="174" t="s">
        <v>2986</v>
      </c>
      <c r="G111" s="175">
        <v>1</v>
      </c>
      <c r="H111" s="174"/>
      <c r="I111" s="174">
        <f t="shared" si="5"/>
        <v>0</v>
      </c>
      <c r="J111" s="176">
        <f t="shared" si="6"/>
        <v>0.7</v>
      </c>
      <c r="K111" s="177">
        <f t="shared" si="7"/>
        <v>0</v>
      </c>
      <c r="L111" s="177">
        <f t="shared" si="8"/>
        <v>0</v>
      </c>
      <c r="M111" s="177"/>
      <c r="N111" s="177">
        <v>0.7</v>
      </c>
      <c r="O111" s="177"/>
      <c r="P111" s="181"/>
      <c r="Q111" s="181"/>
      <c r="R111" s="181"/>
      <c r="S111" s="182">
        <f t="shared" si="9"/>
        <v>0</v>
      </c>
      <c r="T111" s="178"/>
      <c r="U111" s="178"/>
      <c r="V111" s="191"/>
      <c r="W111" s="53"/>
      <c r="Z111">
        <v>0</v>
      </c>
    </row>
    <row r="112" spans="1:26" ht="24.95" customHeight="1" x14ac:dyDescent="0.25">
      <c r="A112" s="179"/>
      <c r="B112" s="205">
        <v>16</v>
      </c>
      <c r="C112" s="180" t="s">
        <v>140</v>
      </c>
      <c r="D112" s="236" t="s">
        <v>2989</v>
      </c>
      <c r="E112" s="236"/>
      <c r="F112" s="174" t="s">
        <v>2964</v>
      </c>
      <c r="G112" s="175">
        <v>1.68</v>
      </c>
      <c r="H112" s="174"/>
      <c r="I112" s="174">
        <f t="shared" si="5"/>
        <v>0</v>
      </c>
      <c r="J112" s="176">
        <f t="shared" si="6"/>
        <v>14.78</v>
      </c>
      <c r="K112" s="177">
        <f t="shared" si="7"/>
        <v>0</v>
      </c>
      <c r="L112" s="177">
        <f t="shared" si="8"/>
        <v>0</v>
      </c>
      <c r="M112" s="177"/>
      <c r="N112" s="177">
        <v>8.8000000000000007</v>
      </c>
      <c r="O112" s="177"/>
      <c r="P112" s="181"/>
      <c r="Q112" s="181"/>
      <c r="R112" s="181"/>
      <c r="S112" s="182">
        <f t="shared" si="9"/>
        <v>0</v>
      </c>
      <c r="T112" s="178"/>
      <c r="U112" s="178"/>
      <c r="V112" s="191"/>
      <c r="W112" s="53"/>
      <c r="Z112">
        <v>0</v>
      </c>
    </row>
    <row r="113" spans="1:26" ht="24.95" customHeight="1" x14ac:dyDescent="0.25">
      <c r="A113" s="179"/>
      <c r="B113" s="205">
        <v>17</v>
      </c>
      <c r="C113" s="180" t="s">
        <v>142</v>
      </c>
      <c r="D113" s="236" t="s">
        <v>2990</v>
      </c>
      <c r="E113" s="236"/>
      <c r="F113" s="174" t="s">
        <v>2964</v>
      </c>
      <c r="G113" s="175">
        <v>3.0750000000000002</v>
      </c>
      <c r="H113" s="174"/>
      <c r="I113" s="174">
        <f t="shared" si="5"/>
        <v>0</v>
      </c>
      <c r="J113" s="176">
        <f t="shared" si="6"/>
        <v>20.91</v>
      </c>
      <c r="K113" s="177">
        <f t="shared" si="7"/>
        <v>0</v>
      </c>
      <c r="L113" s="177">
        <f t="shared" si="8"/>
        <v>0</v>
      </c>
      <c r="M113" s="177"/>
      <c r="N113" s="177">
        <v>6.8</v>
      </c>
      <c r="O113" s="177"/>
      <c r="P113" s="181"/>
      <c r="Q113" s="181"/>
      <c r="R113" s="181"/>
      <c r="S113" s="182">
        <f t="shared" si="9"/>
        <v>0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05">
        <v>18</v>
      </c>
      <c r="C114" s="180" t="s">
        <v>2991</v>
      </c>
      <c r="D114" s="236" t="s">
        <v>2992</v>
      </c>
      <c r="E114" s="236"/>
      <c r="F114" s="174" t="s">
        <v>2962</v>
      </c>
      <c r="G114" s="175">
        <v>0.308</v>
      </c>
      <c r="H114" s="174"/>
      <c r="I114" s="174">
        <f t="shared" si="5"/>
        <v>0</v>
      </c>
      <c r="J114" s="176">
        <f t="shared" si="6"/>
        <v>16.48</v>
      </c>
      <c r="K114" s="177">
        <f t="shared" si="7"/>
        <v>0</v>
      </c>
      <c r="L114" s="177">
        <f t="shared" si="8"/>
        <v>0</v>
      </c>
      <c r="M114" s="177"/>
      <c r="N114" s="177">
        <v>53.5</v>
      </c>
      <c r="O114" s="177"/>
      <c r="P114" s="181"/>
      <c r="Q114" s="181"/>
      <c r="R114" s="181"/>
      <c r="S114" s="182">
        <f t="shared" si="9"/>
        <v>0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05">
        <v>19</v>
      </c>
      <c r="C115" s="180" t="s">
        <v>150</v>
      </c>
      <c r="D115" s="236" t="s">
        <v>2993</v>
      </c>
      <c r="E115" s="236"/>
      <c r="F115" s="174" t="s">
        <v>2972</v>
      </c>
      <c r="G115" s="175">
        <v>105.634</v>
      </c>
      <c r="H115" s="174"/>
      <c r="I115" s="174">
        <f t="shared" si="5"/>
        <v>0</v>
      </c>
      <c r="J115" s="176">
        <f t="shared" si="6"/>
        <v>1035.21</v>
      </c>
      <c r="K115" s="177">
        <f t="shared" si="7"/>
        <v>0</v>
      </c>
      <c r="L115" s="177">
        <f t="shared" si="8"/>
        <v>0</v>
      </c>
      <c r="M115" s="177"/>
      <c r="N115" s="177">
        <v>9.8000000000000007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20</v>
      </c>
      <c r="C116" s="180" t="s">
        <v>153</v>
      </c>
      <c r="D116" s="236" t="s">
        <v>2994</v>
      </c>
      <c r="E116" s="236"/>
      <c r="F116" s="174" t="s">
        <v>2972</v>
      </c>
      <c r="G116" s="175">
        <v>1056.3399999999999</v>
      </c>
      <c r="H116" s="174"/>
      <c r="I116" s="174">
        <f t="shared" si="5"/>
        <v>0</v>
      </c>
      <c r="J116" s="176">
        <f t="shared" si="6"/>
        <v>338.03</v>
      </c>
      <c r="K116" s="177">
        <f t="shared" si="7"/>
        <v>0</v>
      </c>
      <c r="L116" s="177">
        <f t="shared" si="8"/>
        <v>0</v>
      </c>
      <c r="M116" s="177"/>
      <c r="N116" s="177">
        <v>0.32</v>
      </c>
      <c r="O116" s="177"/>
      <c r="P116" s="181"/>
      <c r="Q116" s="181"/>
      <c r="R116" s="181"/>
      <c r="S116" s="182">
        <f t="shared" si="9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21</v>
      </c>
      <c r="C117" s="180" t="s">
        <v>155</v>
      </c>
      <c r="D117" s="236" t="s">
        <v>2995</v>
      </c>
      <c r="E117" s="236"/>
      <c r="F117" s="174" t="s">
        <v>2972</v>
      </c>
      <c r="G117" s="175">
        <v>105.634</v>
      </c>
      <c r="H117" s="174"/>
      <c r="I117" s="174">
        <f t="shared" si="5"/>
        <v>0</v>
      </c>
      <c r="J117" s="176">
        <f t="shared" si="6"/>
        <v>866.2</v>
      </c>
      <c r="K117" s="177">
        <f t="shared" si="7"/>
        <v>0</v>
      </c>
      <c r="L117" s="177">
        <f t="shared" si="8"/>
        <v>0</v>
      </c>
      <c r="M117" s="177"/>
      <c r="N117" s="177">
        <v>8.1999999999999993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22</v>
      </c>
      <c r="C118" s="180" t="s">
        <v>157</v>
      </c>
      <c r="D118" s="236" t="s">
        <v>2996</v>
      </c>
      <c r="E118" s="236"/>
      <c r="F118" s="174" t="s">
        <v>2972</v>
      </c>
      <c r="G118" s="175">
        <v>422.536</v>
      </c>
      <c r="H118" s="174"/>
      <c r="I118" s="174">
        <f t="shared" si="5"/>
        <v>0</v>
      </c>
      <c r="J118" s="176">
        <f t="shared" si="6"/>
        <v>392.96</v>
      </c>
      <c r="K118" s="177">
        <f t="shared" si="7"/>
        <v>0</v>
      </c>
      <c r="L118" s="177">
        <f t="shared" si="8"/>
        <v>0</v>
      </c>
      <c r="M118" s="177"/>
      <c r="N118" s="177">
        <v>0.93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23</v>
      </c>
      <c r="C119" s="180" t="s">
        <v>2997</v>
      </c>
      <c r="D119" s="236" t="s">
        <v>2998</v>
      </c>
      <c r="E119" s="236"/>
      <c r="F119" s="174" t="s">
        <v>2972</v>
      </c>
      <c r="G119" s="175">
        <v>105.634</v>
      </c>
      <c r="H119" s="174"/>
      <c r="I119" s="174">
        <f t="shared" si="5"/>
        <v>0</v>
      </c>
      <c r="J119" s="176">
        <f t="shared" si="6"/>
        <v>2640.85</v>
      </c>
      <c r="K119" s="177">
        <f t="shared" si="7"/>
        <v>0</v>
      </c>
      <c r="L119" s="177">
        <f t="shared" si="8"/>
        <v>0</v>
      </c>
      <c r="M119" s="177"/>
      <c r="N119" s="177">
        <v>25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1"/>
      <c r="W119" s="53"/>
      <c r="Z119">
        <v>0</v>
      </c>
    </row>
    <row r="120" spans="1:26" ht="24.95" customHeight="1" x14ac:dyDescent="0.25">
      <c r="A120" s="179"/>
      <c r="B120" s="205">
        <v>24</v>
      </c>
      <c r="C120" s="180" t="s">
        <v>2999</v>
      </c>
      <c r="D120" s="236" t="s">
        <v>3000</v>
      </c>
      <c r="E120" s="236"/>
      <c r="F120" s="174" t="s">
        <v>3001</v>
      </c>
      <c r="G120" s="175">
        <v>50</v>
      </c>
      <c r="H120" s="174"/>
      <c r="I120" s="174">
        <f t="shared" si="5"/>
        <v>0</v>
      </c>
      <c r="J120" s="176">
        <f t="shared" si="6"/>
        <v>750</v>
      </c>
      <c r="K120" s="177">
        <f t="shared" si="7"/>
        <v>0</v>
      </c>
      <c r="L120" s="177">
        <f t="shared" si="8"/>
        <v>0</v>
      </c>
      <c r="M120" s="177"/>
      <c r="N120" s="177">
        <v>15</v>
      </c>
      <c r="O120" s="177"/>
      <c r="P120" s="181"/>
      <c r="Q120" s="181"/>
      <c r="R120" s="181"/>
      <c r="S120" s="182">
        <f t="shared" si="9"/>
        <v>0</v>
      </c>
      <c r="T120" s="178"/>
      <c r="U120" s="178"/>
      <c r="V120" s="191"/>
      <c r="W120" s="53"/>
      <c r="Z120">
        <v>0</v>
      </c>
    </row>
    <row r="121" spans="1:26" x14ac:dyDescent="0.25">
      <c r="A121" s="10"/>
      <c r="B121" s="204"/>
      <c r="C121" s="172">
        <v>9</v>
      </c>
      <c r="D121" s="235" t="s">
        <v>78</v>
      </c>
      <c r="E121" s="235"/>
      <c r="F121" s="138"/>
      <c r="G121" s="171"/>
      <c r="H121" s="138"/>
      <c r="I121" s="140">
        <f>ROUND((SUM(I103:I120))/1,2)</f>
        <v>0</v>
      </c>
      <c r="J121" s="139"/>
      <c r="K121" s="139"/>
      <c r="L121" s="139">
        <f>ROUND((SUM(L103:L120))/1,2)</f>
        <v>0</v>
      </c>
      <c r="M121" s="139">
        <f>ROUND((SUM(M103:M120))/1,2)</f>
        <v>0</v>
      </c>
      <c r="N121" s="139"/>
      <c r="O121" s="139"/>
      <c r="P121" s="139"/>
      <c r="Q121" s="10"/>
      <c r="R121" s="10"/>
      <c r="S121" s="10">
        <f>ROUND((SUM(S103:S120))/1,2)</f>
        <v>0.03</v>
      </c>
      <c r="T121" s="10"/>
      <c r="U121" s="10"/>
      <c r="V121" s="192">
        <f>ROUND((SUM(V103:V120))/1,2)</f>
        <v>0</v>
      </c>
      <c r="W121" s="208"/>
      <c r="X121" s="137"/>
      <c r="Y121" s="137"/>
      <c r="Z121" s="137"/>
    </row>
    <row r="122" spans="1:26" x14ac:dyDescent="0.25">
      <c r="A122" s="1"/>
      <c r="B122" s="200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193"/>
      <c r="W122" s="53"/>
    </row>
    <row r="123" spans="1:26" x14ac:dyDescent="0.25">
      <c r="A123" s="10"/>
      <c r="B123" s="204"/>
      <c r="C123" s="172">
        <v>99</v>
      </c>
      <c r="D123" s="235" t="s">
        <v>297</v>
      </c>
      <c r="E123" s="235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10"/>
      <c r="R123" s="10"/>
      <c r="S123" s="10"/>
      <c r="T123" s="10"/>
      <c r="U123" s="10"/>
      <c r="V123" s="190"/>
      <c r="W123" s="208"/>
      <c r="X123" s="137"/>
      <c r="Y123" s="137"/>
      <c r="Z123" s="137"/>
    </row>
    <row r="124" spans="1:26" ht="24.95" customHeight="1" x14ac:dyDescent="0.25">
      <c r="A124" s="179"/>
      <c r="B124" s="205">
        <v>25</v>
      </c>
      <c r="C124" s="180" t="s">
        <v>1708</v>
      </c>
      <c r="D124" s="236" t="s">
        <v>3002</v>
      </c>
      <c r="E124" s="236"/>
      <c r="F124" s="174" t="s">
        <v>2972</v>
      </c>
      <c r="G124" s="175">
        <v>52.893000000000001</v>
      </c>
      <c r="H124" s="174"/>
      <c r="I124" s="174">
        <f>ROUND(G124*(H124),2)</f>
        <v>0</v>
      </c>
      <c r="J124" s="176">
        <f>ROUND(G124*(N124),2)</f>
        <v>1137.2</v>
      </c>
      <c r="K124" s="177">
        <f>ROUND(G124*(O124),2)</f>
        <v>0</v>
      </c>
      <c r="L124" s="177">
        <f>ROUND(G124*(H124),2)</f>
        <v>0</v>
      </c>
      <c r="M124" s="177"/>
      <c r="N124" s="177">
        <v>21.5</v>
      </c>
      <c r="O124" s="177"/>
      <c r="P124" s="181"/>
      <c r="Q124" s="181"/>
      <c r="R124" s="181"/>
      <c r="S124" s="182">
        <f>ROUND(G124*(P124),3)</f>
        <v>0</v>
      </c>
      <c r="T124" s="178"/>
      <c r="U124" s="178"/>
      <c r="V124" s="191"/>
      <c r="W124" s="53"/>
      <c r="Z124">
        <v>0</v>
      </c>
    </row>
    <row r="125" spans="1:26" x14ac:dyDescent="0.25">
      <c r="A125" s="10"/>
      <c r="B125" s="204"/>
      <c r="C125" s="172">
        <v>99</v>
      </c>
      <c r="D125" s="235" t="s">
        <v>297</v>
      </c>
      <c r="E125" s="235"/>
      <c r="F125" s="138"/>
      <c r="G125" s="171"/>
      <c r="H125" s="138"/>
      <c r="I125" s="140">
        <f>ROUND((SUM(I123:I124))/1,2)</f>
        <v>0</v>
      </c>
      <c r="J125" s="139"/>
      <c r="K125" s="139"/>
      <c r="L125" s="139">
        <f>ROUND((SUM(L123:L124))/1,2)</f>
        <v>0</v>
      </c>
      <c r="M125" s="139">
        <f>ROUND((SUM(M123:M124))/1,2)</f>
        <v>0</v>
      </c>
      <c r="N125" s="139"/>
      <c r="O125" s="139"/>
      <c r="P125" s="139"/>
      <c r="Q125" s="10"/>
      <c r="R125" s="10"/>
      <c r="S125" s="10">
        <f>ROUND((SUM(S123:S124))/1,2)</f>
        <v>0</v>
      </c>
      <c r="T125" s="10"/>
      <c r="U125" s="10"/>
      <c r="V125" s="192">
        <f>ROUND((SUM(V123:V124))/1,2)</f>
        <v>0</v>
      </c>
      <c r="W125" s="208"/>
      <c r="X125" s="137"/>
      <c r="Y125" s="137"/>
      <c r="Z125" s="137"/>
    </row>
    <row r="126" spans="1:26" x14ac:dyDescent="0.25">
      <c r="A126" s="1"/>
      <c r="B126" s="200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193"/>
      <c r="W126" s="53"/>
    </row>
    <row r="127" spans="1:26" x14ac:dyDescent="0.25">
      <c r="A127" s="10"/>
      <c r="B127" s="204"/>
      <c r="C127" s="10"/>
      <c r="D127" s="237" t="s">
        <v>76</v>
      </c>
      <c r="E127" s="237"/>
      <c r="F127" s="138"/>
      <c r="G127" s="171"/>
      <c r="H127" s="138"/>
      <c r="I127" s="140">
        <f>ROUND((SUM(I89:I126))/2,2)</f>
        <v>0</v>
      </c>
      <c r="J127" s="139"/>
      <c r="K127" s="139"/>
      <c r="L127" s="138">
        <f>ROUND((SUM(L89:L126))/2,2)</f>
        <v>0</v>
      </c>
      <c r="M127" s="138">
        <f>ROUND((SUM(M89:M126))/2,2)</f>
        <v>0</v>
      </c>
      <c r="N127" s="139"/>
      <c r="O127" s="139"/>
      <c r="P127" s="184"/>
      <c r="Q127" s="10"/>
      <c r="R127" s="10"/>
      <c r="S127" s="184">
        <f>ROUND((SUM(S89:S126))/2,2)</f>
        <v>48.77</v>
      </c>
      <c r="T127" s="10"/>
      <c r="U127" s="10"/>
      <c r="V127" s="192">
        <f>ROUND((SUM(V89:V126))/2,2)</f>
        <v>0</v>
      </c>
      <c r="W127" s="53"/>
    </row>
    <row r="128" spans="1:26" x14ac:dyDescent="0.25">
      <c r="A128" s="1"/>
      <c r="B128" s="200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193"/>
      <c r="W128" s="53"/>
    </row>
    <row r="129" spans="1:26" x14ac:dyDescent="0.25">
      <c r="A129" s="10"/>
      <c r="B129" s="204"/>
      <c r="C129" s="10"/>
      <c r="D129" s="237" t="s">
        <v>79</v>
      </c>
      <c r="E129" s="237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0"/>
      <c r="W129" s="208"/>
      <c r="X129" s="137"/>
      <c r="Y129" s="137"/>
      <c r="Z129" s="137"/>
    </row>
    <row r="130" spans="1:26" x14ac:dyDescent="0.25">
      <c r="A130" s="10"/>
      <c r="B130" s="204"/>
      <c r="C130" s="172">
        <v>713</v>
      </c>
      <c r="D130" s="235" t="s">
        <v>80</v>
      </c>
      <c r="E130" s="235"/>
      <c r="F130" s="138"/>
      <c r="G130" s="171"/>
      <c r="H130" s="138"/>
      <c r="I130" s="138"/>
      <c r="J130" s="139"/>
      <c r="K130" s="139"/>
      <c r="L130" s="139"/>
      <c r="M130" s="139"/>
      <c r="N130" s="139"/>
      <c r="O130" s="139"/>
      <c r="P130" s="139"/>
      <c r="Q130" s="10"/>
      <c r="R130" s="10"/>
      <c r="S130" s="10"/>
      <c r="T130" s="10"/>
      <c r="U130" s="10"/>
      <c r="V130" s="190"/>
      <c r="W130" s="208"/>
      <c r="X130" s="137"/>
      <c r="Y130" s="137"/>
      <c r="Z130" s="137"/>
    </row>
    <row r="131" spans="1:26" ht="24.95" customHeight="1" x14ac:dyDescent="0.25">
      <c r="A131" s="179"/>
      <c r="B131" s="205">
        <v>26</v>
      </c>
      <c r="C131" s="180" t="s">
        <v>3003</v>
      </c>
      <c r="D131" s="236" t="s">
        <v>3004</v>
      </c>
      <c r="E131" s="236"/>
      <c r="F131" s="174" t="s">
        <v>2964</v>
      </c>
      <c r="G131" s="175">
        <v>7.1630000000000003</v>
      </c>
      <c r="H131" s="174"/>
      <c r="I131" s="174">
        <f>ROUND(G131*(H131),2)</f>
        <v>0</v>
      </c>
      <c r="J131" s="176">
        <f>ROUND(G131*(N131),2)</f>
        <v>7.66</v>
      </c>
      <c r="K131" s="177">
        <f>ROUND(G131*(O131),2)</f>
        <v>0</v>
      </c>
      <c r="L131" s="177">
        <f>ROUND(G131*(H131),2)</f>
        <v>0</v>
      </c>
      <c r="M131" s="177"/>
      <c r="N131" s="177">
        <v>1.07</v>
      </c>
      <c r="O131" s="177"/>
      <c r="P131" s="181"/>
      <c r="Q131" s="181"/>
      <c r="R131" s="181"/>
      <c r="S131" s="182">
        <f>ROUND(G131*(P131),3)</f>
        <v>0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21">
        <v>27</v>
      </c>
      <c r="C132" s="216" t="s">
        <v>3005</v>
      </c>
      <c r="D132" s="315" t="s">
        <v>3006</v>
      </c>
      <c r="E132" s="315"/>
      <c r="F132" s="211" t="s">
        <v>2964</v>
      </c>
      <c r="G132" s="212">
        <v>7.306</v>
      </c>
      <c r="H132" s="211"/>
      <c r="I132" s="211">
        <f>ROUND(G132*(H132),2)</f>
        <v>0</v>
      </c>
      <c r="J132" s="213">
        <f>ROUND(G132*(N132),2)</f>
        <v>88.4</v>
      </c>
      <c r="K132" s="214">
        <f>ROUND(G132*(O132),2)</f>
        <v>0</v>
      </c>
      <c r="L132" s="214"/>
      <c r="M132" s="214">
        <f>ROUND(G132*(H132),2)</f>
        <v>0</v>
      </c>
      <c r="N132" s="214">
        <v>12.1</v>
      </c>
      <c r="O132" s="214"/>
      <c r="P132" s="217"/>
      <c r="Q132" s="217"/>
      <c r="R132" s="217"/>
      <c r="S132" s="218">
        <f>ROUND(G132*(P132),3)</f>
        <v>0</v>
      </c>
      <c r="T132" s="215"/>
      <c r="U132" s="215"/>
      <c r="V132" s="220"/>
      <c r="W132" s="53"/>
      <c r="Z132">
        <v>0</v>
      </c>
    </row>
    <row r="133" spans="1:26" ht="24.95" customHeight="1" x14ac:dyDescent="0.25">
      <c r="A133" s="179"/>
      <c r="B133" s="205">
        <v>28</v>
      </c>
      <c r="C133" s="180" t="s">
        <v>3007</v>
      </c>
      <c r="D133" s="236" t="s">
        <v>3008</v>
      </c>
      <c r="E133" s="236"/>
      <c r="F133" s="174" t="s">
        <v>2964</v>
      </c>
      <c r="G133" s="175">
        <v>450</v>
      </c>
      <c r="H133" s="174"/>
      <c r="I133" s="174">
        <f>ROUND(G133*(H133),2)</f>
        <v>0</v>
      </c>
      <c r="J133" s="176">
        <f>ROUND(G133*(N133),2)</f>
        <v>832.5</v>
      </c>
      <c r="K133" s="177">
        <f>ROUND(G133*(O133),2)</f>
        <v>0</v>
      </c>
      <c r="L133" s="177">
        <f>ROUND(G133*(H133),2)</f>
        <v>0</v>
      </c>
      <c r="M133" s="177"/>
      <c r="N133" s="177">
        <v>1.85</v>
      </c>
      <c r="O133" s="177"/>
      <c r="P133" s="181"/>
      <c r="Q133" s="181"/>
      <c r="R133" s="181"/>
      <c r="S133" s="182">
        <f>ROUND(G133*(P133),3)</f>
        <v>0</v>
      </c>
      <c r="T133" s="178"/>
      <c r="U133" s="178"/>
      <c r="V133" s="191"/>
      <c r="W133" s="53"/>
      <c r="Z133">
        <v>0</v>
      </c>
    </row>
    <row r="134" spans="1:26" ht="24.95" customHeight="1" x14ac:dyDescent="0.25">
      <c r="A134" s="179"/>
      <c r="B134" s="205">
        <v>29</v>
      </c>
      <c r="C134" s="180" t="s">
        <v>3009</v>
      </c>
      <c r="D134" s="236" t="s">
        <v>3010</v>
      </c>
      <c r="E134" s="236"/>
      <c r="F134" s="174" t="s">
        <v>3011</v>
      </c>
      <c r="G134" s="175">
        <v>1.4</v>
      </c>
      <c r="H134" s="176"/>
      <c r="I134" s="174">
        <f>ROUND(G134*(H134),2)</f>
        <v>0</v>
      </c>
      <c r="J134" s="176">
        <f>ROUND(G134*(N134),2)</f>
        <v>13</v>
      </c>
      <c r="K134" s="177">
        <f>ROUND(G134*(O134),2)</f>
        <v>0</v>
      </c>
      <c r="L134" s="177">
        <f>ROUND(G134*(H134),2)</f>
        <v>0</v>
      </c>
      <c r="M134" s="177"/>
      <c r="N134" s="177">
        <v>9.2859999999999996</v>
      </c>
      <c r="O134" s="177"/>
      <c r="P134" s="181"/>
      <c r="Q134" s="181"/>
      <c r="R134" s="181"/>
      <c r="S134" s="182">
        <f>ROUND(G134*(P134),3)</f>
        <v>0</v>
      </c>
      <c r="T134" s="178"/>
      <c r="U134" s="178"/>
      <c r="V134" s="191"/>
      <c r="W134" s="53"/>
      <c r="Z134">
        <v>0</v>
      </c>
    </row>
    <row r="135" spans="1:26" x14ac:dyDescent="0.25">
      <c r="A135" s="10"/>
      <c r="B135" s="204"/>
      <c r="C135" s="172">
        <v>713</v>
      </c>
      <c r="D135" s="235" t="s">
        <v>80</v>
      </c>
      <c r="E135" s="235"/>
      <c r="F135" s="138"/>
      <c r="G135" s="171"/>
      <c r="H135" s="138"/>
      <c r="I135" s="140">
        <f>ROUND((SUM(I130:I134))/1,2)</f>
        <v>0</v>
      </c>
      <c r="J135" s="139"/>
      <c r="K135" s="139"/>
      <c r="L135" s="139">
        <f>ROUND((SUM(L130:L134))/1,2)</f>
        <v>0</v>
      </c>
      <c r="M135" s="139">
        <f>ROUND((SUM(M130:M134))/1,2)</f>
        <v>0</v>
      </c>
      <c r="N135" s="139"/>
      <c r="O135" s="139"/>
      <c r="P135" s="139"/>
      <c r="Q135" s="10"/>
      <c r="R135" s="10"/>
      <c r="S135" s="10">
        <f>ROUND((SUM(S130:S134))/1,2)</f>
        <v>0</v>
      </c>
      <c r="T135" s="10"/>
      <c r="U135" s="10"/>
      <c r="V135" s="192">
        <f>ROUND((SUM(V130:V134))/1,2)</f>
        <v>0</v>
      </c>
      <c r="W135" s="208"/>
      <c r="X135" s="137"/>
      <c r="Y135" s="137"/>
      <c r="Z135" s="137"/>
    </row>
    <row r="136" spans="1:26" x14ac:dyDescent="0.25">
      <c r="A136" s="1"/>
      <c r="B136" s="200"/>
      <c r="C136" s="1"/>
      <c r="D136" s="1"/>
      <c r="E136" s="131"/>
      <c r="F136" s="131"/>
      <c r="G136" s="165"/>
      <c r="H136" s="131"/>
      <c r="I136" s="131"/>
      <c r="J136" s="132"/>
      <c r="K136" s="132"/>
      <c r="L136" s="132"/>
      <c r="M136" s="132"/>
      <c r="N136" s="132"/>
      <c r="O136" s="132"/>
      <c r="P136" s="132"/>
      <c r="Q136" s="1"/>
      <c r="R136" s="1"/>
      <c r="S136" s="1"/>
      <c r="T136" s="1"/>
      <c r="U136" s="1"/>
      <c r="V136" s="193"/>
      <c r="W136" s="53"/>
    </row>
    <row r="137" spans="1:26" x14ac:dyDescent="0.25">
      <c r="A137" s="10"/>
      <c r="B137" s="204"/>
      <c r="C137" s="172">
        <v>762</v>
      </c>
      <c r="D137" s="235" t="s">
        <v>85</v>
      </c>
      <c r="E137" s="235"/>
      <c r="F137" s="138"/>
      <c r="G137" s="171"/>
      <c r="H137" s="138"/>
      <c r="I137" s="138"/>
      <c r="J137" s="139"/>
      <c r="K137" s="139"/>
      <c r="L137" s="139"/>
      <c r="M137" s="139"/>
      <c r="N137" s="139"/>
      <c r="O137" s="139"/>
      <c r="P137" s="139"/>
      <c r="Q137" s="10"/>
      <c r="R137" s="10"/>
      <c r="S137" s="10"/>
      <c r="T137" s="10"/>
      <c r="U137" s="10"/>
      <c r="V137" s="190"/>
      <c r="W137" s="208"/>
      <c r="X137" s="137"/>
      <c r="Y137" s="137"/>
      <c r="Z137" s="137"/>
    </row>
    <row r="138" spans="1:26" ht="24.95" customHeight="1" x14ac:dyDescent="0.25">
      <c r="A138" s="179"/>
      <c r="B138" s="205">
        <v>30</v>
      </c>
      <c r="C138" s="180" t="s">
        <v>3012</v>
      </c>
      <c r="D138" s="236" t="s">
        <v>3013</v>
      </c>
      <c r="E138" s="236"/>
      <c r="F138" s="174" t="s">
        <v>2964</v>
      </c>
      <c r="G138" s="175">
        <v>411.91</v>
      </c>
      <c r="H138" s="174"/>
      <c r="I138" s="174">
        <f t="shared" ref="I138:I148" si="10">ROUND(G138*(H138),2)</f>
        <v>0</v>
      </c>
      <c r="J138" s="176">
        <f t="shared" ref="J138:J148" si="11">ROUND(G138*(N138),2)</f>
        <v>14828.76</v>
      </c>
      <c r="K138" s="177">
        <f t="shared" ref="K138:K148" si="12">ROUND(G138*(O138),2)</f>
        <v>0</v>
      </c>
      <c r="L138" s="177">
        <f>ROUND(G138*(H138),2)</f>
        <v>0</v>
      </c>
      <c r="M138" s="177"/>
      <c r="N138" s="177">
        <v>36</v>
      </c>
      <c r="O138" s="177"/>
      <c r="P138" s="181"/>
      <c r="Q138" s="181"/>
      <c r="R138" s="181"/>
      <c r="S138" s="182">
        <f t="shared" ref="S138:S148" si="13">ROUND(G138*(P138),3)</f>
        <v>0</v>
      </c>
      <c r="T138" s="178"/>
      <c r="U138" s="178"/>
      <c r="V138" s="191"/>
      <c r="W138" s="53"/>
      <c r="Z138">
        <v>0</v>
      </c>
    </row>
    <row r="139" spans="1:26" ht="24.95" customHeight="1" x14ac:dyDescent="0.25">
      <c r="A139" s="179"/>
      <c r="B139" s="205">
        <v>31</v>
      </c>
      <c r="C139" s="180" t="s">
        <v>3014</v>
      </c>
      <c r="D139" s="236" t="s">
        <v>3015</v>
      </c>
      <c r="E139" s="236"/>
      <c r="F139" s="174" t="s">
        <v>2964</v>
      </c>
      <c r="G139" s="175">
        <v>412.08</v>
      </c>
      <c r="H139" s="174"/>
      <c r="I139" s="174">
        <f t="shared" si="10"/>
        <v>0</v>
      </c>
      <c r="J139" s="176">
        <f t="shared" si="11"/>
        <v>3090.6</v>
      </c>
      <c r="K139" s="177">
        <f t="shared" si="12"/>
        <v>0</v>
      </c>
      <c r="L139" s="177">
        <f>ROUND(G139*(H139),2)</f>
        <v>0</v>
      </c>
      <c r="M139" s="177"/>
      <c r="N139" s="177">
        <v>7.5</v>
      </c>
      <c r="O139" s="177"/>
      <c r="P139" s="181"/>
      <c r="Q139" s="181"/>
      <c r="R139" s="181"/>
      <c r="S139" s="182">
        <f t="shared" si="13"/>
        <v>0</v>
      </c>
      <c r="T139" s="178"/>
      <c r="U139" s="178"/>
      <c r="V139" s="191"/>
      <c r="W139" s="53"/>
      <c r="Z139">
        <v>0</v>
      </c>
    </row>
    <row r="140" spans="1:26" ht="24.95" customHeight="1" x14ac:dyDescent="0.25">
      <c r="A140" s="179"/>
      <c r="B140" s="221">
        <v>32</v>
      </c>
      <c r="C140" s="216" t="s">
        <v>3016</v>
      </c>
      <c r="D140" s="315" t="s">
        <v>3017</v>
      </c>
      <c r="E140" s="315"/>
      <c r="F140" s="211" t="s">
        <v>2964</v>
      </c>
      <c r="G140" s="212">
        <v>453.28800000000001</v>
      </c>
      <c r="H140" s="211"/>
      <c r="I140" s="211">
        <f t="shared" si="10"/>
        <v>0</v>
      </c>
      <c r="J140" s="213">
        <f t="shared" si="11"/>
        <v>2221.11</v>
      </c>
      <c r="K140" s="214">
        <f t="shared" si="12"/>
        <v>0</v>
      </c>
      <c r="L140" s="214"/>
      <c r="M140" s="214">
        <f>ROUND(G140*(H140),2)</f>
        <v>0</v>
      </c>
      <c r="N140" s="214">
        <v>4.9000000000000004</v>
      </c>
      <c r="O140" s="214"/>
      <c r="P140" s="217"/>
      <c r="Q140" s="217"/>
      <c r="R140" s="217"/>
      <c r="S140" s="218">
        <f t="shared" si="13"/>
        <v>0</v>
      </c>
      <c r="T140" s="215"/>
      <c r="U140" s="215"/>
      <c r="V140" s="220"/>
      <c r="W140" s="53"/>
      <c r="Z140">
        <v>0</v>
      </c>
    </row>
    <row r="141" spans="1:26" ht="24.95" customHeight="1" x14ac:dyDescent="0.25">
      <c r="A141" s="179"/>
      <c r="B141" s="205">
        <v>33</v>
      </c>
      <c r="C141" s="180" t="s">
        <v>3018</v>
      </c>
      <c r="D141" s="236" t="s">
        <v>3019</v>
      </c>
      <c r="E141" s="236"/>
      <c r="F141" s="174" t="s">
        <v>2964</v>
      </c>
      <c r="G141" s="175">
        <v>1236.24</v>
      </c>
      <c r="H141" s="174"/>
      <c r="I141" s="174">
        <f t="shared" si="10"/>
        <v>0</v>
      </c>
      <c r="J141" s="176">
        <f t="shared" si="11"/>
        <v>13969.51</v>
      </c>
      <c r="K141" s="177">
        <f t="shared" si="12"/>
        <v>0</v>
      </c>
      <c r="L141" s="177">
        <f>ROUND(G141*(H141),2)</f>
        <v>0</v>
      </c>
      <c r="M141" s="177"/>
      <c r="N141" s="177">
        <v>11.3</v>
      </c>
      <c r="O141" s="177"/>
      <c r="P141" s="183">
        <v>6.0000000000000002E-5</v>
      </c>
      <c r="Q141" s="181"/>
      <c r="R141" s="181">
        <v>6.0000000000000002E-5</v>
      </c>
      <c r="S141" s="182">
        <f t="shared" si="13"/>
        <v>7.3999999999999996E-2</v>
      </c>
      <c r="T141" s="178"/>
      <c r="U141" s="178"/>
      <c r="V141" s="191"/>
      <c r="W141" s="53"/>
      <c r="Z141">
        <v>0</v>
      </c>
    </row>
    <row r="142" spans="1:26" ht="24.95" customHeight="1" x14ac:dyDescent="0.25">
      <c r="A142" s="179"/>
      <c r="B142" s="221">
        <v>34</v>
      </c>
      <c r="C142" s="216" t="s">
        <v>3020</v>
      </c>
      <c r="D142" s="315" t="s">
        <v>3021</v>
      </c>
      <c r="E142" s="315"/>
      <c r="F142" s="211" t="s">
        <v>2964</v>
      </c>
      <c r="G142" s="212">
        <v>1359.864</v>
      </c>
      <c r="H142" s="211"/>
      <c r="I142" s="211">
        <f t="shared" si="10"/>
        <v>0</v>
      </c>
      <c r="J142" s="213">
        <f t="shared" si="11"/>
        <v>2855.71</v>
      </c>
      <c r="K142" s="214">
        <f t="shared" si="12"/>
        <v>0</v>
      </c>
      <c r="L142" s="214"/>
      <c r="M142" s="214">
        <f>ROUND(G142*(H142),2)</f>
        <v>0</v>
      </c>
      <c r="N142" s="214">
        <v>2.1</v>
      </c>
      <c r="O142" s="214"/>
      <c r="P142" s="217"/>
      <c r="Q142" s="217"/>
      <c r="R142" s="217"/>
      <c r="S142" s="218">
        <f t="shared" si="13"/>
        <v>0</v>
      </c>
      <c r="T142" s="215"/>
      <c r="U142" s="215"/>
      <c r="V142" s="220"/>
      <c r="W142" s="53"/>
      <c r="Z142">
        <v>0</v>
      </c>
    </row>
    <row r="143" spans="1:26" ht="24.95" customHeight="1" x14ac:dyDescent="0.25">
      <c r="A143" s="179"/>
      <c r="B143" s="205">
        <v>35</v>
      </c>
      <c r="C143" s="180" t="s">
        <v>3022</v>
      </c>
      <c r="D143" s="236" t="s">
        <v>3023</v>
      </c>
      <c r="E143" s="236"/>
      <c r="F143" s="174" t="s">
        <v>2964</v>
      </c>
      <c r="G143" s="175">
        <v>411.91</v>
      </c>
      <c r="H143" s="174"/>
      <c r="I143" s="174">
        <f t="shared" si="10"/>
        <v>0</v>
      </c>
      <c r="J143" s="176">
        <f t="shared" si="11"/>
        <v>2800.99</v>
      </c>
      <c r="K143" s="177">
        <f t="shared" si="12"/>
        <v>0</v>
      </c>
      <c r="L143" s="177">
        <f>ROUND(G143*(H143),2)</f>
        <v>0</v>
      </c>
      <c r="M143" s="177"/>
      <c r="N143" s="177">
        <v>6.8</v>
      </c>
      <c r="O143" s="177"/>
      <c r="P143" s="181"/>
      <c r="Q143" s="181"/>
      <c r="R143" s="181"/>
      <c r="S143" s="182">
        <f t="shared" si="13"/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05">
        <v>36</v>
      </c>
      <c r="C144" s="180" t="s">
        <v>3024</v>
      </c>
      <c r="D144" s="236" t="s">
        <v>3025</v>
      </c>
      <c r="E144" s="236"/>
      <c r="F144" s="174" t="s">
        <v>2964</v>
      </c>
      <c r="G144" s="175">
        <v>411.91</v>
      </c>
      <c r="H144" s="174"/>
      <c r="I144" s="174">
        <f t="shared" si="10"/>
        <v>0</v>
      </c>
      <c r="J144" s="176">
        <f t="shared" si="11"/>
        <v>2553.84</v>
      </c>
      <c r="K144" s="177">
        <f t="shared" si="12"/>
        <v>0</v>
      </c>
      <c r="L144" s="177">
        <f>ROUND(G144*(H144),2)</f>
        <v>0</v>
      </c>
      <c r="M144" s="177"/>
      <c r="N144" s="177">
        <v>6.2</v>
      </c>
      <c r="O144" s="177"/>
      <c r="P144" s="181"/>
      <c r="Q144" s="181"/>
      <c r="R144" s="181"/>
      <c r="S144" s="182">
        <f t="shared" si="13"/>
        <v>0</v>
      </c>
      <c r="T144" s="178"/>
      <c r="U144" s="178"/>
      <c r="V144" s="191"/>
      <c r="W144" s="53"/>
      <c r="Z144">
        <v>0</v>
      </c>
    </row>
    <row r="145" spans="1:26" ht="24.95" customHeight="1" x14ac:dyDescent="0.25">
      <c r="A145" s="179"/>
      <c r="B145" s="221">
        <v>37</v>
      </c>
      <c r="C145" s="216" t="s">
        <v>3026</v>
      </c>
      <c r="D145" s="315" t="s">
        <v>3027</v>
      </c>
      <c r="E145" s="315"/>
      <c r="F145" s="211" t="s">
        <v>2986</v>
      </c>
      <c r="G145" s="212">
        <v>3500</v>
      </c>
      <c r="H145" s="211"/>
      <c r="I145" s="211">
        <f t="shared" si="10"/>
        <v>0</v>
      </c>
      <c r="J145" s="213">
        <f t="shared" si="11"/>
        <v>525</v>
      </c>
      <c r="K145" s="214">
        <f t="shared" si="12"/>
        <v>0</v>
      </c>
      <c r="L145" s="214"/>
      <c r="M145" s="214">
        <f>ROUND(G145*(H145),2)</f>
        <v>0</v>
      </c>
      <c r="N145" s="214">
        <v>0.15</v>
      </c>
      <c r="O145" s="214"/>
      <c r="P145" s="217"/>
      <c r="Q145" s="217"/>
      <c r="R145" s="217"/>
      <c r="S145" s="218">
        <f t="shared" si="13"/>
        <v>0</v>
      </c>
      <c r="T145" s="215"/>
      <c r="U145" s="215"/>
      <c r="V145" s="220"/>
      <c r="W145" s="53"/>
      <c r="Z145">
        <v>0</v>
      </c>
    </row>
    <row r="146" spans="1:26" ht="24.95" customHeight="1" x14ac:dyDescent="0.25">
      <c r="A146" s="179"/>
      <c r="B146" s="221">
        <v>38</v>
      </c>
      <c r="C146" s="216" t="s">
        <v>3028</v>
      </c>
      <c r="D146" s="315" t="s">
        <v>3029</v>
      </c>
      <c r="E146" s="315"/>
      <c r="F146" s="211" t="s">
        <v>2962</v>
      </c>
      <c r="G146" s="212">
        <v>10.362</v>
      </c>
      <c r="H146" s="211"/>
      <c r="I146" s="211">
        <f t="shared" si="10"/>
        <v>0</v>
      </c>
      <c r="J146" s="213">
        <f t="shared" si="11"/>
        <v>3056.79</v>
      </c>
      <c r="K146" s="214">
        <f t="shared" si="12"/>
        <v>0</v>
      </c>
      <c r="L146" s="214"/>
      <c r="M146" s="214">
        <f>ROUND(G146*(H146),2)</f>
        <v>0</v>
      </c>
      <c r="N146" s="214">
        <v>295</v>
      </c>
      <c r="O146" s="214"/>
      <c r="P146" s="217"/>
      <c r="Q146" s="217"/>
      <c r="R146" s="217"/>
      <c r="S146" s="218">
        <f t="shared" si="13"/>
        <v>0</v>
      </c>
      <c r="T146" s="215"/>
      <c r="U146" s="215"/>
      <c r="V146" s="220"/>
      <c r="W146" s="53"/>
      <c r="Z146">
        <v>0</v>
      </c>
    </row>
    <row r="147" spans="1:26" ht="24.95" customHeight="1" x14ac:dyDescent="0.25">
      <c r="A147" s="179"/>
      <c r="B147" s="205">
        <v>39</v>
      </c>
      <c r="C147" s="180" t="s">
        <v>3030</v>
      </c>
      <c r="D147" s="236" t="s">
        <v>3031</v>
      </c>
      <c r="E147" s="236"/>
      <c r="F147" s="174" t="s">
        <v>2962</v>
      </c>
      <c r="G147" s="175">
        <v>59.313000000000002</v>
      </c>
      <c r="H147" s="174"/>
      <c r="I147" s="174">
        <f t="shared" si="10"/>
        <v>0</v>
      </c>
      <c r="J147" s="176">
        <f t="shared" si="11"/>
        <v>373.67</v>
      </c>
      <c r="K147" s="177">
        <f t="shared" si="12"/>
        <v>0</v>
      </c>
      <c r="L147" s="177">
        <f>ROUND(G147*(H147),2)</f>
        <v>0</v>
      </c>
      <c r="M147" s="177"/>
      <c r="N147" s="177">
        <v>6.3</v>
      </c>
      <c r="O147" s="177"/>
      <c r="P147" s="183">
        <v>2.5899999999999999E-3</v>
      </c>
      <c r="Q147" s="181"/>
      <c r="R147" s="181">
        <v>2.5899999999999999E-3</v>
      </c>
      <c r="S147" s="182">
        <f t="shared" si="13"/>
        <v>0.154</v>
      </c>
      <c r="T147" s="178"/>
      <c r="U147" s="178"/>
      <c r="V147" s="191"/>
      <c r="W147" s="53"/>
      <c r="Z147">
        <v>0</v>
      </c>
    </row>
    <row r="148" spans="1:26" ht="24.95" customHeight="1" x14ac:dyDescent="0.25">
      <c r="A148" s="179"/>
      <c r="B148" s="205">
        <v>40</v>
      </c>
      <c r="C148" s="180" t="s">
        <v>3032</v>
      </c>
      <c r="D148" s="236" t="s">
        <v>3033</v>
      </c>
      <c r="E148" s="236"/>
      <c r="F148" s="174" t="s">
        <v>3011</v>
      </c>
      <c r="G148" s="175">
        <v>4.3</v>
      </c>
      <c r="H148" s="176"/>
      <c r="I148" s="174">
        <f t="shared" si="10"/>
        <v>0</v>
      </c>
      <c r="J148" s="176">
        <f t="shared" si="11"/>
        <v>1989.87</v>
      </c>
      <c r="K148" s="177">
        <f t="shared" si="12"/>
        <v>0</v>
      </c>
      <c r="L148" s="177">
        <f>ROUND(G148*(H148),2)</f>
        <v>0</v>
      </c>
      <c r="M148" s="177"/>
      <c r="N148" s="177">
        <v>462.76</v>
      </c>
      <c r="O148" s="177"/>
      <c r="P148" s="181"/>
      <c r="Q148" s="181"/>
      <c r="R148" s="181"/>
      <c r="S148" s="182">
        <f t="shared" si="13"/>
        <v>0</v>
      </c>
      <c r="T148" s="178"/>
      <c r="U148" s="178"/>
      <c r="V148" s="191"/>
      <c r="W148" s="53"/>
      <c r="Z148">
        <v>0</v>
      </c>
    </row>
    <row r="149" spans="1:26" x14ac:dyDescent="0.25">
      <c r="A149" s="10"/>
      <c r="B149" s="204"/>
      <c r="C149" s="172">
        <v>762</v>
      </c>
      <c r="D149" s="235" t="s">
        <v>85</v>
      </c>
      <c r="E149" s="235"/>
      <c r="F149" s="138"/>
      <c r="G149" s="171"/>
      <c r="H149" s="138"/>
      <c r="I149" s="140">
        <f>ROUND((SUM(I137:I148))/1,2)</f>
        <v>0</v>
      </c>
      <c r="J149" s="139"/>
      <c r="K149" s="139"/>
      <c r="L149" s="139">
        <f>ROUND((SUM(L137:L148))/1,2)</f>
        <v>0</v>
      </c>
      <c r="M149" s="139">
        <f>ROUND((SUM(M137:M148))/1,2)</f>
        <v>0</v>
      </c>
      <c r="N149" s="139"/>
      <c r="O149" s="139"/>
      <c r="P149" s="139"/>
      <c r="Q149" s="10"/>
      <c r="R149" s="10"/>
      <c r="S149" s="10">
        <f>ROUND((SUM(S137:S148))/1,2)</f>
        <v>0.23</v>
      </c>
      <c r="T149" s="10"/>
      <c r="U149" s="10"/>
      <c r="V149" s="192">
        <f>ROUND((SUM(V137:V148))/1,2)</f>
        <v>0</v>
      </c>
      <c r="W149" s="208"/>
      <c r="X149" s="137"/>
      <c r="Y149" s="137"/>
      <c r="Z149" s="137"/>
    </row>
    <row r="150" spans="1:26" x14ac:dyDescent="0.25">
      <c r="A150" s="1"/>
      <c r="B150" s="200"/>
      <c r="C150" s="1"/>
      <c r="D150" s="1"/>
      <c r="E150" s="131"/>
      <c r="F150" s="131"/>
      <c r="G150" s="165"/>
      <c r="H150" s="131"/>
      <c r="I150" s="131"/>
      <c r="J150" s="132"/>
      <c r="K150" s="132"/>
      <c r="L150" s="132"/>
      <c r="M150" s="132"/>
      <c r="N150" s="132"/>
      <c r="O150" s="132"/>
      <c r="P150" s="132"/>
      <c r="Q150" s="1"/>
      <c r="R150" s="1"/>
      <c r="S150" s="1"/>
      <c r="T150" s="1"/>
      <c r="U150" s="1"/>
      <c r="V150" s="193"/>
      <c r="W150" s="53"/>
    </row>
    <row r="151" spans="1:26" x14ac:dyDescent="0.25">
      <c r="A151" s="10"/>
      <c r="B151" s="204"/>
      <c r="C151" s="172">
        <v>763</v>
      </c>
      <c r="D151" s="235" t="s">
        <v>86</v>
      </c>
      <c r="E151" s="235"/>
      <c r="F151" s="138"/>
      <c r="G151" s="171"/>
      <c r="H151" s="138"/>
      <c r="I151" s="138"/>
      <c r="J151" s="139"/>
      <c r="K151" s="139"/>
      <c r="L151" s="139"/>
      <c r="M151" s="139"/>
      <c r="N151" s="139"/>
      <c r="O151" s="139"/>
      <c r="P151" s="139"/>
      <c r="Q151" s="10"/>
      <c r="R151" s="10"/>
      <c r="S151" s="10"/>
      <c r="T151" s="10"/>
      <c r="U151" s="10"/>
      <c r="V151" s="190"/>
      <c r="W151" s="208"/>
      <c r="X151" s="137"/>
      <c r="Y151" s="137"/>
      <c r="Z151" s="137"/>
    </row>
    <row r="152" spans="1:26" ht="24.95" customHeight="1" x14ac:dyDescent="0.25">
      <c r="A152" s="179"/>
      <c r="B152" s="205">
        <v>41</v>
      </c>
      <c r="C152" s="180" t="s">
        <v>3034</v>
      </c>
      <c r="D152" s="236" t="s">
        <v>3035</v>
      </c>
      <c r="E152" s="236"/>
      <c r="F152" s="174" t="s">
        <v>2964</v>
      </c>
      <c r="G152" s="175">
        <v>412.08</v>
      </c>
      <c r="H152" s="174"/>
      <c r="I152" s="174">
        <f>ROUND(G152*(H152),2)</f>
        <v>0</v>
      </c>
      <c r="J152" s="176">
        <f>ROUND(G152*(N152),2)</f>
        <v>17307.36</v>
      </c>
      <c r="K152" s="177">
        <f>ROUND(G152*(O152),2)</f>
        <v>0</v>
      </c>
      <c r="L152" s="177">
        <f>ROUND(G152*(H152),2)</f>
        <v>0</v>
      </c>
      <c r="M152" s="177"/>
      <c r="N152" s="177">
        <v>42</v>
      </c>
      <c r="O152" s="177"/>
      <c r="P152" s="183">
        <v>2.3439999999999999E-2</v>
      </c>
      <c r="Q152" s="181"/>
      <c r="R152" s="181">
        <v>2.3439999999999999E-2</v>
      </c>
      <c r="S152" s="182">
        <f>ROUND(G152*(P152),3)</f>
        <v>9.6590000000000007</v>
      </c>
      <c r="T152" s="178"/>
      <c r="U152" s="178"/>
      <c r="V152" s="191"/>
      <c r="W152" s="53"/>
      <c r="Z152">
        <v>0</v>
      </c>
    </row>
    <row r="153" spans="1:26" ht="24.95" customHeight="1" x14ac:dyDescent="0.25">
      <c r="A153" s="179"/>
      <c r="B153" s="205">
        <v>42</v>
      </c>
      <c r="C153" s="180" t="s">
        <v>3036</v>
      </c>
      <c r="D153" s="236" t="s">
        <v>3037</v>
      </c>
      <c r="E153" s="236"/>
      <c r="F153" s="174" t="s">
        <v>2964</v>
      </c>
      <c r="G153" s="175">
        <v>412.08</v>
      </c>
      <c r="H153" s="174"/>
      <c r="I153" s="174">
        <f>ROUND(G153*(H153),2)</f>
        <v>0</v>
      </c>
      <c r="J153" s="176">
        <f>ROUND(G153*(N153),2)</f>
        <v>13186.56</v>
      </c>
      <c r="K153" s="177">
        <f>ROUND(G153*(O153),2)</f>
        <v>0</v>
      </c>
      <c r="L153" s="177">
        <f>ROUND(G153*(H153),2)</f>
        <v>0</v>
      </c>
      <c r="M153" s="177"/>
      <c r="N153" s="177">
        <v>32</v>
      </c>
      <c r="O153" s="177"/>
      <c r="P153" s="181"/>
      <c r="Q153" s="181"/>
      <c r="R153" s="181"/>
      <c r="S153" s="182">
        <f>ROUND(G153*(P153),3)</f>
        <v>0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43</v>
      </c>
      <c r="C154" s="180" t="s">
        <v>236</v>
      </c>
      <c r="D154" s="236" t="s">
        <v>3038</v>
      </c>
      <c r="E154" s="236"/>
      <c r="F154" s="174" t="s">
        <v>3011</v>
      </c>
      <c r="G154" s="175">
        <v>6.8</v>
      </c>
      <c r="H154" s="176"/>
      <c r="I154" s="174">
        <f>ROUND(G154*(H154),2)</f>
        <v>0</v>
      </c>
      <c r="J154" s="176">
        <f>ROUND(G154*(N154),2)</f>
        <v>2073.59</v>
      </c>
      <c r="K154" s="177">
        <f>ROUND(G154*(O154),2)</f>
        <v>0</v>
      </c>
      <c r="L154" s="177">
        <f>ROUND(G154*(H154),2)</f>
        <v>0</v>
      </c>
      <c r="M154" s="177"/>
      <c r="N154" s="177">
        <v>304.93900000000002</v>
      </c>
      <c r="O154" s="177"/>
      <c r="P154" s="181"/>
      <c r="Q154" s="181"/>
      <c r="R154" s="181"/>
      <c r="S154" s="182">
        <f>ROUND(G154*(P154),3)</f>
        <v>0</v>
      </c>
      <c r="T154" s="178"/>
      <c r="U154" s="178"/>
      <c r="V154" s="191"/>
      <c r="W154" s="53"/>
      <c r="Z154">
        <v>0</v>
      </c>
    </row>
    <row r="155" spans="1:26" x14ac:dyDescent="0.25">
      <c r="A155" s="10"/>
      <c r="B155" s="204"/>
      <c r="C155" s="172">
        <v>763</v>
      </c>
      <c r="D155" s="235" t="s">
        <v>86</v>
      </c>
      <c r="E155" s="235"/>
      <c r="F155" s="138"/>
      <c r="G155" s="171"/>
      <c r="H155" s="138"/>
      <c r="I155" s="140">
        <f>ROUND((SUM(I151:I154))/1,2)</f>
        <v>0</v>
      </c>
      <c r="J155" s="139"/>
      <c r="K155" s="139"/>
      <c r="L155" s="139">
        <f>ROUND((SUM(L151:L154))/1,2)</f>
        <v>0</v>
      </c>
      <c r="M155" s="139">
        <f>ROUND((SUM(M151:M154))/1,2)</f>
        <v>0</v>
      </c>
      <c r="N155" s="139"/>
      <c r="O155" s="139"/>
      <c r="P155" s="139"/>
      <c r="Q155" s="10"/>
      <c r="R155" s="10"/>
      <c r="S155" s="10">
        <f>ROUND((SUM(S151:S154))/1,2)</f>
        <v>9.66</v>
      </c>
      <c r="T155" s="10"/>
      <c r="U155" s="10"/>
      <c r="V155" s="192">
        <f>ROUND((SUM(V151:V154))/1,2)</f>
        <v>0</v>
      </c>
      <c r="W155" s="208"/>
      <c r="X155" s="137"/>
      <c r="Y155" s="137"/>
      <c r="Z155" s="137"/>
    </row>
    <row r="156" spans="1:26" x14ac:dyDescent="0.25">
      <c r="A156" s="1"/>
      <c r="B156" s="200"/>
      <c r="C156" s="1"/>
      <c r="D156" s="1"/>
      <c r="E156" s="131"/>
      <c r="F156" s="131"/>
      <c r="G156" s="165"/>
      <c r="H156" s="131"/>
      <c r="I156" s="131"/>
      <c r="J156" s="132"/>
      <c r="K156" s="132"/>
      <c r="L156" s="132"/>
      <c r="M156" s="132"/>
      <c r="N156" s="132"/>
      <c r="O156" s="132"/>
      <c r="P156" s="132"/>
      <c r="Q156" s="1"/>
      <c r="R156" s="1"/>
      <c r="S156" s="1"/>
      <c r="T156" s="1"/>
      <c r="U156" s="1"/>
      <c r="V156" s="193"/>
      <c r="W156" s="53"/>
    </row>
    <row r="157" spans="1:26" x14ac:dyDescent="0.25">
      <c r="A157" s="10"/>
      <c r="B157" s="204"/>
      <c r="C157" s="172">
        <v>766</v>
      </c>
      <c r="D157" s="235" t="s">
        <v>88</v>
      </c>
      <c r="E157" s="235"/>
      <c r="F157" s="138"/>
      <c r="G157" s="171"/>
      <c r="H157" s="138"/>
      <c r="I157" s="138"/>
      <c r="J157" s="139"/>
      <c r="K157" s="139"/>
      <c r="L157" s="139"/>
      <c r="M157" s="139"/>
      <c r="N157" s="139"/>
      <c r="O157" s="139"/>
      <c r="P157" s="139"/>
      <c r="Q157" s="10"/>
      <c r="R157" s="10"/>
      <c r="S157" s="10"/>
      <c r="T157" s="10"/>
      <c r="U157" s="10"/>
      <c r="V157" s="190"/>
      <c r="W157" s="208"/>
      <c r="X157" s="137"/>
      <c r="Y157" s="137"/>
      <c r="Z157" s="137"/>
    </row>
    <row r="158" spans="1:26" ht="24.95" customHeight="1" x14ac:dyDescent="0.25">
      <c r="A158" s="179"/>
      <c r="B158" s="205">
        <v>44</v>
      </c>
      <c r="C158" s="180" t="s">
        <v>3039</v>
      </c>
      <c r="D158" s="236" t="s">
        <v>3040</v>
      </c>
      <c r="E158" s="236"/>
      <c r="F158" s="174" t="s">
        <v>2964</v>
      </c>
      <c r="G158" s="175">
        <v>4.9550000000000001</v>
      </c>
      <c r="H158" s="174"/>
      <c r="I158" s="174">
        <f t="shared" ref="I158:I167" si="14">ROUND(G158*(H158),2)</f>
        <v>0</v>
      </c>
      <c r="J158" s="176">
        <f t="shared" ref="J158:J167" si="15">ROUND(G158*(N158),2)</f>
        <v>61.94</v>
      </c>
      <c r="K158" s="177">
        <f t="shared" ref="K158:K167" si="16">ROUND(G158*(O158),2)</f>
        <v>0</v>
      </c>
      <c r="L158" s="177">
        <f>ROUND(G158*(H158),2)</f>
        <v>0</v>
      </c>
      <c r="M158" s="177"/>
      <c r="N158" s="177">
        <v>12.5</v>
      </c>
      <c r="O158" s="177"/>
      <c r="P158" s="183">
        <v>2.0000000000000002E-5</v>
      </c>
      <c r="Q158" s="181"/>
      <c r="R158" s="181">
        <v>2.0000000000000002E-5</v>
      </c>
      <c r="S158" s="182">
        <f t="shared" ref="S158:S167" si="17">ROUND(G158*(P158),3)</f>
        <v>0</v>
      </c>
      <c r="T158" s="178"/>
      <c r="U158" s="178"/>
      <c r="V158" s="191"/>
      <c r="W158" s="53"/>
      <c r="Z158">
        <v>0</v>
      </c>
    </row>
    <row r="159" spans="1:26" ht="24.95" customHeight="1" x14ac:dyDescent="0.25">
      <c r="A159" s="179"/>
      <c r="B159" s="221">
        <v>45</v>
      </c>
      <c r="C159" s="216" t="s">
        <v>3041</v>
      </c>
      <c r="D159" s="315" t="s">
        <v>3042</v>
      </c>
      <c r="E159" s="315"/>
      <c r="F159" s="211" t="s">
        <v>2964</v>
      </c>
      <c r="G159" s="212">
        <v>5.4509999999999996</v>
      </c>
      <c r="H159" s="211"/>
      <c r="I159" s="211">
        <f t="shared" si="14"/>
        <v>0</v>
      </c>
      <c r="J159" s="213">
        <f t="shared" si="15"/>
        <v>98.12</v>
      </c>
      <c r="K159" s="214">
        <f t="shared" si="16"/>
        <v>0</v>
      </c>
      <c r="L159" s="214"/>
      <c r="M159" s="214">
        <f>ROUND(G159*(H159),2)</f>
        <v>0</v>
      </c>
      <c r="N159" s="214">
        <v>18</v>
      </c>
      <c r="O159" s="214"/>
      <c r="P159" s="217"/>
      <c r="Q159" s="217"/>
      <c r="R159" s="217"/>
      <c r="S159" s="218">
        <f t="shared" si="17"/>
        <v>0</v>
      </c>
      <c r="T159" s="215"/>
      <c r="U159" s="215"/>
      <c r="V159" s="220"/>
      <c r="W159" s="53"/>
      <c r="Z159">
        <v>0</v>
      </c>
    </row>
    <row r="160" spans="1:26" ht="24.95" customHeight="1" x14ac:dyDescent="0.25">
      <c r="A160" s="179"/>
      <c r="B160" s="205">
        <v>46</v>
      </c>
      <c r="C160" s="180" t="s">
        <v>3043</v>
      </c>
      <c r="D160" s="236" t="s">
        <v>3044</v>
      </c>
      <c r="E160" s="236"/>
      <c r="F160" s="174" t="s">
        <v>2964</v>
      </c>
      <c r="G160" s="175">
        <v>24.806999999999999</v>
      </c>
      <c r="H160" s="174"/>
      <c r="I160" s="174">
        <f t="shared" si="14"/>
        <v>0</v>
      </c>
      <c r="J160" s="176">
        <f t="shared" si="15"/>
        <v>297.68</v>
      </c>
      <c r="K160" s="177">
        <f t="shared" si="16"/>
        <v>0</v>
      </c>
      <c r="L160" s="177">
        <f>ROUND(G160*(H160),2)</f>
        <v>0</v>
      </c>
      <c r="M160" s="177"/>
      <c r="N160" s="177">
        <v>12</v>
      </c>
      <c r="O160" s="177"/>
      <c r="P160" s="183">
        <v>3.0000000000000001E-5</v>
      </c>
      <c r="Q160" s="181"/>
      <c r="R160" s="181">
        <v>3.0000000000000001E-5</v>
      </c>
      <c r="S160" s="182">
        <f t="shared" si="17"/>
        <v>1E-3</v>
      </c>
      <c r="T160" s="178"/>
      <c r="U160" s="178"/>
      <c r="V160" s="191"/>
      <c r="W160" s="53"/>
      <c r="Z160">
        <v>0</v>
      </c>
    </row>
    <row r="161" spans="1:26" ht="24.95" customHeight="1" x14ac:dyDescent="0.25">
      <c r="A161" s="179"/>
      <c r="B161" s="221">
        <v>47</v>
      </c>
      <c r="C161" s="216" t="s">
        <v>3045</v>
      </c>
      <c r="D161" s="315" t="s">
        <v>3046</v>
      </c>
      <c r="E161" s="315"/>
      <c r="F161" s="211" t="s">
        <v>2964</v>
      </c>
      <c r="G161" s="212">
        <v>27.288</v>
      </c>
      <c r="H161" s="211"/>
      <c r="I161" s="211">
        <f t="shared" si="14"/>
        <v>0</v>
      </c>
      <c r="J161" s="213">
        <f t="shared" si="15"/>
        <v>55.39</v>
      </c>
      <c r="K161" s="214">
        <f t="shared" si="16"/>
        <v>0</v>
      </c>
      <c r="L161" s="214"/>
      <c r="M161" s="214">
        <f>ROUND(G161*(H161),2)</f>
        <v>0</v>
      </c>
      <c r="N161" s="214">
        <v>2.0299999999999998</v>
      </c>
      <c r="O161" s="214"/>
      <c r="P161" s="217"/>
      <c r="Q161" s="217"/>
      <c r="R161" s="217"/>
      <c r="S161" s="218">
        <f t="shared" si="17"/>
        <v>0</v>
      </c>
      <c r="T161" s="215"/>
      <c r="U161" s="215"/>
      <c r="V161" s="220"/>
      <c r="W161" s="53"/>
      <c r="Z161">
        <v>0</v>
      </c>
    </row>
    <row r="162" spans="1:26" ht="24.95" customHeight="1" x14ac:dyDescent="0.25">
      <c r="A162" s="179"/>
      <c r="B162" s="205">
        <v>48</v>
      </c>
      <c r="C162" s="180" t="s">
        <v>2873</v>
      </c>
      <c r="D162" s="236" t="s">
        <v>3047</v>
      </c>
      <c r="E162" s="236"/>
      <c r="F162" s="174" t="s">
        <v>2975</v>
      </c>
      <c r="G162" s="175">
        <v>14.865</v>
      </c>
      <c r="H162" s="174"/>
      <c r="I162" s="174">
        <f t="shared" si="14"/>
        <v>0</v>
      </c>
      <c r="J162" s="176">
        <f t="shared" si="15"/>
        <v>118.92</v>
      </c>
      <c r="K162" s="177">
        <f t="shared" si="16"/>
        <v>0</v>
      </c>
      <c r="L162" s="177">
        <f>ROUND(G162*(H162),2)</f>
        <v>0</v>
      </c>
      <c r="M162" s="177"/>
      <c r="N162" s="177">
        <v>8</v>
      </c>
      <c r="O162" s="177"/>
      <c r="P162" s="183">
        <v>3.0000000000000001E-5</v>
      </c>
      <c r="Q162" s="181"/>
      <c r="R162" s="181">
        <v>3.0000000000000001E-5</v>
      </c>
      <c r="S162" s="182">
        <f t="shared" si="17"/>
        <v>0</v>
      </c>
      <c r="T162" s="178"/>
      <c r="U162" s="178"/>
      <c r="V162" s="191"/>
      <c r="W162" s="53"/>
      <c r="Z162">
        <v>0</v>
      </c>
    </row>
    <row r="163" spans="1:26" ht="24.95" customHeight="1" x14ac:dyDescent="0.25">
      <c r="A163" s="179"/>
      <c r="B163" s="221">
        <v>49</v>
      </c>
      <c r="C163" s="216" t="s">
        <v>3048</v>
      </c>
      <c r="D163" s="315" t="s">
        <v>3049</v>
      </c>
      <c r="E163" s="315"/>
      <c r="F163" s="211" t="s">
        <v>2962</v>
      </c>
      <c r="G163" s="212">
        <v>4.1000000000000002E-2</v>
      </c>
      <c r="H163" s="211"/>
      <c r="I163" s="211">
        <f t="shared" si="14"/>
        <v>0</v>
      </c>
      <c r="J163" s="213">
        <f t="shared" si="15"/>
        <v>11.32</v>
      </c>
      <c r="K163" s="214">
        <f t="shared" si="16"/>
        <v>0</v>
      </c>
      <c r="L163" s="214"/>
      <c r="M163" s="214">
        <f>ROUND(G163*(H163),2)</f>
        <v>0</v>
      </c>
      <c r="N163" s="214">
        <v>276</v>
      </c>
      <c r="O163" s="214"/>
      <c r="P163" s="217"/>
      <c r="Q163" s="217"/>
      <c r="R163" s="217"/>
      <c r="S163" s="218">
        <f t="shared" si="17"/>
        <v>0</v>
      </c>
      <c r="T163" s="215"/>
      <c r="U163" s="215"/>
      <c r="V163" s="220"/>
      <c r="W163" s="53"/>
      <c r="Z163">
        <v>0</v>
      </c>
    </row>
    <row r="164" spans="1:26" ht="24.95" customHeight="1" x14ac:dyDescent="0.25">
      <c r="A164" s="179"/>
      <c r="B164" s="205">
        <v>50</v>
      </c>
      <c r="C164" s="180" t="s">
        <v>3050</v>
      </c>
      <c r="D164" s="236" t="s">
        <v>3051</v>
      </c>
      <c r="E164" s="236"/>
      <c r="F164" s="174" t="s">
        <v>2964</v>
      </c>
      <c r="G164" s="175">
        <v>107.4</v>
      </c>
      <c r="H164" s="174"/>
      <c r="I164" s="174">
        <f t="shared" si="14"/>
        <v>0</v>
      </c>
      <c r="J164" s="176">
        <f t="shared" si="15"/>
        <v>2051.34</v>
      </c>
      <c r="K164" s="177">
        <f t="shared" si="16"/>
        <v>0</v>
      </c>
      <c r="L164" s="177">
        <f>ROUND(G164*(H164),2)</f>
        <v>0</v>
      </c>
      <c r="M164" s="177"/>
      <c r="N164" s="177">
        <v>19.100000000000001</v>
      </c>
      <c r="O164" s="177"/>
      <c r="P164" s="183">
        <v>3.0000000000000001E-5</v>
      </c>
      <c r="Q164" s="181"/>
      <c r="R164" s="181">
        <v>3.0000000000000001E-5</v>
      </c>
      <c r="S164" s="182">
        <f t="shared" si="17"/>
        <v>3.0000000000000001E-3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21">
        <v>51</v>
      </c>
      <c r="C165" s="216" t="s">
        <v>3052</v>
      </c>
      <c r="D165" s="315" t="s">
        <v>3053</v>
      </c>
      <c r="E165" s="315"/>
      <c r="F165" s="211" t="s">
        <v>2962</v>
      </c>
      <c r="G165" s="212">
        <v>0.14799999999999999</v>
      </c>
      <c r="H165" s="211"/>
      <c r="I165" s="211">
        <f t="shared" si="14"/>
        <v>0</v>
      </c>
      <c r="J165" s="213">
        <f t="shared" si="15"/>
        <v>43.66</v>
      </c>
      <c r="K165" s="214">
        <f t="shared" si="16"/>
        <v>0</v>
      </c>
      <c r="L165" s="214"/>
      <c r="M165" s="214">
        <f>ROUND(G165*(H165),2)</f>
        <v>0</v>
      </c>
      <c r="N165" s="214">
        <v>295</v>
      </c>
      <c r="O165" s="214"/>
      <c r="P165" s="217"/>
      <c r="Q165" s="217"/>
      <c r="R165" s="217"/>
      <c r="S165" s="218">
        <f t="shared" si="17"/>
        <v>0</v>
      </c>
      <c r="T165" s="215"/>
      <c r="U165" s="215"/>
      <c r="V165" s="220"/>
      <c r="W165" s="53"/>
      <c r="Z165">
        <v>0</v>
      </c>
    </row>
    <row r="166" spans="1:26" ht="24.95" customHeight="1" x14ac:dyDescent="0.25">
      <c r="A166" s="179"/>
      <c r="B166" s="205">
        <v>52</v>
      </c>
      <c r="C166" s="180" t="s">
        <v>3054</v>
      </c>
      <c r="D166" s="236" t="s">
        <v>3055</v>
      </c>
      <c r="E166" s="236"/>
      <c r="F166" s="174" t="s">
        <v>3001</v>
      </c>
      <c r="G166" s="175">
        <v>30</v>
      </c>
      <c r="H166" s="174"/>
      <c r="I166" s="174">
        <f t="shared" si="14"/>
        <v>0</v>
      </c>
      <c r="J166" s="176">
        <f t="shared" si="15"/>
        <v>450</v>
      </c>
      <c r="K166" s="177">
        <f t="shared" si="16"/>
        <v>0</v>
      </c>
      <c r="L166" s="177">
        <f>ROUND(G166*(H166),2)</f>
        <v>0</v>
      </c>
      <c r="M166" s="177"/>
      <c r="N166" s="177">
        <v>15</v>
      </c>
      <c r="O166" s="177"/>
      <c r="P166" s="181"/>
      <c r="Q166" s="181"/>
      <c r="R166" s="181"/>
      <c r="S166" s="182">
        <f t="shared" si="17"/>
        <v>0</v>
      </c>
      <c r="T166" s="178"/>
      <c r="U166" s="178"/>
      <c r="V166" s="191"/>
      <c r="W166" s="53"/>
      <c r="Z166">
        <v>0</v>
      </c>
    </row>
    <row r="167" spans="1:26" ht="24.95" customHeight="1" x14ac:dyDescent="0.25">
      <c r="A167" s="179"/>
      <c r="B167" s="205">
        <v>53</v>
      </c>
      <c r="C167" s="180" t="s">
        <v>1843</v>
      </c>
      <c r="D167" s="236" t="s">
        <v>3056</v>
      </c>
      <c r="E167" s="236"/>
      <c r="F167" s="174" t="s">
        <v>3011</v>
      </c>
      <c r="G167" s="175">
        <v>0.6</v>
      </c>
      <c r="H167" s="176"/>
      <c r="I167" s="174">
        <f t="shared" si="14"/>
        <v>0</v>
      </c>
      <c r="J167" s="176">
        <f t="shared" si="15"/>
        <v>19.13</v>
      </c>
      <c r="K167" s="177">
        <f t="shared" si="16"/>
        <v>0</v>
      </c>
      <c r="L167" s="177">
        <f>ROUND(G167*(H167),2)</f>
        <v>0</v>
      </c>
      <c r="M167" s="177"/>
      <c r="N167" s="177">
        <v>31.884</v>
      </c>
      <c r="O167" s="177"/>
      <c r="P167" s="181"/>
      <c r="Q167" s="181"/>
      <c r="R167" s="181"/>
      <c r="S167" s="182">
        <f t="shared" si="17"/>
        <v>0</v>
      </c>
      <c r="T167" s="178"/>
      <c r="U167" s="178"/>
      <c r="V167" s="191"/>
      <c r="W167" s="53"/>
      <c r="Z167">
        <v>0</v>
      </c>
    </row>
    <row r="168" spans="1:26" x14ac:dyDescent="0.25">
      <c r="A168" s="10"/>
      <c r="B168" s="204"/>
      <c r="C168" s="172">
        <v>766</v>
      </c>
      <c r="D168" s="235" t="s">
        <v>88</v>
      </c>
      <c r="E168" s="235"/>
      <c r="F168" s="138"/>
      <c r="G168" s="171"/>
      <c r="H168" s="138"/>
      <c r="I168" s="140">
        <f>ROUND((SUM(I157:I167))/1,2)</f>
        <v>0</v>
      </c>
      <c r="J168" s="139"/>
      <c r="K168" s="139"/>
      <c r="L168" s="139">
        <f>ROUND((SUM(L157:L167))/1,2)</f>
        <v>0</v>
      </c>
      <c r="M168" s="139">
        <f>ROUND((SUM(M157:M167))/1,2)</f>
        <v>0</v>
      </c>
      <c r="N168" s="139"/>
      <c r="O168" s="139"/>
      <c r="P168" s="139"/>
      <c r="Q168" s="10"/>
      <c r="R168" s="10"/>
      <c r="S168" s="10">
        <f>ROUND((SUM(S157:S167))/1,2)</f>
        <v>0</v>
      </c>
      <c r="T168" s="10"/>
      <c r="U168" s="10"/>
      <c r="V168" s="192">
        <f>ROUND((SUM(V157:V167))/1,2)</f>
        <v>0</v>
      </c>
      <c r="W168" s="208"/>
      <c r="X168" s="137"/>
      <c r="Y168" s="137"/>
      <c r="Z168" s="137"/>
    </row>
    <row r="169" spans="1:26" x14ac:dyDescent="0.25">
      <c r="A169" s="1"/>
      <c r="B169" s="200"/>
      <c r="C169" s="1"/>
      <c r="D169" s="1"/>
      <c r="E169" s="131"/>
      <c r="F169" s="131"/>
      <c r="G169" s="165"/>
      <c r="H169" s="131"/>
      <c r="I169" s="131"/>
      <c r="J169" s="132"/>
      <c r="K169" s="132"/>
      <c r="L169" s="132"/>
      <c r="M169" s="132"/>
      <c r="N169" s="132"/>
      <c r="O169" s="132"/>
      <c r="P169" s="132"/>
      <c r="Q169" s="1"/>
      <c r="R169" s="1"/>
      <c r="S169" s="1"/>
      <c r="T169" s="1"/>
      <c r="U169" s="1"/>
      <c r="V169" s="193"/>
      <c r="W169" s="53"/>
    </row>
    <row r="170" spans="1:26" x14ac:dyDescent="0.25">
      <c r="A170" s="10"/>
      <c r="B170" s="204"/>
      <c r="C170" s="172">
        <v>771</v>
      </c>
      <c r="D170" s="235" t="s">
        <v>302</v>
      </c>
      <c r="E170" s="235"/>
      <c r="F170" s="138"/>
      <c r="G170" s="171"/>
      <c r="H170" s="138"/>
      <c r="I170" s="138"/>
      <c r="J170" s="139"/>
      <c r="K170" s="139"/>
      <c r="L170" s="139"/>
      <c r="M170" s="139"/>
      <c r="N170" s="139"/>
      <c r="O170" s="139"/>
      <c r="P170" s="139"/>
      <c r="Q170" s="10"/>
      <c r="R170" s="10"/>
      <c r="S170" s="10"/>
      <c r="T170" s="10"/>
      <c r="U170" s="10"/>
      <c r="V170" s="190"/>
      <c r="W170" s="208"/>
      <c r="X170" s="137"/>
      <c r="Y170" s="137"/>
      <c r="Z170" s="137"/>
    </row>
    <row r="171" spans="1:26" ht="24.95" customHeight="1" x14ac:dyDescent="0.25">
      <c r="A171" s="179"/>
      <c r="B171" s="205">
        <v>54</v>
      </c>
      <c r="C171" s="180" t="s">
        <v>3057</v>
      </c>
      <c r="D171" s="236" t="s">
        <v>3058</v>
      </c>
      <c r="E171" s="236"/>
      <c r="F171" s="174" t="s">
        <v>2975</v>
      </c>
      <c r="G171" s="175">
        <v>2.5499999999999998</v>
      </c>
      <c r="H171" s="174"/>
      <c r="I171" s="174">
        <f>ROUND(G171*(H171),2)</f>
        <v>0</v>
      </c>
      <c r="J171" s="176">
        <f>ROUND(G171*(N171),2)</f>
        <v>21.68</v>
      </c>
      <c r="K171" s="177">
        <f>ROUND(G171*(O171),2)</f>
        <v>0</v>
      </c>
      <c r="L171" s="177">
        <f>ROUND(G171*(H171),2)</f>
        <v>0</v>
      </c>
      <c r="M171" s="177"/>
      <c r="N171" s="177">
        <v>8.5</v>
      </c>
      <c r="O171" s="177"/>
      <c r="P171" s="181"/>
      <c r="Q171" s="181"/>
      <c r="R171" s="181"/>
      <c r="S171" s="182">
        <f>ROUND(G171*(P171),3)</f>
        <v>0</v>
      </c>
      <c r="T171" s="178"/>
      <c r="U171" s="178"/>
      <c r="V171" s="191"/>
      <c r="W171" s="53"/>
      <c r="Z171">
        <v>0</v>
      </c>
    </row>
    <row r="172" spans="1:26" ht="24.95" customHeight="1" x14ac:dyDescent="0.25">
      <c r="A172" s="179"/>
      <c r="B172" s="205">
        <v>55</v>
      </c>
      <c r="C172" s="180" t="s">
        <v>3059</v>
      </c>
      <c r="D172" s="236" t="s">
        <v>3060</v>
      </c>
      <c r="E172" s="236"/>
      <c r="F172" s="174" t="s">
        <v>2975</v>
      </c>
      <c r="G172" s="175">
        <v>2.5499999999999998</v>
      </c>
      <c r="H172" s="174"/>
      <c r="I172" s="174">
        <f>ROUND(G172*(H172),2)</f>
        <v>0</v>
      </c>
      <c r="J172" s="176">
        <f>ROUND(G172*(N172),2)</f>
        <v>10.71</v>
      </c>
      <c r="K172" s="177">
        <f>ROUND(G172*(O172),2)</f>
        <v>0</v>
      </c>
      <c r="L172" s="177">
        <f>ROUND(G172*(H172),2)</f>
        <v>0</v>
      </c>
      <c r="M172" s="177"/>
      <c r="N172" s="177">
        <v>4.2</v>
      </c>
      <c r="O172" s="177"/>
      <c r="P172" s="181"/>
      <c r="Q172" s="181"/>
      <c r="R172" s="181"/>
      <c r="S172" s="182">
        <f>ROUND(G172*(P172),3)</f>
        <v>0</v>
      </c>
      <c r="T172" s="178"/>
      <c r="U172" s="178"/>
      <c r="V172" s="191"/>
      <c r="W172" s="53"/>
      <c r="Z172">
        <v>0</v>
      </c>
    </row>
    <row r="173" spans="1:26" ht="24.95" customHeight="1" x14ac:dyDescent="0.25">
      <c r="A173" s="179"/>
      <c r="B173" s="221">
        <v>56</v>
      </c>
      <c r="C173" s="216" t="s">
        <v>3061</v>
      </c>
      <c r="D173" s="315" t="s">
        <v>3062</v>
      </c>
      <c r="E173" s="315"/>
      <c r="F173" s="211" t="s">
        <v>2964</v>
      </c>
      <c r="G173" s="212">
        <v>0.91</v>
      </c>
      <c r="H173" s="211"/>
      <c r="I173" s="211">
        <f>ROUND(G173*(H173),2)</f>
        <v>0</v>
      </c>
      <c r="J173" s="213">
        <f>ROUND(G173*(N173),2)</f>
        <v>13.65</v>
      </c>
      <c r="K173" s="214">
        <f>ROUND(G173*(O173),2)</f>
        <v>0</v>
      </c>
      <c r="L173" s="214"/>
      <c r="M173" s="214">
        <f>ROUND(G173*(H173),2)</f>
        <v>0</v>
      </c>
      <c r="N173" s="214">
        <v>15</v>
      </c>
      <c r="O173" s="214"/>
      <c r="P173" s="217"/>
      <c r="Q173" s="217"/>
      <c r="R173" s="217"/>
      <c r="S173" s="218">
        <f>ROUND(G173*(P173),3)</f>
        <v>0</v>
      </c>
      <c r="T173" s="215"/>
      <c r="U173" s="215"/>
      <c r="V173" s="220"/>
      <c r="W173" s="53"/>
      <c r="Z173">
        <v>0</v>
      </c>
    </row>
    <row r="174" spans="1:26" ht="24.95" customHeight="1" x14ac:dyDescent="0.25">
      <c r="A174" s="179"/>
      <c r="B174" s="205">
        <v>57</v>
      </c>
      <c r="C174" s="180" t="s">
        <v>1855</v>
      </c>
      <c r="D174" s="236" t="s">
        <v>3063</v>
      </c>
      <c r="E174" s="236"/>
      <c r="F174" s="174" t="s">
        <v>3011</v>
      </c>
      <c r="G174" s="175">
        <v>3.8</v>
      </c>
      <c r="H174" s="176"/>
      <c r="I174" s="174">
        <f>ROUND(G174*(H174),2)</f>
        <v>0</v>
      </c>
      <c r="J174" s="176">
        <f>ROUND(G174*(N174),2)</f>
        <v>1.75</v>
      </c>
      <c r="K174" s="177">
        <f>ROUND(G174*(O174),2)</f>
        <v>0</v>
      </c>
      <c r="L174" s="177">
        <f>ROUND(G174*(H174),2)</f>
        <v>0</v>
      </c>
      <c r="M174" s="177"/>
      <c r="N174" s="177">
        <v>0.46</v>
      </c>
      <c r="O174" s="177"/>
      <c r="P174" s="181"/>
      <c r="Q174" s="181"/>
      <c r="R174" s="181"/>
      <c r="S174" s="182">
        <f>ROUND(G174*(P174),3)</f>
        <v>0</v>
      </c>
      <c r="T174" s="178"/>
      <c r="U174" s="178"/>
      <c r="V174" s="191"/>
      <c r="W174" s="53"/>
      <c r="Z174">
        <v>0</v>
      </c>
    </row>
    <row r="175" spans="1:26" x14ac:dyDescent="0.25">
      <c r="A175" s="10"/>
      <c r="B175" s="204"/>
      <c r="C175" s="172">
        <v>771</v>
      </c>
      <c r="D175" s="235" t="s">
        <v>302</v>
      </c>
      <c r="E175" s="235"/>
      <c r="F175" s="138"/>
      <c r="G175" s="171"/>
      <c r="H175" s="138"/>
      <c r="I175" s="140">
        <f>ROUND((SUM(I170:I174))/1,2)</f>
        <v>0</v>
      </c>
      <c r="J175" s="139"/>
      <c r="K175" s="139"/>
      <c r="L175" s="139">
        <f>ROUND((SUM(L170:L174))/1,2)</f>
        <v>0</v>
      </c>
      <c r="M175" s="139">
        <f>ROUND((SUM(M170:M174))/1,2)</f>
        <v>0</v>
      </c>
      <c r="N175" s="139"/>
      <c r="O175" s="139"/>
      <c r="P175" s="139"/>
      <c r="Q175" s="10"/>
      <c r="R175" s="10"/>
      <c r="S175" s="10">
        <f>ROUND((SUM(S170:S174))/1,2)</f>
        <v>0</v>
      </c>
      <c r="T175" s="10"/>
      <c r="U175" s="10"/>
      <c r="V175" s="192">
        <f>ROUND((SUM(V170:V174))/1,2)</f>
        <v>0</v>
      </c>
      <c r="W175" s="208"/>
      <c r="X175" s="137"/>
      <c r="Y175" s="137"/>
      <c r="Z175" s="137"/>
    </row>
    <row r="176" spans="1:26" x14ac:dyDescent="0.25">
      <c r="A176" s="1"/>
      <c r="B176" s="200"/>
      <c r="C176" s="1"/>
      <c r="D176" s="1"/>
      <c r="E176" s="131"/>
      <c r="F176" s="131"/>
      <c r="G176" s="165"/>
      <c r="H176" s="131"/>
      <c r="I176" s="131"/>
      <c r="J176" s="132"/>
      <c r="K176" s="132"/>
      <c r="L176" s="132"/>
      <c r="M176" s="132"/>
      <c r="N176" s="132"/>
      <c r="O176" s="132"/>
      <c r="P176" s="132"/>
      <c r="Q176" s="1"/>
      <c r="R176" s="1"/>
      <c r="S176" s="1"/>
      <c r="T176" s="1"/>
      <c r="U176" s="1"/>
      <c r="V176" s="193"/>
      <c r="W176" s="53"/>
    </row>
    <row r="177" spans="1:26" x14ac:dyDescent="0.25">
      <c r="A177" s="10"/>
      <c r="B177" s="204"/>
      <c r="C177" s="172">
        <v>775</v>
      </c>
      <c r="D177" s="235" t="s">
        <v>2959</v>
      </c>
      <c r="E177" s="235"/>
      <c r="F177" s="138"/>
      <c r="G177" s="171"/>
      <c r="H177" s="138"/>
      <c r="I177" s="138"/>
      <c r="J177" s="139"/>
      <c r="K177" s="139"/>
      <c r="L177" s="139"/>
      <c r="M177" s="139"/>
      <c r="N177" s="139"/>
      <c r="O177" s="139"/>
      <c r="P177" s="139"/>
      <c r="Q177" s="10"/>
      <c r="R177" s="10"/>
      <c r="S177" s="10"/>
      <c r="T177" s="10"/>
      <c r="U177" s="10"/>
      <c r="V177" s="190"/>
      <c r="W177" s="208"/>
      <c r="X177" s="137"/>
      <c r="Y177" s="137"/>
      <c r="Z177" s="137"/>
    </row>
    <row r="178" spans="1:26" ht="24.95" customHeight="1" x14ac:dyDescent="0.25">
      <c r="A178" s="179"/>
      <c r="B178" s="205">
        <v>58</v>
      </c>
      <c r="C178" s="180" t="s">
        <v>3064</v>
      </c>
      <c r="D178" s="236" t="s">
        <v>3065</v>
      </c>
      <c r="E178" s="236"/>
      <c r="F178" s="174" t="s">
        <v>2975</v>
      </c>
      <c r="G178" s="175">
        <v>95.41</v>
      </c>
      <c r="H178" s="174"/>
      <c r="I178" s="174">
        <f>ROUND(G178*(H178),2)</f>
        <v>0</v>
      </c>
      <c r="J178" s="176">
        <f>ROUND(G178*(N178),2)</f>
        <v>94.46</v>
      </c>
      <c r="K178" s="177">
        <f>ROUND(G178*(O178),2)</f>
        <v>0</v>
      </c>
      <c r="L178" s="177">
        <f>ROUND(G178*(H178),2)</f>
        <v>0</v>
      </c>
      <c r="M178" s="177"/>
      <c r="N178" s="177">
        <v>0.99</v>
      </c>
      <c r="O178" s="177"/>
      <c r="P178" s="181"/>
      <c r="Q178" s="181"/>
      <c r="R178" s="181"/>
      <c r="S178" s="182">
        <f>ROUND(G178*(P178),3)</f>
        <v>0</v>
      </c>
      <c r="T178" s="178"/>
      <c r="U178" s="178"/>
      <c r="V178" s="191"/>
      <c r="W178" s="53"/>
      <c r="Z178">
        <v>0</v>
      </c>
    </row>
    <row r="179" spans="1:26" x14ac:dyDescent="0.25">
      <c r="A179" s="10"/>
      <c r="B179" s="204"/>
      <c r="C179" s="172">
        <v>775</v>
      </c>
      <c r="D179" s="235" t="s">
        <v>2959</v>
      </c>
      <c r="E179" s="235"/>
      <c r="F179" s="138"/>
      <c r="G179" s="171"/>
      <c r="H179" s="138"/>
      <c r="I179" s="140">
        <f>ROUND((SUM(I177:I178))/1,2)</f>
        <v>0</v>
      </c>
      <c r="J179" s="139"/>
      <c r="K179" s="139"/>
      <c r="L179" s="139">
        <f>ROUND((SUM(L177:L178))/1,2)</f>
        <v>0</v>
      </c>
      <c r="M179" s="139">
        <f>ROUND((SUM(M177:M178))/1,2)</f>
        <v>0</v>
      </c>
      <c r="N179" s="139"/>
      <c r="O179" s="139"/>
      <c r="P179" s="139"/>
      <c r="Q179" s="10"/>
      <c r="R179" s="10"/>
      <c r="S179" s="10">
        <f>ROUND((SUM(S177:S178))/1,2)</f>
        <v>0</v>
      </c>
      <c r="T179" s="10"/>
      <c r="U179" s="10"/>
      <c r="V179" s="192">
        <f>ROUND((SUM(V177:V178))/1,2)</f>
        <v>0</v>
      </c>
      <c r="W179" s="208"/>
      <c r="X179" s="137"/>
      <c r="Y179" s="137"/>
      <c r="Z179" s="137"/>
    </row>
    <row r="180" spans="1:26" x14ac:dyDescent="0.25">
      <c r="A180" s="1"/>
      <c r="B180" s="200"/>
      <c r="C180" s="1"/>
      <c r="D180" s="1"/>
      <c r="E180" s="131"/>
      <c r="F180" s="131"/>
      <c r="G180" s="165"/>
      <c r="H180" s="131"/>
      <c r="I180" s="131"/>
      <c r="J180" s="132"/>
      <c r="K180" s="132"/>
      <c r="L180" s="132"/>
      <c r="M180" s="132"/>
      <c r="N180" s="132"/>
      <c r="O180" s="132"/>
      <c r="P180" s="132"/>
      <c r="Q180" s="1"/>
      <c r="R180" s="1"/>
      <c r="S180" s="1"/>
      <c r="T180" s="1"/>
      <c r="U180" s="1"/>
      <c r="V180" s="193"/>
      <c r="W180" s="53"/>
    </row>
    <row r="181" spans="1:26" x14ac:dyDescent="0.25">
      <c r="A181" s="10"/>
      <c r="B181" s="204"/>
      <c r="C181" s="172">
        <v>776</v>
      </c>
      <c r="D181" s="235" t="s">
        <v>303</v>
      </c>
      <c r="E181" s="235"/>
      <c r="F181" s="138"/>
      <c r="G181" s="171"/>
      <c r="H181" s="138"/>
      <c r="I181" s="138"/>
      <c r="J181" s="139"/>
      <c r="K181" s="139"/>
      <c r="L181" s="139"/>
      <c r="M181" s="139"/>
      <c r="N181" s="139"/>
      <c r="O181" s="139"/>
      <c r="P181" s="139"/>
      <c r="Q181" s="10"/>
      <c r="R181" s="10"/>
      <c r="S181" s="10"/>
      <c r="T181" s="10"/>
      <c r="U181" s="10"/>
      <c r="V181" s="190"/>
      <c r="W181" s="208"/>
      <c r="X181" s="137"/>
      <c r="Y181" s="137"/>
      <c r="Z181" s="137"/>
    </row>
    <row r="182" spans="1:26" ht="24.95" customHeight="1" x14ac:dyDescent="0.25">
      <c r="A182" s="179"/>
      <c r="B182" s="205">
        <v>59</v>
      </c>
      <c r="C182" s="180" t="s">
        <v>3066</v>
      </c>
      <c r="D182" s="236" t="s">
        <v>3067</v>
      </c>
      <c r="E182" s="236"/>
      <c r="F182" s="174" t="s">
        <v>2975</v>
      </c>
      <c r="G182" s="175">
        <v>95.41</v>
      </c>
      <c r="H182" s="174"/>
      <c r="I182" s="174">
        <f t="shared" ref="I182:I190" si="18">ROUND(G182*(H182),2)</f>
        <v>0</v>
      </c>
      <c r="J182" s="176">
        <f t="shared" ref="J182:J190" si="19">ROUND(G182*(N182),2)</f>
        <v>686.95</v>
      </c>
      <c r="K182" s="177">
        <f t="shared" ref="K182:K190" si="20">ROUND(G182*(O182),2)</f>
        <v>0</v>
      </c>
      <c r="L182" s="177">
        <f>ROUND(G182*(H182),2)</f>
        <v>0</v>
      </c>
      <c r="M182" s="177"/>
      <c r="N182" s="177">
        <v>7.2</v>
      </c>
      <c r="O182" s="177"/>
      <c r="P182" s="181"/>
      <c r="Q182" s="181"/>
      <c r="R182" s="181"/>
      <c r="S182" s="182">
        <f t="shared" ref="S182:S190" si="21">ROUND(G182*(P182),3)</f>
        <v>0</v>
      </c>
      <c r="T182" s="178"/>
      <c r="U182" s="178"/>
      <c r="V182" s="191"/>
      <c r="W182" s="53"/>
      <c r="Z182">
        <v>0</v>
      </c>
    </row>
    <row r="183" spans="1:26" ht="24.95" customHeight="1" x14ac:dyDescent="0.25">
      <c r="A183" s="179"/>
      <c r="B183" s="205">
        <v>60</v>
      </c>
      <c r="C183" s="180" t="s">
        <v>3068</v>
      </c>
      <c r="D183" s="236" t="s">
        <v>3069</v>
      </c>
      <c r="E183" s="236"/>
      <c r="F183" s="174" t="s">
        <v>2964</v>
      </c>
      <c r="G183" s="175">
        <v>411.91</v>
      </c>
      <c r="H183" s="174"/>
      <c r="I183" s="174">
        <f t="shared" si="18"/>
        <v>0</v>
      </c>
      <c r="J183" s="176">
        <f t="shared" si="19"/>
        <v>1256.33</v>
      </c>
      <c r="K183" s="177">
        <f t="shared" si="20"/>
        <v>0</v>
      </c>
      <c r="L183" s="177">
        <f>ROUND(G183*(H183),2)</f>
        <v>0</v>
      </c>
      <c r="M183" s="177"/>
      <c r="N183" s="177">
        <v>3.05</v>
      </c>
      <c r="O183" s="177"/>
      <c r="P183" s="181"/>
      <c r="Q183" s="181"/>
      <c r="R183" s="181"/>
      <c r="S183" s="182">
        <f t="shared" si="21"/>
        <v>0</v>
      </c>
      <c r="T183" s="178"/>
      <c r="U183" s="178"/>
      <c r="V183" s="191"/>
      <c r="W183" s="53"/>
      <c r="Z183">
        <v>0</v>
      </c>
    </row>
    <row r="184" spans="1:26" ht="24.95" customHeight="1" x14ac:dyDescent="0.25">
      <c r="A184" s="179"/>
      <c r="B184" s="205">
        <v>61</v>
      </c>
      <c r="C184" s="180" t="s">
        <v>3070</v>
      </c>
      <c r="D184" s="236" t="s">
        <v>3071</v>
      </c>
      <c r="E184" s="236"/>
      <c r="F184" s="174" t="s">
        <v>2964</v>
      </c>
      <c r="G184" s="175">
        <v>411.91</v>
      </c>
      <c r="H184" s="174"/>
      <c r="I184" s="174">
        <f t="shared" si="18"/>
        <v>0</v>
      </c>
      <c r="J184" s="176">
        <f t="shared" si="19"/>
        <v>2265.5100000000002</v>
      </c>
      <c r="K184" s="177">
        <f t="shared" si="20"/>
        <v>0</v>
      </c>
      <c r="L184" s="177">
        <f>ROUND(G184*(H184),2)</f>
        <v>0</v>
      </c>
      <c r="M184" s="177"/>
      <c r="N184" s="177">
        <v>5.5</v>
      </c>
      <c r="O184" s="177"/>
      <c r="P184" s="183">
        <v>3.8999999999999999E-4</v>
      </c>
      <c r="Q184" s="181"/>
      <c r="R184" s="181">
        <v>3.8999999999999999E-4</v>
      </c>
      <c r="S184" s="182">
        <f t="shared" si="21"/>
        <v>0.161</v>
      </c>
      <c r="T184" s="178"/>
      <c r="U184" s="178"/>
      <c r="V184" s="191"/>
      <c r="W184" s="53"/>
      <c r="Z184">
        <v>0</v>
      </c>
    </row>
    <row r="185" spans="1:26" ht="24.95" customHeight="1" x14ac:dyDescent="0.25">
      <c r="A185" s="179"/>
      <c r="B185" s="205">
        <v>62</v>
      </c>
      <c r="C185" s="180" t="s">
        <v>3072</v>
      </c>
      <c r="D185" s="236" t="s">
        <v>3073</v>
      </c>
      <c r="E185" s="236"/>
      <c r="F185" s="174" t="s">
        <v>2964</v>
      </c>
      <c r="G185" s="175">
        <v>410.66</v>
      </c>
      <c r="H185" s="174"/>
      <c r="I185" s="174">
        <f t="shared" si="18"/>
        <v>0</v>
      </c>
      <c r="J185" s="176">
        <f t="shared" si="19"/>
        <v>3819.14</v>
      </c>
      <c r="K185" s="177">
        <f t="shared" si="20"/>
        <v>0</v>
      </c>
      <c r="L185" s="177">
        <f>ROUND(G185*(H185),2)</f>
        <v>0</v>
      </c>
      <c r="M185" s="177"/>
      <c r="N185" s="177">
        <v>9.3000000000000007</v>
      </c>
      <c r="O185" s="177"/>
      <c r="P185" s="181"/>
      <c r="Q185" s="181"/>
      <c r="R185" s="181"/>
      <c r="S185" s="182">
        <f t="shared" si="21"/>
        <v>0</v>
      </c>
      <c r="T185" s="178"/>
      <c r="U185" s="178"/>
      <c r="V185" s="191"/>
      <c r="W185" s="53"/>
      <c r="Z185">
        <v>0</v>
      </c>
    </row>
    <row r="186" spans="1:26" ht="24.95" customHeight="1" x14ac:dyDescent="0.25">
      <c r="A186" s="179"/>
      <c r="B186" s="221">
        <v>63</v>
      </c>
      <c r="C186" s="216" t="s">
        <v>3074</v>
      </c>
      <c r="D186" s="315" t="s">
        <v>3075</v>
      </c>
      <c r="E186" s="315"/>
      <c r="F186" s="211" t="s">
        <v>2964</v>
      </c>
      <c r="G186" s="212">
        <v>472.25900000000001</v>
      </c>
      <c r="H186" s="211"/>
      <c r="I186" s="211">
        <f t="shared" si="18"/>
        <v>0</v>
      </c>
      <c r="J186" s="213">
        <f t="shared" si="19"/>
        <v>12750.99</v>
      </c>
      <c r="K186" s="214">
        <f t="shared" si="20"/>
        <v>0</v>
      </c>
      <c r="L186" s="214"/>
      <c r="M186" s="214">
        <f>ROUND(G186*(H186),2)</f>
        <v>0</v>
      </c>
      <c r="N186" s="214">
        <v>27</v>
      </c>
      <c r="O186" s="214"/>
      <c r="P186" s="217"/>
      <c r="Q186" s="217"/>
      <c r="R186" s="217"/>
      <c r="S186" s="218">
        <f t="shared" si="21"/>
        <v>0</v>
      </c>
      <c r="T186" s="215"/>
      <c r="U186" s="215"/>
      <c r="V186" s="220"/>
      <c r="W186" s="53"/>
      <c r="Z186">
        <v>0</v>
      </c>
    </row>
    <row r="187" spans="1:26" ht="24.95" customHeight="1" x14ac:dyDescent="0.25">
      <c r="A187" s="179"/>
      <c r="B187" s="205">
        <v>64</v>
      </c>
      <c r="C187" s="180" t="s">
        <v>3076</v>
      </c>
      <c r="D187" s="236" t="s">
        <v>3077</v>
      </c>
      <c r="E187" s="236"/>
      <c r="F187" s="174" t="s">
        <v>2975</v>
      </c>
      <c r="G187" s="175">
        <v>100</v>
      </c>
      <c r="H187" s="174"/>
      <c r="I187" s="174">
        <f t="shared" si="18"/>
        <v>0</v>
      </c>
      <c r="J187" s="176">
        <f t="shared" si="19"/>
        <v>81</v>
      </c>
      <c r="K187" s="177">
        <f t="shared" si="20"/>
        <v>0</v>
      </c>
      <c r="L187" s="177">
        <f>ROUND(G187*(H187),2)</f>
        <v>0</v>
      </c>
      <c r="M187" s="177"/>
      <c r="N187" s="177">
        <v>0.81</v>
      </c>
      <c r="O187" s="177"/>
      <c r="P187" s="183">
        <v>3.0000000000000001E-5</v>
      </c>
      <c r="Q187" s="181"/>
      <c r="R187" s="181">
        <v>3.0000000000000001E-5</v>
      </c>
      <c r="S187" s="182">
        <f t="shared" si="21"/>
        <v>3.0000000000000001E-3</v>
      </c>
      <c r="T187" s="178"/>
      <c r="U187" s="178"/>
      <c r="V187" s="191"/>
      <c r="W187" s="53"/>
      <c r="Z187">
        <v>0</v>
      </c>
    </row>
    <row r="188" spans="1:26" ht="24.95" customHeight="1" x14ac:dyDescent="0.25">
      <c r="A188" s="179"/>
      <c r="B188" s="205">
        <v>65</v>
      </c>
      <c r="C188" s="180" t="s">
        <v>3078</v>
      </c>
      <c r="D188" s="236" t="s">
        <v>3079</v>
      </c>
      <c r="E188" s="236"/>
      <c r="F188" s="174" t="s">
        <v>2964</v>
      </c>
      <c r="G188" s="175">
        <v>410.66</v>
      </c>
      <c r="H188" s="174"/>
      <c r="I188" s="174">
        <f t="shared" si="18"/>
        <v>0</v>
      </c>
      <c r="J188" s="176">
        <f t="shared" si="19"/>
        <v>1519.44</v>
      </c>
      <c r="K188" s="177">
        <f t="shared" si="20"/>
        <v>0</v>
      </c>
      <c r="L188" s="177">
        <f>ROUND(G188*(H188),2)</f>
        <v>0</v>
      </c>
      <c r="M188" s="177"/>
      <c r="N188" s="177">
        <v>3.7</v>
      </c>
      <c r="O188" s="177"/>
      <c r="P188" s="181"/>
      <c r="Q188" s="181"/>
      <c r="R188" s="181"/>
      <c r="S188" s="182">
        <f t="shared" si="21"/>
        <v>0</v>
      </c>
      <c r="T188" s="178"/>
      <c r="U188" s="178"/>
      <c r="V188" s="191"/>
      <c r="W188" s="53"/>
      <c r="Z188">
        <v>0</v>
      </c>
    </row>
    <row r="189" spans="1:26" ht="24.95" customHeight="1" x14ac:dyDescent="0.25">
      <c r="A189" s="179"/>
      <c r="B189" s="205">
        <v>66</v>
      </c>
      <c r="C189" s="180" t="s">
        <v>3080</v>
      </c>
      <c r="D189" s="236" t="s">
        <v>3081</v>
      </c>
      <c r="E189" s="236"/>
      <c r="F189" s="174" t="s">
        <v>3001</v>
      </c>
      <c r="G189" s="175">
        <v>10</v>
      </c>
      <c r="H189" s="174"/>
      <c r="I189" s="174">
        <f t="shared" si="18"/>
        <v>0</v>
      </c>
      <c r="J189" s="176">
        <f t="shared" si="19"/>
        <v>150</v>
      </c>
      <c r="K189" s="177">
        <f t="shared" si="20"/>
        <v>0</v>
      </c>
      <c r="L189" s="177">
        <f>ROUND(G189*(H189),2)</f>
        <v>0</v>
      </c>
      <c r="M189" s="177"/>
      <c r="N189" s="177">
        <v>15</v>
      </c>
      <c r="O189" s="177"/>
      <c r="P189" s="181"/>
      <c r="Q189" s="181"/>
      <c r="R189" s="181"/>
      <c r="S189" s="182">
        <f t="shared" si="21"/>
        <v>0</v>
      </c>
      <c r="T189" s="178"/>
      <c r="U189" s="178"/>
      <c r="V189" s="191"/>
      <c r="W189" s="53"/>
      <c r="Z189">
        <v>0</v>
      </c>
    </row>
    <row r="190" spans="1:26" ht="24.95" customHeight="1" x14ac:dyDescent="0.25">
      <c r="A190" s="179"/>
      <c r="B190" s="205">
        <v>67</v>
      </c>
      <c r="C190" s="180" t="s">
        <v>3082</v>
      </c>
      <c r="D190" s="236" t="s">
        <v>3083</v>
      </c>
      <c r="E190" s="236"/>
      <c r="F190" s="174" t="s">
        <v>3011</v>
      </c>
      <c r="G190" s="175">
        <v>0.4</v>
      </c>
      <c r="H190" s="176"/>
      <c r="I190" s="174">
        <f t="shared" si="18"/>
        <v>0</v>
      </c>
      <c r="J190" s="176">
        <f t="shared" si="19"/>
        <v>90.12</v>
      </c>
      <c r="K190" s="177">
        <f t="shared" si="20"/>
        <v>0</v>
      </c>
      <c r="L190" s="177">
        <f>ROUND(G190*(H190),2)</f>
        <v>0</v>
      </c>
      <c r="M190" s="177"/>
      <c r="N190" s="177">
        <v>225.29400000000001</v>
      </c>
      <c r="O190" s="177"/>
      <c r="P190" s="181"/>
      <c r="Q190" s="181"/>
      <c r="R190" s="181"/>
      <c r="S190" s="182">
        <f t="shared" si="21"/>
        <v>0</v>
      </c>
      <c r="T190" s="178"/>
      <c r="U190" s="178"/>
      <c r="V190" s="191"/>
      <c r="W190" s="53"/>
      <c r="Z190">
        <v>0</v>
      </c>
    </row>
    <row r="191" spans="1:26" x14ac:dyDescent="0.25">
      <c r="A191" s="10"/>
      <c r="B191" s="204"/>
      <c r="C191" s="172">
        <v>776</v>
      </c>
      <c r="D191" s="235" t="s">
        <v>303</v>
      </c>
      <c r="E191" s="235"/>
      <c r="F191" s="138"/>
      <c r="G191" s="171"/>
      <c r="H191" s="138"/>
      <c r="I191" s="140">
        <f>ROUND((SUM(I181:I190))/1,2)</f>
        <v>0</v>
      </c>
      <c r="J191" s="139"/>
      <c r="K191" s="139"/>
      <c r="L191" s="139">
        <f>ROUND((SUM(L181:L190))/1,2)</f>
        <v>0</v>
      </c>
      <c r="M191" s="139">
        <f>ROUND((SUM(M181:M190))/1,2)</f>
        <v>0</v>
      </c>
      <c r="N191" s="139"/>
      <c r="O191" s="139"/>
      <c r="P191" s="139"/>
      <c r="Q191" s="10"/>
      <c r="R191" s="10"/>
      <c r="S191" s="10">
        <f>ROUND((SUM(S181:S190))/1,2)</f>
        <v>0.16</v>
      </c>
      <c r="T191" s="10"/>
      <c r="U191" s="10"/>
      <c r="V191" s="192">
        <f>ROUND((SUM(V181:V190))/1,2)</f>
        <v>0</v>
      </c>
      <c r="W191" s="208"/>
      <c r="X191" s="137"/>
      <c r="Y191" s="137"/>
      <c r="Z191" s="137"/>
    </row>
    <row r="192" spans="1:26" x14ac:dyDescent="0.25">
      <c r="A192" s="1"/>
      <c r="B192" s="200"/>
      <c r="C192" s="1"/>
      <c r="D192" s="1"/>
      <c r="E192" s="131"/>
      <c r="F192" s="131"/>
      <c r="G192" s="165"/>
      <c r="H192" s="131"/>
      <c r="I192" s="131"/>
      <c r="J192" s="132"/>
      <c r="K192" s="132"/>
      <c r="L192" s="132"/>
      <c r="M192" s="132"/>
      <c r="N192" s="132"/>
      <c r="O192" s="132"/>
      <c r="P192" s="132"/>
      <c r="Q192" s="1"/>
      <c r="R192" s="1"/>
      <c r="S192" s="1"/>
      <c r="T192" s="1"/>
      <c r="U192" s="1"/>
      <c r="V192" s="193"/>
      <c r="W192" s="53"/>
    </row>
    <row r="193" spans="1:26" x14ac:dyDescent="0.25">
      <c r="A193" s="10"/>
      <c r="B193" s="204"/>
      <c r="C193" s="172">
        <v>783</v>
      </c>
      <c r="D193" s="235" t="s">
        <v>306</v>
      </c>
      <c r="E193" s="235"/>
      <c r="F193" s="138"/>
      <c r="G193" s="171"/>
      <c r="H193" s="138"/>
      <c r="I193" s="138"/>
      <c r="J193" s="139"/>
      <c r="K193" s="139"/>
      <c r="L193" s="139"/>
      <c r="M193" s="139"/>
      <c r="N193" s="139"/>
      <c r="O193" s="139"/>
      <c r="P193" s="139"/>
      <c r="Q193" s="10"/>
      <c r="R193" s="10"/>
      <c r="S193" s="10"/>
      <c r="T193" s="10"/>
      <c r="U193" s="10"/>
      <c r="V193" s="190"/>
      <c r="W193" s="208"/>
      <c r="X193" s="137"/>
      <c r="Y193" s="137"/>
      <c r="Z193" s="137"/>
    </row>
    <row r="194" spans="1:26" ht="24.95" customHeight="1" x14ac:dyDescent="0.25">
      <c r="A194" s="179"/>
      <c r="B194" s="205">
        <v>68</v>
      </c>
      <c r="C194" s="180" t="s">
        <v>3084</v>
      </c>
      <c r="D194" s="236" t="s">
        <v>3085</v>
      </c>
      <c r="E194" s="236"/>
      <c r="F194" s="174" t="s">
        <v>2964</v>
      </c>
      <c r="G194" s="175">
        <v>532.35500000000002</v>
      </c>
      <c r="H194" s="174"/>
      <c r="I194" s="174">
        <f>ROUND(G194*(H194),2)</f>
        <v>0</v>
      </c>
      <c r="J194" s="176">
        <f>ROUND(G194*(N194),2)</f>
        <v>1634.33</v>
      </c>
      <c r="K194" s="177">
        <f>ROUND(G194*(O194),2)</f>
        <v>0</v>
      </c>
      <c r="L194" s="177">
        <f>ROUND(G194*(H194),2)</f>
        <v>0</v>
      </c>
      <c r="M194" s="177"/>
      <c r="N194" s="177">
        <v>3.07</v>
      </c>
      <c r="O194" s="177"/>
      <c r="P194" s="183">
        <v>3.2000000000000003E-4</v>
      </c>
      <c r="Q194" s="181"/>
      <c r="R194" s="181">
        <v>3.2000000000000003E-4</v>
      </c>
      <c r="S194" s="182">
        <f>ROUND(G194*(P194),3)</f>
        <v>0.17</v>
      </c>
      <c r="T194" s="178"/>
      <c r="U194" s="178"/>
      <c r="V194" s="191"/>
      <c r="W194" s="53"/>
      <c r="Z194">
        <v>0</v>
      </c>
    </row>
    <row r="195" spans="1:26" ht="24.95" customHeight="1" x14ac:dyDescent="0.25">
      <c r="A195" s="179"/>
      <c r="B195" s="205">
        <v>69</v>
      </c>
      <c r="C195" s="180" t="s">
        <v>3086</v>
      </c>
      <c r="D195" s="236" t="s">
        <v>3087</v>
      </c>
      <c r="E195" s="236"/>
      <c r="F195" s="174" t="s">
        <v>2964</v>
      </c>
      <c r="G195" s="175">
        <v>0.91</v>
      </c>
      <c r="H195" s="174"/>
      <c r="I195" s="174">
        <f>ROUND(G195*(H195),2)</f>
        <v>0</v>
      </c>
      <c r="J195" s="176">
        <f>ROUND(G195*(N195),2)</f>
        <v>3.73</v>
      </c>
      <c r="K195" s="177">
        <f>ROUND(G195*(O195),2)</f>
        <v>0</v>
      </c>
      <c r="L195" s="177">
        <f>ROUND(G195*(H195),2)</f>
        <v>0</v>
      </c>
      <c r="M195" s="177"/>
      <c r="N195" s="177">
        <v>4.0999999999999996</v>
      </c>
      <c r="O195" s="177"/>
      <c r="P195" s="181"/>
      <c r="Q195" s="181"/>
      <c r="R195" s="181"/>
      <c r="S195" s="182">
        <f>ROUND(G195*(P195),3)</f>
        <v>0</v>
      </c>
      <c r="T195" s="178"/>
      <c r="U195" s="178"/>
      <c r="V195" s="191"/>
      <c r="W195" s="53"/>
      <c r="Z195">
        <v>0</v>
      </c>
    </row>
    <row r="196" spans="1:26" x14ac:dyDescent="0.25">
      <c r="A196" s="10"/>
      <c r="B196" s="204"/>
      <c r="C196" s="172">
        <v>783</v>
      </c>
      <c r="D196" s="235" t="s">
        <v>306</v>
      </c>
      <c r="E196" s="235"/>
      <c r="F196" s="138"/>
      <c r="G196" s="171"/>
      <c r="H196" s="138"/>
      <c r="I196" s="140">
        <f>ROUND((SUM(I193:I195))/1,2)</f>
        <v>0</v>
      </c>
      <c r="J196" s="139"/>
      <c r="K196" s="139"/>
      <c r="L196" s="139">
        <f>ROUND((SUM(L193:L195))/1,2)</f>
        <v>0</v>
      </c>
      <c r="M196" s="139">
        <f>ROUND((SUM(M193:M195))/1,2)</f>
        <v>0</v>
      </c>
      <c r="N196" s="139"/>
      <c r="O196" s="139"/>
      <c r="P196" s="139"/>
      <c r="Q196" s="10"/>
      <c r="R196" s="10"/>
      <c r="S196" s="10">
        <f>ROUND((SUM(S193:S195))/1,2)</f>
        <v>0.17</v>
      </c>
      <c r="T196" s="10"/>
      <c r="U196" s="10"/>
      <c r="V196" s="192">
        <f>ROUND((SUM(V193:V195))/1,2)</f>
        <v>0</v>
      </c>
      <c r="W196" s="208"/>
      <c r="X196" s="137"/>
      <c r="Y196" s="137"/>
      <c r="Z196" s="137"/>
    </row>
    <row r="197" spans="1:26" x14ac:dyDescent="0.25">
      <c r="A197" s="1"/>
      <c r="B197" s="200"/>
      <c r="C197" s="1"/>
      <c r="D197" s="1"/>
      <c r="E197" s="131"/>
      <c r="F197" s="131"/>
      <c r="G197" s="165"/>
      <c r="H197" s="131"/>
      <c r="I197" s="131"/>
      <c r="J197" s="132"/>
      <c r="K197" s="132"/>
      <c r="L197" s="132"/>
      <c r="M197" s="132"/>
      <c r="N197" s="132"/>
      <c r="O197" s="132"/>
      <c r="P197" s="132"/>
      <c r="Q197" s="1"/>
      <c r="R197" s="1"/>
      <c r="S197" s="1"/>
      <c r="T197" s="1"/>
      <c r="U197" s="1"/>
      <c r="V197" s="193"/>
      <c r="W197" s="53"/>
    </row>
    <row r="198" spans="1:26" x14ac:dyDescent="0.25">
      <c r="A198" s="10"/>
      <c r="B198" s="204"/>
      <c r="C198" s="172">
        <v>784</v>
      </c>
      <c r="D198" s="235" t="s">
        <v>307</v>
      </c>
      <c r="E198" s="235"/>
      <c r="F198" s="138"/>
      <c r="G198" s="171"/>
      <c r="H198" s="138"/>
      <c r="I198" s="138"/>
      <c r="J198" s="139"/>
      <c r="K198" s="139"/>
      <c r="L198" s="139"/>
      <c r="M198" s="139"/>
      <c r="N198" s="139"/>
      <c r="O198" s="139"/>
      <c r="P198" s="139"/>
      <c r="Q198" s="10"/>
      <c r="R198" s="10"/>
      <c r="S198" s="10"/>
      <c r="T198" s="10"/>
      <c r="U198" s="10"/>
      <c r="V198" s="190"/>
      <c r="W198" s="208"/>
      <c r="X198" s="137"/>
      <c r="Y198" s="137"/>
      <c r="Z198" s="137"/>
    </row>
    <row r="199" spans="1:26" ht="24.95" customHeight="1" x14ac:dyDescent="0.25">
      <c r="A199" s="179"/>
      <c r="B199" s="205">
        <v>70</v>
      </c>
      <c r="C199" s="180" t="s">
        <v>3088</v>
      </c>
      <c r="D199" s="236" t="s">
        <v>3089</v>
      </c>
      <c r="E199" s="236"/>
      <c r="F199" s="174" t="s">
        <v>2964</v>
      </c>
      <c r="G199" s="175">
        <v>8.75</v>
      </c>
      <c r="H199" s="174"/>
      <c r="I199" s="174">
        <f>ROUND(G199*(H199),2)</f>
        <v>0</v>
      </c>
      <c r="J199" s="176">
        <f>ROUND(G199*(N199),2)</f>
        <v>5.25</v>
      </c>
      <c r="K199" s="177">
        <f>ROUND(G199*(O199),2)</f>
        <v>0</v>
      </c>
      <c r="L199" s="177">
        <f>ROUND(G199*(H199),2)</f>
        <v>0</v>
      </c>
      <c r="M199" s="177"/>
      <c r="N199" s="177">
        <v>0.6</v>
      </c>
      <c r="O199" s="177"/>
      <c r="P199" s="181"/>
      <c r="Q199" s="181"/>
      <c r="R199" s="181"/>
      <c r="S199" s="182">
        <f>ROUND(G199*(P199),3)</f>
        <v>0</v>
      </c>
      <c r="T199" s="178"/>
      <c r="U199" s="178"/>
      <c r="V199" s="191"/>
      <c r="W199" s="53"/>
      <c r="Z199">
        <v>0</v>
      </c>
    </row>
    <row r="200" spans="1:26" ht="24.95" customHeight="1" x14ac:dyDescent="0.25">
      <c r="A200" s="179"/>
      <c r="B200" s="205">
        <v>71</v>
      </c>
      <c r="C200" s="180" t="s">
        <v>3090</v>
      </c>
      <c r="D200" s="236" t="s">
        <v>3091</v>
      </c>
      <c r="E200" s="236"/>
      <c r="F200" s="174" t="s">
        <v>2964</v>
      </c>
      <c r="G200" s="175">
        <v>8.75</v>
      </c>
      <c r="H200" s="174"/>
      <c r="I200" s="174">
        <f>ROUND(G200*(H200),2)</f>
        <v>0</v>
      </c>
      <c r="J200" s="176">
        <f>ROUND(G200*(N200),2)</f>
        <v>17.5</v>
      </c>
      <c r="K200" s="177">
        <f>ROUND(G200*(O200),2)</f>
        <v>0</v>
      </c>
      <c r="L200" s="177">
        <f>ROUND(G200*(H200),2)</f>
        <v>0</v>
      </c>
      <c r="M200" s="177"/>
      <c r="N200" s="177">
        <v>2</v>
      </c>
      <c r="O200" s="177"/>
      <c r="P200" s="181"/>
      <c r="Q200" s="181"/>
      <c r="R200" s="181"/>
      <c r="S200" s="182">
        <f>ROUND(G200*(P200),3)</f>
        <v>0</v>
      </c>
      <c r="T200" s="178"/>
      <c r="U200" s="178"/>
      <c r="V200" s="191"/>
      <c r="W200" s="53"/>
      <c r="Z200">
        <v>0</v>
      </c>
    </row>
    <row r="201" spans="1:26" x14ac:dyDescent="0.25">
      <c r="A201" s="10"/>
      <c r="B201" s="204"/>
      <c r="C201" s="172">
        <v>784</v>
      </c>
      <c r="D201" s="235" t="s">
        <v>307</v>
      </c>
      <c r="E201" s="235"/>
      <c r="F201" s="138"/>
      <c r="G201" s="171"/>
      <c r="H201" s="138"/>
      <c r="I201" s="140">
        <f>ROUND((SUM(I198:I200))/1,2)</f>
        <v>0</v>
      </c>
      <c r="J201" s="139"/>
      <c r="K201" s="139"/>
      <c r="L201" s="139">
        <f>ROUND((SUM(L198:L200))/1,2)</f>
        <v>0</v>
      </c>
      <c r="M201" s="139">
        <f>ROUND((SUM(M198:M200))/1,2)</f>
        <v>0</v>
      </c>
      <c r="N201" s="139"/>
      <c r="O201" s="139"/>
      <c r="P201" s="184"/>
      <c r="Q201" s="1"/>
      <c r="R201" s="1"/>
      <c r="S201" s="184">
        <f>ROUND((SUM(S198:S200))/1,2)</f>
        <v>0</v>
      </c>
      <c r="T201" s="2"/>
      <c r="U201" s="2"/>
      <c r="V201" s="192">
        <f>ROUND((SUM(V198:V200))/1,2)</f>
        <v>0</v>
      </c>
      <c r="W201" s="53"/>
    </row>
    <row r="202" spans="1:26" x14ac:dyDescent="0.25">
      <c r="A202" s="1"/>
      <c r="B202" s="200"/>
      <c r="C202" s="1"/>
      <c r="D202" s="1"/>
      <c r="E202" s="131"/>
      <c r="F202" s="131"/>
      <c r="G202" s="165"/>
      <c r="H202" s="131"/>
      <c r="I202" s="131"/>
      <c r="J202" s="132"/>
      <c r="K202" s="132"/>
      <c r="L202" s="132"/>
      <c r="M202" s="132"/>
      <c r="N202" s="132"/>
      <c r="O202" s="132"/>
      <c r="P202" s="132"/>
      <c r="Q202" s="1"/>
      <c r="R202" s="1"/>
      <c r="S202" s="1"/>
      <c r="T202" s="1"/>
      <c r="U202" s="1"/>
      <c r="V202" s="193"/>
      <c r="W202" s="53"/>
    </row>
    <row r="203" spans="1:26" x14ac:dyDescent="0.25">
      <c r="A203" s="10"/>
      <c r="B203" s="204"/>
      <c r="C203" s="10"/>
      <c r="D203" s="237" t="s">
        <v>79</v>
      </c>
      <c r="E203" s="237"/>
      <c r="F203" s="138"/>
      <c r="G203" s="171"/>
      <c r="H203" s="138"/>
      <c r="I203" s="140">
        <f>ROUND((SUM(I129:I202))/2,2)</f>
        <v>0</v>
      </c>
      <c r="J203" s="139"/>
      <c r="K203" s="139"/>
      <c r="L203" s="139">
        <f>ROUND((SUM(L129:L202))/2,2)</f>
        <v>0</v>
      </c>
      <c r="M203" s="139">
        <f>ROUND((SUM(M129:M202))/2,2)</f>
        <v>0</v>
      </c>
      <c r="N203" s="139"/>
      <c r="O203" s="139"/>
      <c r="P203" s="184"/>
      <c r="Q203" s="1"/>
      <c r="R203" s="1"/>
      <c r="S203" s="184">
        <f>ROUND((SUM(S129:S202))/2,2)</f>
        <v>10.220000000000001</v>
      </c>
      <c r="T203" s="1"/>
      <c r="U203" s="1"/>
      <c r="V203" s="192">
        <f>ROUND((SUM(V129:V202))/2,2)</f>
        <v>0</v>
      </c>
      <c r="W203" s="53"/>
    </row>
    <row r="204" spans="1:26" x14ac:dyDescent="0.25">
      <c r="A204" s="1"/>
      <c r="B204" s="206"/>
      <c r="C204" s="185"/>
      <c r="D204" s="238" t="s">
        <v>95</v>
      </c>
      <c r="E204" s="238"/>
      <c r="F204" s="186"/>
      <c r="G204" s="187"/>
      <c r="H204" s="186"/>
      <c r="I204" s="186">
        <f>ROUND((SUM(I89:I203))/3,2)</f>
        <v>0</v>
      </c>
      <c r="J204" s="188"/>
      <c r="K204" s="188">
        <f>ROUND((SUM(K89:K203))/3,2)</f>
        <v>0</v>
      </c>
      <c r="L204" s="188">
        <f>ROUND((SUM(L89:L203))/3,2)</f>
        <v>0</v>
      </c>
      <c r="M204" s="188">
        <f>ROUND((SUM(M89:M203))/3,2)</f>
        <v>0</v>
      </c>
      <c r="N204" s="188"/>
      <c r="O204" s="188"/>
      <c r="P204" s="187"/>
      <c r="Q204" s="185"/>
      <c r="R204" s="185"/>
      <c r="S204" s="187">
        <f>ROUND((SUM(S89:S203))/3,2)</f>
        <v>58.99</v>
      </c>
      <c r="T204" s="185"/>
      <c r="U204" s="185"/>
      <c r="V204" s="194">
        <f>ROUND((SUM(V89:V203))/3,2)</f>
        <v>0</v>
      </c>
      <c r="W204" s="53"/>
      <c r="Z204">
        <f>(SUM(Z89:Z203))</f>
        <v>0</v>
      </c>
    </row>
  </sheetData>
  <mergeCells count="160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D89:E89"/>
    <mergeCell ref="D90:E90"/>
    <mergeCell ref="D91:E91"/>
    <mergeCell ref="D92:E92"/>
    <mergeCell ref="D94:E94"/>
    <mergeCell ref="D95:E95"/>
    <mergeCell ref="B78:V78"/>
    <mergeCell ref="H1:I1"/>
    <mergeCell ref="B80:E80"/>
    <mergeCell ref="B81:E81"/>
    <mergeCell ref="B82:E82"/>
    <mergeCell ref="I80:P80"/>
    <mergeCell ref="B68:D68"/>
    <mergeCell ref="B69:D69"/>
    <mergeCell ref="B70:D70"/>
    <mergeCell ref="B71:D71"/>
    <mergeCell ref="B72:D72"/>
    <mergeCell ref="B74:D74"/>
    <mergeCell ref="B62:D62"/>
    <mergeCell ref="B63:D63"/>
    <mergeCell ref="B64:D64"/>
    <mergeCell ref="B65:D65"/>
    <mergeCell ref="B66:D66"/>
    <mergeCell ref="B67:D67"/>
    <mergeCell ref="D103:E103"/>
    <mergeCell ref="D104:E104"/>
    <mergeCell ref="D105:E105"/>
    <mergeCell ref="D106:E106"/>
    <mergeCell ref="D107:E107"/>
    <mergeCell ref="D108:E108"/>
    <mergeCell ref="D96:E96"/>
    <mergeCell ref="D97:E97"/>
    <mergeCell ref="D98:E98"/>
    <mergeCell ref="D99:E99"/>
    <mergeCell ref="D100:E100"/>
    <mergeCell ref="D101:E101"/>
    <mergeCell ref="D115:E115"/>
    <mergeCell ref="D116:E116"/>
    <mergeCell ref="D117:E117"/>
    <mergeCell ref="D118:E118"/>
    <mergeCell ref="D119:E119"/>
    <mergeCell ref="D120:E120"/>
    <mergeCell ref="D109:E109"/>
    <mergeCell ref="D110:E110"/>
    <mergeCell ref="D111:E111"/>
    <mergeCell ref="D112:E112"/>
    <mergeCell ref="D113:E113"/>
    <mergeCell ref="D114:E114"/>
    <mergeCell ref="D130:E130"/>
    <mergeCell ref="D131:E131"/>
    <mergeCell ref="D132:E132"/>
    <mergeCell ref="D133:E133"/>
    <mergeCell ref="D134:E134"/>
    <mergeCell ref="D135:E135"/>
    <mergeCell ref="D121:E121"/>
    <mergeCell ref="D123:E123"/>
    <mergeCell ref="D124:E124"/>
    <mergeCell ref="D125:E125"/>
    <mergeCell ref="D127:E127"/>
    <mergeCell ref="D129:E129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57:E157"/>
    <mergeCell ref="D158:E158"/>
    <mergeCell ref="D159:E159"/>
    <mergeCell ref="D160:E160"/>
    <mergeCell ref="D161:E161"/>
    <mergeCell ref="D162:E162"/>
    <mergeCell ref="D149:E149"/>
    <mergeCell ref="D151:E151"/>
    <mergeCell ref="D152:E152"/>
    <mergeCell ref="D153:E153"/>
    <mergeCell ref="D154:E154"/>
    <mergeCell ref="D155:E155"/>
    <mergeCell ref="D170:E170"/>
    <mergeCell ref="D171:E171"/>
    <mergeCell ref="D172:E172"/>
    <mergeCell ref="D173:E173"/>
    <mergeCell ref="D174:E174"/>
    <mergeCell ref="D175:E175"/>
    <mergeCell ref="D163:E163"/>
    <mergeCell ref="D164:E164"/>
    <mergeCell ref="D165:E165"/>
    <mergeCell ref="D166:E166"/>
    <mergeCell ref="D167:E167"/>
    <mergeCell ref="D168:E168"/>
    <mergeCell ref="D184:E184"/>
    <mergeCell ref="D185:E185"/>
    <mergeCell ref="D186:E186"/>
    <mergeCell ref="D187:E187"/>
    <mergeCell ref="D188:E188"/>
    <mergeCell ref="D189:E189"/>
    <mergeCell ref="D177:E177"/>
    <mergeCell ref="D178:E178"/>
    <mergeCell ref="D179:E179"/>
    <mergeCell ref="D181:E181"/>
    <mergeCell ref="D182:E182"/>
    <mergeCell ref="D183:E183"/>
    <mergeCell ref="D198:E198"/>
    <mergeCell ref="D199:E199"/>
    <mergeCell ref="D200:E200"/>
    <mergeCell ref="D201:E201"/>
    <mergeCell ref="D203:E203"/>
    <mergeCell ref="D204:E204"/>
    <mergeCell ref="D190:E190"/>
    <mergeCell ref="D191:E191"/>
    <mergeCell ref="D193:E193"/>
    <mergeCell ref="D194:E194"/>
    <mergeCell ref="D195:E195"/>
    <mergeCell ref="D196:E196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8:B8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SO09  Oprava vnútorných priestorov telocvične hala B - oprava podlahy</oddHeader>
    <oddFooter>&amp;RStrana &amp;P z &amp;N    &amp;L&amp;7Spracované systémom Systematic® Kalkulus, tel.: 051 77 10 585</oddFooter>
  </headerFooter>
  <rowBreaks count="2" manualBreakCount="2">
    <brk id="40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workbookViewId="0">
      <pane ySplit="1" topLeftCell="A86" activePane="bottomLeft" state="frozen"/>
      <selection pane="bottomLeft" activeCell="H79" sqref="H79:H107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3092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27536'!E60</f>
        <v>0</v>
      </c>
      <c r="D15" s="58">
        <f>'SO 27536'!F60</f>
        <v>0</v>
      </c>
      <c r="E15" s="67">
        <f>'SO 27536'!G60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/>
      <c r="D16" s="93"/>
      <c r="E16" s="94"/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(SUM(Z77:Z110))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27536'!K77:'SO 27536'!K110)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27536'!K77:'SO 27536'!K110)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3092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293</v>
      </c>
      <c r="C56" s="256"/>
      <c r="D56" s="256"/>
      <c r="E56" s="138">
        <f>'SO 27536'!L80</f>
        <v>0</v>
      </c>
      <c r="F56" s="138">
        <f>'SO 27536'!M80</f>
        <v>0</v>
      </c>
      <c r="G56" s="138">
        <f>'SO 27536'!I80</f>
        <v>0</v>
      </c>
      <c r="H56" s="139">
        <f>'SO 27536'!S80</f>
        <v>12.48</v>
      </c>
      <c r="I56" s="139">
        <f>'SO 27536'!V80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296</v>
      </c>
      <c r="C57" s="256"/>
      <c r="D57" s="256"/>
      <c r="E57" s="138">
        <f>'SO 27536'!L87</f>
        <v>0</v>
      </c>
      <c r="F57" s="138">
        <f>'SO 27536'!M87</f>
        <v>0</v>
      </c>
      <c r="G57" s="138">
        <f>'SO 27536'!I87</f>
        <v>0</v>
      </c>
      <c r="H57" s="139">
        <f>'SO 27536'!S87</f>
        <v>42.06</v>
      </c>
      <c r="I57" s="139">
        <f>'SO 27536'!V87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78</v>
      </c>
      <c r="C58" s="256"/>
      <c r="D58" s="256"/>
      <c r="E58" s="138">
        <f>'SO 27536'!L103</f>
        <v>0</v>
      </c>
      <c r="F58" s="138">
        <f>'SO 27536'!M103</f>
        <v>0</v>
      </c>
      <c r="G58" s="138">
        <f>'SO 27536'!I103</f>
        <v>0</v>
      </c>
      <c r="H58" s="139">
        <f>'SO 27536'!S103</f>
        <v>15.15</v>
      </c>
      <c r="I58" s="139">
        <f>'SO 27536'!V103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297</v>
      </c>
      <c r="C59" s="256"/>
      <c r="D59" s="256"/>
      <c r="E59" s="138">
        <f>'SO 27536'!L108</f>
        <v>0</v>
      </c>
      <c r="F59" s="138">
        <f>'SO 27536'!M108</f>
        <v>0</v>
      </c>
      <c r="G59" s="138">
        <f>'SO 27536'!I108</f>
        <v>0</v>
      </c>
      <c r="H59" s="139">
        <f>'SO 27536'!S108</f>
        <v>0</v>
      </c>
      <c r="I59" s="139">
        <f>'SO 27536'!V108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7" t="s">
        <v>76</v>
      </c>
      <c r="C60" s="237"/>
      <c r="D60" s="237"/>
      <c r="E60" s="140">
        <f>'SO 27536'!L110</f>
        <v>0</v>
      </c>
      <c r="F60" s="140">
        <f>'SO 27536'!M110</f>
        <v>0</v>
      </c>
      <c r="G60" s="140">
        <f>'SO 27536'!I110</f>
        <v>0</v>
      </c>
      <c r="H60" s="141">
        <f>'SO 27536'!S110</f>
        <v>69.69</v>
      </c>
      <c r="I60" s="141">
        <f>'SO 27536'!V110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"/>
      <c r="B61" s="20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42"/>
      <c r="B62" s="240" t="s">
        <v>95</v>
      </c>
      <c r="C62" s="241"/>
      <c r="D62" s="241"/>
      <c r="E62" s="144">
        <f>'SO 27536'!L111</f>
        <v>0</v>
      </c>
      <c r="F62" s="144">
        <f>'SO 27536'!M111</f>
        <v>0</v>
      </c>
      <c r="G62" s="144">
        <f>'SO 27536'!I111</f>
        <v>0</v>
      </c>
      <c r="H62" s="145">
        <f>'SO 27536'!S111</f>
        <v>69.69</v>
      </c>
      <c r="I62" s="145">
        <f>'SO 27536'!V111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8"/>
      <c r="X62" s="143"/>
      <c r="Y62" s="143"/>
      <c r="Z62" s="143"/>
    </row>
    <row r="63" spans="1:26" x14ac:dyDescent="0.25">
      <c r="A63" s="15"/>
      <c r="B63" s="42"/>
      <c r="C63" s="3"/>
      <c r="D63" s="3"/>
      <c r="E63" s="14"/>
      <c r="F63" s="14"/>
      <c r="G63" s="14"/>
      <c r="H63" s="153"/>
      <c r="I63" s="153"/>
      <c r="J63" s="153"/>
      <c r="K63" s="153"/>
      <c r="L63" s="153"/>
      <c r="M63" s="153"/>
      <c r="N63" s="153"/>
      <c r="O63" s="153"/>
      <c r="P63" s="153"/>
      <c r="Q63" s="11"/>
      <c r="R63" s="11"/>
      <c r="S63" s="11"/>
      <c r="T63" s="11"/>
      <c r="U63" s="11"/>
      <c r="V63" s="11"/>
      <c r="W63" s="53"/>
    </row>
    <row r="64" spans="1:26" x14ac:dyDescent="0.25">
      <c r="A64" s="15"/>
      <c r="B64" s="42"/>
      <c r="C64" s="3"/>
      <c r="D64" s="3"/>
      <c r="E64" s="14"/>
      <c r="F64" s="14"/>
      <c r="G64" s="14"/>
      <c r="H64" s="153"/>
      <c r="I64" s="153"/>
      <c r="J64" s="153"/>
      <c r="K64" s="153"/>
      <c r="L64" s="153"/>
      <c r="M64" s="153"/>
      <c r="N64" s="153"/>
      <c r="O64" s="153"/>
      <c r="P64" s="153"/>
      <c r="Q64" s="11"/>
      <c r="R64" s="11"/>
      <c r="S64" s="11"/>
      <c r="T64" s="11"/>
      <c r="U64" s="11"/>
      <c r="V64" s="11"/>
      <c r="W64" s="53"/>
    </row>
    <row r="65" spans="1:26" x14ac:dyDescent="0.25">
      <c r="A65" s="15"/>
      <c r="B65" s="38"/>
      <c r="C65" s="8"/>
      <c r="D65" s="8"/>
      <c r="E65" s="27"/>
      <c r="F65" s="27"/>
      <c r="G65" s="27"/>
      <c r="H65" s="154"/>
      <c r="I65" s="154"/>
      <c r="J65" s="154"/>
      <c r="K65" s="154"/>
      <c r="L65" s="154"/>
      <c r="M65" s="154"/>
      <c r="N65" s="154"/>
      <c r="O65" s="154"/>
      <c r="P65" s="154"/>
      <c r="Q65" s="16"/>
      <c r="R65" s="16"/>
      <c r="S65" s="16"/>
      <c r="T65" s="16"/>
      <c r="U65" s="16"/>
      <c r="V65" s="16"/>
      <c r="W65" s="53"/>
    </row>
    <row r="66" spans="1:26" ht="35.1" customHeight="1" x14ac:dyDescent="0.25">
      <c r="A66" s="1"/>
      <c r="B66" s="242" t="s">
        <v>96</v>
      </c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53"/>
    </row>
    <row r="67" spans="1:26" x14ac:dyDescent="0.25">
      <c r="A67" s="15"/>
      <c r="B67" s="97"/>
      <c r="C67" s="19"/>
      <c r="D67" s="19"/>
      <c r="E67" s="99"/>
      <c r="F67" s="99"/>
      <c r="G67" s="99"/>
      <c r="H67" s="168"/>
      <c r="I67" s="168"/>
      <c r="J67" s="168"/>
      <c r="K67" s="168"/>
      <c r="L67" s="168"/>
      <c r="M67" s="168"/>
      <c r="N67" s="168"/>
      <c r="O67" s="168"/>
      <c r="P67" s="168"/>
      <c r="Q67" s="20"/>
      <c r="R67" s="20"/>
      <c r="S67" s="20"/>
      <c r="T67" s="20"/>
      <c r="U67" s="20"/>
      <c r="V67" s="20"/>
      <c r="W67" s="53"/>
    </row>
    <row r="68" spans="1:26" ht="20.100000000000001" customHeight="1" x14ac:dyDescent="0.25">
      <c r="A68" s="195"/>
      <c r="B68" s="246" t="s">
        <v>37</v>
      </c>
      <c r="C68" s="247"/>
      <c r="D68" s="247"/>
      <c r="E68" s="248"/>
      <c r="F68" s="166"/>
      <c r="G68" s="166"/>
      <c r="H68" s="167" t="s">
        <v>107</v>
      </c>
      <c r="I68" s="252" t="s">
        <v>108</v>
      </c>
      <c r="J68" s="253"/>
      <c r="K68" s="253"/>
      <c r="L68" s="253"/>
      <c r="M68" s="253"/>
      <c r="N68" s="253"/>
      <c r="O68" s="253"/>
      <c r="P68" s="254"/>
      <c r="Q68" s="18"/>
      <c r="R68" s="18"/>
      <c r="S68" s="18"/>
      <c r="T68" s="18"/>
      <c r="U68" s="18"/>
      <c r="V68" s="18"/>
      <c r="W68" s="53"/>
    </row>
    <row r="69" spans="1:26" ht="20.100000000000001" customHeight="1" x14ac:dyDescent="0.25">
      <c r="A69" s="195"/>
      <c r="B69" s="249" t="s">
        <v>38</v>
      </c>
      <c r="C69" s="250"/>
      <c r="D69" s="250"/>
      <c r="E69" s="251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20.100000000000001" customHeight="1" x14ac:dyDescent="0.25">
      <c r="A70" s="195"/>
      <c r="B70" s="249" t="s">
        <v>39</v>
      </c>
      <c r="C70" s="250"/>
      <c r="D70" s="250"/>
      <c r="E70" s="251"/>
      <c r="F70" s="162"/>
      <c r="G70" s="162"/>
      <c r="H70" s="163" t="s">
        <v>109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20.100000000000001" customHeight="1" x14ac:dyDescent="0.25">
      <c r="A71" s="15"/>
      <c r="B71" s="199" t="s">
        <v>110</v>
      </c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20.100000000000001" customHeight="1" x14ac:dyDescent="0.25">
      <c r="A72" s="15"/>
      <c r="B72" s="199" t="s">
        <v>3092</v>
      </c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20.100000000000001" customHeight="1" x14ac:dyDescent="0.25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20.100000000000001" customHeight="1" x14ac:dyDescent="0.25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20.100000000000001" customHeight="1" x14ac:dyDescent="0.25">
      <c r="A75" s="15"/>
      <c r="B75" s="201" t="s">
        <v>75</v>
      </c>
      <c r="C75" s="164"/>
      <c r="D75" s="164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25">
      <c r="A76" s="2"/>
      <c r="B76" s="202" t="s">
        <v>97</v>
      </c>
      <c r="C76" s="128" t="s">
        <v>98</v>
      </c>
      <c r="D76" s="128" t="s">
        <v>99</v>
      </c>
      <c r="E76" s="155"/>
      <c r="F76" s="155" t="s">
        <v>100</v>
      </c>
      <c r="G76" s="155" t="s">
        <v>101</v>
      </c>
      <c r="H76" s="156" t="s">
        <v>102</v>
      </c>
      <c r="I76" s="156" t="s">
        <v>103</v>
      </c>
      <c r="J76" s="156"/>
      <c r="K76" s="156"/>
      <c r="L76" s="156"/>
      <c r="M76" s="156"/>
      <c r="N76" s="156"/>
      <c r="O76" s="156"/>
      <c r="P76" s="156" t="s">
        <v>104</v>
      </c>
      <c r="Q76" s="157"/>
      <c r="R76" s="157"/>
      <c r="S76" s="128" t="s">
        <v>105</v>
      </c>
      <c r="T76" s="158"/>
      <c r="U76" s="158"/>
      <c r="V76" s="128" t="s">
        <v>106</v>
      </c>
      <c r="W76" s="53"/>
    </row>
    <row r="77" spans="1:26" x14ac:dyDescent="0.25">
      <c r="A77" s="10"/>
      <c r="B77" s="203"/>
      <c r="C77" s="169"/>
      <c r="D77" s="239" t="s">
        <v>76</v>
      </c>
      <c r="E77" s="239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9"/>
      <c r="W77" s="208"/>
      <c r="X77" s="137"/>
      <c r="Y77" s="137"/>
      <c r="Z77" s="137"/>
    </row>
    <row r="78" spans="1:26" x14ac:dyDescent="0.25">
      <c r="A78" s="10"/>
      <c r="B78" s="204"/>
      <c r="C78" s="172">
        <v>3</v>
      </c>
      <c r="D78" s="235" t="s">
        <v>293</v>
      </c>
      <c r="E78" s="235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10"/>
      <c r="R78" s="10"/>
      <c r="S78" s="10"/>
      <c r="T78" s="10"/>
      <c r="U78" s="10"/>
      <c r="V78" s="190"/>
      <c r="W78" s="208"/>
      <c r="X78" s="137"/>
      <c r="Y78" s="137"/>
      <c r="Z78" s="137"/>
    </row>
    <row r="79" spans="1:26" ht="35.1" customHeight="1" x14ac:dyDescent="0.25">
      <c r="A79" s="179"/>
      <c r="B79" s="205">
        <v>1</v>
      </c>
      <c r="C79" s="180" t="s">
        <v>3093</v>
      </c>
      <c r="D79" s="236" t="s">
        <v>3094</v>
      </c>
      <c r="E79" s="236"/>
      <c r="F79" s="174" t="s">
        <v>120</v>
      </c>
      <c r="G79" s="175">
        <v>17.28</v>
      </c>
      <c r="H79" s="174"/>
      <c r="I79" s="174">
        <f>ROUND(G79*(H79),2)</f>
        <v>0</v>
      </c>
      <c r="J79" s="176">
        <f>ROUND(G79*(N79),2)</f>
        <v>2771.19</v>
      </c>
      <c r="K79" s="177">
        <f>ROUND(G79*(O79),2)</f>
        <v>0</v>
      </c>
      <c r="L79" s="177">
        <f>ROUND(G79*(H79),2)</f>
        <v>0</v>
      </c>
      <c r="M79" s="177"/>
      <c r="N79" s="177">
        <v>160.37</v>
      </c>
      <c r="O79" s="177"/>
      <c r="P79" s="183">
        <v>0.72200834400000002</v>
      </c>
      <c r="Q79" s="181"/>
      <c r="R79" s="181">
        <v>0.72200834400000002</v>
      </c>
      <c r="S79" s="182">
        <f>ROUND(G79*(P79),3)</f>
        <v>12.476000000000001</v>
      </c>
      <c r="T79" s="178"/>
      <c r="U79" s="178"/>
      <c r="V79" s="191"/>
      <c r="W79" s="53"/>
      <c r="Z79">
        <v>0</v>
      </c>
    </row>
    <row r="80" spans="1:26" x14ac:dyDescent="0.25">
      <c r="A80" s="10"/>
      <c r="B80" s="204"/>
      <c r="C80" s="172">
        <v>3</v>
      </c>
      <c r="D80" s="235" t="s">
        <v>293</v>
      </c>
      <c r="E80" s="235"/>
      <c r="F80" s="138"/>
      <c r="G80" s="171"/>
      <c r="H80" s="138"/>
      <c r="I80" s="140">
        <f>ROUND((SUM(I78:I79))/1,2)</f>
        <v>0</v>
      </c>
      <c r="J80" s="139"/>
      <c r="K80" s="139"/>
      <c r="L80" s="139">
        <f>ROUND((SUM(L78:L79))/1,2)</f>
        <v>0</v>
      </c>
      <c r="M80" s="139">
        <f>ROUND((SUM(M78:M79))/1,2)</f>
        <v>0</v>
      </c>
      <c r="N80" s="139"/>
      <c r="O80" s="139"/>
      <c r="P80" s="139"/>
      <c r="Q80" s="10"/>
      <c r="R80" s="10"/>
      <c r="S80" s="10">
        <f>ROUND((SUM(S78:S79))/1,2)</f>
        <v>12.48</v>
      </c>
      <c r="T80" s="10"/>
      <c r="U80" s="10"/>
      <c r="V80" s="192">
        <f>ROUND((SUM(V78:V79))/1,2)</f>
        <v>0</v>
      </c>
      <c r="W80" s="208"/>
      <c r="X80" s="137"/>
      <c r="Y80" s="137"/>
      <c r="Z80" s="137"/>
    </row>
    <row r="81" spans="1:26" x14ac:dyDescent="0.25">
      <c r="A81" s="1"/>
      <c r="B81" s="200"/>
      <c r="C81" s="1"/>
      <c r="D81" s="1"/>
      <c r="E81" s="131"/>
      <c r="F81" s="131"/>
      <c r="G81" s="165"/>
      <c r="H81" s="131"/>
      <c r="I81" s="131"/>
      <c r="J81" s="132"/>
      <c r="K81" s="132"/>
      <c r="L81" s="132"/>
      <c r="M81" s="132"/>
      <c r="N81" s="132"/>
      <c r="O81" s="132"/>
      <c r="P81" s="132"/>
      <c r="Q81" s="1"/>
      <c r="R81" s="1"/>
      <c r="S81" s="1"/>
      <c r="T81" s="1"/>
      <c r="U81" s="1"/>
      <c r="V81" s="193"/>
      <c r="W81" s="53"/>
    </row>
    <row r="82" spans="1:26" x14ac:dyDescent="0.25">
      <c r="A82" s="10"/>
      <c r="B82" s="204"/>
      <c r="C82" s="172">
        <v>6</v>
      </c>
      <c r="D82" s="235" t="s">
        <v>296</v>
      </c>
      <c r="E82" s="235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10"/>
      <c r="R82" s="10"/>
      <c r="S82" s="10"/>
      <c r="T82" s="10"/>
      <c r="U82" s="10"/>
      <c r="V82" s="190"/>
      <c r="W82" s="208"/>
      <c r="X82" s="137"/>
      <c r="Y82" s="137"/>
      <c r="Z82" s="137"/>
    </row>
    <row r="83" spans="1:26" ht="24.95" customHeight="1" x14ac:dyDescent="0.25">
      <c r="A83" s="179"/>
      <c r="B83" s="205">
        <v>2</v>
      </c>
      <c r="C83" s="180" t="s">
        <v>2788</v>
      </c>
      <c r="D83" s="236" t="s">
        <v>2789</v>
      </c>
      <c r="E83" s="236"/>
      <c r="F83" s="174" t="s">
        <v>113</v>
      </c>
      <c r="G83" s="175">
        <v>354</v>
      </c>
      <c r="H83" s="174"/>
      <c r="I83" s="174">
        <f>ROUND(G83*(H83),2)</f>
        <v>0</v>
      </c>
      <c r="J83" s="176">
        <f>ROUND(G83*(N83),2)</f>
        <v>392.94</v>
      </c>
      <c r="K83" s="177">
        <f>ROUND(G83*(O83),2)</f>
        <v>0</v>
      </c>
      <c r="L83" s="177">
        <f>ROUND(G83*(H83),2)</f>
        <v>0</v>
      </c>
      <c r="M83" s="177"/>
      <c r="N83" s="177">
        <v>1.1100000000000001</v>
      </c>
      <c r="O83" s="177"/>
      <c r="P83" s="181"/>
      <c r="Q83" s="181"/>
      <c r="R83" s="181"/>
      <c r="S83" s="182">
        <f>ROUND(G83*(P83),3)</f>
        <v>0</v>
      </c>
      <c r="T83" s="178"/>
      <c r="U83" s="178"/>
      <c r="V83" s="191"/>
      <c r="W83" s="53"/>
      <c r="Z83">
        <v>0</v>
      </c>
    </row>
    <row r="84" spans="1:26" ht="35.1" customHeight="1" x14ac:dyDescent="0.25">
      <c r="A84" s="179"/>
      <c r="B84" s="205">
        <v>3</v>
      </c>
      <c r="C84" s="180" t="s">
        <v>3095</v>
      </c>
      <c r="D84" s="236" t="s">
        <v>3096</v>
      </c>
      <c r="E84" s="236"/>
      <c r="F84" s="174" t="s">
        <v>113</v>
      </c>
      <c r="G84" s="175">
        <v>354</v>
      </c>
      <c r="H84" s="174"/>
      <c r="I84" s="174">
        <f>ROUND(G84*(H84),2)</f>
        <v>0</v>
      </c>
      <c r="J84" s="176">
        <f>ROUND(G84*(N84),2)</f>
        <v>4609.08</v>
      </c>
      <c r="K84" s="177">
        <f>ROUND(G84*(O84),2)</f>
        <v>0</v>
      </c>
      <c r="L84" s="177">
        <f>ROUND(G84*(H84),2)</f>
        <v>0</v>
      </c>
      <c r="M84" s="177"/>
      <c r="N84" s="177">
        <v>13.02</v>
      </c>
      <c r="O84" s="177"/>
      <c r="P84" s="181"/>
      <c r="Q84" s="181"/>
      <c r="R84" s="181"/>
      <c r="S84" s="182">
        <f>ROUND(G84*(P84),3)</f>
        <v>0</v>
      </c>
      <c r="T84" s="178"/>
      <c r="U84" s="178"/>
      <c r="V84" s="191"/>
      <c r="W84" s="53"/>
      <c r="Z84">
        <v>0</v>
      </c>
    </row>
    <row r="85" spans="1:26" ht="35.1" customHeight="1" x14ac:dyDescent="0.25">
      <c r="A85" s="179"/>
      <c r="B85" s="205">
        <v>4</v>
      </c>
      <c r="C85" s="180" t="s">
        <v>3097</v>
      </c>
      <c r="D85" s="236" t="s">
        <v>3098</v>
      </c>
      <c r="E85" s="236"/>
      <c r="F85" s="174" t="s">
        <v>113</v>
      </c>
      <c r="G85" s="175">
        <v>59.56</v>
      </c>
      <c r="H85" s="174"/>
      <c r="I85" s="174">
        <f>ROUND(G85*(H85),2)</f>
        <v>0</v>
      </c>
      <c r="J85" s="176">
        <f>ROUND(G85*(N85),2)</f>
        <v>569.99</v>
      </c>
      <c r="K85" s="177">
        <f>ROUND(G85*(O85),2)</f>
        <v>0</v>
      </c>
      <c r="L85" s="177">
        <f>ROUND(G85*(H85),2)</f>
        <v>0</v>
      </c>
      <c r="M85" s="177"/>
      <c r="N85" s="177">
        <v>9.57</v>
      </c>
      <c r="O85" s="177"/>
      <c r="P85" s="183">
        <v>1.3650000000000001E-2</v>
      </c>
      <c r="Q85" s="181"/>
      <c r="R85" s="181">
        <v>1.3650000000000001E-2</v>
      </c>
      <c r="S85" s="182">
        <f>ROUND(G85*(P85),3)</f>
        <v>0.81299999999999994</v>
      </c>
      <c r="T85" s="178"/>
      <c r="U85" s="178"/>
      <c r="V85" s="191"/>
      <c r="W85" s="53"/>
      <c r="Z85">
        <v>0</v>
      </c>
    </row>
    <row r="86" spans="1:26" ht="24.95" customHeight="1" x14ac:dyDescent="0.25">
      <c r="A86" s="179"/>
      <c r="B86" s="205">
        <v>5</v>
      </c>
      <c r="C86" s="180" t="s">
        <v>3099</v>
      </c>
      <c r="D86" s="236" t="s">
        <v>3100</v>
      </c>
      <c r="E86" s="236"/>
      <c r="F86" s="174" t="s">
        <v>120</v>
      </c>
      <c r="G86" s="175">
        <v>18.187999999999999</v>
      </c>
      <c r="H86" s="174"/>
      <c r="I86" s="174">
        <f>ROUND(G86*(H86),2)</f>
        <v>0</v>
      </c>
      <c r="J86" s="176">
        <f>ROUND(G86*(N86),2)</f>
        <v>2968.46</v>
      </c>
      <c r="K86" s="177">
        <f>ROUND(G86*(O86),2)</f>
        <v>0</v>
      </c>
      <c r="L86" s="177">
        <f>ROUND(G86*(H86),2)</f>
        <v>0</v>
      </c>
      <c r="M86" s="177"/>
      <c r="N86" s="177">
        <v>163.21</v>
      </c>
      <c r="O86" s="177"/>
      <c r="P86" s="183">
        <v>2.2677700000000001</v>
      </c>
      <c r="Q86" s="181"/>
      <c r="R86" s="181">
        <v>2.2677700000000001</v>
      </c>
      <c r="S86" s="182">
        <f>ROUND(G86*(P86),3)</f>
        <v>41.246000000000002</v>
      </c>
      <c r="T86" s="178"/>
      <c r="U86" s="178"/>
      <c r="V86" s="191"/>
      <c r="W86" s="53"/>
      <c r="Z86">
        <v>0</v>
      </c>
    </row>
    <row r="87" spans="1:26" x14ac:dyDescent="0.25">
      <c r="A87" s="10"/>
      <c r="B87" s="204"/>
      <c r="C87" s="172">
        <v>6</v>
      </c>
      <c r="D87" s="235" t="s">
        <v>296</v>
      </c>
      <c r="E87" s="235"/>
      <c r="F87" s="138"/>
      <c r="G87" s="171"/>
      <c r="H87" s="138"/>
      <c r="I87" s="140">
        <f>ROUND((SUM(I82:I86))/1,2)</f>
        <v>0</v>
      </c>
      <c r="J87" s="139"/>
      <c r="K87" s="139"/>
      <c r="L87" s="139">
        <f>ROUND((SUM(L82:L86))/1,2)</f>
        <v>0</v>
      </c>
      <c r="M87" s="139">
        <f>ROUND((SUM(M82:M86))/1,2)</f>
        <v>0</v>
      </c>
      <c r="N87" s="139"/>
      <c r="O87" s="139"/>
      <c r="P87" s="139"/>
      <c r="Q87" s="10"/>
      <c r="R87" s="10"/>
      <c r="S87" s="10">
        <f>ROUND((SUM(S82:S86))/1,2)</f>
        <v>42.06</v>
      </c>
      <c r="T87" s="10"/>
      <c r="U87" s="10"/>
      <c r="V87" s="192">
        <f>ROUND((SUM(V82:V86))/1,2)</f>
        <v>0</v>
      </c>
      <c r="W87" s="208"/>
      <c r="X87" s="137"/>
      <c r="Y87" s="137"/>
      <c r="Z87" s="137"/>
    </row>
    <row r="88" spans="1:26" x14ac:dyDescent="0.25">
      <c r="A88" s="1"/>
      <c r="B88" s="200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3"/>
      <c r="W88" s="53"/>
    </row>
    <row r="89" spans="1:26" x14ac:dyDescent="0.25">
      <c r="A89" s="10"/>
      <c r="B89" s="204"/>
      <c r="C89" s="172">
        <v>9</v>
      </c>
      <c r="D89" s="235" t="s">
        <v>78</v>
      </c>
      <c r="E89" s="235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0"/>
      <c r="W89" s="208"/>
      <c r="X89" s="137"/>
      <c r="Y89" s="137"/>
      <c r="Z89" s="137"/>
    </row>
    <row r="90" spans="1:26" ht="24.95" customHeight="1" x14ac:dyDescent="0.25">
      <c r="A90" s="179"/>
      <c r="B90" s="205">
        <v>6</v>
      </c>
      <c r="C90" s="180" t="s">
        <v>3101</v>
      </c>
      <c r="D90" s="236" t="s">
        <v>3102</v>
      </c>
      <c r="E90" s="236"/>
      <c r="F90" s="174" t="s">
        <v>113</v>
      </c>
      <c r="G90" s="175">
        <v>294.45600000000002</v>
      </c>
      <c r="H90" s="174"/>
      <c r="I90" s="174">
        <f t="shared" ref="I90:I102" si="0">ROUND(G90*(H90),2)</f>
        <v>0</v>
      </c>
      <c r="J90" s="176">
        <f t="shared" ref="J90:J102" si="1">ROUND(G90*(N90),2)</f>
        <v>630.14</v>
      </c>
      <c r="K90" s="177">
        <f t="shared" ref="K90:K102" si="2">ROUND(G90*(O90),2)</f>
        <v>0</v>
      </c>
      <c r="L90" s="177">
        <f t="shared" ref="L90:L102" si="3">ROUND(G90*(H90),2)</f>
        <v>0</v>
      </c>
      <c r="M90" s="177"/>
      <c r="N90" s="177">
        <v>2.14</v>
      </c>
      <c r="O90" s="177"/>
      <c r="P90" s="183">
        <v>2.572E-2</v>
      </c>
      <c r="Q90" s="181"/>
      <c r="R90" s="181">
        <v>2.572E-2</v>
      </c>
      <c r="S90" s="182">
        <f t="shared" ref="S90:S102" si="4">ROUND(G90*(P90),3)</f>
        <v>7.5730000000000004</v>
      </c>
      <c r="T90" s="178"/>
      <c r="U90" s="178"/>
      <c r="V90" s="191"/>
      <c r="W90" s="53"/>
      <c r="Z90">
        <v>0</v>
      </c>
    </row>
    <row r="91" spans="1:26" ht="35.1" customHeight="1" x14ac:dyDescent="0.25">
      <c r="A91" s="179"/>
      <c r="B91" s="205">
        <v>7</v>
      </c>
      <c r="C91" s="180" t="s">
        <v>3103</v>
      </c>
      <c r="D91" s="236" t="s">
        <v>3104</v>
      </c>
      <c r="E91" s="236"/>
      <c r="F91" s="174" t="s">
        <v>113</v>
      </c>
      <c r="G91" s="175">
        <v>294.45600000000002</v>
      </c>
      <c r="H91" s="174"/>
      <c r="I91" s="174">
        <f t="shared" si="0"/>
        <v>0</v>
      </c>
      <c r="J91" s="176">
        <f t="shared" si="1"/>
        <v>376.9</v>
      </c>
      <c r="K91" s="177">
        <f t="shared" si="2"/>
        <v>0</v>
      </c>
      <c r="L91" s="177">
        <f t="shared" si="3"/>
        <v>0</v>
      </c>
      <c r="M91" s="177"/>
      <c r="N91" s="177">
        <v>1.28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1"/>
      <c r="W91" s="53"/>
      <c r="Z91">
        <v>0</v>
      </c>
    </row>
    <row r="92" spans="1:26" ht="24.95" customHeight="1" x14ac:dyDescent="0.25">
      <c r="A92" s="179"/>
      <c r="B92" s="205">
        <v>8</v>
      </c>
      <c r="C92" s="180" t="s">
        <v>3105</v>
      </c>
      <c r="D92" s="236" t="s">
        <v>3106</v>
      </c>
      <c r="E92" s="236"/>
      <c r="F92" s="174" t="s">
        <v>113</v>
      </c>
      <c r="G92" s="175">
        <v>294.45600000000002</v>
      </c>
      <c r="H92" s="174"/>
      <c r="I92" s="174">
        <f t="shared" si="0"/>
        <v>0</v>
      </c>
      <c r="J92" s="176">
        <f t="shared" si="1"/>
        <v>406.35</v>
      </c>
      <c r="K92" s="177">
        <f t="shared" si="2"/>
        <v>0</v>
      </c>
      <c r="L92" s="177">
        <f t="shared" si="3"/>
        <v>0</v>
      </c>
      <c r="M92" s="177"/>
      <c r="N92" s="177">
        <v>1.38</v>
      </c>
      <c r="O92" s="177"/>
      <c r="P92" s="183">
        <v>2.572E-2</v>
      </c>
      <c r="Q92" s="181"/>
      <c r="R92" s="181">
        <v>2.572E-2</v>
      </c>
      <c r="S92" s="182">
        <f t="shared" si="4"/>
        <v>7.5730000000000004</v>
      </c>
      <c r="T92" s="178"/>
      <c r="U92" s="178"/>
      <c r="V92" s="191"/>
      <c r="W92" s="53"/>
      <c r="Z92">
        <v>0</v>
      </c>
    </row>
    <row r="93" spans="1:26" ht="24.95" customHeight="1" x14ac:dyDescent="0.25">
      <c r="A93" s="179"/>
      <c r="B93" s="205">
        <v>9</v>
      </c>
      <c r="C93" s="180" t="s">
        <v>2977</v>
      </c>
      <c r="D93" s="236" t="s">
        <v>3107</v>
      </c>
      <c r="E93" s="236"/>
      <c r="F93" s="174" t="s">
        <v>113</v>
      </c>
      <c r="G93" s="175">
        <v>248.32</v>
      </c>
      <c r="H93" s="174"/>
      <c r="I93" s="174">
        <f t="shared" si="0"/>
        <v>0</v>
      </c>
      <c r="J93" s="176">
        <f t="shared" si="1"/>
        <v>39.729999999999997</v>
      </c>
      <c r="K93" s="177">
        <f t="shared" si="2"/>
        <v>0</v>
      </c>
      <c r="L93" s="177">
        <f t="shared" si="3"/>
        <v>0</v>
      </c>
      <c r="M93" s="177"/>
      <c r="N93" s="177">
        <v>0.16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05">
        <v>10</v>
      </c>
      <c r="C94" s="180" t="s">
        <v>3108</v>
      </c>
      <c r="D94" s="236" t="s">
        <v>3109</v>
      </c>
      <c r="E94" s="236"/>
      <c r="F94" s="174" t="s">
        <v>133</v>
      </c>
      <c r="G94" s="175">
        <v>94</v>
      </c>
      <c r="H94" s="174"/>
      <c r="I94" s="174">
        <f t="shared" si="0"/>
        <v>0</v>
      </c>
      <c r="J94" s="176">
        <f t="shared" si="1"/>
        <v>237.82</v>
      </c>
      <c r="K94" s="177">
        <f t="shared" si="2"/>
        <v>0</v>
      </c>
      <c r="L94" s="177">
        <f t="shared" si="3"/>
        <v>0</v>
      </c>
      <c r="M94" s="177"/>
      <c r="N94" s="177">
        <v>2.5300000000000002</v>
      </c>
      <c r="O94" s="177"/>
      <c r="P94" s="183">
        <v>3.0000000000000001E-5</v>
      </c>
      <c r="Q94" s="181"/>
      <c r="R94" s="181">
        <v>3.0000000000000001E-5</v>
      </c>
      <c r="S94" s="182">
        <f t="shared" si="4"/>
        <v>3.0000000000000001E-3</v>
      </c>
      <c r="T94" s="178"/>
      <c r="U94" s="178"/>
      <c r="V94" s="191"/>
      <c r="W94" s="53"/>
      <c r="Z94">
        <v>0</v>
      </c>
    </row>
    <row r="95" spans="1:26" ht="24.95" customHeight="1" x14ac:dyDescent="0.25">
      <c r="A95" s="179"/>
      <c r="B95" s="205">
        <v>11</v>
      </c>
      <c r="C95" s="180" t="s">
        <v>3110</v>
      </c>
      <c r="D95" s="236" t="s">
        <v>3111</v>
      </c>
      <c r="E95" s="236"/>
      <c r="F95" s="174" t="s">
        <v>120</v>
      </c>
      <c r="G95" s="175">
        <v>18.187999999999999</v>
      </c>
      <c r="H95" s="174"/>
      <c r="I95" s="174">
        <f t="shared" si="0"/>
        <v>0</v>
      </c>
      <c r="J95" s="176">
        <f t="shared" si="1"/>
        <v>865.2</v>
      </c>
      <c r="K95" s="177">
        <f t="shared" si="2"/>
        <v>0</v>
      </c>
      <c r="L95" s="177">
        <f t="shared" si="3"/>
        <v>0</v>
      </c>
      <c r="M95" s="177"/>
      <c r="N95" s="177">
        <v>47.57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1"/>
      <c r="W95" s="53"/>
      <c r="Z95">
        <v>0</v>
      </c>
    </row>
    <row r="96" spans="1:26" ht="24.95" customHeight="1" x14ac:dyDescent="0.25">
      <c r="A96" s="179"/>
      <c r="B96" s="205">
        <v>12</v>
      </c>
      <c r="C96" s="180" t="s">
        <v>3112</v>
      </c>
      <c r="D96" s="236" t="s">
        <v>3113</v>
      </c>
      <c r="E96" s="236"/>
      <c r="F96" s="174" t="s">
        <v>175</v>
      </c>
      <c r="G96" s="175">
        <v>4</v>
      </c>
      <c r="H96" s="174"/>
      <c r="I96" s="174">
        <f t="shared" si="0"/>
        <v>0</v>
      </c>
      <c r="J96" s="176">
        <f t="shared" si="1"/>
        <v>17.36</v>
      </c>
      <c r="K96" s="177">
        <f t="shared" si="2"/>
        <v>0</v>
      </c>
      <c r="L96" s="177">
        <f t="shared" si="3"/>
        <v>0</v>
      </c>
      <c r="M96" s="177"/>
      <c r="N96" s="177">
        <v>4.34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13</v>
      </c>
      <c r="C97" s="180" t="s">
        <v>2447</v>
      </c>
      <c r="D97" s="236" t="s">
        <v>2448</v>
      </c>
      <c r="E97" s="236"/>
      <c r="F97" s="174" t="s">
        <v>113</v>
      </c>
      <c r="G97" s="175">
        <v>17.28</v>
      </c>
      <c r="H97" s="174"/>
      <c r="I97" s="174">
        <f t="shared" si="0"/>
        <v>0</v>
      </c>
      <c r="J97" s="176">
        <f t="shared" si="1"/>
        <v>97.11</v>
      </c>
      <c r="K97" s="177">
        <f t="shared" si="2"/>
        <v>0</v>
      </c>
      <c r="L97" s="177">
        <f t="shared" si="3"/>
        <v>0</v>
      </c>
      <c r="M97" s="177"/>
      <c r="N97" s="177">
        <v>5.62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14</v>
      </c>
      <c r="C98" s="180" t="s">
        <v>3114</v>
      </c>
      <c r="D98" s="236" t="s">
        <v>3115</v>
      </c>
      <c r="E98" s="236"/>
      <c r="F98" s="174" t="s">
        <v>113</v>
      </c>
      <c r="G98" s="175">
        <v>12</v>
      </c>
      <c r="H98" s="174"/>
      <c r="I98" s="174">
        <f t="shared" si="0"/>
        <v>0</v>
      </c>
      <c r="J98" s="176">
        <f t="shared" si="1"/>
        <v>52.68</v>
      </c>
      <c r="K98" s="177">
        <f t="shared" si="2"/>
        <v>0</v>
      </c>
      <c r="L98" s="177">
        <f t="shared" si="3"/>
        <v>0</v>
      </c>
      <c r="M98" s="177"/>
      <c r="N98" s="177">
        <v>4.3899999999999997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15</v>
      </c>
      <c r="C99" s="180" t="s">
        <v>150</v>
      </c>
      <c r="D99" s="236" t="s">
        <v>3116</v>
      </c>
      <c r="E99" s="236"/>
      <c r="F99" s="174" t="s">
        <v>152</v>
      </c>
      <c r="G99" s="175">
        <v>33.402000000000001</v>
      </c>
      <c r="H99" s="174"/>
      <c r="I99" s="174">
        <f t="shared" si="0"/>
        <v>0</v>
      </c>
      <c r="J99" s="176">
        <f t="shared" si="1"/>
        <v>711.13</v>
      </c>
      <c r="K99" s="177">
        <f t="shared" si="2"/>
        <v>0</v>
      </c>
      <c r="L99" s="177">
        <f t="shared" si="3"/>
        <v>0</v>
      </c>
      <c r="M99" s="177"/>
      <c r="N99" s="177">
        <v>21.29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16</v>
      </c>
      <c r="C100" s="180" t="s">
        <v>155</v>
      </c>
      <c r="D100" s="236" t="s">
        <v>156</v>
      </c>
      <c r="E100" s="236"/>
      <c r="F100" s="174" t="s">
        <v>152</v>
      </c>
      <c r="G100" s="175">
        <v>33.402000000000001</v>
      </c>
      <c r="H100" s="174"/>
      <c r="I100" s="174">
        <f t="shared" si="0"/>
        <v>0</v>
      </c>
      <c r="J100" s="176">
        <f t="shared" si="1"/>
        <v>305.95999999999998</v>
      </c>
      <c r="K100" s="177">
        <f t="shared" si="2"/>
        <v>0</v>
      </c>
      <c r="L100" s="177">
        <f t="shared" si="3"/>
        <v>0</v>
      </c>
      <c r="M100" s="177"/>
      <c r="N100" s="177">
        <v>9.16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17</v>
      </c>
      <c r="C101" s="180" t="s">
        <v>157</v>
      </c>
      <c r="D101" s="236" t="s">
        <v>158</v>
      </c>
      <c r="E101" s="236"/>
      <c r="F101" s="174" t="s">
        <v>152</v>
      </c>
      <c r="G101" s="175">
        <v>33.402000000000001</v>
      </c>
      <c r="H101" s="174"/>
      <c r="I101" s="174">
        <f t="shared" si="0"/>
        <v>0</v>
      </c>
      <c r="J101" s="176">
        <f t="shared" si="1"/>
        <v>34.4</v>
      </c>
      <c r="K101" s="177">
        <f t="shared" si="2"/>
        <v>0</v>
      </c>
      <c r="L101" s="177">
        <f t="shared" si="3"/>
        <v>0</v>
      </c>
      <c r="M101" s="177"/>
      <c r="N101" s="177">
        <v>1.03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18</v>
      </c>
      <c r="C102" s="180" t="s">
        <v>161</v>
      </c>
      <c r="D102" s="236" t="s">
        <v>1795</v>
      </c>
      <c r="E102" s="236"/>
      <c r="F102" s="174" t="s">
        <v>152</v>
      </c>
      <c r="G102" s="175">
        <v>33.402000000000001</v>
      </c>
      <c r="H102" s="174"/>
      <c r="I102" s="174">
        <f t="shared" si="0"/>
        <v>0</v>
      </c>
      <c r="J102" s="176">
        <f t="shared" si="1"/>
        <v>420.87</v>
      </c>
      <c r="K102" s="177">
        <f t="shared" si="2"/>
        <v>0</v>
      </c>
      <c r="L102" s="177">
        <f t="shared" si="3"/>
        <v>0</v>
      </c>
      <c r="M102" s="177"/>
      <c r="N102" s="177">
        <v>12.6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x14ac:dyDescent="0.25">
      <c r="A103" s="10"/>
      <c r="B103" s="204"/>
      <c r="C103" s="172">
        <v>9</v>
      </c>
      <c r="D103" s="235" t="s">
        <v>78</v>
      </c>
      <c r="E103" s="235"/>
      <c r="F103" s="138"/>
      <c r="G103" s="171"/>
      <c r="H103" s="138"/>
      <c r="I103" s="140">
        <f>ROUND((SUM(I89:I102))/1,2)</f>
        <v>0</v>
      </c>
      <c r="J103" s="139"/>
      <c r="K103" s="139"/>
      <c r="L103" s="139">
        <f>ROUND((SUM(L89:L102))/1,2)</f>
        <v>0</v>
      </c>
      <c r="M103" s="139">
        <f>ROUND((SUM(M89:M102))/1,2)</f>
        <v>0</v>
      </c>
      <c r="N103" s="139"/>
      <c r="O103" s="139"/>
      <c r="P103" s="139"/>
      <c r="Q103" s="10"/>
      <c r="R103" s="10"/>
      <c r="S103" s="10">
        <f>ROUND((SUM(S89:S102))/1,2)</f>
        <v>15.15</v>
      </c>
      <c r="T103" s="10"/>
      <c r="U103" s="10"/>
      <c r="V103" s="192">
        <f>ROUND((SUM(V89:V102))/1,2)</f>
        <v>0</v>
      </c>
      <c r="W103" s="208"/>
      <c r="X103" s="137"/>
      <c r="Y103" s="137"/>
      <c r="Z103" s="137"/>
    </row>
    <row r="104" spans="1:26" x14ac:dyDescent="0.25">
      <c r="A104" s="1"/>
      <c r="B104" s="200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3"/>
      <c r="W104" s="53"/>
    </row>
    <row r="105" spans="1:26" x14ac:dyDescent="0.25">
      <c r="A105" s="10"/>
      <c r="B105" s="204"/>
      <c r="C105" s="172">
        <v>99</v>
      </c>
      <c r="D105" s="235" t="s">
        <v>297</v>
      </c>
      <c r="E105" s="235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10"/>
      <c r="R105" s="10"/>
      <c r="S105" s="10"/>
      <c r="T105" s="10"/>
      <c r="U105" s="10"/>
      <c r="V105" s="190"/>
      <c r="W105" s="208"/>
      <c r="X105" s="137"/>
      <c r="Y105" s="137"/>
      <c r="Z105" s="137"/>
    </row>
    <row r="106" spans="1:26" ht="24.95" customHeight="1" x14ac:dyDescent="0.25">
      <c r="A106" s="179"/>
      <c r="B106" s="205">
        <v>19</v>
      </c>
      <c r="C106" s="180" t="s">
        <v>3117</v>
      </c>
      <c r="D106" s="236" t="s">
        <v>3118</v>
      </c>
      <c r="E106" s="236"/>
      <c r="F106" s="174" t="s">
        <v>152</v>
      </c>
      <c r="G106" s="175">
        <v>15.147</v>
      </c>
      <c r="H106" s="174"/>
      <c r="I106" s="174">
        <f>ROUND(G106*(H106),2)</f>
        <v>0</v>
      </c>
      <c r="J106" s="176">
        <f>ROUND(G106*(N106),2)</f>
        <v>1382.47</v>
      </c>
      <c r="K106" s="177">
        <f>ROUND(G106*(O106),2)</f>
        <v>0</v>
      </c>
      <c r="L106" s="177">
        <f>ROUND(G106*(H106),2)</f>
        <v>0</v>
      </c>
      <c r="M106" s="177"/>
      <c r="N106" s="177">
        <v>91.27</v>
      </c>
      <c r="O106" s="177"/>
      <c r="P106" s="181"/>
      <c r="Q106" s="181"/>
      <c r="R106" s="181"/>
      <c r="S106" s="182">
        <f>ROUND(G106*(P106),3)</f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20</v>
      </c>
      <c r="C107" s="180" t="s">
        <v>3119</v>
      </c>
      <c r="D107" s="236" t="s">
        <v>3120</v>
      </c>
      <c r="E107" s="236"/>
      <c r="F107" s="174" t="s">
        <v>152</v>
      </c>
      <c r="G107" s="175">
        <v>59.158000000000001</v>
      </c>
      <c r="H107" s="174"/>
      <c r="I107" s="174">
        <f>ROUND(G107*(H107),2)</f>
        <v>0</v>
      </c>
      <c r="J107" s="176">
        <f>ROUND(G107*(N107),2)</f>
        <v>730.6</v>
      </c>
      <c r="K107" s="177">
        <f>ROUND(G107*(O107),2)</f>
        <v>0</v>
      </c>
      <c r="L107" s="177">
        <f>ROUND(G107*(H107),2)</f>
        <v>0</v>
      </c>
      <c r="M107" s="177"/>
      <c r="N107" s="177">
        <v>12.35</v>
      </c>
      <c r="O107" s="177"/>
      <c r="P107" s="181"/>
      <c r="Q107" s="181"/>
      <c r="R107" s="181"/>
      <c r="S107" s="182">
        <f>ROUND(G107*(P107),3)</f>
        <v>0</v>
      </c>
      <c r="T107" s="178"/>
      <c r="U107" s="178"/>
      <c r="V107" s="191"/>
      <c r="W107" s="53"/>
      <c r="Z107">
        <v>0</v>
      </c>
    </row>
    <row r="108" spans="1:26" x14ac:dyDescent="0.25">
      <c r="A108" s="10"/>
      <c r="B108" s="204"/>
      <c r="C108" s="172">
        <v>99</v>
      </c>
      <c r="D108" s="235" t="s">
        <v>297</v>
      </c>
      <c r="E108" s="235"/>
      <c r="F108" s="138"/>
      <c r="G108" s="171"/>
      <c r="H108" s="138"/>
      <c r="I108" s="140">
        <f>ROUND((SUM(I105:I107))/1,2)</f>
        <v>0</v>
      </c>
      <c r="J108" s="139"/>
      <c r="K108" s="139"/>
      <c r="L108" s="139">
        <f>ROUND((SUM(L105:L107))/1,2)</f>
        <v>0</v>
      </c>
      <c r="M108" s="139">
        <f>ROUND((SUM(M105:M107))/1,2)</f>
        <v>0</v>
      </c>
      <c r="N108" s="139"/>
      <c r="O108" s="139"/>
      <c r="P108" s="184"/>
      <c r="Q108" s="1"/>
      <c r="R108" s="1"/>
      <c r="S108" s="184">
        <f>ROUND((SUM(S105:S107))/1,2)</f>
        <v>0</v>
      </c>
      <c r="T108" s="2"/>
      <c r="U108" s="2"/>
      <c r="V108" s="192">
        <f>ROUND((SUM(V105:V107))/1,2)</f>
        <v>0</v>
      </c>
      <c r="W108" s="53"/>
    </row>
    <row r="109" spans="1:26" x14ac:dyDescent="0.25">
      <c r="A109" s="1"/>
      <c r="B109" s="200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3"/>
      <c r="W109" s="53"/>
    </row>
    <row r="110" spans="1:26" x14ac:dyDescent="0.25">
      <c r="A110" s="10"/>
      <c r="B110" s="204"/>
      <c r="C110" s="10"/>
      <c r="D110" s="237" t="s">
        <v>76</v>
      </c>
      <c r="E110" s="237"/>
      <c r="F110" s="138"/>
      <c r="G110" s="171"/>
      <c r="H110" s="138"/>
      <c r="I110" s="140">
        <f>ROUND((SUM(I77:I109))/2,2)</f>
        <v>0</v>
      </c>
      <c r="J110" s="139"/>
      <c r="K110" s="139"/>
      <c r="L110" s="139">
        <f>ROUND((SUM(L77:L109))/2,2)</f>
        <v>0</v>
      </c>
      <c r="M110" s="139">
        <f>ROUND((SUM(M77:M109))/2,2)</f>
        <v>0</v>
      </c>
      <c r="N110" s="139"/>
      <c r="O110" s="139"/>
      <c r="P110" s="184"/>
      <c r="Q110" s="1"/>
      <c r="R110" s="1"/>
      <c r="S110" s="184">
        <f>ROUND((SUM(S77:S109))/2,2)</f>
        <v>69.69</v>
      </c>
      <c r="T110" s="1"/>
      <c r="U110" s="1"/>
      <c r="V110" s="192">
        <f>ROUND((SUM(V77:V109))/2,2)</f>
        <v>0</v>
      </c>
      <c r="W110" s="53"/>
    </row>
    <row r="111" spans="1:26" x14ac:dyDescent="0.25">
      <c r="A111" s="1"/>
      <c r="B111" s="206"/>
      <c r="C111" s="185"/>
      <c r="D111" s="238" t="s">
        <v>95</v>
      </c>
      <c r="E111" s="238"/>
      <c r="F111" s="186"/>
      <c r="G111" s="187"/>
      <c r="H111" s="186"/>
      <c r="I111" s="186">
        <f>ROUND((SUM(I77:I110))/3,2)</f>
        <v>0</v>
      </c>
      <c r="J111" s="188"/>
      <c r="K111" s="188">
        <f>ROUND((SUM(K77:K110))/3,2)</f>
        <v>0</v>
      </c>
      <c r="L111" s="188">
        <f>ROUND((SUM(L77:L110))/3,2)</f>
        <v>0</v>
      </c>
      <c r="M111" s="188">
        <f>ROUND((SUM(M77:M110))/3,2)</f>
        <v>0</v>
      </c>
      <c r="N111" s="188"/>
      <c r="O111" s="188"/>
      <c r="P111" s="187"/>
      <c r="Q111" s="185"/>
      <c r="R111" s="185"/>
      <c r="S111" s="187">
        <f>ROUND((SUM(S77:S110))/3,2)</f>
        <v>69.69</v>
      </c>
      <c r="T111" s="185"/>
      <c r="U111" s="185"/>
      <c r="V111" s="194">
        <f>ROUND((SUM(V77:V110))/3,2)</f>
        <v>0</v>
      </c>
      <c r="W111" s="53"/>
      <c r="Z111">
        <f>(SUM(Z77:Z110))</f>
        <v>0</v>
      </c>
    </row>
  </sheetData>
  <mergeCells count="78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2:E82"/>
    <mergeCell ref="D83:E83"/>
    <mergeCell ref="D84:E84"/>
    <mergeCell ref="D85:E85"/>
    <mergeCell ref="D86:E86"/>
    <mergeCell ref="D87:E87"/>
    <mergeCell ref="D89:E89"/>
    <mergeCell ref="F31:G31"/>
    <mergeCell ref="B70:E70"/>
    <mergeCell ref="B69:E69"/>
    <mergeCell ref="D102:E102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11:E111"/>
    <mergeCell ref="D103:E103"/>
    <mergeCell ref="D105:E105"/>
    <mergeCell ref="D106:E106"/>
    <mergeCell ref="D107:E107"/>
    <mergeCell ref="D108:E108"/>
    <mergeCell ref="D110:E110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6:B76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SO10  Oprava interiéru technickej časti haly 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2"/>
  <sheetViews>
    <sheetView workbookViewId="0">
      <pane ySplit="1" topLeftCell="A65" activePane="bottomLeft" state="frozen"/>
      <selection pane="bottomLeft" activeCell="P18" sqref="P18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30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27520'!E58</f>
        <v>0</v>
      </c>
      <c r="D15" s="58">
        <f>'SO 27520'!F58</f>
        <v>0</v>
      </c>
      <c r="E15" s="67">
        <f>'SO 27520'!G58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27520'!E72</f>
        <v>0</v>
      </c>
      <c r="D16" s="93">
        <f>'SO 27520'!F72</f>
        <v>0</v>
      </c>
      <c r="E16" s="94">
        <f>'SO 27520'!G72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(SUM(Z98:Z241))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>
        <f>'SO 27520'!E77</f>
        <v>0</v>
      </c>
      <c r="D17" s="58">
        <f>'SO 27520'!F77</f>
        <v>0</v>
      </c>
      <c r="E17" s="67">
        <f>'SO 27520'!G77</f>
        <v>0</v>
      </c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/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27520'!K98:'SO 27520'!K241)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27520'!K98:'SO 27520'!K241)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77</v>
      </c>
      <c r="C56" s="256"/>
      <c r="D56" s="256"/>
      <c r="E56" s="138">
        <f>'SO 27520'!L102</f>
        <v>0</v>
      </c>
      <c r="F56" s="138">
        <f>'SO 27520'!M102</f>
        <v>0</v>
      </c>
      <c r="G56" s="138">
        <f>'SO 27520'!I102</f>
        <v>0</v>
      </c>
      <c r="H56" s="139">
        <f>'SO 27520'!S102</f>
        <v>0</v>
      </c>
      <c r="I56" s="139">
        <f>'SO 27520'!V102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78</v>
      </c>
      <c r="C57" s="256"/>
      <c r="D57" s="256"/>
      <c r="E57" s="138">
        <f>'SO 27520'!L133</f>
        <v>0</v>
      </c>
      <c r="F57" s="138">
        <f>'SO 27520'!M133</f>
        <v>0</v>
      </c>
      <c r="G57" s="138">
        <f>'SO 27520'!I133</f>
        <v>0</v>
      </c>
      <c r="H57" s="139">
        <f>'SO 27520'!S133</f>
        <v>0</v>
      </c>
      <c r="I57" s="139">
        <f>'SO 27520'!V133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7" t="s">
        <v>76</v>
      </c>
      <c r="C58" s="237"/>
      <c r="D58" s="237"/>
      <c r="E58" s="140">
        <f>'SO 27520'!L135</f>
        <v>0</v>
      </c>
      <c r="F58" s="140">
        <f>'SO 27520'!M135</f>
        <v>0</v>
      </c>
      <c r="G58" s="140">
        <f>'SO 27520'!I135</f>
        <v>0</v>
      </c>
      <c r="H58" s="141">
        <f>'SO 27520'!S135</f>
        <v>0</v>
      </c>
      <c r="I58" s="141">
        <f>'SO 27520'!V135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"/>
      <c r="B59" s="20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0"/>
      <c r="B60" s="257" t="s">
        <v>79</v>
      </c>
      <c r="C60" s="237"/>
      <c r="D60" s="237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80</v>
      </c>
      <c r="C61" s="256"/>
      <c r="D61" s="256"/>
      <c r="E61" s="138">
        <f>'SO 27520'!L141</f>
        <v>0</v>
      </c>
      <c r="F61" s="138">
        <f>'SO 27520'!M141</f>
        <v>0</v>
      </c>
      <c r="G61" s="138">
        <f>'SO 27520'!I141</f>
        <v>0</v>
      </c>
      <c r="H61" s="139">
        <f>'SO 27520'!S141</f>
        <v>0</v>
      </c>
      <c r="I61" s="139">
        <f>'SO 27520'!V141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81</v>
      </c>
      <c r="C62" s="256"/>
      <c r="D62" s="256"/>
      <c r="E62" s="138">
        <f>'SO 27520'!L148</f>
        <v>0</v>
      </c>
      <c r="F62" s="138">
        <f>'SO 27520'!M148</f>
        <v>0</v>
      </c>
      <c r="G62" s="138">
        <f>'SO 27520'!I148</f>
        <v>0</v>
      </c>
      <c r="H62" s="139">
        <f>'SO 27520'!S148</f>
        <v>0</v>
      </c>
      <c r="I62" s="139">
        <f>'SO 27520'!V148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82</v>
      </c>
      <c r="C63" s="256"/>
      <c r="D63" s="256"/>
      <c r="E63" s="138">
        <f>'SO 27520'!L161</f>
        <v>0</v>
      </c>
      <c r="F63" s="138">
        <f>'SO 27520'!M161</f>
        <v>0</v>
      </c>
      <c r="G63" s="138">
        <f>'SO 27520'!I161</f>
        <v>0</v>
      </c>
      <c r="H63" s="139">
        <f>'SO 27520'!S161</f>
        <v>0</v>
      </c>
      <c r="I63" s="139">
        <f>'SO 27520'!V161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83</v>
      </c>
      <c r="C64" s="256"/>
      <c r="D64" s="256"/>
      <c r="E64" s="138">
        <f>'SO 27520'!L167</f>
        <v>0</v>
      </c>
      <c r="F64" s="138">
        <f>'SO 27520'!M167</f>
        <v>0</v>
      </c>
      <c r="G64" s="138">
        <f>'SO 27520'!I167</f>
        <v>0</v>
      </c>
      <c r="H64" s="139">
        <f>'SO 27520'!S167</f>
        <v>0.01</v>
      </c>
      <c r="I64" s="139">
        <f>'SO 27520'!V167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84</v>
      </c>
      <c r="C65" s="256"/>
      <c r="D65" s="256"/>
      <c r="E65" s="138">
        <f>'SO 27520'!L173</f>
        <v>0</v>
      </c>
      <c r="F65" s="138">
        <f>'SO 27520'!M173</f>
        <v>0</v>
      </c>
      <c r="G65" s="138">
        <f>'SO 27520'!I173</f>
        <v>0</v>
      </c>
      <c r="H65" s="139">
        <f>'SO 27520'!S173</f>
        <v>0</v>
      </c>
      <c r="I65" s="139">
        <f>'SO 27520'!V173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85</v>
      </c>
      <c r="C66" s="256"/>
      <c r="D66" s="256"/>
      <c r="E66" s="138">
        <f>'SO 27520'!L180</f>
        <v>0</v>
      </c>
      <c r="F66" s="138">
        <f>'SO 27520'!M180</f>
        <v>0</v>
      </c>
      <c r="G66" s="138">
        <f>'SO 27520'!I180</f>
        <v>0</v>
      </c>
      <c r="H66" s="139">
        <f>'SO 27520'!S180</f>
        <v>0</v>
      </c>
      <c r="I66" s="139">
        <f>'SO 27520'!V180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86</v>
      </c>
      <c r="C67" s="256"/>
      <c r="D67" s="256"/>
      <c r="E67" s="138">
        <f>'SO 27520'!L187</f>
        <v>0</v>
      </c>
      <c r="F67" s="138">
        <f>'SO 27520'!M187</f>
        <v>0</v>
      </c>
      <c r="G67" s="138">
        <f>'SO 27520'!I187</f>
        <v>0</v>
      </c>
      <c r="H67" s="139">
        <f>'SO 27520'!S187</f>
        <v>0</v>
      </c>
      <c r="I67" s="139">
        <f>'SO 27520'!V187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5" t="s">
        <v>87</v>
      </c>
      <c r="C68" s="256"/>
      <c r="D68" s="256"/>
      <c r="E68" s="138">
        <f>'SO 27520'!L198</f>
        <v>0</v>
      </c>
      <c r="F68" s="138">
        <f>'SO 27520'!M198</f>
        <v>0</v>
      </c>
      <c r="G68" s="138">
        <f>'SO 27520'!I198</f>
        <v>0</v>
      </c>
      <c r="H68" s="139">
        <f>'SO 27520'!S198</f>
        <v>0</v>
      </c>
      <c r="I68" s="139">
        <f>'SO 27520'!V198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5" t="s">
        <v>88</v>
      </c>
      <c r="C69" s="256"/>
      <c r="D69" s="256"/>
      <c r="E69" s="138">
        <f>'SO 27520'!L206</f>
        <v>0</v>
      </c>
      <c r="F69" s="138">
        <f>'SO 27520'!M206</f>
        <v>0</v>
      </c>
      <c r="G69" s="138">
        <f>'SO 27520'!I206</f>
        <v>0</v>
      </c>
      <c r="H69" s="139">
        <f>'SO 27520'!S206</f>
        <v>0</v>
      </c>
      <c r="I69" s="139">
        <f>'SO 27520'!V206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0"/>
      <c r="B70" s="255" t="s">
        <v>89</v>
      </c>
      <c r="C70" s="256"/>
      <c r="D70" s="256"/>
      <c r="E70" s="138">
        <f>'SO 27520'!L213</f>
        <v>0</v>
      </c>
      <c r="F70" s="138">
        <f>'SO 27520'!M213</f>
        <v>0</v>
      </c>
      <c r="G70" s="138">
        <f>'SO 27520'!I213</f>
        <v>0</v>
      </c>
      <c r="H70" s="139">
        <f>'SO 27520'!S213</f>
        <v>0.01</v>
      </c>
      <c r="I70" s="139">
        <f>'SO 27520'!V213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08"/>
      <c r="X70" s="137"/>
      <c r="Y70" s="137"/>
      <c r="Z70" s="137"/>
    </row>
    <row r="71" spans="1:26" x14ac:dyDescent="0.25">
      <c r="A71" s="10"/>
      <c r="B71" s="255" t="s">
        <v>90</v>
      </c>
      <c r="C71" s="256"/>
      <c r="D71" s="256"/>
      <c r="E71" s="138">
        <f>'SO 27520'!L218</f>
        <v>0</v>
      </c>
      <c r="F71" s="138">
        <f>'SO 27520'!M218</f>
        <v>0</v>
      </c>
      <c r="G71" s="138">
        <f>'SO 27520'!I218</f>
        <v>0</v>
      </c>
      <c r="H71" s="139">
        <f>'SO 27520'!S218</f>
        <v>0</v>
      </c>
      <c r="I71" s="139">
        <f>'SO 27520'!V218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08"/>
      <c r="X71" s="137"/>
      <c r="Y71" s="137"/>
      <c r="Z71" s="137"/>
    </row>
    <row r="72" spans="1:26" x14ac:dyDescent="0.25">
      <c r="A72" s="10"/>
      <c r="B72" s="257" t="s">
        <v>79</v>
      </c>
      <c r="C72" s="237"/>
      <c r="D72" s="237"/>
      <c r="E72" s="140">
        <f>'SO 27520'!L220</f>
        <v>0</v>
      </c>
      <c r="F72" s="140">
        <f>'SO 27520'!M220</f>
        <v>0</v>
      </c>
      <c r="G72" s="140">
        <f>'SO 27520'!I220</f>
        <v>0</v>
      </c>
      <c r="H72" s="141">
        <f>'SO 27520'!S220</f>
        <v>0.02</v>
      </c>
      <c r="I72" s="141">
        <f>'SO 27520'!V220</f>
        <v>0</v>
      </c>
      <c r="J72" s="141"/>
      <c r="K72" s="141"/>
      <c r="L72" s="141"/>
      <c r="M72" s="141"/>
      <c r="N72" s="141"/>
      <c r="O72" s="141"/>
      <c r="P72" s="141"/>
      <c r="Q72" s="137"/>
      <c r="R72" s="137"/>
      <c r="S72" s="137"/>
      <c r="T72" s="137"/>
      <c r="U72" s="137"/>
      <c r="V72" s="150"/>
      <c r="W72" s="208"/>
      <c r="X72" s="137"/>
      <c r="Y72" s="137"/>
      <c r="Z72" s="137"/>
    </row>
    <row r="73" spans="1:26" x14ac:dyDescent="0.25">
      <c r="A73" s="1"/>
      <c r="B73" s="200"/>
      <c r="C73" s="1"/>
      <c r="D73" s="1"/>
      <c r="E73" s="131"/>
      <c r="F73" s="131"/>
      <c r="G73" s="131"/>
      <c r="H73" s="132"/>
      <c r="I73" s="132"/>
      <c r="J73" s="132"/>
      <c r="K73" s="132"/>
      <c r="L73" s="132"/>
      <c r="M73" s="132"/>
      <c r="N73" s="132"/>
      <c r="O73" s="132"/>
      <c r="P73" s="132"/>
      <c r="V73" s="151"/>
      <c r="W73" s="53"/>
    </row>
    <row r="74" spans="1:26" x14ac:dyDescent="0.25">
      <c r="A74" s="10"/>
      <c r="B74" s="257" t="s">
        <v>91</v>
      </c>
      <c r="C74" s="237"/>
      <c r="D74" s="237"/>
      <c r="E74" s="138"/>
      <c r="F74" s="138"/>
      <c r="G74" s="138"/>
      <c r="H74" s="139"/>
      <c r="I74" s="139"/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08"/>
      <c r="X74" s="137"/>
      <c r="Y74" s="137"/>
      <c r="Z74" s="137"/>
    </row>
    <row r="75" spans="1:26" x14ac:dyDescent="0.25">
      <c r="A75" s="10"/>
      <c r="B75" s="255" t="s">
        <v>92</v>
      </c>
      <c r="C75" s="256"/>
      <c r="D75" s="256"/>
      <c r="E75" s="138">
        <f>'SO 27520'!L225</f>
        <v>0</v>
      </c>
      <c r="F75" s="138">
        <f>'SO 27520'!M225</f>
        <v>0</v>
      </c>
      <c r="G75" s="138">
        <f>'SO 27520'!I225</f>
        <v>0</v>
      </c>
      <c r="H75" s="139">
        <f>'SO 27520'!S225</f>
        <v>0</v>
      </c>
      <c r="I75" s="139">
        <f>'SO 27520'!V225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08"/>
      <c r="X75" s="137"/>
      <c r="Y75" s="137"/>
      <c r="Z75" s="137"/>
    </row>
    <row r="76" spans="1:26" x14ac:dyDescent="0.25">
      <c r="A76" s="10"/>
      <c r="B76" s="255" t="s">
        <v>93</v>
      </c>
      <c r="C76" s="256"/>
      <c r="D76" s="256"/>
      <c r="E76" s="138">
        <f>'SO 27520'!L231</f>
        <v>0</v>
      </c>
      <c r="F76" s="138">
        <f>'SO 27520'!M231</f>
        <v>0</v>
      </c>
      <c r="G76" s="138">
        <f>'SO 27520'!I231</f>
        <v>0</v>
      </c>
      <c r="H76" s="139">
        <f>'SO 27520'!S231</f>
        <v>0</v>
      </c>
      <c r="I76" s="139">
        <f>'SO 27520'!V231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08"/>
      <c r="X76" s="137"/>
      <c r="Y76" s="137"/>
      <c r="Z76" s="137"/>
    </row>
    <row r="77" spans="1:26" x14ac:dyDescent="0.25">
      <c r="A77" s="10"/>
      <c r="B77" s="257" t="s">
        <v>91</v>
      </c>
      <c r="C77" s="237"/>
      <c r="D77" s="237"/>
      <c r="E77" s="140">
        <f>'SO 27520'!L233</f>
        <v>0</v>
      </c>
      <c r="F77" s="140">
        <f>'SO 27520'!M233</f>
        <v>0</v>
      </c>
      <c r="G77" s="140">
        <f>'SO 27520'!I233</f>
        <v>0</v>
      </c>
      <c r="H77" s="141">
        <f>'SO 27520'!S233</f>
        <v>0</v>
      </c>
      <c r="I77" s="141">
        <f>'SO 27520'!V233</f>
        <v>0</v>
      </c>
      <c r="J77" s="141"/>
      <c r="K77" s="141"/>
      <c r="L77" s="141"/>
      <c r="M77" s="141"/>
      <c r="N77" s="141"/>
      <c r="O77" s="141"/>
      <c r="P77" s="141"/>
      <c r="Q77" s="137"/>
      <c r="R77" s="137"/>
      <c r="S77" s="137"/>
      <c r="T77" s="137"/>
      <c r="U77" s="137"/>
      <c r="V77" s="150"/>
      <c r="W77" s="208"/>
      <c r="X77" s="137"/>
      <c r="Y77" s="137"/>
      <c r="Z77" s="137"/>
    </row>
    <row r="78" spans="1:26" x14ac:dyDescent="0.25">
      <c r="A78" s="1"/>
      <c r="B78" s="200"/>
      <c r="C78" s="1"/>
      <c r="D78" s="1"/>
      <c r="E78" s="131"/>
      <c r="F78" s="131"/>
      <c r="G78" s="131"/>
      <c r="H78" s="132"/>
      <c r="I78" s="132"/>
      <c r="J78" s="132"/>
      <c r="K78" s="132"/>
      <c r="L78" s="132"/>
      <c r="M78" s="132"/>
      <c r="N78" s="132"/>
      <c r="O78" s="132"/>
      <c r="P78" s="132"/>
      <c r="V78" s="151"/>
      <c r="W78" s="53"/>
    </row>
    <row r="79" spans="1:26" x14ac:dyDescent="0.25">
      <c r="A79" s="10"/>
      <c r="B79" s="257" t="s">
        <v>8</v>
      </c>
      <c r="C79" s="237"/>
      <c r="D79" s="237"/>
      <c r="E79" s="138"/>
      <c r="F79" s="138"/>
      <c r="G79" s="138"/>
      <c r="H79" s="139"/>
      <c r="I79" s="139"/>
      <c r="J79" s="139"/>
      <c r="K79" s="139"/>
      <c r="L79" s="139"/>
      <c r="M79" s="139"/>
      <c r="N79" s="139"/>
      <c r="O79" s="139"/>
      <c r="P79" s="139"/>
      <c r="Q79" s="137"/>
      <c r="R79" s="137"/>
      <c r="S79" s="137"/>
      <c r="T79" s="137"/>
      <c r="U79" s="137"/>
      <c r="V79" s="150"/>
      <c r="W79" s="208"/>
      <c r="X79" s="137"/>
      <c r="Y79" s="137"/>
      <c r="Z79" s="137"/>
    </row>
    <row r="80" spans="1:26" x14ac:dyDescent="0.25">
      <c r="A80" s="10"/>
      <c r="B80" s="255" t="s">
        <v>94</v>
      </c>
      <c r="C80" s="256"/>
      <c r="D80" s="256"/>
      <c r="E80" s="138">
        <f>'SO 27520'!L239</f>
        <v>0</v>
      </c>
      <c r="F80" s="138">
        <f>'SO 27520'!M239</f>
        <v>0</v>
      </c>
      <c r="G80" s="138">
        <f>'SO 27520'!I239</f>
        <v>0</v>
      </c>
      <c r="H80" s="139">
        <f>'SO 27520'!S239</f>
        <v>0</v>
      </c>
      <c r="I80" s="139">
        <f>'SO 27520'!V239</f>
        <v>0</v>
      </c>
      <c r="J80" s="139"/>
      <c r="K80" s="139"/>
      <c r="L80" s="139"/>
      <c r="M80" s="139"/>
      <c r="N80" s="139"/>
      <c r="O80" s="139"/>
      <c r="P80" s="139"/>
      <c r="Q80" s="137"/>
      <c r="R80" s="137"/>
      <c r="S80" s="137"/>
      <c r="T80" s="137"/>
      <c r="U80" s="137"/>
      <c r="V80" s="150"/>
      <c r="W80" s="208"/>
      <c r="X80" s="137"/>
      <c r="Y80" s="137"/>
      <c r="Z80" s="137"/>
    </row>
    <row r="81" spans="1:26" x14ac:dyDescent="0.25">
      <c r="A81" s="10"/>
      <c r="B81" s="257" t="s">
        <v>8</v>
      </c>
      <c r="C81" s="237"/>
      <c r="D81" s="237"/>
      <c r="E81" s="140">
        <f>'SO 27520'!L241</f>
        <v>0</v>
      </c>
      <c r="F81" s="140">
        <f>'SO 27520'!M241</f>
        <v>0</v>
      </c>
      <c r="G81" s="140">
        <f>'SO 27520'!I241</f>
        <v>0</v>
      </c>
      <c r="H81" s="141">
        <f>'SO 27520'!S241</f>
        <v>0</v>
      </c>
      <c r="I81" s="141">
        <f>'SO 27520'!V241</f>
        <v>0</v>
      </c>
      <c r="J81" s="141"/>
      <c r="K81" s="141"/>
      <c r="L81" s="141"/>
      <c r="M81" s="141"/>
      <c r="N81" s="141"/>
      <c r="O81" s="141"/>
      <c r="P81" s="141"/>
      <c r="Q81" s="137"/>
      <c r="R81" s="137"/>
      <c r="S81" s="137"/>
      <c r="T81" s="137"/>
      <c r="U81" s="137"/>
      <c r="V81" s="150"/>
      <c r="W81" s="208"/>
      <c r="X81" s="137"/>
      <c r="Y81" s="137"/>
      <c r="Z81" s="137"/>
    </row>
    <row r="82" spans="1:26" x14ac:dyDescent="0.25">
      <c r="A82" s="1"/>
      <c r="B82" s="200"/>
      <c r="C82" s="1"/>
      <c r="D82" s="1"/>
      <c r="E82" s="131"/>
      <c r="F82" s="131"/>
      <c r="G82" s="131"/>
      <c r="H82" s="132"/>
      <c r="I82" s="132"/>
      <c r="J82" s="132"/>
      <c r="K82" s="132"/>
      <c r="L82" s="132"/>
      <c r="M82" s="132"/>
      <c r="N82" s="132"/>
      <c r="O82" s="132"/>
      <c r="P82" s="132"/>
      <c r="V82" s="151"/>
      <c r="W82" s="53"/>
    </row>
    <row r="83" spans="1:26" x14ac:dyDescent="0.25">
      <c r="A83" s="142"/>
      <c r="B83" s="240" t="s">
        <v>95</v>
      </c>
      <c r="C83" s="241"/>
      <c r="D83" s="241"/>
      <c r="E83" s="144">
        <f>'SO 27520'!L242</f>
        <v>0</v>
      </c>
      <c r="F83" s="144">
        <f>'SO 27520'!M242</f>
        <v>0</v>
      </c>
      <c r="G83" s="144">
        <f>'SO 27520'!I242</f>
        <v>0</v>
      </c>
      <c r="H83" s="145">
        <f>'SO 27520'!S242</f>
        <v>0.02</v>
      </c>
      <c r="I83" s="145">
        <f>'SO 27520'!V242</f>
        <v>0</v>
      </c>
      <c r="J83" s="146"/>
      <c r="K83" s="146"/>
      <c r="L83" s="146"/>
      <c r="M83" s="146"/>
      <c r="N83" s="146"/>
      <c r="O83" s="146"/>
      <c r="P83" s="146"/>
      <c r="Q83" s="147"/>
      <c r="R83" s="147"/>
      <c r="S83" s="147"/>
      <c r="T83" s="147"/>
      <c r="U83" s="147"/>
      <c r="V83" s="152"/>
      <c r="W83" s="208"/>
      <c r="X83" s="143"/>
      <c r="Y83" s="143"/>
      <c r="Z83" s="143"/>
    </row>
    <row r="84" spans="1:26" x14ac:dyDescent="0.25">
      <c r="A84" s="15"/>
      <c r="B84" s="42"/>
      <c r="C84" s="3"/>
      <c r="D84" s="3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x14ac:dyDescent="0.25">
      <c r="A85" s="15"/>
      <c r="B85" s="42"/>
      <c r="C85" s="3"/>
      <c r="D85" s="3"/>
      <c r="E85" s="14"/>
      <c r="F85" s="14"/>
      <c r="G85" s="14"/>
      <c r="H85" s="153"/>
      <c r="I85" s="153"/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x14ac:dyDescent="0.25">
      <c r="A86" s="15"/>
      <c r="B86" s="38"/>
      <c r="C86" s="8"/>
      <c r="D86" s="8"/>
      <c r="E86" s="27"/>
      <c r="F86" s="27"/>
      <c r="G86" s="27"/>
      <c r="H86" s="154"/>
      <c r="I86" s="154"/>
      <c r="J86" s="154"/>
      <c r="K86" s="154"/>
      <c r="L86" s="154"/>
      <c r="M86" s="154"/>
      <c r="N86" s="154"/>
      <c r="O86" s="154"/>
      <c r="P86" s="154"/>
      <c r="Q86" s="16"/>
      <c r="R86" s="16"/>
      <c r="S86" s="16"/>
      <c r="T86" s="16"/>
      <c r="U86" s="16"/>
      <c r="V86" s="16"/>
      <c r="W86" s="53"/>
    </row>
    <row r="87" spans="1:26" ht="35.1" customHeight="1" x14ac:dyDescent="0.25">
      <c r="A87" s="1"/>
      <c r="B87" s="242" t="s">
        <v>96</v>
      </c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53"/>
    </row>
    <row r="88" spans="1:26" x14ac:dyDescent="0.25">
      <c r="A88" s="15"/>
      <c r="B88" s="97"/>
      <c r="C88" s="19"/>
      <c r="D88" s="19"/>
      <c r="E88" s="99"/>
      <c r="F88" s="99"/>
      <c r="G88" s="99"/>
      <c r="H88" s="168"/>
      <c r="I88" s="168"/>
      <c r="J88" s="168"/>
      <c r="K88" s="168"/>
      <c r="L88" s="168"/>
      <c r="M88" s="168"/>
      <c r="N88" s="168"/>
      <c r="O88" s="168"/>
      <c r="P88" s="168"/>
      <c r="Q88" s="20"/>
      <c r="R88" s="20"/>
      <c r="S88" s="20"/>
      <c r="T88" s="20"/>
      <c r="U88" s="20"/>
      <c r="V88" s="20"/>
      <c r="W88" s="53"/>
    </row>
    <row r="89" spans="1:26" ht="20.100000000000001" customHeight="1" x14ac:dyDescent="0.25">
      <c r="A89" s="195"/>
      <c r="B89" s="246" t="s">
        <v>37</v>
      </c>
      <c r="C89" s="247"/>
      <c r="D89" s="247"/>
      <c r="E89" s="248"/>
      <c r="F89" s="166"/>
      <c r="G89" s="166"/>
      <c r="H89" s="167" t="s">
        <v>107</v>
      </c>
      <c r="I89" s="252" t="s">
        <v>108</v>
      </c>
      <c r="J89" s="253"/>
      <c r="K89" s="253"/>
      <c r="L89" s="253"/>
      <c r="M89" s="253"/>
      <c r="N89" s="253"/>
      <c r="O89" s="253"/>
      <c r="P89" s="254"/>
      <c r="Q89" s="18"/>
      <c r="R89" s="18"/>
      <c r="S89" s="18"/>
      <c r="T89" s="18"/>
      <c r="U89" s="18"/>
      <c r="V89" s="18"/>
      <c r="W89" s="53"/>
    </row>
    <row r="90" spans="1:26" ht="20.100000000000001" customHeight="1" x14ac:dyDescent="0.25">
      <c r="A90" s="195"/>
      <c r="B90" s="249" t="s">
        <v>38</v>
      </c>
      <c r="C90" s="250"/>
      <c r="D90" s="250"/>
      <c r="E90" s="251"/>
      <c r="F90" s="162"/>
      <c r="G90" s="162"/>
      <c r="H90" s="163" t="s">
        <v>32</v>
      </c>
      <c r="I90" s="16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ht="20.100000000000001" customHeight="1" x14ac:dyDescent="0.25">
      <c r="A91" s="195"/>
      <c r="B91" s="249" t="s">
        <v>39</v>
      </c>
      <c r="C91" s="250"/>
      <c r="D91" s="250"/>
      <c r="E91" s="251"/>
      <c r="F91" s="162"/>
      <c r="G91" s="162"/>
      <c r="H91" s="163" t="s">
        <v>109</v>
      </c>
      <c r="I91" s="163" t="s">
        <v>36</v>
      </c>
      <c r="J91" s="153"/>
      <c r="K91" s="153"/>
      <c r="L91" s="153"/>
      <c r="M91" s="153"/>
      <c r="N91" s="153"/>
      <c r="O91" s="153"/>
      <c r="P91" s="153"/>
      <c r="Q91" s="11"/>
      <c r="R91" s="11"/>
      <c r="S91" s="11"/>
      <c r="T91" s="11"/>
      <c r="U91" s="11"/>
      <c r="V91" s="11"/>
      <c r="W91" s="53"/>
    </row>
    <row r="92" spans="1:26" ht="20.100000000000001" customHeight="1" x14ac:dyDescent="0.25">
      <c r="A92" s="15"/>
      <c r="B92" s="199" t="s">
        <v>110</v>
      </c>
      <c r="C92" s="3"/>
      <c r="D92" s="3"/>
      <c r="E92" s="14"/>
      <c r="F92" s="14"/>
      <c r="G92" s="14"/>
      <c r="H92" s="153"/>
      <c r="I92" s="153"/>
      <c r="J92" s="153"/>
      <c r="K92" s="153"/>
      <c r="L92" s="153"/>
      <c r="M92" s="153"/>
      <c r="N92" s="153"/>
      <c r="O92" s="153"/>
      <c r="P92" s="153"/>
      <c r="Q92" s="11"/>
      <c r="R92" s="11"/>
      <c r="S92" s="11"/>
      <c r="T92" s="11"/>
      <c r="U92" s="11"/>
      <c r="V92" s="11"/>
      <c r="W92" s="53"/>
    </row>
    <row r="93" spans="1:26" ht="20.100000000000001" customHeight="1" x14ac:dyDescent="0.25">
      <c r="A93" s="15"/>
      <c r="B93" s="199" t="s">
        <v>30</v>
      </c>
      <c r="C93" s="3"/>
      <c r="D93" s="3"/>
      <c r="E93" s="14"/>
      <c r="F93" s="14"/>
      <c r="G93" s="14"/>
      <c r="H93" s="153"/>
      <c r="I93" s="153"/>
      <c r="J93" s="153"/>
      <c r="K93" s="153"/>
      <c r="L93" s="153"/>
      <c r="M93" s="153"/>
      <c r="N93" s="153"/>
      <c r="O93" s="153"/>
      <c r="P93" s="153"/>
      <c r="Q93" s="11"/>
      <c r="R93" s="11"/>
      <c r="S93" s="11"/>
      <c r="T93" s="11"/>
      <c r="U93" s="11"/>
      <c r="V93" s="11"/>
      <c r="W93" s="53"/>
    </row>
    <row r="94" spans="1:26" ht="20.100000000000001" customHeight="1" x14ac:dyDescent="0.25">
      <c r="A94" s="15"/>
      <c r="B94" s="42"/>
      <c r="C94" s="3"/>
      <c r="D94" s="3"/>
      <c r="E94" s="14"/>
      <c r="F94" s="14"/>
      <c r="G94" s="14"/>
      <c r="H94" s="153"/>
      <c r="I94" s="153"/>
      <c r="J94" s="153"/>
      <c r="K94" s="153"/>
      <c r="L94" s="153"/>
      <c r="M94" s="153"/>
      <c r="N94" s="153"/>
      <c r="O94" s="153"/>
      <c r="P94" s="153"/>
      <c r="Q94" s="11"/>
      <c r="R94" s="11"/>
      <c r="S94" s="11"/>
      <c r="T94" s="11"/>
      <c r="U94" s="11"/>
      <c r="V94" s="11"/>
      <c r="W94" s="53"/>
    </row>
    <row r="95" spans="1:26" ht="20.100000000000001" customHeight="1" x14ac:dyDescent="0.25">
      <c r="A95" s="15"/>
      <c r="B95" s="42"/>
      <c r="C95" s="3"/>
      <c r="D95" s="3"/>
      <c r="E95" s="14"/>
      <c r="F95" s="14"/>
      <c r="G95" s="14"/>
      <c r="H95" s="153"/>
      <c r="I95" s="153"/>
      <c r="J95" s="153"/>
      <c r="K95" s="153"/>
      <c r="L95" s="153"/>
      <c r="M95" s="153"/>
      <c r="N95" s="153"/>
      <c r="O95" s="153"/>
      <c r="P95" s="153"/>
      <c r="Q95" s="11"/>
      <c r="R95" s="11"/>
      <c r="S95" s="11"/>
      <c r="T95" s="11"/>
      <c r="U95" s="11"/>
      <c r="V95" s="11"/>
      <c r="W95" s="53"/>
    </row>
    <row r="96" spans="1:26" ht="20.100000000000001" customHeight="1" x14ac:dyDescent="0.25">
      <c r="A96" s="15"/>
      <c r="B96" s="201" t="s">
        <v>75</v>
      </c>
      <c r="C96" s="164"/>
      <c r="D96" s="164"/>
      <c r="E96" s="14"/>
      <c r="F96" s="14"/>
      <c r="G96" s="14"/>
      <c r="H96" s="153"/>
      <c r="I96" s="153"/>
      <c r="J96" s="153"/>
      <c r="K96" s="153"/>
      <c r="L96" s="153"/>
      <c r="M96" s="153"/>
      <c r="N96" s="153"/>
      <c r="O96" s="153"/>
      <c r="P96" s="153"/>
      <c r="Q96" s="11"/>
      <c r="R96" s="11"/>
      <c r="S96" s="11"/>
      <c r="T96" s="11"/>
      <c r="U96" s="11"/>
      <c r="V96" s="11"/>
      <c r="W96" s="53"/>
    </row>
    <row r="97" spans="1:26" x14ac:dyDescent="0.25">
      <c r="A97" s="2"/>
      <c r="B97" s="202" t="s">
        <v>97</v>
      </c>
      <c r="C97" s="128" t="s">
        <v>98</v>
      </c>
      <c r="D97" s="128" t="s">
        <v>99</v>
      </c>
      <c r="E97" s="155"/>
      <c r="F97" s="155" t="s">
        <v>100</v>
      </c>
      <c r="G97" s="155" t="s">
        <v>101</v>
      </c>
      <c r="H97" s="156" t="s">
        <v>102</v>
      </c>
      <c r="I97" s="156" t="s">
        <v>103</v>
      </c>
      <c r="J97" s="156"/>
      <c r="K97" s="156"/>
      <c r="L97" s="156"/>
      <c r="M97" s="156"/>
      <c r="N97" s="156"/>
      <c r="O97" s="156"/>
      <c r="P97" s="156" t="s">
        <v>104</v>
      </c>
      <c r="Q97" s="157"/>
      <c r="R97" s="157"/>
      <c r="S97" s="128" t="s">
        <v>105</v>
      </c>
      <c r="T97" s="158"/>
      <c r="U97" s="158"/>
      <c r="V97" s="128" t="s">
        <v>106</v>
      </c>
      <c r="W97" s="53"/>
    </row>
    <row r="98" spans="1:26" x14ac:dyDescent="0.25">
      <c r="A98" s="10"/>
      <c r="B98" s="203"/>
      <c r="C98" s="169"/>
      <c r="D98" s="239" t="s">
        <v>76</v>
      </c>
      <c r="E98" s="239"/>
      <c r="F98" s="134"/>
      <c r="G98" s="170"/>
      <c r="H98" s="134"/>
      <c r="I98" s="134"/>
      <c r="J98" s="135"/>
      <c r="K98" s="135"/>
      <c r="L98" s="135"/>
      <c r="M98" s="135"/>
      <c r="N98" s="135"/>
      <c r="O98" s="135"/>
      <c r="P98" s="135"/>
      <c r="Q98" s="133"/>
      <c r="R98" s="133"/>
      <c r="S98" s="133"/>
      <c r="T98" s="133"/>
      <c r="U98" s="133"/>
      <c r="V98" s="189"/>
      <c r="W98" s="208"/>
      <c r="X98" s="137"/>
      <c r="Y98" s="137"/>
      <c r="Z98" s="137"/>
    </row>
    <row r="99" spans="1:26" x14ac:dyDescent="0.25">
      <c r="A99" s="10"/>
      <c r="B99" s="204"/>
      <c r="C99" s="172">
        <v>1</v>
      </c>
      <c r="D99" s="235" t="s">
        <v>77</v>
      </c>
      <c r="E99" s="235"/>
      <c r="F99" s="138"/>
      <c r="G99" s="171"/>
      <c r="H99" s="138"/>
      <c r="I99" s="138"/>
      <c r="J99" s="139"/>
      <c r="K99" s="139"/>
      <c r="L99" s="139"/>
      <c r="M99" s="139"/>
      <c r="N99" s="139"/>
      <c r="O99" s="139"/>
      <c r="P99" s="139"/>
      <c r="Q99" s="10"/>
      <c r="R99" s="10"/>
      <c r="S99" s="10"/>
      <c r="T99" s="10"/>
      <c r="U99" s="10"/>
      <c r="V99" s="190"/>
      <c r="W99" s="208"/>
      <c r="X99" s="137"/>
      <c r="Y99" s="137"/>
      <c r="Z99" s="137"/>
    </row>
    <row r="100" spans="1:26" ht="24.95" customHeight="1" x14ac:dyDescent="0.25">
      <c r="A100" s="179"/>
      <c r="B100" s="205">
        <v>1</v>
      </c>
      <c r="C100" s="180" t="s">
        <v>111</v>
      </c>
      <c r="D100" s="236" t="s">
        <v>112</v>
      </c>
      <c r="E100" s="236"/>
      <c r="F100" s="174" t="s">
        <v>113</v>
      </c>
      <c r="G100" s="175">
        <v>625.55999999999995</v>
      </c>
      <c r="H100" s="174"/>
      <c r="I100" s="174">
        <f>ROUND(G100*(H100),2)</f>
        <v>0</v>
      </c>
      <c r="J100" s="176">
        <f>ROUND(G100*(N100),2)</f>
        <v>1626.46</v>
      </c>
      <c r="K100" s="177">
        <f>ROUND(G100*(O100),2)</f>
        <v>0</v>
      </c>
      <c r="L100" s="177">
        <f>ROUND(G100*(H100),2)</f>
        <v>0</v>
      </c>
      <c r="M100" s="177"/>
      <c r="N100" s="177">
        <v>2.6</v>
      </c>
      <c r="O100" s="177"/>
      <c r="P100" s="181"/>
      <c r="Q100" s="181"/>
      <c r="R100" s="181"/>
      <c r="S100" s="182">
        <f>ROUND(G100*(P100),3)</f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2</v>
      </c>
      <c r="C101" s="180" t="s">
        <v>114</v>
      </c>
      <c r="D101" s="236" t="s">
        <v>115</v>
      </c>
      <c r="E101" s="236"/>
      <c r="F101" s="174" t="s">
        <v>113</v>
      </c>
      <c r="G101" s="175">
        <v>625.55999999999995</v>
      </c>
      <c r="H101" s="174"/>
      <c r="I101" s="174">
        <f>ROUND(G101*(H101),2)</f>
        <v>0</v>
      </c>
      <c r="J101" s="176">
        <f>ROUND(G101*(N101),2)</f>
        <v>775.69</v>
      </c>
      <c r="K101" s="177">
        <f>ROUND(G101*(O101),2)</f>
        <v>0</v>
      </c>
      <c r="L101" s="177">
        <f>ROUND(G101*(H101),2)</f>
        <v>0</v>
      </c>
      <c r="M101" s="177"/>
      <c r="N101" s="177">
        <v>1.24</v>
      </c>
      <c r="O101" s="177"/>
      <c r="P101" s="181"/>
      <c r="Q101" s="181"/>
      <c r="R101" s="181"/>
      <c r="S101" s="182">
        <f>ROUND(G101*(P101),3)</f>
        <v>0</v>
      </c>
      <c r="T101" s="178"/>
      <c r="U101" s="178"/>
      <c r="V101" s="191"/>
      <c r="W101" s="53"/>
      <c r="Z101">
        <v>0</v>
      </c>
    </row>
    <row r="102" spans="1:26" x14ac:dyDescent="0.25">
      <c r="A102" s="10"/>
      <c r="B102" s="204"/>
      <c r="C102" s="172">
        <v>1</v>
      </c>
      <c r="D102" s="235" t="s">
        <v>77</v>
      </c>
      <c r="E102" s="235"/>
      <c r="F102" s="138"/>
      <c r="G102" s="171"/>
      <c r="H102" s="138"/>
      <c r="I102" s="140">
        <f>ROUND((SUM(I99:I101))/1,2)</f>
        <v>0</v>
      </c>
      <c r="J102" s="139"/>
      <c r="K102" s="139"/>
      <c r="L102" s="139">
        <f>ROUND((SUM(L99:L101))/1,2)</f>
        <v>0</v>
      </c>
      <c r="M102" s="139">
        <f>ROUND((SUM(M99:M101))/1,2)</f>
        <v>0</v>
      </c>
      <c r="N102" s="139"/>
      <c r="O102" s="139"/>
      <c r="P102" s="139"/>
      <c r="Q102" s="10"/>
      <c r="R102" s="10"/>
      <c r="S102" s="10">
        <f>ROUND((SUM(S99:S101))/1,2)</f>
        <v>0</v>
      </c>
      <c r="T102" s="10"/>
      <c r="U102" s="10"/>
      <c r="V102" s="192">
        <f>ROUND((SUM(V99:V101))/1,2)</f>
        <v>0</v>
      </c>
      <c r="W102" s="208"/>
      <c r="X102" s="137"/>
      <c r="Y102" s="137"/>
      <c r="Z102" s="137"/>
    </row>
    <row r="103" spans="1:26" x14ac:dyDescent="0.25">
      <c r="A103" s="1"/>
      <c r="B103" s="200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3"/>
      <c r="W103" s="53"/>
    </row>
    <row r="104" spans="1:26" x14ac:dyDescent="0.25">
      <c r="A104" s="10"/>
      <c r="B104" s="204"/>
      <c r="C104" s="172">
        <v>9</v>
      </c>
      <c r="D104" s="235" t="s">
        <v>78</v>
      </c>
      <c r="E104" s="235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10"/>
      <c r="R104" s="10"/>
      <c r="S104" s="10"/>
      <c r="T104" s="10"/>
      <c r="U104" s="10"/>
      <c r="V104" s="190"/>
      <c r="W104" s="208"/>
      <c r="X104" s="137"/>
      <c r="Y104" s="137"/>
      <c r="Z104" s="137"/>
    </row>
    <row r="105" spans="1:26" ht="35.1" customHeight="1" x14ac:dyDescent="0.25">
      <c r="A105" s="179"/>
      <c r="B105" s="205">
        <v>3</v>
      </c>
      <c r="C105" s="180" t="s">
        <v>116</v>
      </c>
      <c r="D105" s="236" t="s">
        <v>117</v>
      </c>
      <c r="E105" s="236"/>
      <c r="F105" s="174" t="s">
        <v>113</v>
      </c>
      <c r="G105" s="175">
        <v>233.166</v>
      </c>
      <c r="H105" s="174"/>
      <c r="I105" s="174">
        <f t="shared" ref="I105:I132" si="0">ROUND(G105*(H105),2)</f>
        <v>0</v>
      </c>
      <c r="J105" s="176">
        <f t="shared" ref="J105:J132" si="1">ROUND(G105*(N105),2)</f>
        <v>606.23</v>
      </c>
      <c r="K105" s="177">
        <f t="shared" ref="K105:K132" si="2">ROUND(G105*(O105),2)</f>
        <v>0</v>
      </c>
      <c r="L105" s="177">
        <f t="shared" ref="L105:L128" si="3">ROUND(G105*(H105),2)</f>
        <v>0</v>
      </c>
      <c r="M105" s="177"/>
      <c r="N105" s="177">
        <v>2.6</v>
      </c>
      <c r="O105" s="177"/>
      <c r="P105" s="181"/>
      <c r="Q105" s="181"/>
      <c r="R105" s="181"/>
      <c r="S105" s="182">
        <f t="shared" ref="S105:S132" si="4">ROUND(G105*(P105),3)</f>
        <v>0</v>
      </c>
      <c r="T105" s="178"/>
      <c r="U105" s="178"/>
      <c r="V105" s="191"/>
      <c r="W105" s="53"/>
      <c r="Z105">
        <v>0</v>
      </c>
    </row>
    <row r="106" spans="1:26" ht="35.1" customHeight="1" x14ac:dyDescent="0.25">
      <c r="A106" s="179"/>
      <c r="B106" s="205">
        <v>4</v>
      </c>
      <c r="C106" s="180" t="s">
        <v>118</v>
      </c>
      <c r="D106" s="236" t="s">
        <v>119</v>
      </c>
      <c r="E106" s="236"/>
      <c r="F106" s="174" t="s">
        <v>120</v>
      </c>
      <c r="G106" s="175">
        <v>361.45499999999998</v>
      </c>
      <c r="H106" s="174"/>
      <c r="I106" s="174">
        <f t="shared" si="0"/>
        <v>0</v>
      </c>
      <c r="J106" s="176">
        <f t="shared" si="1"/>
        <v>8346</v>
      </c>
      <c r="K106" s="177">
        <f t="shared" si="2"/>
        <v>0</v>
      </c>
      <c r="L106" s="177">
        <f t="shared" si="3"/>
        <v>0</v>
      </c>
      <c r="M106" s="177"/>
      <c r="N106" s="177">
        <v>23.09</v>
      </c>
      <c r="O106" s="177"/>
      <c r="P106" s="181"/>
      <c r="Q106" s="181"/>
      <c r="R106" s="181"/>
      <c r="S106" s="182">
        <f t="shared" si="4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5</v>
      </c>
      <c r="C107" s="180" t="s">
        <v>121</v>
      </c>
      <c r="D107" s="236" t="s">
        <v>122</v>
      </c>
      <c r="E107" s="236"/>
      <c r="F107" s="174" t="s">
        <v>120</v>
      </c>
      <c r="G107" s="175">
        <v>133.77000000000001</v>
      </c>
      <c r="H107" s="174"/>
      <c r="I107" s="174">
        <f t="shared" si="0"/>
        <v>0</v>
      </c>
      <c r="J107" s="176">
        <f t="shared" si="1"/>
        <v>12285.44</v>
      </c>
      <c r="K107" s="177">
        <f t="shared" si="2"/>
        <v>0</v>
      </c>
      <c r="L107" s="177">
        <f t="shared" si="3"/>
        <v>0</v>
      </c>
      <c r="M107" s="177"/>
      <c r="N107" s="177">
        <v>91.84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1"/>
      <c r="W107" s="53"/>
      <c r="Z107">
        <v>0</v>
      </c>
    </row>
    <row r="108" spans="1:26" ht="24.95" customHeight="1" x14ac:dyDescent="0.25">
      <c r="A108" s="179"/>
      <c r="B108" s="205">
        <v>6</v>
      </c>
      <c r="C108" s="180" t="s">
        <v>123</v>
      </c>
      <c r="D108" s="236" t="s">
        <v>124</v>
      </c>
      <c r="E108" s="236"/>
      <c r="F108" s="174" t="s">
        <v>113</v>
      </c>
      <c r="G108" s="175">
        <v>16.64</v>
      </c>
      <c r="H108" s="174"/>
      <c r="I108" s="174">
        <f t="shared" si="0"/>
        <v>0</v>
      </c>
      <c r="J108" s="176">
        <f t="shared" si="1"/>
        <v>632.32000000000005</v>
      </c>
      <c r="K108" s="177">
        <f t="shared" si="2"/>
        <v>0</v>
      </c>
      <c r="L108" s="177">
        <f t="shared" si="3"/>
        <v>0</v>
      </c>
      <c r="M108" s="177"/>
      <c r="N108" s="177">
        <v>38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191"/>
      <c r="W108" s="53"/>
      <c r="Z108">
        <v>0</v>
      </c>
    </row>
    <row r="109" spans="1:26" ht="24.95" customHeight="1" x14ac:dyDescent="0.25">
      <c r="A109" s="179"/>
      <c r="B109" s="205">
        <v>7</v>
      </c>
      <c r="C109" s="180" t="s">
        <v>125</v>
      </c>
      <c r="D109" s="236" t="s">
        <v>126</v>
      </c>
      <c r="E109" s="236"/>
      <c r="F109" s="174" t="s">
        <v>120</v>
      </c>
      <c r="G109" s="175">
        <v>63.195</v>
      </c>
      <c r="H109" s="174"/>
      <c r="I109" s="174">
        <f t="shared" si="0"/>
        <v>0</v>
      </c>
      <c r="J109" s="176">
        <f t="shared" si="1"/>
        <v>9762.36</v>
      </c>
      <c r="K109" s="177">
        <f t="shared" si="2"/>
        <v>0</v>
      </c>
      <c r="L109" s="177">
        <f t="shared" si="3"/>
        <v>0</v>
      </c>
      <c r="M109" s="177"/>
      <c r="N109" s="177">
        <v>154.47999999999999</v>
      </c>
      <c r="O109" s="177"/>
      <c r="P109" s="181"/>
      <c r="Q109" s="181"/>
      <c r="R109" s="181"/>
      <c r="S109" s="182">
        <f t="shared" si="4"/>
        <v>0</v>
      </c>
      <c r="T109" s="178"/>
      <c r="U109" s="178"/>
      <c r="V109" s="191"/>
      <c r="W109" s="53"/>
      <c r="Z109">
        <v>0</v>
      </c>
    </row>
    <row r="110" spans="1:26" ht="35.1" customHeight="1" x14ac:dyDescent="0.25">
      <c r="A110" s="179"/>
      <c r="B110" s="205">
        <v>8</v>
      </c>
      <c r="C110" s="180" t="s">
        <v>127</v>
      </c>
      <c r="D110" s="236" t="s">
        <v>128</v>
      </c>
      <c r="E110" s="236"/>
      <c r="F110" s="174" t="s">
        <v>120</v>
      </c>
      <c r="G110" s="175">
        <v>284.83199999999999</v>
      </c>
      <c r="H110" s="174"/>
      <c r="I110" s="174">
        <f t="shared" si="0"/>
        <v>0</v>
      </c>
      <c r="J110" s="176">
        <f t="shared" si="1"/>
        <v>20425.3</v>
      </c>
      <c r="K110" s="177">
        <f t="shared" si="2"/>
        <v>0</v>
      </c>
      <c r="L110" s="177">
        <f t="shared" si="3"/>
        <v>0</v>
      </c>
      <c r="M110" s="177"/>
      <c r="N110" s="177">
        <v>71.709999999999994</v>
      </c>
      <c r="O110" s="177"/>
      <c r="P110" s="181"/>
      <c r="Q110" s="181"/>
      <c r="R110" s="181"/>
      <c r="S110" s="182">
        <f t="shared" si="4"/>
        <v>0</v>
      </c>
      <c r="T110" s="178"/>
      <c r="U110" s="178"/>
      <c r="V110" s="191"/>
      <c r="W110" s="53"/>
      <c r="Z110">
        <v>0</v>
      </c>
    </row>
    <row r="111" spans="1:26" ht="24.95" customHeight="1" x14ac:dyDescent="0.25">
      <c r="A111" s="179"/>
      <c r="B111" s="205">
        <v>9</v>
      </c>
      <c r="C111" s="180" t="s">
        <v>129</v>
      </c>
      <c r="D111" s="236" t="s">
        <v>130</v>
      </c>
      <c r="E111" s="236"/>
      <c r="F111" s="174" t="s">
        <v>120</v>
      </c>
      <c r="G111" s="175">
        <v>284.83199999999999</v>
      </c>
      <c r="H111" s="174"/>
      <c r="I111" s="174">
        <f t="shared" si="0"/>
        <v>0</v>
      </c>
      <c r="J111" s="176">
        <f t="shared" si="1"/>
        <v>10686.9</v>
      </c>
      <c r="K111" s="177">
        <f t="shared" si="2"/>
        <v>0</v>
      </c>
      <c r="L111" s="177">
        <f t="shared" si="3"/>
        <v>0</v>
      </c>
      <c r="M111" s="177"/>
      <c r="N111" s="177">
        <v>37.520000000000003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191"/>
      <c r="W111" s="53"/>
      <c r="Z111">
        <v>0</v>
      </c>
    </row>
    <row r="112" spans="1:26" ht="24.95" customHeight="1" x14ac:dyDescent="0.25">
      <c r="A112" s="179"/>
      <c r="B112" s="205">
        <v>10</v>
      </c>
      <c r="C112" s="180" t="s">
        <v>131</v>
      </c>
      <c r="D112" s="236" t="s">
        <v>132</v>
      </c>
      <c r="E112" s="236"/>
      <c r="F112" s="174" t="s">
        <v>133</v>
      </c>
      <c r="G112" s="175">
        <v>96.7</v>
      </c>
      <c r="H112" s="174"/>
      <c r="I112" s="174">
        <f t="shared" si="0"/>
        <v>0</v>
      </c>
      <c r="J112" s="176">
        <f t="shared" si="1"/>
        <v>1334.46</v>
      </c>
      <c r="K112" s="177">
        <f t="shared" si="2"/>
        <v>0</v>
      </c>
      <c r="L112" s="177">
        <f t="shared" si="3"/>
        <v>0</v>
      </c>
      <c r="M112" s="177"/>
      <c r="N112" s="177">
        <v>13.8</v>
      </c>
      <c r="O112" s="177"/>
      <c r="P112" s="181"/>
      <c r="Q112" s="181"/>
      <c r="R112" s="181"/>
      <c r="S112" s="182">
        <f t="shared" si="4"/>
        <v>0</v>
      </c>
      <c r="T112" s="178"/>
      <c r="U112" s="178"/>
      <c r="V112" s="191"/>
      <c r="W112" s="53"/>
      <c r="Z112">
        <v>0</v>
      </c>
    </row>
    <row r="113" spans="1:26" ht="24.95" customHeight="1" x14ac:dyDescent="0.25">
      <c r="A113" s="179"/>
      <c r="B113" s="205">
        <v>11</v>
      </c>
      <c r="C113" s="180" t="s">
        <v>134</v>
      </c>
      <c r="D113" s="236" t="s">
        <v>135</v>
      </c>
      <c r="E113" s="236"/>
      <c r="F113" s="174" t="s">
        <v>113</v>
      </c>
      <c r="G113" s="175">
        <v>410</v>
      </c>
      <c r="H113" s="174"/>
      <c r="I113" s="174">
        <f t="shared" si="0"/>
        <v>0</v>
      </c>
      <c r="J113" s="176">
        <f t="shared" si="1"/>
        <v>1558</v>
      </c>
      <c r="K113" s="177">
        <f t="shared" si="2"/>
        <v>0</v>
      </c>
      <c r="L113" s="177">
        <f t="shared" si="3"/>
        <v>0</v>
      </c>
      <c r="M113" s="177"/>
      <c r="N113" s="177">
        <v>3.8</v>
      </c>
      <c r="O113" s="177"/>
      <c r="P113" s="181"/>
      <c r="Q113" s="181"/>
      <c r="R113" s="181"/>
      <c r="S113" s="182">
        <f t="shared" si="4"/>
        <v>0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05">
        <v>12</v>
      </c>
      <c r="C114" s="180" t="s">
        <v>136</v>
      </c>
      <c r="D114" s="236" t="s">
        <v>137</v>
      </c>
      <c r="E114" s="236"/>
      <c r="F114" s="174" t="s">
        <v>133</v>
      </c>
      <c r="G114" s="175">
        <v>55.6</v>
      </c>
      <c r="H114" s="174"/>
      <c r="I114" s="174">
        <f t="shared" si="0"/>
        <v>0</v>
      </c>
      <c r="J114" s="176">
        <f t="shared" si="1"/>
        <v>242.97</v>
      </c>
      <c r="K114" s="177">
        <f t="shared" si="2"/>
        <v>0</v>
      </c>
      <c r="L114" s="177">
        <f t="shared" si="3"/>
        <v>0</v>
      </c>
      <c r="M114" s="177"/>
      <c r="N114" s="177">
        <v>4.37</v>
      </c>
      <c r="O114" s="177"/>
      <c r="P114" s="181"/>
      <c r="Q114" s="181"/>
      <c r="R114" s="181"/>
      <c r="S114" s="182">
        <f t="shared" si="4"/>
        <v>0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05">
        <v>13</v>
      </c>
      <c r="C115" s="180" t="s">
        <v>138</v>
      </c>
      <c r="D115" s="236" t="s">
        <v>139</v>
      </c>
      <c r="E115" s="236"/>
      <c r="F115" s="174" t="s">
        <v>133</v>
      </c>
      <c r="G115" s="175">
        <v>60.54</v>
      </c>
      <c r="H115" s="174"/>
      <c r="I115" s="174">
        <f t="shared" si="0"/>
        <v>0</v>
      </c>
      <c r="J115" s="176">
        <f t="shared" si="1"/>
        <v>264.56</v>
      </c>
      <c r="K115" s="177">
        <f t="shared" si="2"/>
        <v>0</v>
      </c>
      <c r="L115" s="177">
        <f t="shared" si="3"/>
        <v>0</v>
      </c>
      <c r="M115" s="177"/>
      <c r="N115" s="177">
        <v>4.37</v>
      </c>
      <c r="O115" s="177"/>
      <c r="P115" s="181"/>
      <c r="Q115" s="181"/>
      <c r="R115" s="181"/>
      <c r="S115" s="182">
        <f t="shared" si="4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14</v>
      </c>
      <c r="C116" s="180" t="s">
        <v>140</v>
      </c>
      <c r="D116" s="236" t="s">
        <v>141</v>
      </c>
      <c r="E116" s="236"/>
      <c r="F116" s="174" t="s">
        <v>113</v>
      </c>
      <c r="G116" s="175">
        <v>47.8</v>
      </c>
      <c r="H116" s="174"/>
      <c r="I116" s="174">
        <f t="shared" si="0"/>
        <v>0</v>
      </c>
      <c r="J116" s="176">
        <f t="shared" si="1"/>
        <v>972.25</v>
      </c>
      <c r="K116" s="177">
        <f t="shared" si="2"/>
        <v>0</v>
      </c>
      <c r="L116" s="177">
        <f t="shared" si="3"/>
        <v>0</v>
      </c>
      <c r="M116" s="177"/>
      <c r="N116" s="177">
        <v>20.34</v>
      </c>
      <c r="O116" s="177"/>
      <c r="P116" s="181"/>
      <c r="Q116" s="181"/>
      <c r="R116" s="181"/>
      <c r="S116" s="182">
        <f t="shared" si="4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15</v>
      </c>
      <c r="C117" s="180" t="s">
        <v>142</v>
      </c>
      <c r="D117" s="236" t="s">
        <v>143</v>
      </c>
      <c r="E117" s="236"/>
      <c r="F117" s="174" t="s">
        <v>113</v>
      </c>
      <c r="G117" s="175">
        <v>20.965</v>
      </c>
      <c r="H117" s="174"/>
      <c r="I117" s="174">
        <f t="shared" si="0"/>
        <v>0</v>
      </c>
      <c r="J117" s="176">
        <f t="shared" si="1"/>
        <v>319.93</v>
      </c>
      <c r="K117" s="177">
        <f t="shared" si="2"/>
        <v>0</v>
      </c>
      <c r="L117" s="177">
        <f t="shared" si="3"/>
        <v>0</v>
      </c>
      <c r="M117" s="177"/>
      <c r="N117" s="177">
        <v>15.26</v>
      </c>
      <c r="O117" s="177"/>
      <c r="P117" s="181"/>
      <c r="Q117" s="181"/>
      <c r="R117" s="181"/>
      <c r="S117" s="182">
        <f t="shared" si="4"/>
        <v>0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16</v>
      </c>
      <c r="C118" s="180" t="s">
        <v>144</v>
      </c>
      <c r="D118" s="236" t="s">
        <v>145</v>
      </c>
      <c r="E118" s="236"/>
      <c r="F118" s="174" t="s">
        <v>113</v>
      </c>
      <c r="G118" s="175">
        <v>63.037999999999997</v>
      </c>
      <c r="H118" s="174"/>
      <c r="I118" s="174">
        <f t="shared" si="0"/>
        <v>0</v>
      </c>
      <c r="J118" s="176">
        <f t="shared" si="1"/>
        <v>286.82</v>
      </c>
      <c r="K118" s="177">
        <f t="shared" si="2"/>
        <v>0</v>
      </c>
      <c r="L118" s="177">
        <f t="shared" si="3"/>
        <v>0</v>
      </c>
      <c r="M118" s="177"/>
      <c r="N118" s="177">
        <v>4.55</v>
      </c>
      <c r="O118" s="177"/>
      <c r="P118" s="181"/>
      <c r="Q118" s="181"/>
      <c r="R118" s="181"/>
      <c r="S118" s="182">
        <f t="shared" si="4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17</v>
      </c>
      <c r="C119" s="180" t="s">
        <v>146</v>
      </c>
      <c r="D119" s="236" t="s">
        <v>147</v>
      </c>
      <c r="E119" s="236"/>
      <c r="F119" s="174" t="s">
        <v>133</v>
      </c>
      <c r="G119" s="175">
        <v>79.8</v>
      </c>
      <c r="H119" s="174"/>
      <c r="I119" s="174">
        <f t="shared" si="0"/>
        <v>0</v>
      </c>
      <c r="J119" s="176">
        <f t="shared" si="1"/>
        <v>382.24</v>
      </c>
      <c r="K119" s="177">
        <f t="shared" si="2"/>
        <v>0</v>
      </c>
      <c r="L119" s="177">
        <f t="shared" si="3"/>
        <v>0</v>
      </c>
      <c r="M119" s="177"/>
      <c r="N119" s="177">
        <v>4.79</v>
      </c>
      <c r="O119" s="177"/>
      <c r="P119" s="181"/>
      <c r="Q119" s="181"/>
      <c r="R119" s="181"/>
      <c r="S119" s="182">
        <f t="shared" si="4"/>
        <v>0</v>
      </c>
      <c r="T119" s="178"/>
      <c r="U119" s="178"/>
      <c r="V119" s="191"/>
      <c r="W119" s="53"/>
      <c r="Z119">
        <v>0</v>
      </c>
    </row>
    <row r="120" spans="1:26" ht="35.1" customHeight="1" x14ac:dyDescent="0.25">
      <c r="A120" s="179"/>
      <c r="B120" s="205">
        <v>18</v>
      </c>
      <c r="C120" s="180" t="s">
        <v>148</v>
      </c>
      <c r="D120" s="236" t="s">
        <v>149</v>
      </c>
      <c r="E120" s="236"/>
      <c r="F120" s="174" t="s">
        <v>113</v>
      </c>
      <c r="G120" s="175">
        <v>137.995</v>
      </c>
      <c r="H120" s="174"/>
      <c r="I120" s="174">
        <f t="shared" si="0"/>
        <v>0</v>
      </c>
      <c r="J120" s="176">
        <f t="shared" si="1"/>
        <v>277.37</v>
      </c>
      <c r="K120" s="177">
        <f t="shared" si="2"/>
        <v>0</v>
      </c>
      <c r="L120" s="177">
        <f t="shared" si="3"/>
        <v>0</v>
      </c>
      <c r="M120" s="177"/>
      <c r="N120" s="177">
        <v>2.0099999999999998</v>
      </c>
      <c r="O120" s="177"/>
      <c r="P120" s="181"/>
      <c r="Q120" s="181"/>
      <c r="R120" s="181"/>
      <c r="S120" s="182">
        <f t="shared" si="4"/>
        <v>0</v>
      </c>
      <c r="T120" s="178"/>
      <c r="U120" s="178"/>
      <c r="V120" s="191"/>
      <c r="W120" s="53"/>
      <c r="Z120">
        <v>0</v>
      </c>
    </row>
    <row r="121" spans="1:26" ht="24.95" customHeight="1" x14ac:dyDescent="0.25">
      <c r="A121" s="179"/>
      <c r="B121" s="205">
        <v>19</v>
      </c>
      <c r="C121" s="180" t="s">
        <v>150</v>
      </c>
      <c r="D121" s="236" t="s">
        <v>151</v>
      </c>
      <c r="E121" s="236"/>
      <c r="F121" s="174" t="s">
        <v>152</v>
      </c>
      <c r="G121" s="175">
        <v>2414.587</v>
      </c>
      <c r="H121" s="174"/>
      <c r="I121" s="174">
        <f t="shared" si="0"/>
        <v>0</v>
      </c>
      <c r="J121" s="176">
        <f t="shared" si="1"/>
        <v>29771.86</v>
      </c>
      <c r="K121" s="177">
        <f t="shared" si="2"/>
        <v>0</v>
      </c>
      <c r="L121" s="177">
        <f t="shared" si="3"/>
        <v>0</v>
      </c>
      <c r="M121" s="177"/>
      <c r="N121" s="177">
        <v>12.33</v>
      </c>
      <c r="O121" s="177"/>
      <c r="P121" s="181"/>
      <c r="Q121" s="181"/>
      <c r="R121" s="181"/>
      <c r="S121" s="182">
        <f t="shared" si="4"/>
        <v>0</v>
      </c>
      <c r="T121" s="178"/>
      <c r="U121" s="178"/>
      <c r="V121" s="191"/>
      <c r="W121" s="53"/>
      <c r="Z121">
        <v>0</v>
      </c>
    </row>
    <row r="122" spans="1:26" ht="24.95" customHeight="1" x14ac:dyDescent="0.25">
      <c r="A122" s="179"/>
      <c r="B122" s="205">
        <v>20</v>
      </c>
      <c r="C122" s="180" t="s">
        <v>153</v>
      </c>
      <c r="D122" s="236" t="s">
        <v>154</v>
      </c>
      <c r="E122" s="236"/>
      <c r="F122" s="174" t="s">
        <v>152</v>
      </c>
      <c r="G122" s="175">
        <v>3219.317</v>
      </c>
      <c r="H122" s="174"/>
      <c r="I122" s="174">
        <f t="shared" si="0"/>
        <v>0</v>
      </c>
      <c r="J122" s="176">
        <f t="shared" si="1"/>
        <v>1255.53</v>
      </c>
      <c r="K122" s="177">
        <f t="shared" si="2"/>
        <v>0</v>
      </c>
      <c r="L122" s="177">
        <f t="shared" si="3"/>
        <v>0</v>
      </c>
      <c r="M122" s="177"/>
      <c r="N122" s="177">
        <v>0.39</v>
      </c>
      <c r="O122" s="177"/>
      <c r="P122" s="181"/>
      <c r="Q122" s="181"/>
      <c r="R122" s="181"/>
      <c r="S122" s="182">
        <f t="shared" si="4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21</v>
      </c>
      <c r="C123" s="180" t="s">
        <v>155</v>
      </c>
      <c r="D123" s="236" t="s">
        <v>156</v>
      </c>
      <c r="E123" s="236"/>
      <c r="F123" s="174" t="s">
        <v>152</v>
      </c>
      <c r="G123" s="175">
        <v>2414.587</v>
      </c>
      <c r="H123" s="174"/>
      <c r="I123" s="174">
        <f t="shared" si="0"/>
        <v>0</v>
      </c>
      <c r="J123" s="176">
        <f t="shared" si="1"/>
        <v>23011.01</v>
      </c>
      <c r="K123" s="177">
        <f t="shared" si="2"/>
        <v>0</v>
      </c>
      <c r="L123" s="177">
        <f t="shared" si="3"/>
        <v>0</v>
      </c>
      <c r="M123" s="177"/>
      <c r="N123" s="177">
        <v>9.5299999999999994</v>
      </c>
      <c r="O123" s="177"/>
      <c r="P123" s="181"/>
      <c r="Q123" s="181"/>
      <c r="R123" s="181"/>
      <c r="S123" s="182">
        <f t="shared" si="4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05">
        <v>22</v>
      </c>
      <c r="C124" s="180" t="s">
        <v>157</v>
      </c>
      <c r="D124" s="236" t="s">
        <v>158</v>
      </c>
      <c r="E124" s="236"/>
      <c r="F124" s="174" t="s">
        <v>152</v>
      </c>
      <c r="G124" s="175">
        <v>9658.348</v>
      </c>
      <c r="H124" s="174"/>
      <c r="I124" s="174">
        <f t="shared" si="0"/>
        <v>0</v>
      </c>
      <c r="J124" s="176">
        <f t="shared" si="1"/>
        <v>10334.43</v>
      </c>
      <c r="K124" s="177">
        <f t="shared" si="2"/>
        <v>0</v>
      </c>
      <c r="L124" s="177">
        <f t="shared" si="3"/>
        <v>0</v>
      </c>
      <c r="M124" s="177"/>
      <c r="N124" s="177">
        <v>1.07</v>
      </c>
      <c r="O124" s="177"/>
      <c r="P124" s="181"/>
      <c r="Q124" s="181"/>
      <c r="R124" s="181"/>
      <c r="S124" s="182">
        <f t="shared" si="4"/>
        <v>0</v>
      </c>
      <c r="T124" s="178"/>
      <c r="U124" s="178"/>
      <c r="V124" s="191"/>
      <c r="W124" s="53"/>
      <c r="Z124">
        <v>0</v>
      </c>
    </row>
    <row r="125" spans="1:26" ht="24.95" customHeight="1" x14ac:dyDescent="0.25">
      <c r="A125" s="179"/>
      <c r="B125" s="205">
        <v>23</v>
      </c>
      <c r="C125" s="180" t="s">
        <v>159</v>
      </c>
      <c r="D125" s="236" t="s">
        <v>160</v>
      </c>
      <c r="E125" s="236"/>
      <c r="F125" s="174" t="s">
        <v>152</v>
      </c>
      <c r="G125" s="175">
        <v>2414.587</v>
      </c>
      <c r="H125" s="174"/>
      <c r="I125" s="174">
        <f t="shared" si="0"/>
        <v>0</v>
      </c>
      <c r="J125" s="176">
        <f t="shared" si="1"/>
        <v>10455.16</v>
      </c>
      <c r="K125" s="177">
        <f t="shared" si="2"/>
        <v>0</v>
      </c>
      <c r="L125" s="177">
        <f t="shared" si="3"/>
        <v>0</v>
      </c>
      <c r="M125" s="177"/>
      <c r="N125" s="177">
        <v>4.33</v>
      </c>
      <c r="O125" s="177"/>
      <c r="P125" s="181"/>
      <c r="Q125" s="181"/>
      <c r="R125" s="181"/>
      <c r="S125" s="182">
        <f t="shared" si="4"/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05">
        <v>24</v>
      </c>
      <c r="C126" s="180" t="s">
        <v>161</v>
      </c>
      <c r="D126" s="236" t="s">
        <v>162</v>
      </c>
      <c r="E126" s="236"/>
      <c r="F126" s="174" t="s">
        <v>152</v>
      </c>
      <c r="G126" s="175">
        <v>475.42599999999999</v>
      </c>
      <c r="H126" s="174"/>
      <c r="I126" s="174">
        <f t="shared" si="0"/>
        <v>0</v>
      </c>
      <c r="J126" s="176">
        <f t="shared" si="1"/>
        <v>5705.11</v>
      </c>
      <c r="K126" s="177">
        <f t="shared" si="2"/>
        <v>0</v>
      </c>
      <c r="L126" s="177">
        <f t="shared" si="3"/>
        <v>0</v>
      </c>
      <c r="M126" s="177"/>
      <c r="N126" s="177">
        <v>12</v>
      </c>
      <c r="O126" s="177"/>
      <c r="P126" s="181"/>
      <c r="Q126" s="181"/>
      <c r="R126" s="181"/>
      <c r="S126" s="182">
        <f t="shared" si="4"/>
        <v>0</v>
      </c>
      <c r="T126" s="178"/>
      <c r="U126" s="178"/>
      <c r="V126" s="191"/>
      <c r="W126" s="53"/>
      <c r="Z126">
        <v>0</v>
      </c>
    </row>
    <row r="127" spans="1:26" ht="24.95" customHeight="1" x14ac:dyDescent="0.25">
      <c r="A127" s="179"/>
      <c r="B127" s="205">
        <v>25</v>
      </c>
      <c r="C127" s="180" t="s">
        <v>163</v>
      </c>
      <c r="D127" s="236" t="s">
        <v>164</v>
      </c>
      <c r="E127" s="236"/>
      <c r="F127" s="174" t="s">
        <v>152</v>
      </c>
      <c r="G127" s="175">
        <v>39.176000000000002</v>
      </c>
      <c r="H127" s="174"/>
      <c r="I127" s="174">
        <f t="shared" si="0"/>
        <v>0</v>
      </c>
      <c r="J127" s="176">
        <f t="shared" si="1"/>
        <v>470.11</v>
      </c>
      <c r="K127" s="177">
        <f t="shared" si="2"/>
        <v>0</v>
      </c>
      <c r="L127" s="177">
        <f t="shared" si="3"/>
        <v>0</v>
      </c>
      <c r="M127" s="177"/>
      <c r="N127" s="177">
        <v>12</v>
      </c>
      <c r="O127" s="177"/>
      <c r="P127" s="181"/>
      <c r="Q127" s="181"/>
      <c r="R127" s="181"/>
      <c r="S127" s="182">
        <f t="shared" si="4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26</v>
      </c>
      <c r="C128" s="180" t="s">
        <v>165</v>
      </c>
      <c r="D128" s="236" t="s">
        <v>166</v>
      </c>
      <c r="E128" s="236"/>
      <c r="F128" s="174" t="s">
        <v>152</v>
      </c>
      <c r="G128" s="175">
        <v>5.74</v>
      </c>
      <c r="H128" s="174"/>
      <c r="I128" s="174">
        <f t="shared" si="0"/>
        <v>0</v>
      </c>
      <c r="J128" s="176">
        <f t="shared" si="1"/>
        <v>160.72</v>
      </c>
      <c r="K128" s="177">
        <f t="shared" si="2"/>
        <v>0</v>
      </c>
      <c r="L128" s="177">
        <f t="shared" si="3"/>
        <v>0</v>
      </c>
      <c r="M128" s="177"/>
      <c r="N128" s="177">
        <v>28</v>
      </c>
      <c r="O128" s="177"/>
      <c r="P128" s="181"/>
      <c r="Q128" s="181"/>
      <c r="R128" s="181"/>
      <c r="S128" s="182">
        <f t="shared" si="4"/>
        <v>0</v>
      </c>
      <c r="T128" s="178"/>
      <c r="U128" s="178"/>
      <c r="V128" s="191"/>
      <c r="W128" s="53"/>
      <c r="Z128">
        <v>0</v>
      </c>
    </row>
    <row r="129" spans="1:26" ht="35.1" customHeight="1" x14ac:dyDescent="0.25">
      <c r="A129" s="179"/>
      <c r="B129" s="205">
        <v>27</v>
      </c>
      <c r="C129" s="180" t="s">
        <v>167</v>
      </c>
      <c r="D129" s="236" t="s">
        <v>168</v>
      </c>
      <c r="E129" s="236"/>
      <c r="F129" s="174" t="s">
        <v>152</v>
      </c>
      <c r="G129" s="175">
        <v>55.561999999999998</v>
      </c>
      <c r="H129" s="174"/>
      <c r="I129" s="174">
        <f t="shared" si="0"/>
        <v>0</v>
      </c>
      <c r="J129" s="176">
        <f t="shared" si="1"/>
        <v>0</v>
      </c>
      <c r="K129" s="177">
        <f t="shared" si="2"/>
        <v>0</v>
      </c>
      <c r="L129" s="177"/>
      <c r="M129" s="177"/>
      <c r="N129" s="177">
        <v>0</v>
      </c>
      <c r="O129" s="177"/>
      <c r="P129" s="181"/>
      <c r="Q129" s="181"/>
      <c r="R129" s="181"/>
      <c r="S129" s="182">
        <f t="shared" si="4"/>
        <v>0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05">
        <v>28</v>
      </c>
      <c r="C130" s="180" t="s">
        <v>169</v>
      </c>
      <c r="D130" s="236" t="s">
        <v>170</v>
      </c>
      <c r="E130" s="236"/>
      <c r="F130" s="174" t="s">
        <v>152</v>
      </c>
      <c r="G130" s="175">
        <v>8.3849999999999998</v>
      </c>
      <c r="H130" s="174"/>
      <c r="I130" s="174">
        <f t="shared" si="0"/>
        <v>0</v>
      </c>
      <c r="J130" s="176">
        <f t="shared" si="1"/>
        <v>234.78</v>
      </c>
      <c r="K130" s="177">
        <f t="shared" si="2"/>
        <v>0</v>
      </c>
      <c r="L130" s="177">
        <f>ROUND(G130*(H130),2)</f>
        <v>0</v>
      </c>
      <c r="M130" s="177"/>
      <c r="N130" s="177">
        <v>28</v>
      </c>
      <c r="O130" s="177"/>
      <c r="P130" s="181"/>
      <c r="Q130" s="181"/>
      <c r="R130" s="181"/>
      <c r="S130" s="182">
        <f t="shared" si="4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29</v>
      </c>
      <c r="C131" s="180" t="s">
        <v>171</v>
      </c>
      <c r="D131" s="236" t="s">
        <v>172</v>
      </c>
      <c r="E131" s="236"/>
      <c r="F131" s="174" t="s">
        <v>152</v>
      </c>
      <c r="G131" s="175">
        <v>1886.3420000000001</v>
      </c>
      <c r="H131" s="174"/>
      <c r="I131" s="174">
        <f t="shared" si="0"/>
        <v>0</v>
      </c>
      <c r="J131" s="176">
        <f t="shared" si="1"/>
        <v>52817.58</v>
      </c>
      <c r="K131" s="177">
        <f t="shared" si="2"/>
        <v>0</v>
      </c>
      <c r="L131" s="177">
        <f>ROUND(G131*(H131),2)</f>
        <v>0</v>
      </c>
      <c r="M131" s="177"/>
      <c r="N131" s="177">
        <v>28</v>
      </c>
      <c r="O131" s="177"/>
      <c r="P131" s="181"/>
      <c r="Q131" s="181"/>
      <c r="R131" s="181"/>
      <c r="S131" s="182">
        <f t="shared" si="4"/>
        <v>0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05">
        <v>30</v>
      </c>
      <c r="C132" s="180" t="s">
        <v>173</v>
      </c>
      <c r="D132" s="236" t="s">
        <v>174</v>
      </c>
      <c r="E132" s="236"/>
      <c r="F132" s="174" t="s">
        <v>175</v>
      </c>
      <c r="G132" s="175">
        <v>10</v>
      </c>
      <c r="H132" s="174"/>
      <c r="I132" s="174">
        <f t="shared" si="0"/>
        <v>0</v>
      </c>
      <c r="J132" s="176">
        <f t="shared" si="1"/>
        <v>150</v>
      </c>
      <c r="K132" s="177">
        <f t="shared" si="2"/>
        <v>0</v>
      </c>
      <c r="L132" s="177">
        <f>ROUND(G132*(H132),2)</f>
        <v>0</v>
      </c>
      <c r="M132" s="177"/>
      <c r="N132" s="177">
        <v>15</v>
      </c>
      <c r="O132" s="177"/>
      <c r="P132" s="181"/>
      <c r="Q132" s="181"/>
      <c r="R132" s="181"/>
      <c r="S132" s="182">
        <f t="shared" si="4"/>
        <v>0</v>
      </c>
      <c r="T132" s="178"/>
      <c r="U132" s="178"/>
      <c r="V132" s="191"/>
      <c r="W132" s="53"/>
      <c r="Z132">
        <v>0</v>
      </c>
    </row>
    <row r="133" spans="1:26" x14ac:dyDescent="0.25">
      <c r="A133" s="10"/>
      <c r="B133" s="204"/>
      <c r="C133" s="172">
        <v>9</v>
      </c>
      <c r="D133" s="235" t="s">
        <v>78</v>
      </c>
      <c r="E133" s="235"/>
      <c r="F133" s="138"/>
      <c r="G133" s="171"/>
      <c r="H133" s="138"/>
      <c r="I133" s="140">
        <f>ROUND((SUM(I104:I132))/1,2)</f>
        <v>0</v>
      </c>
      <c r="J133" s="139"/>
      <c r="K133" s="139"/>
      <c r="L133" s="139">
        <f>ROUND((SUM(L104:L132))/1,2)</f>
        <v>0</v>
      </c>
      <c r="M133" s="139">
        <f>ROUND((SUM(M104:M132))/1,2)</f>
        <v>0</v>
      </c>
      <c r="N133" s="139"/>
      <c r="O133" s="139"/>
      <c r="P133" s="139"/>
      <c r="Q133" s="10"/>
      <c r="R133" s="10"/>
      <c r="S133" s="10">
        <f>ROUND((SUM(S104:S132))/1,2)</f>
        <v>0</v>
      </c>
      <c r="T133" s="10"/>
      <c r="U133" s="10"/>
      <c r="V133" s="192">
        <f>ROUND((SUM(V104:V132))/1,2)</f>
        <v>0</v>
      </c>
      <c r="W133" s="208"/>
      <c r="X133" s="137"/>
      <c r="Y133" s="137"/>
      <c r="Z133" s="137"/>
    </row>
    <row r="134" spans="1:26" x14ac:dyDescent="0.25">
      <c r="A134" s="1"/>
      <c r="B134" s="200"/>
      <c r="C134" s="1"/>
      <c r="D134" s="1"/>
      <c r="E134" s="131"/>
      <c r="F134" s="131"/>
      <c r="G134" s="165"/>
      <c r="H134" s="131"/>
      <c r="I134" s="131"/>
      <c r="J134" s="132"/>
      <c r="K134" s="132"/>
      <c r="L134" s="132"/>
      <c r="M134" s="132"/>
      <c r="N134" s="132"/>
      <c r="O134" s="132"/>
      <c r="P134" s="132"/>
      <c r="Q134" s="1"/>
      <c r="R134" s="1"/>
      <c r="S134" s="1"/>
      <c r="T134" s="1"/>
      <c r="U134" s="1"/>
      <c r="V134" s="193"/>
      <c r="W134" s="53"/>
    </row>
    <row r="135" spans="1:26" x14ac:dyDescent="0.25">
      <c r="A135" s="10"/>
      <c r="B135" s="204"/>
      <c r="C135" s="10"/>
      <c r="D135" s="237" t="s">
        <v>76</v>
      </c>
      <c r="E135" s="237"/>
      <c r="F135" s="138"/>
      <c r="G135" s="171"/>
      <c r="H135" s="138"/>
      <c r="I135" s="140">
        <f>ROUND((SUM(I98:I134))/2,2)</f>
        <v>0</v>
      </c>
      <c r="J135" s="139"/>
      <c r="K135" s="139"/>
      <c r="L135" s="138">
        <f>ROUND((SUM(L98:L134))/2,2)</f>
        <v>0</v>
      </c>
      <c r="M135" s="138">
        <f>ROUND((SUM(M98:M134))/2,2)</f>
        <v>0</v>
      </c>
      <c r="N135" s="139"/>
      <c r="O135" s="139"/>
      <c r="P135" s="184"/>
      <c r="Q135" s="10"/>
      <c r="R135" s="10"/>
      <c r="S135" s="184">
        <f>ROUND((SUM(S98:S134))/2,2)</f>
        <v>0</v>
      </c>
      <c r="T135" s="10"/>
      <c r="U135" s="10"/>
      <c r="V135" s="192">
        <f>ROUND((SUM(V98:V134))/2,2)</f>
        <v>0</v>
      </c>
      <c r="W135" s="53"/>
    </row>
    <row r="136" spans="1:26" x14ac:dyDescent="0.25">
      <c r="A136" s="1"/>
      <c r="B136" s="200"/>
      <c r="C136" s="1"/>
      <c r="D136" s="1"/>
      <c r="E136" s="131"/>
      <c r="F136" s="131"/>
      <c r="G136" s="165"/>
      <c r="H136" s="131"/>
      <c r="I136" s="131"/>
      <c r="J136" s="132"/>
      <c r="K136" s="132"/>
      <c r="L136" s="132"/>
      <c r="M136" s="132"/>
      <c r="N136" s="132"/>
      <c r="O136" s="132"/>
      <c r="P136" s="132"/>
      <c r="Q136" s="1"/>
      <c r="R136" s="1"/>
      <c r="S136" s="1"/>
      <c r="T136" s="1"/>
      <c r="U136" s="1"/>
      <c r="V136" s="193"/>
      <c r="W136" s="53"/>
    </row>
    <row r="137" spans="1:26" x14ac:dyDescent="0.25">
      <c r="A137" s="10"/>
      <c r="B137" s="204"/>
      <c r="C137" s="10"/>
      <c r="D137" s="237" t="s">
        <v>79</v>
      </c>
      <c r="E137" s="237"/>
      <c r="F137" s="138"/>
      <c r="G137" s="171"/>
      <c r="H137" s="138"/>
      <c r="I137" s="138"/>
      <c r="J137" s="139"/>
      <c r="K137" s="139"/>
      <c r="L137" s="139"/>
      <c r="M137" s="139"/>
      <c r="N137" s="139"/>
      <c r="O137" s="139"/>
      <c r="P137" s="139"/>
      <c r="Q137" s="10"/>
      <c r="R137" s="10"/>
      <c r="S137" s="10"/>
      <c r="T137" s="10"/>
      <c r="U137" s="10"/>
      <c r="V137" s="190"/>
      <c r="W137" s="208"/>
      <c r="X137" s="137"/>
      <c r="Y137" s="137"/>
      <c r="Z137" s="137"/>
    </row>
    <row r="138" spans="1:26" x14ac:dyDescent="0.25">
      <c r="A138" s="10"/>
      <c r="B138" s="204"/>
      <c r="C138" s="172">
        <v>713</v>
      </c>
      <c r="D138" s="235" t="s">
        <v>80</v>
      </c>
      <c r="E138" s="235"/>
      <c r="F138" s="138"/>
      <c r="G138" s="171"/>
      <c r="H138" s="138"/>
      <c r="I138" s="138"/>
      <c r="J138" s="139"/>
      <c r="K138" s="139"/>
      <c r="L138" s="139"/>
      <c r="M138" s="139"/>
      <c r="N138" s="139"/>
      <c r="O138" s="139"/>
      <c r="P138" s="139"/>
      <c r="Q138" s="10"/>
      <c r="R138" s="10"/>
      <c r="S138" s="10"/>
      <c r="T138" s="10"/>
      <c r="U138" s="10"/>
      <c r="V138" s="190"/>
      <c r="W138" s="208"/>
      <c r="X138" s="137"/>
      <c r="Y138" s="137"/>
      <c r="Z138" s="137"/>
    </row>
    <row r="139" spans="1:26" ht="24.95" customHeight="1" x14ac:dyDescent="0.25">
      <c r="A139" s="179"/>
      <c r="B139" s="205">
        <v>31</v>
      </c>
      <c r="C139" s="180" t="s">
        <v>176</v>
      </c>
      <c r="D139" s="236" t="s">
        <v>177</v>
      </c>
      <c r="E139" s="236"/>
      <c r="F139" s="174" t="s">
        <v>113</v>
      </c>
      <c r="G139" s="175">
        <v>581.25</v>
      </c>
      <c r="H139" s="174"/>
      <c r="I139" s="174">
        <f>ROUND(G139*(H139),2)</f>
        <v>0</v>
      </c>
      <c r="J139" s="176">
        <f>ROUND(G139*(N139),2)</f>
        <v>587.05999999999995</v>
      </c>
      <c r="K139" s="177">
        <f>ROUND(G139*(O139),2)</f>
        <v>0</v>
      </c>
      <c r="L139" s="177">
        <f>ROUND(G139*(H139),2)</f>
        <v>0</v>
      </c>
      <c r="M139" s="177"/>
      <c r="N139" s="177">
        <v>1.01</v>
      </c>
      <c r="O139" s="177"/>
      <c r="P139" s="181"/>
      <c r="Q139" s="181"/>
      <c r="R139" s="181"/>
      <c r="S139" s="182">
        <f>ROUND(G139*(P139),3)</f>
        <v>0</v>
      </c>
      <c r="T139" s="178"/>
      <c r="U139" s="178"/>
      <c r="V139" s="191"/>
      <c r="W139" s="53"/>
      <c r="Z139">
        <v>0</v>
      </c>
    </row>
    <row r="140" spans="1:26" ht="24.95" customHeight="1" x14ac:dyDescent="0.25">
      <c r="A140" s="179"/>
      <c r="B140" s="205">
        <v>32</v>
      </c>
      <c r="C140" s="180" t="s">
        <v>178</v>
      </c>
      <c r="D140" s="236" t="s">
        <v>179</v>
      </c>
      <c r="E140" s="236"/>
      <c r="F140" s="174" t="s">
        <v>180</v>
      </c>
      <c r="G140" s="175">
        <v>1.55</v>
      </c>
      <c r="H140" s="176"/>
      <c r="I140" s="174">
        <f>ROUND(G140*(H140),2)</f>
        <v>0</v>
      </c>
      <c r="J140" s="176">
        <f>ROUND(G140*(N140),2)</f>
        <v>14.17</v>
      </c>
      <c r="K140" s="177">
        <f>ROUND(G140*(O140),2)</f>
        <v>0</v>
      </c>
      <c r="L140" s="177">
        <f>ROUND(G140*(H140),2)</f>
        <v>0</v>
      </c>
      <c r="M140" s="177"/>
      <c r="N140" s="177">
        <v>9.1450001478195198</v>
      </c>
      <c r="O140" s="177"/>
      <c r="P140" s="181"/>
      <c r="Q140" s="181"/>
      <c r="R140" s="181"/>
      <c r="S140" s="182">
        <f>ROUND(G140*(P140),3)</f>
        <v>0</v>
      </c>
      <c r="T140" s="178"/>
      <c r="U140" s="178"/>
      <c r="V140" s="191"/>
      <c r="W140" s="53"/>
      <c r="Z140">
        <v>0</v>
      </c>
    </row>
    <row r="141" spans="1:26" x14ac:dyDescent="0.25">
      <c r="A141" s="10"/>
      <c r="B141" s="204"/>
      <c r="C141" s="172">
        <v>713</v>
      </c>
      <c r="D141" s="235" t="s">
        <v>80</v>
      </c>
      <c r="E141" s="235"/>
      <c r="F141" s="138"/>
      <c r="G141" s="171"/>
      <c r="H141" s="138"/>
      <c r="I141" s="140">
        <f>ROUND((SUM(I138:I140))/1,2)</f>
        <v>0</v>
      </c>
      <c r="J141" s="139"/>
      <c r="K141" s="139"/>
      <c r="L141" s="139">
        <f>ROUND((SUM(L138:L140))/1,2)</f>
        <v>0</v>
      </c>
      <c r="M141" s="139">
        <f>ROUND((SUM(M138:M140))/1,2)</f>
        <v>0</v>
      </c>
      <c r="N141" s="139"/>
      <c r="O141" s="139"/>
      <c r="P141" s="139"/>
      <c r="Q141" s="10"/>
      <c r="R141" s="10"/>
      <c r="S141" s="10">
        <f>ROUND((SUM(S138:S140))/1,2)</f>
        <v>0</v>
      </c>
      <c r="T141" s="10"/>
      <c r="U141" s="10"/>
      <c r="V141" s="192">
        <f>ROUND((SUM(V138:V140))/1,2)</f>
        <v>0</v>
      </c>
      <c r="W141" s="208"/>
      <c r="X141" s="137"/>
      <c r="Y141" s="137"/>
      <c r="Z141" s="137"/>
    </row>
    <row r="142" spans="1:26" x14ac:dyDescent="0.25">
      <c r="A142" s="1"/>
      <c r="B142" s="200"/>
      <c r="C142" s="1"/>
      <c r="D142" s="1"/>
      <c r="E142" s="131"/>
      <c r="F142" s="131"/>
      <c r="G142" s="165"/>
      <c r="H142" s="131"/>
      <c r="I142" s="131"/>
      <c r="J142" s="132"/>
      <c r="K142" s="132"/>
      <c r="L142" s="132"/>
      <c r="M142" s="132"/>
      <c r="N142" s="132"/>
      <c r="O142" s="132"/>
      <c r="P142" s="132"/>
      <c r="Q142" s="1"/>
      <c r="R142" s="1"/>
      <c r="S142" s="1"/>
      <c r="T142" s="1"/>
      <c r="U142" s="1"/>
      <c r="V142" s="193"/>
      <c r="W142" s="53"/>
    </row>
    <row r="143" spans="1:26" x14ac:dyDescent="0.25">
      <c r="A143" s="10"/>
      <c r="B143" s="204"/>
      <c r="C143" s="172">
        <v>722</v>
      </c>
      <c r="D143" s="235" t="s">
        <v>81</v>
      </c>
      <c r="E143" s="235"/>
      <c r="F143" s="138"/>
      <c r="G143" s="171"/>
      <c r="H143" s="138"/>
      <c r="I143" s="138"/>
      <c r="J143" s="139"/>
      <c r="K143" s="139"/>
      <c r="L143" s="139"/>
      <c r="M143" s="139"/>
      <c r="N143" s="139"/>
      <c r="O143" s="139"/>
      <c r="P143" s="139"/>
      <c r="Q143" s="10"/>
      <c r="R143" s="10"/>
      <c r="S143" s="10"/>
      <c r="T143" s="10"/>
      <c r="U143" s="10"/>
      <c r="V143" s="190"/>
      <c r="W143" s="208"/>
      <c r="X143" s="137"/>
      <c r="Y143" s="137"/>
      <c r="Z143" s="137"/>
    </row>
    <row r="144" spans="1:26" ht="24.95" customHeight="1" x14ac:dyDescent="0.25">
      <c r="A144" s="179"/>
      <c r="B144" s="205">
        <v>33</v>
      </c>
      <c r="C144" s="180" t="s">
        <v>181</v>
      </c>
      <c r="D144" s="236" t="s">
        <v>182</v>
      </c>
      <c r="E144" s="236"/>
      <c r="F144" s="174" t="s">
        <v>133</v>
      </c>
      <c r="G144" s="175">
        <v>70</v>
      </c>
      <c r="H144" s="174"/>
      <c r="I144" s="174">
        <f>ROUND(G144*(H144),2)</f>
        <v>0</v>
      </c>
      <c r="J144" s="176">
        <f>ROUND(G144*(N144),2)</f>
        <v>159.6</v>
      </c>
      <c r="K144" s="177">
        <f>ROUND(G144*(O144),2)</f>
        <v>0</v>
      </c>
      <c r="L144" s="177">
        <f>ROUND(G144*(H144),2)</f>
        <v>0</v>
      </c>
      <c r="M144" s="177"/>
      <c r="N144" s="177">
        <v>2.2800000000000002</v>
      </c>
      <c r="O144" s="177"/>
      <c r="P144" s="181"/>
      <c r="Q144" s="181"/>
      <c r="R144" s="181"/>
      <c r="S144" s="182">
        <f>ROUND(G144*(P144),3)</f>
        <v>0</v>
      </c>
      <c r="T144" s="178"/>
      <c r="U144" s="178"/>
      <c r="V144" s="191"/>
      <c r="W144" s="53"/>
      <c r="Z144">
        <v>0</v>
      </c>
    </row>
    <row r="145" spans="1:26" ht="24.95" customHeight="1" x14ac:dyDescent="0.25">
      <c r="A145" s="179"/>
      <c r="B145" s="205">
        <v>34</v>
      </c>
      <c r="C145" s="180" t="s">
        <v>183</v>
      </c>
      <c r="D145" s="236" t="s">
        <v>184</v>
      </c>
      <c r="E145" s="236"/>
      <c r="F145" s="174" t="s">
        <v>133</v>
      </c>
      <c r="G145" s="175">
        <v>50</v>
      </c>
      <c r="H145" s="174"/>
      <c r="I145" s="174">
        <f>ROUND(G145*(H145),2)</f>
        <v>0</v>
      </c>
      <c r="J145" s="176">
        <f>ROUND(G145*(N145),2)</f>
        <v>134.5</v>
      </c>
      <c r="K145" s="177">
        <f>ROUND(G145*(O145),2)</f>
        <v>0</v>
      </c>
      <c r="L145" s="177">
        <f>ROUND(G145*(H145),2)</f>
        <v>0</v>
      </c>
      <c r="M145" s="177"/>
      <c r="N145" s="177">
        <v>2.69</v>
      </c>
      <c r="O145" s="177"/>
      <c r="P145" s="181"/>
      <c r="Q145" s="181"/>
      <c r="R145" s="181"/>
      <c r="S145" s="182">
        <f>ROUND(G145*(P145),3)</f>
        <v>0</v>
      </c>
      <c r="T145" s="178"/>
      <c r="U145" s="178"/>
      <c r="V145" s="191"/>
      <c r="W145" s="53"/>
      <c r="Z145">
        <v>0</v>
      </c>
    </row>
    <row r="146" spans="1:26" ht="24.95" customHeight="1" x14ac:dyDescent="0.25">
      <c r="A146" s="179"/>
      <c r="B146" s="205">
        <v>35</v>
      </c>
      <c r="C146" s="180" t="s">
        <v>185</v>
      </c>
      <c r="D146" s="236" t="s">
        <v>186</v>
      </c>
      <c r="E146" s="236"/>
      <c r="F146" s="174" t="s">
        <v>152</v>
      </c>
      <c r="G146" s="175">
        <v>0.39800000000000002</v>
      </c>
      <c r="H146" s="174"/>
      <c r="I146" s="174">
        <f>ROUND(G146*(H146),2)</f>
        <v>0</v>
      </c>
      <c r="J146" s="176">
        <f>ROUND(G146*(N146),2)</f>
        <v>29.54</v>
      </c>
      <c r="K146" s="177">
        <f>ROUND(G146*(O146),2)</f>
        <v>0</v>
      </c>
      <c r="L146" s="177">
        <f>ROUND(G146*(H146),2)</f>
        <v>0</v>
      </c>
      <c r="M146" s="177"/>
      <c r="N146" s="177">
        <v>74.22</v>
      </c>
      <c r="O146" s="177"/>
      <c r="P146" s="181"/>
      <c r="Q146" s="181"/>
      <c r="R146" s="181"/>
      <c r="S146" s="182">
        <f>ROUND(G146*(P146),3)</f>
        <v>0</v>
      </c>
      <c r="T146" s="178"/>
      <c r="U146" s="178"/>
      <c r="V146" s="191"/>
      <c r="W146" s="53"/>
      <c r="Z146">
        <v>0</v>
      </c>
    </row>
    <row r="147" spans="1:26" ht="24.95" customHeight="1" x14ac:dyDescent="0.25">
      <c r="A147" s="179"/>
      <c r="B147" s="205">
        <v>36</v>
      </c>
      <c r="C147" s="180" t="s">
        <v>187</v>
      </c>
      <c r="D147" s="236" t="s">
        <v>188</v>
      </c>
      <c r="E147" s="236"/>
      <c r="F147" s="174" t="s">
        <v>180</v>
      </c>
      <c r="G147" s="175">
        <v>0.7</v>
      </c>
      <c r="H147" s="176"/>
      <c r="I147" s="174">
        <f>ROUND(G147*(H147),2)</f>
        <v>0</v>
      </c>
      <c r="J147" s="176">
        <f>ROUND(G147*(N147),2)</f>
        <v>2.27</v>
      </c>
      <c r="K147" s="177">
        <f>ROUND(G147*(O147),2)</f>
        <v>0</v>
      </c>
      <c r="L147" s="177">
        <f>ROUND(G147*(H147),2)</f>
        <v>0</v>
      </c>
      <c r="M147" s="177"/>
      <c r="N147" s="177">
        <v>3.238</v>
      </c>
      <c r="O147" s="177"/>
      <c r="P147" s="181"/>
      <c r="Q147" s="181"/>
      <c r="R147" s="181"/>
      <c r="S147" s="182">
        <f>ROUND(G147*(P147),3)</f>
        <v>0</v>
      </c>
      <c r="T147" s="178"/>
      <c r="U147" s="178"/>
      <c r="V147" s="191"/>
      <c r="W147" s="53"/>
      <c r="Z147">
        <v>0</v>
      </c>
    </row>
    <row r="148" spans="1:26" x14ac:dyDescent="0.25">
      <c r="A148" s="10"/>
      <c r="B148" s="204"/>
      <c r="C148" s="172">
        <v>722</v>
      </c>
      <c r="D148" s="235" t="s">
        <v>81</v>
      </c>
      <c r="E148" s="235"/>
      <c r="F148" s="138"/>
      <c r="G148" s="171"/>
      <c r="H148" s="138"/>
      <c r="I148" s="140">
        <f>ROUND((SUM(I143:I147))/1,2)</f>
        <v>0</v>
      </c>
      <c r="J148" s="139"/>
      <c r="K148" s="139"/>
      <c r="L148" s="139">
        <f>ROUND((SUM(L143:L147))/1,2)</f>
        <v>0</v>
      </c>
      <c r="M148" s="139">
        <f>ROUND((SUM(M143:M147))/1,2)</f>
        <v>0</v>
      </c>
      <c r="N148" s="139"/>
      <c r="O148" s="139"/>
      <c r="P148" s="139"/>
      <c r="Q148" s="10"/>
      <c r="R148" s="10"/>
      <c r="S148" s="10">
        <f>ROUND((SUM(S143:S147))/1,2)</f>
        <v>0</v>
      </c>
      <c r="T148" s="10"/>
      <c r="U148" s="10"/>
      <c r="V148" s="192">
        <f>ROUND((SUM(V143:V147))/1,2)</f>
        <v>0</v>
      </c>
      <c r="W148" s="208"/>
      <c r="X148" s="137"/>
      <c r="Y148" s="137"/>
      <c r="Z148" s="137"/>
    </row>
    <row r="149" spans="1:26" x14ac:dyDescent="0.25">
      <c r="A149" s="1"/>
      <c r="B149" s="200"/>
      <c r="C149" s="1"/>
      <c r="D149" s="1"/>
      <c r="E149" s="131"/>
      <c r="F149" s="131"/>
      <c r="G149" s="165"/>
      <c r="H149" s="131"/>
      <c r="I149" s="131"/>
      <c r="J149" s="132"/>
      <c r="K149" s="132"/>
      <c r="L149" s="132"/>
      <c r="M149" s="132"/>
      <c r="N149" s="132"/>
      <c r="O149" s="132"/>
      <c r="P149" s="132"/>
      <c r="Q149" s="1"/>
      <c r="R149" s="1"/>
      <c r="S149" s="1"/>
      <c r="T149" s="1"/>
      <c r="U149" s="1"/>
      <c r="V149" s="193"/>
      <c r="W149" s="53"/>
    </row>
    <row r="150" spans="1:26" x14ac:dyDescent="0.25">
      <c r="A150" s="10"/>
      <c r="B150" s="204"/>
      <c r="C150" s="172">
        <v>725</v>
      </c>
      <c r="D150" s="235" t="s">
        <v>82</v>
      </c>
      <c r="E150" s="235"/>
      <c r="F150" s="138"/>
      <c r="G150" s="171"/>
      <c r="H150" s="138"/>
      <c r="I150" s="138"/>
      <c r="J150" s="139"/>
      <c r="K150" s="139"/>
      <c r="L150" s="139"/>
      <c r="M150" s="139"/>
      <c r="N150" s="139"/>
      <c r="O150" s="139"/>
      <c r="P150" s="139"/>
      <c r="Q150" s="10"/>
      <c r="R150" s="10"/>
      <c r="S150" s="10"/>
      <c r="T150" s="10"/>
      <c r="U150" s="10"/>
      <c r="V150" s="190"/>
      <c r="W150" s="208"/>
      <c r="X150" s="137"/>
      <c r="Y150" s="137"/>
      <c r="Z150" s="137"/>
    </row>
    <row r="151" spans="1:26" ht="24.95" customHeight="1" x14ac:dyDescent="0.25">
      <c r="A151" s="179"/>
      <c r="B151" s="205">
        <v>37</v>
      </c>
      <c r="C151" s="180" t="s">
        <v>189</v>
      </c>
      <c r="D151" s="236" t="s">
        <v>190</v>
      </c>
      <c r="E151" s="236"/>
      <c r="F151" s="174" t="s">
        <v>191</v>
      </c>
      <c r="G151" s="175">
        <v>18</v>
      </c>
      <c r="H151" s="174"/>
      <c r="I151" s="174">
        <f t="shared" ref="I151:I160" si="5">ROUND(G151*(H151),2)</f>
        <v>0</v>
      </c>
      <c r="J151" s="176">
        <f t="shared" ref="J151:J160" si="6">ROUND(G151*(N151),2)</f>
        <v>129.78</v>
      </c>
      <c r="K151" s="177">
        <f t="shared" ref="K151:K160" si="7">ROUND(G151*(O151),2)</f>
        <v>0</v>
      </c>
      <c r="L151" s="177">
        <f t="shared" ref="L151:L160" si="8">ROUND(G151*(H151),2)</f>
        <v>0</v>
      </c>
      <c r="M151" s="177"/>
      <c r="N151" s="177">
        <v>7.21</v>
      </c>
      <c r="O151" s="177"/>
      <c r="P151" s="181"/>
      <c r="Q151" s="181"/>
      <c r="R151" s="181"/>
      <c r="S151" s="182">
        <f t="shared" ref="S151:S160" si="9">ROUND(G151*(P151),3)</f>
        <v>0</v>
      </c>
      <c r="T151" s="178"/>
      <c r="U151" s="178"/>
      <c r="V151" s="191"/>
      <c r="W151" s="53"/>
      <c r="Z151">
        <v>0</v>
      </c>
    </row>
    <row r="152" spans="1:26" ht="24.95" customHeight="1" x14ac:dyDescent="0.25">
      <c r="A152" s="179"/>
      <c r="B152" s="205">
        <v>38</v>
      </c>
      <c r="C152" s="180" t="s">
        <v>192</v>
      </c>
      <c r="D152" s="236" t="s">
        <v>193</v>
      </c>
      <c r="E152" s="236"/>
      <c r="F152" s="174" t="s">
        <v>191</v>
      </c>
      <c r="G152" s="175">
        <v>5</v>
      </c>
      <c r="H152" s="174"/>
      <c r="I152" s="174">
        <f t="shared" si="5"/>
        <v>0</v>
      </c>
      <c r="J152" s="176">
        <f t="shared" si="6"/>
        <v>48.95</v>
      </c>
      <c r="K152" s="177">
        <f t="shared" si="7"/>
        <v>0</v>
      </c>
      <c r="L152" s="177">
        <f t="shared" si="8"/>
        <v>0</v>
      </c>
      <c r="M152" s="177"/>
      <c r="N152" s="177">
        <v>9.7899999999999991</v>
      </c>
      <c r="O152" s="177"/>
      <c r="P152" s="181"/>
      <c r="Q152" s="181"/>
      <c r="R152" s="181"/>
      <c r="S152" s="182">
        <f t="shared" si="9"/>
        <v>0</v>
      </c>
      <c r="T152" s="178"/>
      <c r="U152" s="178"/>
      <c r="V152" s="191"/>
      <c r="W152" s="53"/>
      <c r="Z152">
        <v>0</v>
      </c>
    </row>
    <row r="153" spans="1:26" ht="24.95" customHeight="1" x14ac:dyDescent="0.25">
      <c r="A153" s="179"/>
      <c r="B153" s="205">
        <v>39</v>
      </c>
      <c r="C153" s="180" t="s">
        <v>194</v>
      </c>
      <c r="D153" s="236" t="s">
        <v>195</v>
      </c>
      <c r="E153" s="236"/>
      <c r="F153" s="174" t="s">
        <v>191</v>
      </c>
      <c r="G153" s="175">
        <v>13</v>
      </c>
      <c r="H153" s="174"/>
      <c r="I153" s="174">
        <f t="shared" si="5"/>
        <v>0</v>
      </c>
      <c r="J153" s="176">
        <f t="shared" si="6"/>
        <v>61.88</v>
      </c>
      <c r="K153" s="177">
        <f t="shared" si="7"/>
        <v>0</v>
      </c>
      <c r="L153" s="177">
        <f t="shared" si="8"/>
        <v>0</v>
      </c>
      <c r="M153" s="177"/>
      <c r="N153" s="177">
        <v>4.76</v>
      </c>
      <c r="O153" s="177"/>
      <c r="P153" s="181"/>
      <c r="Q153" s="181"/>
      <c r="R153" s="181"/>
      <c r="S153" s="182">
        <f t="shared" si="9"/>
        <v>0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40</v>
      </c>
      <c r="C154" s="180" t="s">
        <v>196</v>
      </c>
      <c r="D154" s="236" t="s">
        <v>197</v>
      </c>
      <c r="E154" s="236"/>
      <c r="F154" s="174" t="s">
        <v>191</v>
      </c>
      <c r="G154" s="175">
        <v>1</v>
      </c>
      <c r="H154" s="174"/>
      <c r="I154" s="174">
        <f t="shared" si="5"/>
        <v>0</v>
      </c>
      <c r="J154" s="176">
        <f t="shared" si="6"/>
        <v>9.1199999999999992</v>
      </c>
      <c r="K154" s="177">
        <f t="shared" si="7"/>
        <v>0</v>
      </c>
      <c r="L154" s="177">
        <f t="shared" si="8"/>
        <v>0</v>
      </c>
      <c r="M154" s="177"/>
      <c r="N154" s="177">
        <v>9.1199999999999992</v>
      </c>
      <c r="O154" s="177"/>
      <c r="P154" s="181"/>
      <c r="Q154" s="181"/>
      <c r="R154" s="181"/>
      <c r="S154" s="182">
        <f t="shared" si="9"/>
        <v>0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05">
        <v>41</v>
      </c>
      <c r="C155" s="180" t="s">
        <v>198</v>
      </c>
      <c r="D155" s="236" t="s">
        <v>199</v>
      </c>
      <c r="E155" s="236"/>
      <c r="F155" s="174" t="s">
        <v>191</v>
      </c>
      <c r="G155" s="175">
        <v>2</v>
      </c>
      <c r="H155" s="174"/>
      <c r="I155" s="174">
        <f t="shared" si="5"/>
        <v>0</v>
      </c>
      <c r="J155" s="176">
        <f t="shared" si="6"/>
        <v>15.22</v>
      </c>
      <c r="K155" s="177">
        <f t="shared" si="7"/>
        <v>0</v>
      </c>
      <c r="L155" s="177">
        <f t="shared" si="8"/>
        <v>0</v>
      </c>
      <c r="M155" s="177"/>
      <c r="N155" s="177">
        <v>7.61</v>
      </c>
      <c r="O155" s="177"/>
      <c r="P155" s="181"/>
      <c r="Q155" s="181"/>
      <c r="R155" s="181"/>
      <c r="S155" s="182">
        <f t="shared" si="9"/>
        <v>0</v>
      </c>
      <c r="T155" s="178"/>
      <c r="U155" s="178"/>
      <c r="V155" s="191"/>
      <c r="W155" s="53"/>
      <c r="Z155">
        <v>0</v>
      </c>
    </row>
    <row r="156" spans="1:26" ht="24.95" customHeight="1" x14ac:dyDescent="0.25">
      <c r="A156" s="179"/>
      <c r="B156" s="205">
        <v>42</v>
      </c>
      <c r="C156" s="180" t="s">
        <v>200</v>
      </c>
      <c r="D156" s="236" t="s">
        <v>201</v>
      </c>
      <c r="E156" s="236"/>
      <c r="F156" s="174" t="s">
        <v>191</v>
      </c>
      <c r="G156" s="175">
        <v>25</v>
      </c>
      <c r="H156" s="174"/>
      <c r="I156" s="174">
        <f t="shared" si="5"/>
        <v>0</v>
      </c>
      <c r="J156" s="176">
        <f t="shared" si="6"/>
        <v>87</v>
      </c>
      <c r="K156" s="177">
        <f t="shared" si="7"/>
        <v>0</v>
      </c>
      <c r="L156" s="177">
        <f t="shared" si="8"/>
        <v>0</v>
      </c>
      <c r="M156" s="177"/>
      <c r="N156" s="177">
        <v>3.48</v>
      </c>
      <c r="O156" s="177"/>
      <c r="P156" s="181"/>
      <c r="Q156" s="181"/>
      <c r="R156" s="181"/>
      <c r="S156" s="182">
        <f t="shared" si="9"/>
        <v>0</v>
      </c>
      <c r="T156" s="178"/>
      <c r="U156" s="178"/>
      <c r="V156" s="191"/>
      <c r="W156" s="53"/>
      <c r="Z156">
        <v>0</v>
      </c>
    </row>
    <row r="157" spans="1:26" ht="24.95" customHeight="1" x14ac:dyDescent="0.25">
      <c r="A157" s="179"/>
      <c r="B157" s="205">
        <v>43</v>
      </c>
      <c r="C157" s="180" t="s">
        <v>202</v>
      </c>
      <c r="D157" s="236" t="s">
        <v>203</v>
      </c>
      <c r="E157" s="236"/>
      <c r="F157" s="174" t="s">
        <v>175</v>
      </c>
      <c r="G157" s="175">
        <v>13</v>
      </c>
      <c r="H157" s="174"/>
      <c r="I157" s="174">
        <f t="shared" si="5"/>
        <v>0</v>
      </c>
      <c r="J157" s="176">
        <f t="shared" si="6"/>
        <v>16.12</v>
      </c>
      <c r="K157" s="177">
        <f t="shared" si="7"/>
        <v>0</v>
      </c>
      <c r="L157" s="177">
        <f t="shared" si="8"/>
        <v>0</v>
      </c>
      <c r="M157" s="177"/>
      <c r="N157" s="177">
        <v>1.24</v>
      </c>
      <c r="O157" s="177"/>
      <c r="P157" s="181"/>
      <c r="Q157" s="181"/>
      <c r="R157" s="181"/>
      <c r="S157" s="182">
        <f t="shared" si="9"/>
        <v>0</v>
      </c>
      <c r="T157" s="178"/>
      <c r="U157" s="178"/>
      <c r="V157" s="191"/>
      <c r="W157" s="53"/>
      <c r="Z157">
        <v>0</v>
      </c>
    </row>
    <row r="158" spans="1:26" ht="24.95" customHeight="1" x14ac:dyDescent="0.25">
      <c r="A158" s="179"/>
      <c r="B158" s="205">
        <v>44</v>
      </c>
      <c r="C158" s="180" t="s">
        <v>204</v>
      </c>
      <c r="D158" s="236" t="s">
        <v>205</v>
      </c>
      <c r="E158" s="236"/>
      <c r="F158" s="174" t="s">
        <v>175</v>
      </c>
      <c r="G158" s="175">
        <v>1</v>
      </c>
      <c r="H158" s="174"/>
      <c r="I158" s="174">
        <f t="shared" si="5"/>
        <v>0</v>
      </c>
      <c r="J158" s="176">
        <f t="shared" si="6"/>
        <v>3.29</v>
      </c>
      <c r="K158" s="177">
        <f t="shared" si="7"/>
        <v>0</v>
      </c>
      <c r="L158" s="177">
        <f t="shared" si="8"/>
        <v>0</v>
      </c>
      <c r="M158" s="177"/>
      <c r="N158" s="177">
        <v>3.29</v>
      </c>
      <c r="O158" s="177"/>
      <c r="P158" s="181"/>
      <c r="Q158" s="181"/>
      <c r="R158" s="181"/>
      <c r="S158" s="182">
        <f t="shared" si="9"/>
        <v>0</v>
      </c>
      <c r="T158" s="178"/>
      <c r="U158" s="178"/>
      <c r="V158" s="191"/>
      <c r="W158" s="53"/>
      <c r="Z158">
        <v>0</v>
      </c>
    </row>
    <row r="159" spans="1:26" ht="24.95" customHeight="1" x14ac:dyDescent="0.25">
      <c r="A159" s="179"/>
      <c r="B159" s="205">
        <v>45</v>
      </c>
      <c r="C159" s="180" t="s">
        <v>206</v>
      </c>
      <c r="D159" s="236" t="s">
        <v>207</v>
      </c>
      <c r="E159" s="236"/>
      <c r="F159" s="174" t="s">
        <v>152</v>
      </c>
      <c r="G159" s="175">
        <v>1.002</v>
      </c>
      <c r="H159" s="174"/>
      <c r="I159" s="174">
        <f t="shared" si="5"/>
        <v>0</v>
      </c>
      <c r="J159" s="176">
        <f t="shared" si="6"/>
        <v>47.36</v>
      </c>
      <c r="K159" s="177">
        <f t="shared" si="7"/>
        <v>0</v>
      </c>
      <c r="L159" s="177">
        <f t="shared" si="8"/>
        <v>0</v>
      </c>
      <c r="M159" s="177"/>
      <c r="N159" s="177">
        <v>47.27</v>
      </c>
      <c r="O159" s="177"/>
      <c r="P159" s="181"/>
      <c r="Q159" s="181"/>
      <c r="R159" s="181"/>
      <c r="S159" s="182">
        <f t="shared" si="9"/>
        <v>0</v>
      </c>
      <c r="T159" s="178"/>
      <c r="U159" s="178"/>
      <c r="V159" s="191"/>
      <c r="W159" s="53"/>
      <c r="Z159">
        <v>0</v>
      </c>
    </row>
    <row r="160" spans="1:26" ht="24.95" customHeight="1" x14ac:dyDescent="0.25">
      <c r="A160" s="179"/>
      <c r="B160" s="205">
        <v>46</v>
      </c>
      <c r="C160" s="180" t="s">
        <v>208</v>
      </c>
      <c r="D160" s="236" t="s">
        <v>209</v>
      </c>
      <c r="E160" s="236"/>
      <c r="F160" s="174" t="s">
        <v>180</v>
      </c>
      <c r="G160" s="175">
        <v>0.3</v>
      </c>
      <c r="H160" s="176"/>
      <c r="I160" s="174">
        <f t="shared" si="5"/>
        <v>0</v>
      </c>
      <c r="J160" s="176">
        <f t="shared" si="6"/>
        <v>1.26</v>
      </c>
      <c r="K160" s="177">
        <f t="shared" si="7"/>
        <v>0</v>
      </c>
      <c r="L160" s="177">
        <f t="shared" si="8"/>
        <v>0</v>
      </c>
      <c r="M160" s="177"/>
      <c r="N160" s="177">
        <v>4.1870000000000003</v>
      </c>
      <c r="O160" s="177"/>
      <c r="P160" s="181"/>
      <c r="Q160" s="181"/>
      <c r="R160" s="181"/>
      <c r="S160" s="182">
        <f t="shared" si="9"/>
        <v>0</v>
      </c>
      <c r="T160" s="178"/>
      <c r="U160" s="178"/>
      <c r="V160" s="191"/>
      <c r="W160" s="53"/>
      <c r="Z160">
        <v>0</v>
      </c>
    </row>
    <row r="161" spans="1:26" x14ac:dyDescent="0.25">
      <c r="A161" s="10"/>
      <c r="B161" s="204"/>
      <c r="C161" s="172">
        <v>725</v>
      </c>
      <c r="D161" s="235" t="s">
        <v>82</v>
      </c>
      <c r="E161" s="235"/>
      <c r="F161" s="138"/>
      <c r="G161" s="171"/>
      <c r="H161" s="138"/>
      <c r="I161" s="140">
        <f>ROUND((SUM(I150:I160))/1,2)</f>
        <v>0</v>
      </c>
      <c r="J161" s="139"/>
      <c r="K161" s="139"/>
      <c r="L161" s="139">
        <f>ROUND((SUM(L150:L160))/1,2)</f>
        <v>0</v>
      </c>
      <c r="M161" s="139">
        <f>ROUND((SUM(M150:M160))/1,2)</f>
        <v>0</v>
      </c>
      <c r="N161" s="139"/>
      <c r="O161" s="139"/>
      <c r="P161" s="139"/>
      <c r="Q161" s="10"/>
      <c r="R161" s="10"/>
      <c r="S161" s="10">
        <f>ROUND((SUM(S150:S160))/1,2)</f>
        <v>0</v>
      </c>
      <c r="T161" s="10"/>
      <c r="U161" s="10"/>
      <c r="V161" s="192">
        <f>ROUND((SUM(V150:V160))/1,2)</f>
        <v>0</v>
      </c>
      <c r="W161" s="208"/>
      <c r="X161" s="137"/>
      <c r="Y161" s="137"/>
      <c r="Z161" s="137"/>
    </row>
    <row r="162" spans="1:26" x14ac:dyDescent="0.25">
      <c r="A162" s="1"/>
      <c r="B162" s="200"/>
      <c r="C162" s="1"/>
      <c r="D162" s="1"/>
      <c r="E162" s="131"/>
      <c r="F162" s="131"/>
      <c r="G162" s="165"/>
      <c r="H162" s="131"/>
      <c r="I162" s="131"/>
      <c r="J162" s="132"/>
      <c r="K162" s="132"/>
      <c r="L162" s="132"/>
      <c r="M162" s="132"/>
      <c r="N162" s="132"/>
      <c r="O162" s="132"/>
      <c r="P162" s="132"/>
      <c r="Q162" s="1"/>
      <c r="R162" s="1"/>
      <c r="S162" s="1"/>
      <c r="T162" s="1"/>
      <c r="U162" s="1"/>
      <c r="V162" s="193"/>
      <c r="W162" s="53"/>
    </row>
    <row r="163" spans="1:26" x14ac:dyDescent="0.25">
      <c r="A163" s="10"/>
      <c r="B163" s="204"/>
      <c r="C163" s="172">
        <v>733</v>
      </c>
      <c r="D163" s="235" t="s">
        <v>83</v>
      </c>
      <c r="E163" s="235"/>
      <c r="F163" s="138"/>
      <c r="G163" s="171"/>
      <c r="H163" s="138"/>
      <c r="I163" s="138"/>
      <c r="J163" s="139"/>
      <c r="K163" s="139"/>
      <c r="L163" s="139"/>
      <c r="M163" s="139"/>
      <c r="N163" s="139"/>
      <c r="O163" s="139"/>
      <c r="P163" s="139"/>
      <c r="Q163" s="10"/>
      <c r="R163" s="10"/>
      <c r="S163" s="10"/>
      <c r="T163" s="10"/>
      <c r="U163" s="10"/>
      <c r="V163" s="190"/>
      <c r="W163" s="208"/>
      <c r="X163" s="137"/>
      <c r="Y163" s="137"/>
      <c r="Z163" s="137"/>
    </row>
    <row r="164" spans="1:26" ht="24.95" customHeight="1" x14ac:dyDescent="0.25">
      <c r="A164" s="179"/>
      <c r="B164" s="205">
        <v>47</v>
      </c>
      <c r="C164" s="180" t="s">
        <v>210</v>
      </c>
      <c r="D164" s="236" t="s">
        <v>211</v>
      </c>
      <c r="E164" s="236"/>
      <c r="F164" s="174" t="s">
        <v>133</v>
      </c>
      <c r="G164" s="175">
        <v>200</v>
      </c>
      <c r="H164" s="174"/>
      <c r="I164" s="174">
        <f>ROUND(G164*(H164),2)</f>
        <v>0</v>
      </c>
      <c r="J164" s="176">
        <f>ROUND(G164*(N164),2)</f>
        <v>254</v>
      </c>
      <c r="K164" s="177">
        <f>ROUND(G164*(O164),2)</f>
        <v>0</v>
      </c>
      <c r="L164" s="177">
        <f>ROUND(G164*(H164),2)</f>
        <v>0</v>
      </c>
      <c r="M164" s="177"/>
      <c r="N164" s="177">
        <v>1.27</v>
      </c>
      <c r="O164" s="177"/>
      <c r="P164" s="183">
        <v>4.0000000000000003E-5</v>
      </c>
      <c r="Q164" s="181"/>
      <c r="R164" s="181">
        <v>4.0000000000000003E-5</v>
      </c>
      <c r="S164" s="182">
        <f>ROUND(G164*(P164),3)</f>
        <v>8.0000000000000002E-3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05">
        <v>48</v>
      </c>
      <c r="C165" s="180" t="s">
        <v>212</v>
      </c>
      <c r="D165" s="236" t="s">
        <v>213</v>
      </c>
      <c r="E165" s="236"/>
      <c r="F165" s="174" t="s">
        <v>152</v>
      </c>
      <c r="G165" s="175">
        <v>0.50800000000000001</v>
      </c>
      <c r="H165" s="174"/>
      <c r="I165" s="174">
        <f>ROUND(G165*(H165),2)</f>
        <v>0</v>
      </c>
      <c r="J165" s="176">
        <f>ROUND(G165*(N165),2)</f>
        <v>21.17</v>
      </c>
      <c r="K165" s="177">
        <f>ROUND(G165*(O165),2)</f>
        <v>0</v>
      </c>
      <c r="L165" s="177">
        <f>ROUND(G165*(H165),2)</f>
        <v>0</v>
      </c>
      <c r="M165" s="177"/>
      <c r="N165" s="177">
        <v>41.68</v>
      </c>
      <c r="O165" s="177"/>
      <c r="P165" s="181"/>
      <c r="Q165" s="181"/>
      <c r="R165" s="181"/>
      <c r="S165" s="182">
        <f>ROUND(G165*(P165),3)</f>
        <v>0</v>
      </c>
      <c r="T165" s="178"/>
      <c r="U165" s="178"/>
      <c r="V165" s="191"/>
      <c r="W165" s="53"/>
      <c r="Z165">
        <v>0</v>
      </c>
    </row>
    <row r="166" spans="1:26" ht="24.95" customHeight="1" x14ac:dyDescent="0.25">
      <c r="A166" s="179"/>
      <c r="B166" s="205">
        <v>49</v>
      </c>
      <c r="C166" s="180" t="s">
        <v>214</v>
      </c>
      <c r="D166" s="236" t="s">
        <v>215</v>
      </c>
      <c r="E166" s="236"/>
      <c r="F166" s="174" t="s">
        <v>180</v>
      </c>
      <c r="G166" s="175">
        <v>1.4</v>
      </c>
      <c r="H166" s="176"/>
      <c r="I166" s="174">
        <f>ROUND(G166*(H166),2)</f>
        <v>0</v>
      </c>
      <c r="J166" s="176">
        <f>ROUND(G166*(N166),2)</f>
        <v>3.86</v>
      </c>
      <c r="K166" s="177">
        <f>ROUND(G166*(O166),2)</f>
        <v>0</v>
      </c>
      <c r="L166" s="177">
        <f>ROUND(G166*(H166),2)</f>
        <v>0</v>
      </c>
      <c r="M166" s="177"/>
      <c r="N166" s="177">
        <v>2.76</v>
      </c>
      <c r="O166" s="177"/>
      <c r="P166" s="181"/>
      <c r="Q166" s="181"/>
      <c r="R166" s="181"/>
      <c r="S166" s="182">
        <f>ROUND(G166*(P166),3)</f>
        <v>0</v>
      </c>
      <c r="T166" s="178"/>
      <c r="U166" s="178"/>
      <c r="V166" s="191"/>
      <c r="W166" s="53"/>
      <c r="Z166">
        <v>0</v>
      </c>
    </row>
    <row r="167" spans="1:26" x14ac:dyDescent="0.25">
      <c r="A167" s="10"/>
      <c r="B167" s="204"/>
      <c r="C167" s="172">
        <v>733</v>
      </c>
      <c r="D167" s="235" t="s">
        <v>83</v>
      </c>
      <c r="E167" s="235"/>
      <c r="F167" s="138"/>
      <c r="G167" s="171"/>
      <c r="H167" s="138"/>
      <c r="I167" s="140">
        <f>ROUND((SUM(I163:I166))/1,2)</f>
        <v>0</v>
      </c>
      <c r="J167" s="139"/>
      <c r="K167" s="139"/>
      <c r="L167" s="139">
        <f>ROUND((SUM(L163:L166))/1,2)</f>
        <v>0</v>
      </c>
      <c r="M167" s="139">
        <f>ROUND((SUM(M163:M166))/1,2)</f>
        <v>0</v>
      </c>
      <c r="N167" s="139"/>
      <c r="O167" s="139"/>
      <c r="P167" s="139"/>
      <c r="Q167" s="10"/>
      <c r="R167" s="10"/>
      <c r="S167" s="10">
        <f>ROUND((SUM(S163:S166))/1,2)</f>
        <v>0.01</v>
      </c>
      <c r="T167" s="10"/>
      <c r="U167" s="10"/>
      <c r="V167" s="192">
        <f>ROUND((SUM(V163:V166))/1,2)</f>
        <v>0</v>
      </c>
      <c r="W167" s="208"/>
      <c r="X167" s="137"/>
      <c r="Y167" s="137"/>
      <c r="Z167" s="137"/>
    </row>
    <row r="168" spans="1:26" x14ac:dyDescent="0.25">
      <c r="A168" s="1"/>
      <c r="B168" s="200"/>
      <c r="C168" s="1"/>
      <c r="D168" s="1"/>
      <c r="E168" s="131"/>
      <c r="F168" s="131"/>
      <c r="G168" s="165"/>
      <c r="H168" s="131"/>
      <c r="I168" s="131"/>
      <c r="J168" s="132"/>
      <c r="K168" s="132"/>
      <c r="L168" s="132"/>
      <c r="M168" s="132"/>
      <c r="N168" s="132"/>
      <c r="O168" s="132"/>
      <c r="P168" s="132"/>
      <c r="Q168" s="1"/>
      <c r="R168" s="1"/>
      <c r="S168" s="1"/>
      <c r="T168" s="1"/>
      <c r="U168" s="1"/>
      <c r="V168" s="193"/>
      <c r="W168" s="53"/>
    </row>
    <row r="169" spans="1:26" x14ac:dyDescent="0.25">
      <c r="A169" s="10"/>
      <c r="B169" s="204"/>
      <c r="C169" s="172">
        <v>735</v>
      </c>
      <c r="D169" s="235" t="s">
        <v>84</v>
      </c>
      <c r="E169" s="235"/>
      <c r="F169" s="138"/>
      <c r="G169" s="171"/>
      <c r="H169" s="138"/>
      <c r="I169" s="138"/>
      <c r="J169" s="139"/>
      <c r="K169" s="139"/>
      <c r="L169" s="139"/>
      <c r="M169" s="139"/>
      <c r="N169" s="139"/>
      <c r="O169" s="139"/>
      <c r="P169" s="139"/>
      <c r="Q169" s="10"/>
      <c r="R169" s="10"/>
      <c r="S169" s="10"/>
      <c r="T169" s="10"/>
      <c r="U169" s="10"/>
      <c r="V169" s="190"/>
      <c r="W169" s="208"/>
      <c r="X169" s="137"/>
      <c r="Y169" s="137"/>
      <c r="Z169" s="137"/>
    </row>
    <row r="170" spans="1:26" ht="24.95" customHeight="1" x14ac:dyDescent="0.25">
      <c r="A170" s="179"/>
      <c r="B170" s="205">
        <v>50</v>
      </c>
      <c r="C170" s="180" t="s">
        <v>216</v>
      </c>
      <c r="D170" s="236" t="s">
        <v>217</v>
      </c>
      <c r="E170" s="236"/>
      <c r="F170" s="174" t="s">
        <v>113</v>
      </c>
      <c r="G170" s="175">
        <v>220</v>
      </c>
      <c r="H170" s="174"/>
      <c r="I170" s="174">
        <f>ROUND(G170*(H170),2)</f>
        <v>0</v>
      </c>
      <c r="J170" s="176">
        <f>ROUND(G170*(N170),2)</f>
        <v>235.4</v>
      </c>
      <c r="K170" s="177">
        <f>ROUND(G170*(O170),2)</f>
        <v>0</v>
      </c>
      <c r="L170" s="177">
        <f>ROUND(G170*(H170),2)</f>
        <v>0</v>
      </c>
      <c r="M170" s="177"/>
      <c r="N170" s="177">
        <v>1.07</v>
      </c>
      <c r="O170" s="177"/>
      <c r="P170" s="181"/>
      <c r="Q170" s="181"/>
      <c r="R170" s="181"/>
      <c r="S170" s="182">
        <f>ROUND(G170*(P170),3)</f>
        <v>0</v>
      </c>
      <c r="T170" s="178"/>
      <c r="U170" s="178"/>
      <c r="V170" s="191"/>
      <c r="W170" s="53"/>
      <c r="Z170">
        <v>0</v>
      </c>
    </row>
    <row r="171" spans="1:26" ht="24.95" customHeight="1" x14ac:dyDescent="0.25">
      <c r="A171" s="179"/>
      <c r="B171" s="205">
        <v>51</v>
      </c>
      <c r="C171" s="180" t="s">
        <v>218</v>
      </c>
      <c r="D171" s="236" t="s">
        <v>219</v>
      </c>
      <c r="E171" s="236"/>
      <c r="F171" s="174" t="s">
        <v>152</v>
      </c>
      <c r="G171" s="175">
        <v>5.2359999999999998</v>
      </c>
      <c r="H171" s="174"/>
      <c r="I171" s="174">
        <f>ROUND(G171*(H171),2)</f>
        <v>0</v>
      </c>
      <c r="J171" s="176">
        <f>ROUND(G171*(N171),2)</f>
        <v>201.17</v>
      </c>
      <c r="K171" s="177">
        <f>ROUND(G171*(O171),2)</f>
        <v>0</v>
      </c>
      <c r="L171" s="177">
        <f>ROUND(G171*(H171),2)</f>
        <v>0</v>
      </c>
      <c r="M171" s="177"/>
      <c r="N171" s="177">
        <v>38.42</v>
      </c>
      <c r="O171" s="177"/>
      <c r="P171" s="181"/>
      <c r="Q171" s="181"/>
      <c r="R171" s="181"/>
      <c r="S171" s="182">
        <f>ROUND(G171*(P171),3)</f>
        <v>0</v>
      </c>
      <c r="T171" s="178"/>
      <c r="U171" s="178"/>
      <c r="V171" s="191"/>
      <c r="W171" s="53"/>
      <c r="Z171">
        <v>0</v>
      </c>
    </row>
    <row r="172" spans="1:26" ht="24.95" customHeight="1" x14ac:dyDescent="0.25">
      <c r="A172" s="179"/>
      <c r="B172" s="205">
        <v>52</v>
      </c>
      <c r="C172" s="180" t="s">
        <v>220</v>
      </c>
      <c r="D172" s="236" t="s">
        <v>221</v>
      </c>
      <c r="E172" s="236"/>
      <c r="F172" s="174" t="s">
        <v>180</v>
      </c>
      <c r="G172" s="175">
        <v>1.6</v>
      </c>
      <c r="H172" s="176"/>
      <c r="I172" s="174">
        <f>ROUND(G172*(H172),2)</f>
        <v>0</v>
      </c>
      <c r="J172" s="176">
        <f>ROUND(G172*(N172),2)</f>
        <v>7</v>
      </c>
      <c r="K172" s="177">
        <f>ROUND(G172*(O172),2)</f>
        <v>0</v>
      </c>
      <c r="L172" s="177">
        <f>ROUND(G172*(H172),2)</f>
        <v>0</v>
      </c>
      <c r="M172" s="177"/>
      <c r="N172" s="177">
        <v>4.3719999999999999</v>
      </c>
      <c r="O172" s="177"/>
      <c r="P172" s="181"/>
      <c r="Q172" s="181"/>
      <c r="R172" s="181"/>
      <c r="S172" s="182">
        <f>ROUND(G172*(P172),3)</f>
        <v>0</v>
      </c>
      <c r="T172" s="178"/>
      <c r="U172" s="178"/>
      <c r="V172" s="191"/>
      <c r="W172" s="53"/>
      <c r="Z172">
        <v>0</v>
      </c>
    </row>
    <row r="173" spans="1:26" x14ac:dyDescent="0.25">
      <c r="A173" s="10"/>
      <c r="B173" s="204"/>
      <c r="C173" s="172">
        <v>735</v>
      </c>
      <c r="D173" s="235" t="s">
        <v>84</v>
      </c>
      <c r="E173" s="235"/>
      <c r="F173" s="138"/>
      <c r="G173" s="171"/>
      <c r="H173" s="138"/>
      <c r="I173" s="140">
        <f>ROUND((SUM(I169:I172))/1,2)</f>
        <v>0</v>
      </c>
      <c r="J173" s="139"/>
      <c r="K173" s="139"/>
      <c r="L173" s="139">
        <f>ROUND((SUM(L169:L172))/1,2)</f>
        <v>0</v>
      </c>
      <c r="M173" s="139">
        <f>ROUND((SUM(M169:M172))/1,2)</f>
        <v>0</v>
      </c>
      <c r="N173" s="139"/>
      <c r="O173" s="139"/>
      <c r="P173" s="139"/>
      <c r="Q173" s="10"/>
      <c r="R173" s="10"/>
      <c r="S173" s="10">
        <f>ROUND((SUM(S169:S172))/1,2)</f>
        <v>0</v>
      </c>
      <c r="T173" s="10"/>
      <c r="U173" s="10"/>
      <c r="V173" s="192">
        <f>ROUND((SUM(V169:V172))/1,2)</f>
        <v>0</v>
      </c>
      <c r="W173" s="208"/>
      <c r="X173" s="137"/>
      <c r="Y173" s="137"/>
      <c r="Z173" s="137"/>
    </row>
    <row r="174" spans="1:26" x14ac:dyDescent="0.25">
      <c r="A174" s="1"/>
      <c r="B174" s="200"/>
      <c r="C174" s="1"/>
      <c r="D174" s="1"/>
      <c r="E174" s="131"/>
      <c r="F174" s="131"/>
      <c r="G174" s="165"/>
      <c r="H174" s="131"/>
      <c r="I174" s="131"/>
      <c r="J174" s="132"/>
      <c r="K174" s="132"/>
      <c r="L174" s="132"/>
      <c r="M174" s="132"/>
      <c r="N174" s="132"/>
      <c r="O174" s="132"/>
      <c r="P174" s="132"/>
      <c r="Q174" s="1"/>
      <c r="R174" s="1"/>
      <c r="S174" s="1"/>
      <c r="T174" s="1"/>
      <c r="U174" s="1"/>
      <c r="V174" s="193"/>
      <c r="W174" s="53"/>
    </row>
    <row r="175" spans="1:26" x14ac:dyDescent="0.25">
      <c r="A175" s="10"/>
      <c r="B175" s="204"/>
      <c r="C175" s="172">
        <v>762</v>
      </c>
      <c r="D175" s="235" t="s">
        <v>85</v>
      </c>
      <c r="E175" s="235"/>
      <c r="F175" s="138"/>
      <c r="G175" s="171"/>
      <c r="H175" s="138"/>
      <c r="I175" s="138"/>
      <c r="J175" s="139"/>
      <c r="K175" s="139"/>
      <c r="L175" s="139"/>
      <c r="M175" s="139"/>
      <c r="N175" s="139"/>
      <c r="O175" s="139"/>
      <c r="P175" s="139"/>
      <c r="Q175" s="10"/>
      <c r="R175" s="10"/>
      <c r="S175" s="10"/>
      <c r="T175" s="10"/>
      <c r="U175" s="10"/>
      <c r="V175" s="190"/>
      <c r="W175" s="208"/>
      <c r="X175" s="137"/>
      <c r="Y175" s="137"/>
      <c r="Z175" s="137"/>
    </row>
    <row r="176" spans="1:26" ht="24.95" customHeight="1" x14ac:dyDescent="0.25">
      <c r="A176" s="179"/>
      <c r="B176" s="205">
        <v>53</v>
      </c>
      <c r="C176" s="180" t="s">
        <v>222</v>
      </c>
      <c r="D176" s="236" t="s">
        <v>223</v>
      </c>
      <c r="E176" s="236"/>
      <c r="F176" s="174" t="s">
        <v>133</v>
      </c>
      <c r="G176" s="175">
        <v>680.4</v>
      </c>
      <c r="H176" s="174"/>
      <c r="I176" s="174">
        <f>ROUND(G176*(H176),2)</f>
        <v>0</v>
      </c>
      <c r="J176" s="176">
        <f>ROUND(G176*(N176),2)</f>
        <v>1598.94</v>
      </c>
      <c r="K176" s="177">
        <f>ROUND(G176*(O176),2)</f>
        <v>0</v>
      </c>
      <c r="L176" s="177">
        <f>ROUND(G176*(H176),2)</f>
        <v>0</v>
      </c>
      <c r="M176" s="177"/>
      <c r="N176" s="177">
        <v>2.35</v>
      </c>
      <c r="O176" s="177"/>
      <c r="P176" s="181"/>
      <c r="Q176" s="181"/>
      <c r="R176" s="181"/>
      <c r="S176" s="182">
        <f>ROUND(G176*(P176),3)</f>
        <v>0</v>
      </c>
      <c r="T176" s="178"/>
      <c r="U176" s="178"/>
      <c r="V176" s="191"/>
      <c r="W176" s="53"/>
      <c r="Z176">
        <v>0</v>
      </c>
    </row>
    <row r="177" spans="1:26" ht="24.95" customHeight="1" x14ac:dyDescent="0.25">
      <c r="A177" s="179"/>
      <c r="B177" s="205">
        <v>54</v>
      </c>
      <c r="C177" s="180" t="s">
        <v>224</v>
      </c>
      <c r="D177" s="236" t="s">
        <v>225</v>
      </c>
      <c r="E177" s="236"/>
      <c r="F177" s="174" t="s">
        <v>113</v>
      </c>
      <c r="G177" s="175">
        <v>581.25</v>
      </c>
      <c r="H177" s="174"/>
      <c r="I177" s="174">
        <f>ROUND(G177*(H177),2)</f>
        <v>0</v>
      </c>
      <c r="J177" s="176">
        <f>ROUND(G177*(N177),2)</f>
        <v>767.25</v>
      </c>
      <c r="K177" s="177">
        <f>ROUND(G177*(O177),2)</f>
        <v>0</v>
      </c>
      <c r="L177" s="177">
        <f>ROUND(G177*(H177),2)</f>
        <v>0</v>
      </c>
      <c r="M177" s="177"/>
      <c r="N177" s="177">
        <v>1.32</v>
      </c>
      <c r="O177" s="177"/>
      <c r="P177" s="181"/>
      <c r="Q177" s="181"/>
      <c r="R177" s="181"/>
      <c r="S177" s="182">
        <f>ROUND(G177*(P177),3)</f>
        <v>0</v>
      </c>
      <c r="T177" s="178"/>
      <c r="U177" s="178"/>
      <c r="V177" s="191"/>
      <c r="W177" s="53"/>
      <c r="Z177">
        <v>0</v>
      </c>
    </row>
    <row r="178" spans="1:26" ht="24.95" customHeight="1" x14ac:dyDescent="0.25">
      <c r="A178" s="179"/>
      <c r="B178" s="205">
        <v>55</v>
      </c>
      <c r="C178" s="180" t="s">
        <v>226</v>
      </c>
      <c r="D178" s="236" t="s">
        <v>227</v>
      </c>
      <c r="E178" s="236"/>
      <c r="F178" s="174" t="s">
        <v>113</v>
      </c>
      <c r="G178" s="175">
        <v>13.715</v>
      </c>
      <c r="H178" s="174"/>
      <c r="I178" s="174">
        <f>ROUND(G178*(H178),2)</f>
        <v>0</v>
      </c>
      <c r="J178" s="176">
        <f>ROUND(G178*(N178),2)</f>
        <v>26.33</v>
      </c>
      <c r="K178" s="177">
        <f>ROUND(G178*(O178),2)</f>
        <v>0</v>
      </c>
      <c r="L178" s="177">
        <f>ROUND(G178*(H178),2)</f>
        <v>0</v>
      </c>
      <c r="M178" s="177"/>
      <c r="N178" s="177">
        <v>1.92</v>
      </c>
      <c r="O178" s="177"/>
      <c r="P178" s="181"/>
      <c r="Q178" s="181"/>
      <c r="R178" s="181"/>
      <c r="S178" s="182">
        <f>ROUND(G178*(P178),3)</f>
        <v>0</v>
      </c>
      <c r="T178" s="178"/>
      <c r="U178" s="178"/>
      <c r="V178" s="191"/>
      <c r="W178" s="53"/>
      <c r="Z178">
        <v>0</v>
      </c>
    </row>
    <row r="179" spans="1:26" ht="24.95" customHeight="1" x14ac:dyDescent="0.25">
      <c r="A179" s="179"/>
      <c r="B179" s="205">
        <v>56</v>
      </c>
      <c r="C179" s="180" t="s">
        <v>228</v>
      </c>
      <c r="D179" s="236" t="s">
        <v>229</v>
      </c>
      <c r="E179" s="236"/>
      <c r="F179" s="174" t="s">
        <v>180</v>
      </c>
      <c r="G179" s="175">
        <v>4.7</v>
      </c>
      <c r="H179" s="176"/>
      <c r="I179" s="174">
        <f>ROUND(G179*(H179),2)</f>
        <v>0</v>
      </c>
      <c r="J179" s="176">
        <f>ROUND(G179*(N179),2)</f>
        <v>112.6</v>
      </c>
      <c r="K179" s="177">
        <f>ROUND(G179*(O179),2)</f>
        <v>0</v>
      </c>
      <c r="L179" s="177">
        <f>ROUND(G179*(H179),2)</f>
        <v>0</v>
      </c>
      <c r="M179" s="177"/>
      <c r="N179" s="177">
        <v>23.957000000000001</v>
      </c>
      <c r="O179" s="177"/>
      <c r="P179" s="181"/>
      <c r="Q179" s="181"/>
      <c r="R179" s="181"/>
      <c r="S179" s="182">
        <f>ROUND(G179*(P179),3)</f>
        <v>0</v>
      </c>
      <c r="T179" s="178"/>
      <c r="U179" s="178"/>
      <c r="V179" s="191"/>
      <c r="W179" s="53"/>
      <c r="Z179">
        <v>0</v>
      </c>
    </row>
    <row r="180" spans="1:26" x14ac:dyDescent="0.25">
      <c r="A180" s="10"/>
      <c r="B180" s="204"/>
      <c r="C180" s="172">
        <v>762</v>
      </c>
      <c r="D180" s="235" t="s">
        <v>85</v>
      </c>
      <c r="E180" s="235"/>
      <c r="F180" s="138"/>
      <c r="G180" s="171"/>
      <c r="H180" s="138"/>
      <c r="I180" s="140">
        <f>ROUND((SUM(I175:I179))/1,2)</f>
        <v>0</v>
      </c>
      <c r="J180" s="139"/>
      <c r="K180" s="139"/>
      <c r="L180" s="139">
        <f>ROUND((SUM(L175:L179))/1,2)</f>
        <v>0</v>
      </c>
      <c r="M180" s="139">
        <f>ROUND((SUM(M175:M179))/1,2)</f>
        <v>0</v>
      </c>
      <c r="N180" s="139"/>
      <c r="O180" s="139"/>
      <c r="P180" s="139"/>
      <c r="Q180" s="10"/>
      <c r="R180" s="10"/>
      <c r="S180" s="10">
        <f>ROUND((SUM(S175:S179))/1,2)</f>
        <v>0</v>
      </c>
      <c r="T180" s="10"/>
      <c r="U180" s="10"/>
      <c r="V180" s="192">
        <f>ROUND((SUM(V175:V179))/1,2)</f>
        <v>0</v>
      </c>
      <c r="W180" s="208"/>
      <c r="X180" s="137"/>
      <c r="Y180" s="137"/>
      <c r="Z180" s="137"/>
    </row>
    <row r="181" spans="1:26" x14ac:dyDescent="0.25">
      <c r="A181" s="1"/>
      <c r="B181" s="200"/>
      <c r="C181" s="1"/>
      <c r="D181" s="1"/>
      <c r="E181" s="131"/>
      <c r="F181" s="131"/>
      <c r="G181" s="165"/>
      <c r="H181" s="131"/>
      <c r="I181" s="131"/>
      <c r="J181" s="132"/>
      <c r="K181" s="132"/>
      <c r="L181" s="132"/>
      <c r="M181" s="132"/>
      <c r="N181" s="132"/>
      <c r="O181" s="132"/>
      <c r="P181" s="132"/>
      <c r="Q181" s="1"/>
      <c r="R181" s="1"/>
      <c r="S181" s="1"/>
      <c r="T181" s="1"/>
      <c r="U181" s="1"/>
      <c r="V181" s="193"/>
      <c r="W181" s="53"/>
    </row>
    <row r="182" spans="1:26" x14ac:dyDescent="0.25">
      <c r="A182" s="10"/>
      <c r="B182" s="204"/>
      <c r="C182" s="172">
        <v>763</v>
      </c>
      <c r="D182" s="235" t="s">
        <v>86</v>
      </c>
      <c r="E182" s="235"/>
      <c r="F182" s="138"/>
      <c r="G182" s="171"/>
      <c r="H182" s="138"/>
      <c r="I182" s="138"/>
      <c r="J182" s="139"/>
      <c r="K182" s="139"/>
      <c r="L182" s="139"/>
      <c r="M182" s="139"/>
      <c r="N182" s="139"/>
      <c r="O182" s="139"/>
      <c r="P182" s="139"/>
      <c r="Q182" s="10"/>
      <c r="R182" s="10"/>
      <c r="S182" s="10"/>
      <c r="T182" s="10"/>
      <c r="U182" s="10"/>
      <c r="V182" s="190"/>
      <c r="W182" s="208"/>
      <c r="X182" s="137"/>
      <c r="Y182" s="137"/>
      <c r="Z182" s="137"/>
    </row>
    <row r="183" spans="1:26" ht="24.95" customHeight="1" x14ac:dyDescent="0.25">
      <c r="A183" s="179"/>
      <c r="B183" s="205">
        <v>57</v>
      </c>
      <c r="C183" s="180" t="s">
        <v>230</v>
      </c>
      <c r="D183" s="236" t="s">
        <v>231</v>
      </c>
      <c r="E183" s="236"/>
      <c r="F183" s="174" t="s">
        <v>113</v>
      </c>
      <c r="G183" s="175">
        <v>105.718</v>
      </c>
      <c r="H183" s="174"/>
      <c r="I183" s="174">
        <f>ROUND(G183*(H183),2)</f>
        <v>0</v>
      </c>
      <c r="J183" s="176">
        <f>ROUND(G183*(N183),2)</f>
        <v>363.67</v>
      </c>
      <c r="K183" s="177">
        <f>ROUND(G183*(O183),2)</f>
        <v>0</v>
      </c>
      <c r="L183" s="177">
        <f>ROUND(G183*(H183),2)</f>
        <v>0</v>
      </c>
      <c r="M183" s="177"/>
      <c r="N183" s="177">
        <v>3.44</v>
      </c>
      <c r="O183" s="177"/>
      <c r="P183" s="181"/>
      <c r="Q183" s="181"/>
      <c r="R183" s="181"/>
      <c r="S183" s="182">
        <f>ROUND(G183*(P183),3)</f>
        <v>0</v>
      </c>
      <c r="T183" s="178"/>
      <c r="U183" s="178"/>
      <c r="V183" s="191"/>
      <c r="W183" s="53"/>
      <c r="Z183">
        <v>0</v>
      </c>
    </row>
    <row r="184" spans="1:26" ht="35.1" customHeight="1" x14ac:dyDescent="0.25">
      <c r="A184" s="179"/>
      <c r="B184" s="205">
        <v>58</v>
      </c>
      <c r="C184" s="180" t="s">
        <v>232</v>
      </c>
      <c r="D184" s="236" t="s">
        <v>233</v>
      </c>
      <c r="E184" s="236"/>
      <c r="F184" s="174" t="s">
        <v>113</v>
      </c>
      <c r="G184" s="175">
        <v>75.91</v>
      </c>
      <c r="H184" s="174"/>
      <c r="I184" s="174">
        <f>ROUND(G184*(H184),2)</f>
        <v>0</v>
      </c>
      <c r="J184" s="176">
        <f>ROUND(G184*(N184),2)</f>
        <v>275.55</v>
      </c>
      <c r="K184" s="177">
        <f>ROUND(G184*(O184),2)</f>
        <v>0</v>
      </c>
      <c r="L184" s="177">
        <f>ROUND(G184*(H184),2)</f>
        <v>0</v>
      </c>
      <c r="M184" s="177"/>
      <c r="N184" s="177">
        <v>3.63</v>
      </c>
      <c r="O184" s="177"/>
      <c r="P184" s="181"/>
      <c r="Q184" s="181"/>
      <c r="R184" s="181"/>
      <c r="S184" s="182">
        <f>ROUND(G184*(P184),3)</f>
        <v>0</v>
      </c>
      <c r="T184" s="178"/>
      <c r="U184" s="178"/>
      <c r="V184" s="191"/>
      <c r="W184" s="53"/>
      <c r="Z184">
        <v>0</v>
      </c>
    </row>
    <row r="185" spans="1:26" ht="24.95" customHeight="1" x14ac:dyDescent="0.25">
      <c r="A185" s="179"/>
      <c r="B185" s="205">
        <v>59</v>
      </c>
      <c r="C185" s="180" t="s">
        <v>234</v>
      </c>
      <c r="D185" s="236" t="s">
        <v>235</v>
      </c>
      <c r="E185" s="236"/>
      <c r="F185" s="174" t="s">
        <v>133</v>
      </c>
      <c r="G185" s="175">
        <v>416.5</v>
      </c>
      <c r="H185" s="174"/>
      <c r="I185" s="174">
        <f>ROUND(G185*(H185),2)</f>
        <v>0</v>
      </c>
      <c r="J185" s="176">
        <f>ROUND(G185*(N185),2)</f>
        <v>1890.91</v>
      </c>
      <c r="K185" s="177">
        <f>ROUND(G185*(O185),2)</f>
        <v>0</v>
      </c>
      <c r="L185" s="177">
        <f>ROUND(G185*(H185),2)</f>
        <v>0</v>
      </c>
      <c r="M185" s="177"/>
      <c r="N185" s="177">
        <v>4.54</v>
      </c>
      <c r="O185" s="177"/>
      <c r="P185" s="181"/>
      <c r="Q185" s="181"/>
      <c r="R185" s="181"/>
      <c r="S185" s="182">
        <f>ROUND(G185*(P185),3)</f>
        <v>0</v>
      </c>
      <c r="T185" s="178"/>
      <c r="U185" s="178"/>
      <c r="V185" s="191"/>
      <c r="W185" s="53"/>
      <c r="Z185">
        <v>0</v>
      </c>
    </row>
    <row r="186" spans="1:26" ht="24.95" customHeight="1" x14ac:dyDescent="0.25">
      <c r="A186" s="179"/>
      <c r="B186" s="205">
        <v>60</v>
      </c>
      <c r="C186" s="180" t="s">
        <v>236</v>
      </c>
      <c r="D186" s="236" t="s">
        <v>237</v>
      </c>
      <c r="E186" s="236"/>
      <c r="F186" s="174" t="s">
        <v>180</v>
      </c>
      <c r="G186" s="175">
        <v>4.5</v>
      </c>
      <c r="H186" s="176"/>
      <c r="I186" s="174">
        <f>ROUND(G186*(H186),2)</f>
        <v>0</v>
      </c>
      <c r="J186" s="176">
        <f>ROUND(G186*(N186),2)</f>
        <v>113.85</v>
      </c>
      <c r="K186" s="177">
        <f>ROUND(G186*(O186),2)</f>
        <v>0</v>
      </c>
      <c r="L186" s="177">
        <f>ROUND(G186*(H186),2)</f>
        <v>0</v>
      </c>
      <c r="M186" s="177"/>
      <c r="N186" s="177">
        <v>25.300999999999998</v>
      </c>
      <c r="O186" s="177"/>
      <c r="P186" s="181"/>
      <c r="Q186" s="181"/>
      <c r="R186" s="181"/>
      <c r="S186" s="182">
        <f>ROUND(G186*(P186),3)</f>
        <v>0</v>
      </c>
      <c r="T186" s="178"/>
      <c r="U186" s="178"/>
      <c r="V186" s="191"/>
      <c r="W186" s="53"/>
      <c r="Z186">
        <v>0</v>
      </c>
    </row>
    <row r="187" spans="1:26" x14ac:dyDescent="0.25">
      <c r="A187" s="10"/>
      <c r="B187" s="204"/>
      <c r="C187" s="172">
        <v>763</v>
      </c>
      <c r="D187" s="235" t="s">
        <v>86</v>
      </c>
      <c r="E187" s="235"/>
      <c r="F187" s="138"/>
      <c r="G187" s="171"/>
      <c r="H187" s="138"/>
      <c r="I187" s="140">
        <f>ROUND((SUM(I182:I186))/1,2)</f>
        <v>0</v>
      </c>
      <c r="J187" s="139"/>
      <c r="K187" s="139"/>
      <c r="L187" s="139">
        <f>ROUND((SUM(L182:L186))/1,2)</f>
        <v>0</v>
      </c>
      <c r="M187" s="139">
        <f>ROUND((SUM(M182:M186))/1,2)</f>
        <v>0</v>
      </c>
      <c r="N187" s="139"/>
      <c r="O187" s="139"/>
      <c r="P187" s="139"/>
      <c r="Q187" s="10"/>
      <c r="R187" s="10"/>
      <c r="S187" s="10">
        <f>ROUND((SUM(S182:S186))/1,2)</f>
        <v>0</v>
      </c>
      <c r="T187" s="10"/>
      <c r="U187" s="10"/>
      <c r="V187" s="192">
        <f>ROUND((SUM(V182:V186))/1,2)</f>
        <v>0</v>
      </c>
      <c r="W187" s="208"/>
      <c r="X187" s="137"/>
      <c r="Y187" s="137"/>
      <c r="Z187" s="137"/>
    </row>
    <row r="188" spans="1:26" x14ac:dyDescent="0.25">
      <c r="A188" s="1"/>
      <c r="B188" s="200"/>
      <c r="C188" s="1"/>
      <c r="D188" s="1"/>
      <c r="E188" s="131"/>
      <c r="F188" s="131"/>
      <c r="G188" s="165"/>
      <c r="H188" s="131"/>
      <c r="I188" s="131"/>
      <c r="J188" s="132"/>
      <c r="K188" s="132"/>
      <c r="L188" s="132"/>
      <c r="M188" s="132"/>
      <c r="N188" s="132"/>
      <c r="O188" s="132"/>
      <c r="P188" s="132"/>
      <c r="Q188" s="1"/>
      <c r="R188" s="1"/>
      <c r="S188" s="1"/>
      <c r="T188" s="1"/>
      <c r="U188" s="1"/>
      <c r="V188" s="193"/>
      <c r="W188" s="53"/>
    </row>
    <row r="189" spans="1:26" x14ac:dyDescent="0.25">
      <c r="A189" s="10"/>
      <c r="B189" s="204"/>
      <c r="C189" s="172">
        <v>764</v>
      </c>
      <c r="D189" s="235" t="s">
        <v>87</v>
      </c>
      <c r="E189" s="235"/>
      <c r="F189" s="138"/>
      <c r="G189" s="171"/>
      <c r="H189" s="138"/>
      <c r="I189" s="138"/>
      <c r="J189" s="139"/>
      <c r="K189" s="139"/>
      <c r="L189" s="139"/>
      <c r="M189" s="139"/>
      <c r="N189" s="139"/>
      <c r="O189" s="139"/>
      <c r="P189" s="139"/>
      <c r="Q189" s="10"/>
      <c r="R189" s="10"/>
      <c r="S189" s="10"/>
      <c r="T189" s="10"/>
      <c r="U189" s="10"/>
      <c r="V189" s="190"/>
      <c r="W189" s="208"/>
      <c r="X189" s="137"/>
      <c r="Y189" s="137"/>
      <c r="Z189" s="137"/>
    </row>
    <row r="190" spans="1:26" ht="24.95" customHeight="1" x14ac:dyDescent="0.25">
      <c r="A190" s="179"/>
      <c r="B190" s="205">
        <v>61</v>
      </c>
      <c r="C190" s="180" t="s">
        <v>238</v>
      </c>
      <c r="D190" s="236" t="s">
        <v>239</v>
      </c>
      <c r="E190" s="236"/>
      <c r="F190" s="174" t="s">
        <v>113</v>
      </c>
      <c r="G190" s="175">
        <v>690.07</v>
      </c>
      <c r="H190" s="174"/>
      <c r="I190" s="174">
        <f t="shared" ref="I190:I197" si="10">ROUND(G190*(H190),2)</f>
        <v>0</v>
      </c>
      <c r="J190" s="176">
        <f t="shared" ref="J190:J197" si="11">ROUND(G190*(N190),2)</f>
        <v>1159.32</v>
      </c>
      <c r="K190" s="177">
        <f t="shared" ref="K190:K197" si="12">ROUND(G190*(O190),2)</f>
        <v>0</v>
      </c>
      <c r="L190" s="177">
        <f t="shared" ref="L190:L197" si="13">ROUND(G190*(H190),2)</f>
        <v>0</v>
      </c>
      <c r="M190" s="177"/>
      <c r="N190" s="177">
        <v>1.6800000000000002</v>
      </c>
      <c r="O190" s="177"/>
      <c r="P190" s="181"/>
      <c r="Q190" s="181"/>
      <c r="R190" s="181"/>
      <c r="S190" s="182">
        <f t="shared" ref="S190:S197" si="14">ROUND(G190*(P190),3)</f>
        <v>0</v>
      </c>
      <c r="T190" s="178"/>
      <c r="U190" s="178"/>
      <c r="V190" s="191"/>
      <c r="W190" s="53"/>
      <c r="Z190">
        <v>0</v>
      </c>
    </row>
    <row r="191" spans="1:26" ht="24.95" customHeight="1" x14ac:dyDescent="0.25">
      <c r="A191" s="179"/>
      <c r="B191" s="205">
        <v>62</v>
      </c>
      <c r="C191" s="180" t="s">
        <v>240</v>
      </c>
      <c r="D191" s="236" t="s">
        <v>241</v>
      </c>
      <c r="E191" s="236"/>
      <c r="F191" s="174" t="s">
        <v>133</v>
      </c>
      <c r="G191" s="175">
        <v>55.8</v>
      </c>
      <c r="H191" s="174"/>
      <c r="I191" s="174">
        <f t="shared" si="10"/>
        <v>0</v>
      </c>
      <c r="J191" s="176">
        <f t="shared" si="11"/>
        <v>59.71</v>
      </c>
      <c r="K191" s="177">
        <f t="shared" si="12"/>
        <v>0</v>
      </c>
      <c r="L191" s="177">
        <f t="shared" si="13"/>
        <v>0</v>
      </c>
      <c r="M191" s="177"/>
      <c r="N191" s="177">
        <v>1.07</v>
      </c>
      <c r="O191" s="177"/>
      <c r="P191" s="181"/>
      <c r="Q191" s="181"/>
      <c r="R191" s="181"/>
      <c r="S191" s="182">
        <f t="shared" si="14"/>
        <v>0</v>
      </c>
      <c r="T191" s="178"/>
      <c r="U191" s="178"/>
      <c r="V191" s="191"/>
      <c r="W191" s="53"/>
      <c r="Z191">
        <v>0</v>
      </c>
    </row>
    <row r="192" spans="1:26" ht="24.95" customHeight="1" x14ac:dyDescent="0.25">
      <c r="A192" s="179"/>
      <c r="B192" s="205">
        <v>63</v>
      </c>
      <c r="C192" s="180" t="s">
        <v>242</v>
      </c>
      <c r="D192" s="236" t="s">
        <v>243</v>
      </c>
      <c r="E192" s="236"/>
      <c r="F192" s="174" t="s">
        <v>175</v>
      </c>
      <c r="G192" s="175">
        <v>2</v>
      </c>
      <c r="H192" s="174"/>
      <c r="I192" s="174">
        <f t="shared" si="10"/>
        <v>0</v>
      </c>
      <c r="J192" s="176">
        <f t="shared" si="11"/>
        <v>2.42</v>
      </c>
      <c r="K192" s="177">
        <f t="shared" si="12"/>
        <v>0</v>
      </c>
      <c r="L192" s="177">
        <f t="shared" si="13"/>
        <v>0</v>
      </c>
      <c r="M192" s="177"/>
      <c r="N192" s="177">
        <v>1.21</v>
      </c>
      <c r="O192" s="177"/>
      <c r="P192" s="181"/>
      <c r="Q192" s="181"/>
      <c r="R192" s="181"/>
      <c r="S192" s="182">
        <f t="shared" si="14"/>
        <v>0</v>
      </c>
      <c r="T192" s="178"/>
      <c r="U192" s="178"/>
      <c r="V192" s="191"/>
      <c r="W192" s="53"/>
      <c r="Z192">
        <v>0</v>
      </c>
    </row>
    <row r="193" spans="1:26" ht="24.95" customHeight="1" x14ac:dyDescent="0.25">
      <c r="A193" s="179"/>
      <c r="B193" s="205">
        <v>64</v>
      </c>
      <c r="C193" s="180" t="s">
        <v>244</v>
      </c>
      <c r="D193" s="236" t="s">
        <v>245</v>
      </c>
      <c r="E193" s="236"/>
      <c r="F193" s="174" t="s">
        <v>133</v>
      </c>
      <c r="G193" s="175">
        <v>25</v>
      </c>
      <c r="H193" s="174"/>
      <c r="I193" s="174">
        <f t="shared" si="10"/>
        <v>0</v>
      </c>
      <c r="J193" s="176">
        <f t="shared" si="11"/>
        <v>19.5</v>
      </c>
      <c r="K193" s="177">
        <f t="shared" si="12"/>
        <v>0</v>
      </c>
      <c r="L193" s="177">
        <f t="shared" si="13"/>
        <v>0</v>
      </c>
      <c r="M193" s="177"/>
      <c r="N193" s="177">
        <v>0.78</v>
      </c>
      <c r="O193" s="177"/>
      <c r="P193" s="181"/>
      <c r="Q193" s="181"/>
      <c r="R193" s="181"/>
      <c r="S193" s="182">
        <f t="shared" si="14"/>
        <v>0</v>
      </c>
      <c r="T193" s="178"/>
      <c r="U193" s="178"/>
      <c r="V193" s="191"/>
      <c r="W193" s="53"/>
      <c r="Z193">
        <v>0</v>
      </c>
    </row>
    <row r="194" spans="1:26" ht="24.95" customHeight="1" x14ac:dyDescent="0.25">
      <c r="A194" s="179"/>
      <c r="B194" s="205">
        <v>65</v>
      </c>
      <c r="C194" s="180" t="s">
        <v>246</v>
      </c>
      <c r="D194" s="236" t="s">
        <v>247</v>
      </c>
      <c r="E194" s="236"/>
      <c r="F194" s="174" t="s">
        <v>133</v>
      </c>
      <c r="G194" s="175">
        <v>65.349999999999994</v>
      </c>
      <c r="H194" s="174"/>
      <c r="I194" s="174">
        <f t="shared" si="10"/>
        <v>0</v>
      </c>
      <c r="J194" s="176">
        <f t="shared" si="11"/>
        <v>79.069999999999993</v>
      </c>
      <c r="K194" s="177">
        <f t="shared" si="12"/>
        <v>0</v>
      </c>
      <c r="L194" s="177">
        <f t="shared" si="13"/>
        <v>0</v>
      </c>
      <c r="M194" s="177"/>
      <c r="N194" s="177">
        <v>1.21</v>
      </c>
      <c r="O194" s="177"/>
      <c r="P194" s="181"/>
      <c r="Q194" s="181"/>
      <c r="R194" s="181"/>
      <c r="S194" s="182">
        <f t="shared" si="14"/>
        <v>0</v>
      </c>
      <c r="T194" s="178"/>
      <c r="U194" s="178"/>
      <c r="V194" s="191"/>
      <c r="W194" s="53"/>
      <c r="Z194">
        <v>0</v>
      </c>
    </row>
    <row r="195" spans="1:26" ht="24.95" customHeight="1" x14ac:dyDescent="0.25">
      <c r="A195" s="179"/>
      <c r="B195" s="205">
        <v>66</v>
      </c>
      <c r="C195" s="180" t="s">
        <v>248</v>
      </c>
      <c r="D195" s="236" t="s">
        <v>249</v>
      </c>
      <c r="E195" s="236"/>
      <c r="F195" s="174" t="s">
        <v>175</v>
      </c>
      <c r="G195" s="175">
        <v>4</v>
      </c>
      <c r="H195" s="174"/>
      <c r="I195" s="174">
        <f t="shared" si="10"/>
        <v>0</v>
      </c>
      <c r="J195" s="176">
        <f t="shared" si="11"/>
        <v>6.72</v>
      </c>
      <c r="K195" s="177">
        <f t="shared" si="12"/>
        <v>0</v>
      </c>
      <c r="L195" s="177">
        <f t="shared" si="13"/>
        <v>0</v>
      </c>
      <c r="M195" s="177"/>
      <c r="N195" s="177">
        <v>1.6800000000000002</v>
      </c>
      <c r="O195" s="177"/>
      <c r="P195" s="181"/>
      <c r="Q195" s="181"/>
      <c r="R195" s="181"/>
      <c r="S195" s="182">
        <f t="shared" si="14"/>
        <v>0</v>
      </c>
      <c r="T195" s="178"/>
      <c r="U195" s="178"/>
      <c r="V195" s="191"/>
      <c r="W195" s="53"/>
      <c r="Z195">
        <v>0</v>
      </c>
    </row>
    <row r="196" spans="1:26" ht="24.95" customHeight="1" x14ac:dyDescent="0.25">
      <c r="A196" s="179"/>
      <c r="B196" s="205">
        <v>67</v>
      </c>
      <c r="C196" s="180" t="s">
        <v>250</v>
      </c>
      <c r="D196" s="236" t="s">
        <v>251</v>
      </c>
      <c r="E196" s="236"/>
      <c r="F196" s="174" t="s">
        <v>133</v>
      </c>
      <c r="G196" s="175">
        <v>5.8</v>
      </c>
      <c r="H196" s="174"/>
      <c r="I196" s="174">
        <f t="shared" si="10"/>
        <v>0</v>
      </c>
      <c r="J196" s="176">
        <f t="shared" si="11"/>
        <v>5.28</v>
      </c>
      <c r="K196" s="177">
        <f t="shared" si="12"/>
        <v>0</v>
      </c>
      <c r="L196" s="177">
        <f t="shared" si="13"/>
        <v>0</v>
      </c>
      <c r="M196" s="177"/>
      <c r="N196" s="177">
        <v>0.91</v>
      </c>
      <c r="O196" s="177"/>
      <c r="P196" s="181"/>
      <c r="Q196" s="181"/>
      <c r="R196" s="181"/>
      <c r="S196" s="182">
        <f t="shared" si="14"/>
        <v>0</v>
      </c>
      <c r="T196" s="178"/>
      <c r="U196" s="178"/>
      <c r="V196" s="191"/>
      <c r="W196" s="53"/>
      <c r="Z196">
        <v>0</v>
      </c>
    </row>
    <row r="197" spans="1:26" ht="24.95" customHeight="1" x14ac:dyDescent="0.25">
      <c r="A197" s="179"/>
      <c r="B197" s="205">
        <v>68</v>
      </c>
      <c r="C197" s="180" t="s">
        <v>252</v>
      </c>
      <c r="D197" s="236" t="s">
        <v>253</v>
      </c>
      <c r="E197" s="236"/>
      <c r="F197" s="174" t="s">
        <v>180</v>
      </c>
      <c r="G197" s="175">
        <v>1.95</v>
      </c>
      <c r="H197" s="176"/>
      <c r="I197" s="174">
        <f t="shared" si="10"/>
        <v>0</v>
      </c>
      <c r="J197" s="176">
        <f t="shared" si="11"/>
        <v>25.93</v>
      </c>
      <c r="K197" s="177">
        <f t="shared" si="12"/>
        <v>0</v>
      </c>
      <c r="L197" s="177">
        <f t="shared" si="13"/>
        <v>0</v>
      </c>
      <c r="M197" s="177"/>
      <c r="N197" s="177">
        <v>13.298</v>
      </c>
      <c r="O197" s="177"/>
      <c r="P197" s="181"/>
      <c r="Q197" s="181"/>
      <c r="R197" s="181"/>
      <c r="S197" s="182">
        <f t="shared" si="14"/>
        <v>0</v>
      </c>
      <c r="T197" s="178"/>
      <c r="U197" s="178"/>
      <c r="V197" s="191"/>
      <c r="W197" s="53"/>
      <c r="Z197">
        <v>0</v>
      </c>
    </row>
    <row r="198" spans="1:26" x14ac:dyDescent="0.25">
      <c r="A198" s="10"/>
      <c r="B198" s="204"/>
      <c r="C198" s="172">
        <v>764</v>
      </c>
      <c r="D198" s="235" t="s">
        <v>87</v>
      </c>
      <c r="E198" s="235"/>
      <c r="F198" s="138"/>
      <c r="G198" s="171"/>
      <c r="H198" s="138"/>
      <c r="I198" s="140">
        <f>ROUND((SUM(I189:I197))/1,2)</f>
        <v>0</v>
      </c>
      <c r="J198" s="139"/>
      <c r="K198" s="139"/>
      <c r="L198" s="139">
        <f>ROUND((SUM(L189:L197))/1,2)</f>
        <v>0</v>
      </c>
      <c r="M198" s="139">
        <f>ROUND((SUM(M189:M197))/1,2)</f>
        <v>0</v>
      </c>
      <c r="N198" s="139"/>
      <c r="O198" s="139"/>
      <c r="P198" s="139"/>
      <c r="Q198" s="10"/>
      <c r="R198" s="10"/>
      <c r="S198" s="10">
        <f>ROUND((SUM(S189:S197))/1,2)</f>
        <v>0</v>
      </c>
      <c r="T198" s="10"/>
      <c r="U198" s="10"/>
      <c r="V198" s="192">
        <f>ROUND((SUM(V189:V197))/1,2)</f>
        <v>0</v>
      </c>
      <c r="W198" s="208"/>
      <c r="X198" s="137"/>
      <c r="Y198" s="137"/>
      <c r="Z198" s="137"/>
    </row>
    <row r="199" spans="1:26" x14ac:dyDescent="0.25">
      <c r="A199" s="1"/>
      <c r="B199" s="200"/>
      <c r="C199" s="1"/>
      <c r="D199" s="1"/>
      <c r="E199" s="131"/>
      <c r="F199" s="131"/>
      <c r="G199" s="165"/>
      <c r="H199" s="131"/>
      <c r="I199" s="131"/>
      <c r="J199" s="132"/>
      <c r="K199" s="132"/>
      <c r="L199" s="132"/>
      <c r="M199" s="132"/>
      <c r="N199" s="132"/>
      <c r="O199" s="132"/>
      <c r="P199" s="132"/>
      <c r="Q199" s="1"/>
      <c r="R199" s="1"/>
      <c r="S199" s="1"/>
      <c r="T199" s="1"/>
      <c r="U199" s="1"/>
      <c r="V199" s="193"/>
      <c r="W199" s="53"/>
    </row>
    <row r="200" spans="1:26" x14ac:dyDescent="0.25">
      <c r="A200" s="10"/>
      <c r="B200" s="204"/>
      <c r="C200" s="172">
        <v>766</v>
      </c>
      <c r="D200" s="235" t="s">
        <v>88</v>
      </c>
      <c r="E200" s="235"/>
      <c r="F200" s="138"/>
      <c r="G200" s="171"/>
      <c r="H200" s="138"/>
      <c r="I200" s="138"/>
      <c r="J200" s="139"/>
      <c r="K200" s="139"/>
      <c r="L200" s="139"/>
      <c r="M200" s="139"/>
      <c r="N200" s="139"/>
      <c r="O200" s="139"/>
      <c r="P200" s="139"/>
      <c r="Q200" s="10"/>
      <c r="R200" s="10"/>
      <c r="S200" s="10"/>
      <c r="T200" s="10"/>
      <c r="U200" s="10"/>
      <c r="V200" s="190"/>
      <c r="W200" s="208"/>
      <c r="X200" s="137"/>
      <c r="Y200" s="137"/>
      <c r="Z200" s="137"/>
    </row>
    <row r="201" spans="1:26" ht="24.95" customHeight="1" x14ac:dyDescent="0.25">
      <c r="A201" s="179"/>
      <c r="B201" s="205">
        <v>69</v>
      </c>
      <c r="C201" s="180" t="s">
        <v>254</v>
      </c>
      <c r="D201" s="236" t="s">
        <v>255</v>
      </c>
      <c r="E201" s="236"/>
      <c r="F201" s="174" t="s">
        <v>113</v>
      </c>
      <c r="G201" s="175">
        <v>341.44099999999997</v>
      </c>
      <c r="H201" s="174"/>
      <c r="I201" s="174">
        <f>ROUND(G201*(H201),2)</f>
        <v>0</v>
      </c>
      <c r="J201" s="176">
        <f>ROUND(G201*(N201),2)</f>
        <v>2120.35</v>
      </c>
      <c r="K201" s="177">
        <f>ROUND(G201*(O201),2)</f>
        <v>0</v>
      </c>
      <c r="L201" s="177">
        <f>ROUND(G201*(H201),2)</f>
        <v>0</v>
      </c>
      <c r="M201" s="177"/>
      <c r="N201" s="177">
        <v>6.21</v>
      </c>
      <c r="O201" s="177"/>
      <c r="P201" s="181"/>
      <c r="Q201" s="181"/>
      <c r="R201" s="181"/>
      <c r="S201" s="182">
        <f>ROUND(G201*(P201),3)</f>
        <v>0</v>
      </c>
      <c r="T201" s="178"/>
      <c r="U201" s="178"/>
      <c r="V201" s="191"/>
      <c r="W201" s="53"/>
      <c r="Z201">
        <v>0</v>
      </c>
    </row>
    <row r="202" spans="1:26" ht="24.95" customHeight="1" x14ac:dyDescent="0.25">
      <c r="A202" s="179"/>
      <c r="B202" s="205">
        <v>70</v>
      </c>
      <c r="C202" s="180" t="s">
        <v>256</v>
      </c>
      <c r="D202" s="236" t="s">
        <v>257</v>
      </c>
      <c r="E202" s="236"/>
      <c r="F202" s="174" t="s">
        <v>113</v>
      </c>
      <c r="G202" s="175">
        <v>341.44099999999997</v>
      </c>
      <c r="H202" s="174"/>
      <c r="I202" s="174">
        <f>ROUND(G202*(H202),2)</f>
        <v>0</v>
      </c>
      <c r="J202" s="176">
        <f>ROUND(G202*(N202),2)</f>
        <v>379</v>
      </c>
      <c r="K202" s="177">
        <f>ROUND(G202*(O202),2)</f>
        <v>0</v>
      </c>
      <c r="L202" s="177">
        <f>ROUND(G202*(H202),2)</f>
        <v>0</v>
      </c>
      <c r="M202" s="177"/>
      <c r="N202" s="177">
        <v>1.1100000000000001</v>
      </c>
      <c r="O202" s="177"/>
      <c r="P202" s="181"/>
      <c r="Q202" s="181"/>
      <c r="R202" s="181"/>
      <c r="S202" s="182">
        <f>ROUND(G202*(P202),3)</f>
        <v>0</v>
      </c>
      <c r="T202" s="178"/>
      <c r="U202" s="178"/>
      <c r="V202" s="191"/>
      <c r="W202" s="53"/>
      <c r="Z202">
        <v>0</v>
      </c>
    </row>
    <row r="203" spans="1:26" ht="24.95" customHeight="1" x14ac:dyDescent="0.25">
      <c r="A203" s="179"/>
      <c r="B203" s="205">
        <v>71</v>
      </c>
      <c r="C203" s="180" t="s">
        <v>258</v>
      </c>
      <c r="D203" s="236" t="s">
        <v>259</v>
      </c>
      <c r="E203" s="236"/>
      <c r="F203" s="174" t="s">
        <v>113</v>
      </c>
      <c r="G203" s="175">
        <v>379.56799999999998</v>
      </c>
      <c r="H203" s="174"/>
      <c r="I203" s="174">
        <f>ROUND(G203*(H203),2)</f>
        <v>0</v>
      </c>
      <c r="J203" s="176">
        <f>ROUND(G203*(N203),2)</f>
        <v>2550.6999999999998</v>
      </c>
      <c r="K203" s="177">
        <f>ROUND(G203*(O203),2)</f>
        <v>0</v>
      </c>
      <c r="L203" s="177">
        <f>ROUND(G203*(H203),2)</f>
        <v>0</v>
      </c>
      <c r="M203" s="177"/>
      <c r="N203" s="177">
        <v>6.72</v>
      </c>
      <c r="O203" s="177"/>
      <c r="P203" s="181"/>
      <c r="Q203" s="181"/>
      <c r="R203" s="181"/>
      <c r="S203" s="182">
        <f>ROUND(G203*(P203),3)</f>
        <v>0</v>
      </c>
      <c r="T203" s="178"/>
      <c r="U203" s="178"/>
      <c r="V203" s="191"/>
      <c r="W203" s="53"/>
      <c r="Z203">
        <v>0</v>
      </c>
    </row>
    <row r="204" spans="1:26" ht="24.95" customHeight="1" x14ac:dyDescent="0.25">
      <c r="A204" s="179"/>
      <c r="B204" s="205">
        <v>72</v>
      </c>
      <c r="C204" s="180" t="s">
        <v>260</v>
      </c>
      <c r="D204" s="236" t="s">
        <v>261</v>
      </c>
      <c r="E204" s="236"/>
      <c r="F204" s="174" t="s">
        <v>113</v>
      </c>
      <c r="G204" s="175">
        <v>379.56799999999998</v>
      </c>
      <c r="H204" s="174"/>
      <c r="I204" s="174">
        <f>ROUND(G204*(H204),2)</f>
        <v>0</v>
      </c>
      <c r="J204" s="176">
        <f>ROUND(G204*(N204),2)</f>
        <v>379.57</v>
      </c>
      <c r="K204" s="177">
        <f>ROUND(G204*(O204),2)</f>
        <v>0</v>
      </c>
      <c r="L204" s="177">
        <f>ROUND(G204*(H204),2)</f>
        <v>0</v>
      </c>
      <c r="M204" s="177"/>
      <c r="N204" s="177">
        <v>1</v>
      </c>
      <c r="O204" s="177"/>
      <c r="P204" s="181"/>
      <c r="Q204" s="181"/>
      <c r="R204" s="181"/>
      <c r="S204" s="182">
        <f>ROUND(G204*(P204),3)</f>
        <v>0</v>
      </c>
      <c r="T204" s="178"/>
      <c r="U204" s="178"/>
      <c r="V204" s="191"/>
      <c r="W204" s="53"/>
      <c r="Z204">
        <v>0</v>
      </c>
    </row>
    <row r="205" spans="1:26" ht="24.95" customHeight="1" x14ac:dyDescent="0.25">
      <c r="A205" s="179"/>
      <c r="B205" s="205">
        <v>73</v>
      </c>
      <c r="C205" s="180" t="s">
        <v>262</v>
      </c>
      <c r="D205" s="236" t="s">
        <v>263</v>
      </c>
      <c r="E205" s="236"/>
      <c r="F205" s="174" t="s">
        <v>180</v>
      </c>
      <c r="G205" s="175">
        <v>54.3</v>
      </c>
      <c r="H205" s="176"/>
      <c r="I205" s="174">
        <f>ROUND(G205*(H205),2)</f>
        <v>0</v>
      </c>
      <c r="J205" s="176">
        <f>ROUND(G205*(N205),2)</f>
        <v>43.44</v>
      </c>
      <c r="K205" s="177">
        <f>ROUND(G205*(O205),2)</f>
        <v>0</v>
      </c>
      <c r="L205" s="177">
        <f>ROUND(G205*(H205),2)</f>
        <v>0</v>
      </c>
      <c r="M205" s="177"/>
      <c r="N205" s="177">
        <v>0.8</v>
      </c>
      <c r="O205" s="177"/>
      <c r="P205" s="181"/>
      <c r="Q205" s="181"/>
      <c r="R205" s="181"/>
      <c r="S205" s="182">
        <f>ROUND(G205*(P205),3)</f>
        <v>0</v>
      </c>
      <c r="T205" s="178"/>
      <c r="U205" s="178"/>
      <c r="V205" s="191"/>
      <c r="W205" s="53"/>
      <c r="Z205">
        <v>0</v>
      </c>
    </row>
    <row r="206" spans="1:26" x14ac:dyDescent="0.25">
      <c r="A206" s="10"/>
      <c r="B206" s="204"/>
      <c r="C206" s="172">
        <v>766</v>
      </c>
      <c r="D206" s="235" t="s">
        <v>88</v>
      </c>
      <c r="E206" s="235"/>
      <c r="F206" s="138"/>
      <c r="G206" s="171"/>
      <c r="H206" s="138"/>
      <c r="I206" s="140">
        <f>ROUND((SUM(I200:I205))/1,2)</f>
        <v>0</v>
      </c>
      <c r="J206" s="139"/>
      <c r="K206" s="139"/>
      <c r="L206" s="139">
        <f>ROUND((SUM(L200:L205))/1,2)</f>
        <v>0</v>
      </c>
      <c r="M206" s="139">
        <f>ROUND((SUM(M200:M205))/1,2)</f>
        <v>0</v>
      </c>
      <c r="N206" s="139"/>
      <c r="O206" s="139"/>
      <c r="P206" s="139"/>
      <c r="Q206" s="10"/>
      <c r="R206" s="10"/>
      <c r="S206" s="10">
        <f>ROUND((SUM(S200:S205))/1,2)</f>
        <v>0</v>
      </c>
      <c r="T206" s="10"/>
      <c r="U206" s="10"/>
      <c r="V206" s="192">
        <f>ROUND((SUM(V200:V205))/1,2)</f>
        <v>0</v>
      </c>
      <c r="W206" s="208"/>
      <c r="X206" s="137"/>
      <c r="Y206" s="137"/>
      <c r="Z206" s="137"/>
    </row>
    <row r="207" spans="1:26" x14ac:dyDescent="0.25">
      <c r="A207" s="1"/>
      <c r="B207" s="200"/>
      <c r="C207" s="1"/>
      <c r="D207" s="1"/>
      <c r="E207" s="131"/>
      <c r="F207" s="131"/>
      <c r="G207" s="165"/>
      <c r="H207" s="131"/>
      <c r="I207" s="131"/>
      <c r="J207" s="132"/>
      <c r="K207" s="132"/>
      <c r="L207" s="132"/>
      <c r="M207" s="132"/>
      <c r="N207" s="132"/>
      <c r="O207" s="132"/>
      <c r="P207" s="132"/>
      <c r="Q207" s="1"/>
      <c r="R207" s="1"/>
      <c r="S207" s="1"/>
      <c r="T207" s="1"/>
      <c r="U207" s="1"/>
      <c r="V207" s="193"/>
      <c r="W207" s="53"/>
    </row>
    <row r="208" spans="1:26" x14ac:dyDescent="0.25">
      <c r="A208" s="10"/>
      <c r="B208" s="204"/>
      <c r="C208" s="172">
        <v>767</v>
      </c>
      <c r="D208" s="235" t="s">
        <v>89</v>
      </c>
      <c r="E208" s="235"/>
      <c r="F208" s="138"/>
      <c r="G208" s="171"/>
      <c r="H208" s="138"/>
      <c r="I208" s="138"/>
      <c r="J208" s="139"/>
      <c r="K208" s="139"/>
      <c r="L208" s="139"/>
      <c r="M208" s="139"/>
      <c r="N208" s="139"/>
      <c r="O208" s="139"/>
      <c r="P208" s="139"/>
      <c r="Q208" s="10"/>
      <c r="R208" s="10"/>
      <c r="S208" s="10"/>
      <c r="T208" s="10"/>
      <c r="U208" s="10"/>
      <c r="V208" s="190"/>
      <c r="W208" s="208"/>
      <c r="X208" s="137"/>
      <c r="Y208" s="137"/>
      <c r="Z208" s="137"/>
    </row>
    <row r="209" spans="1:26" ht="24.95" customHeight="1" x14ac:dyDescent="0.25">
      <c r="A209" s="179"/>
      <c r="B209" s="205">
        <v>74</v>
      </c>
      <c r="C209" s="180" t="s">
        <v>264</v>
      </c>
      <c r="D209" s="236" t="s">
        <v>265</v>
      </c>
      <c r="E209" s="236"/>
      <c r="F209" s="174" t="s">
        <v>113</v>
      </c>
      <c r="G209" s="175">
        <v>9.1620000000000008</v>
      </c>
      <c r="H209" s="174"/>
      <c r="I209" s="174">
        <f>ROUND(G209*(H209),2)</f>
        <v>0</v>
      </c>
      <c r="J209" s="176">
        <f>ROUND(G209*(N209),2)</f>
        <v>64.5</v>
      </c>
      <c r="K209" s="177">
        <f>ROUND(G209*(O209),2)</f>
        <v>0</v>
      </c>
      <c r="L209" s="177">
        <f>ROUND(G209*(H209),2)</f>
        <v>0</v>
      </c>
      <c r="M209" s="177"/>
      <c r="N209" s="177">
        <v>7.04</v>
      </c>
      <c r="O209" s="177"/>
      <c r="P209" s="181"/>
      <c r="Q209" s="181"/>
      <c r="R209" s="181"/>
      <c r="S209" s="182">
        <f>ROUND(G209*(P209),3)</f>
        <v>0</v>
      </c>
      <c r="T209" s="178"/>
      <c r="U209" s="178"/>
      <c r="V209" s="191"/>
      <c r="W209" s="53"/>
      <c r="Z209">
        <v>0</v>
      </c>
    </row>
    <row r="210" spans="1:26" ht="24.95" customHeight="1" x14ac:dyDescent="0.25">
      <c r="A210" s="179"/>
      <c r="B210" s="205">
        <v>75</v>
      </c>
      <c r="C210" s="180" t="s">
        <v>266</v>
      </c>
      <c r="D210" s="236" t="s">
        <v>267</v>
      </c>
      <c r="E210" s="236"/>
      <c r="F210" s="174" t="s">
        <v>113</v>
      </c>
      <c r="G210" s="175">
        <v>9.1620000000000008</v>
      </c>
      <c r="H210" s="174"/>
      <c r="I210" s="174">
        <f>ROUND(G210*(H210),2)</f>
        <v>0</v>
      </c>
      <c r="J210" s="176">
        <f>ROUND(G210*(N210),2)</f>
        <v>12.64</v>
      </c>
      <c r="K210" s="177">
        <f>ROUND(G210*(O210),2)</f>
        <v>0</v>
      </c>
      <c r="L210" s="177">
        <f>ROUND(G210*(H210),2)</f>
        <v>0</v>
      </c>
      <c r="M210" s="177"/>
      <c r="N210" s="177">
        <v>1.38</v>
      </c>
      <c r="O210" s="177"/>
      <c r="P210" s="181"/>
      <c r="Q210" s="181"/>
      <c r="R210" s="181"/>
      <c r="S210" s="182">
        <f>ROUND(G210*(P210),3)</f>
        <v>0</v>
      </c>
      <c r="T210" s="178"/>
      <c r="U210" s="178"/>
      <c r="V210" s="191"/>
      <c r="W210" s="53"/>
      <c r="Z210">
        <v>0</v>
      </c>
    </row>
    <row r="211" spans="1:26" ht="24.95" customHeight="1" x14ac:dyDescent="0.25">
      <c r="A211" s="179"/>
      <c r="B211" s="205">
        <v>76</v>
      </c>
      <c r="C211" s="180" t="s">
        <v>268</v>
      </c>
      <c r="D211" s="236" t="s">
        <v>269</v>
      </c>
      <c r="E211" s="236"/>
      <c r="F211" s="174" t="s">
        <v>270</v>
      </c>
      <c r="G211" s="175">
        <v>82.986999999999995</v>
      </c>
      <c r="H211" s="174"/>
      <c r="I211" s="174">
        <f>ROUND(G211*(H211),2)</f>
        <v>0</v>
      </c>
      <c r="J211" s="176">
        <f>ROUND(G211*(N211),2)</f>
        <v>131.94999999999999</v>
      </c>
      <c r="K211" s="177">
        <f>ROUND(G211*(O211),2)</f>
        <v>0</v>
      </c>
      <c r="L211" s="177">
        <f>ROUND(G211*(H211),2)</f>
        <v>0</v>
      </c>
      <c r="M211" s="177"/>
      <c r="N211" s="177">
        <v>1.5899999999999999</v>
      </c>
      <c r="O211" s="177"/>
      <c r="P211" s="183">
        <v>6.0000000000000002E-5</v>
      </c>
      <c r="Q211" s="181"/>
      <c r="R211" s="181">
        <v>6.0000000000000002E-5</v>
      </c>
      <c r="S211" s="182">
        <f>ROUND(G211*(P211),3)</f>
        <v>5.0000000000000001E-3</v>
      </c>
      <c r="T211" s="178"/>
      <c r="U211" s="178"/>
      <c r="V211" s="191"/>
      <c r="W211" s="53"/>
      <c r="Z211">
        <v>0</v>
      </c>
    </row>
    <row r="212" spans="1:26" ht="24.95" customHeight="1" x14ac:dyDescent="0.25">
      <c r="A212" s="179"/>
      <c r="B212" s="205">
        <v>77</v>
      </c>
      <c r="C212" s="180" t="s">
        <v>271</v>
      </c>
      <c r="D212" s="236" t="s">
        <v>272</v>
      </c>
      <c r="E212" s="236"/>
      <c r="F212" s="174" t="s">
        <v>180</v>
      </c>
      <c r="G212" s="175">
        <v>1.1000000000000001</v>
      </c>
      <c r="H212" s="176"/>
      <c r="I212" s="174">
        <f>ROUND(G212*(H212),2)</f>
        <v>0</v>
      </c>
      <c r="J212" s="176">
        <f>ROUND(G212*(N212),2)</f>
        <v>2.2999999999999998</v>
      </c>
      <c r="K212" s="177">
        <f>ROUND(G212*(O212),2)</f>
        <v>0</v>
      </c>
      <c r="L212" s="177">
        <f>ROUND(G212*(H212),2)</f>
        <v>0</v>
      </c>
      <c r="M212" s="177"/>
      <c r="N212" s="177">
        <v>2.0920000000000001</v>
      </c>
      <c r="O212" s="177"/>
      <c r="P212" s="181"/>
      <c r="Q212" s="181"/>
      <c r="R212" s="181"/>
      <c r="S212" s="182">
        <f>ROUND(G212*(P212),3)</f>
        <v>0</v>
      </c>
      <c r="T212" s="178"/>
      <c r="U212" s="178"/>
      <c r="V212" s="191"/>
      <c r="W212" s="53"/>
      <c r="Z212">
        <v>0</v>
      </c>
    </row>
    <row r="213" spans="1:26" x14ac:dyDescent="0.25">
      <c r="A213" s="10"/>
      <c r="B213" s="204"/>
      <c r="C213" s="172">
        <v>767</v>
      </c>
      <c r="D213" s="235" t="s">
        <v>89</v>
      </c>
      <c r="E213" s="235"/>
      <c r="F213" s="138"/>
      <c r="G213" s="171"/>
      <c r="H213" s="138"/>
      <c r="I213" s="140">
        <f>ROUND((SUM(I208:I212))/1,2)</f>
        <v>0</v>
      </c>
      <c r="J213" s="139"/>
      <c r="K213" s="139"/>
      <c r="L213" s="139">
        <f>ROUND((SUM(L208:L212))/1,2)</f>
        <v>0</v>
      </c>
      <c r="M213" s="139">
        <f>ROUND((SUM(M208:M212))/1,2)</f>
        <v>0</v>
      </c>
      <c r="N213" s="139"/>
      <c r="O213" s="139"/>
      <c r="P213" s="139"/>
      <c r="Q213" s="10"/>
      <c r="R213" s="10"/>
      <c r="S213" s="10">
        <f>ROUND((SUM(S208:S212))/1,2)</f>
        <v>0.01</v>
      </c>
      <c r="T213" s="10"/>
      <c r="U213" s="10"/>
      <c r="V213" s="192">
        <f>ROUND((SUM(V208:V212))/1,2)</f>
        <v>0</v>
      </c>
      <c r="W213" s="208"/>
      <c r="X213" s="137"/>
      <c r="Y213" s="137"/>
      <c r="Z213" s="137"/>
    </row>
    <row r="214" spans="1:26" x14ac:dyDescent="0.25">
      <c r="A214" s="1"/>
      <c r="B214" s="200"/>
      <c r="C214" s="1"/>
      <c r="D214" s="1"/>
      <c r="E214" s="131"/>
      <c r="F214" s="131"/>
      <c r="G214" s="165"/>
      <c r="H214" s="131"/>
      <c r="I214" s="131"/>
      <c r="J214" s="132"/>
      <c r="K214" s="132"/>
      <c r="L214" s="132"/>
      <c r="M214" s="132"/>
      <c r="N214" s="132"/>
      <c r="O214" s="132"/>
      <c r="P214" s="132"/>
      <c r="Q214" s="1"/>
      <c r="R214" s="1"/>
      <c r="S214" s="1"/>
      <c r="T214" s="1"/>
      <c r="U214" s="1"/>
      <c r="V214" s="193"/>
      <c r="W214" s="53"/>
    </row>
    <row r="215" spans="1:26" x14ac:dyDescent="0.25">
      <c r="A215" s="10"/>
      <c r="B215" s="204"/>
      <c r="C215" s="172">
        <v>787</v>
      </c>
      <c r="D215" s="235" t="s">
        <v>90</v>
      </c>
      <c r="E215" s="235"/>
      <c r="F215" s="138"/>
      <c r="G215" s="171"/>
      <c r="H215" s="138"/>
      <c r="I215" s="138"/>
      <c r="J215" s="139"/>
      <c r="K215" s="139"/>
      <c r="L215" s="139"/>
      <c r="M215" s="139"/>
      <c r="N215" s="139"/>
      <c r="O215" s="139"/>
      <c r="P215" s="139"/>
      <c r="Q215" s="10"/>
      <c r="R215" s="10"/>
      <c r="S215" s="10"/>
      <c r="T215" s="10"/>
      <c r="U215" s="10"/>
      <c r="V215" s="190"/>
      <c r="W215" s="208"/>
      <c r="X215" s="137"/>
      <c r="Y215" s="137"/>
      <c r="Z215" s="137"/>
    </row>
    <row r="216" spans="1:26" ht="24.95" customHeight="1" x14ac:dyDescent="0.25">
      <c r="A216" s="179"/>
      <c r="B216" s="205">
        <v>78</v>
      </c>
      <c r="C216" s="180" t="s">
        <v>273</v>
      </c>
      <c r="D216" s="236" t="s">
        <v>274</v>
      </c>
      <c r="E216" s="236"/>
      <c r="F216" s="174" t="s">
        <v>113</v>
      </c>
      <c r="G216" s="175">
        <v>410</v>
      </c>
      <c r="H216" s="174"/>
      <c r="I216" s="174">
        <f>ROUND(G216*(H216),2)</f>
        <v>0</v>
      </c>
      <c r="J216" s="176">
        <f>ROUND(G216*(N216),2)</f>
        <v>1078.3</v>
      </c>
      <c r="K216" s="177">
        <f>ROUND(G216*(O216),2)</f>
        <v>0</v>
      </c>
      <c r="L216" s="177">
        <f>ROUND(G216*(H216),2)</f>
        <v>0</v>
      </c>
      <c r="M216" s="177"/>
      <c r="N216" s="177">
        <v>2.63</v>
      </c>
      <c r="O216" s="177"/>
      <c r="P216" s="181"/>
      <c r="Q216" s="181"/>
      <c r="R216" s="181"/>
      <c r="S216" s="182">
        <f>ROUND(G216*(P216),3)</f>
        <v>0</v>
      </c>
      <c r="T216" s="178"/>
      <c r="U216" s="178"/>
      <c r="V216" s="191"/>
      <c r="W216" s="53"/>
      <c r="Z216">
        <v>0</v>
      </c>
    </row>
    <row r="217" spans="1:26" ht="24.95" customHeight="1" x14ac:dyDescent="0.25">
      <c r="A217" s="179"/>
      <c r="B217" s="205">
        <v>79</v>
      </c>
      <c r="C217" s="180" t="s">
        <v>275</v>
      </c>
      <c r="D217" s="236" t="s">
        <v>276</v>
      </c>
      <c r="E217" s="236"/>
      <c r="F217" s="174" t="s">
        <v>180</v>
      </c>
      <c r="G217" s="175">
        <v>1.95</v>
      </c>
      <c r="H217" s="176"/>
      <c r="I217" s="174">
        <f>ROUND(G217*(H217),2)</f>
        <v>0</v>
      </c>
      <c r="J217" s="176">
        <f>ROUND(G217*(N217),2)</f>
        <v>21.03</v>
      </c>
      <c r="K217" s="177">
        <f>ROUND(G217*(O217),2)</f>
        <v>0</v>
      </c>
      <c r="L217" s="177">
        <f>ROUND(G217*(H217),2)</f>
        <v>0</v>
      </c>
      <c r="M217" s="177"/>
      <c r="N217" s="177">
        <v>10.782999999999999</v>
      </c>
      <c r="O217" s="177"/>
      <c r="P217" s="181"/>
      <c r="Q217" s="181"/>
      <c r="R217" s="181"/>
      <c r="S217" s="182">
        <f>ROUND(G217*(P217),3)</f>
        <v>0</v>
      </c>
      <c r="T217" s="178"/>
      <c r="U217" s="178"/>
      <c r="V217" s="191"/>
      <c r="W217" s="53"/>
      <c r="Z217">
        <v>0</v>
      </c>
    </row>
    <row r="218" spans="1:26" x14ac:dyDescent="0.25">
      <c r="A218" s="10"/>
      <c r="B218" s="204"/>
      <c r="C218" s="172">
        <v>787</v>
      </c>
      <c r="D218" s="235" t="s">
        <v>90</v>
      </c>
      <c r="E218" s="235"/>
      <c r="F218" s="138"/>
      <c r="G218" s="171"/>
      <c r="H218" s="138"/>
      <c r="I218" s="140">
        <f>ROUND((SUM(I215:I217))/1,2)</f>
        <v>0</v>
      </c>
      <c r="J218" s="139"/>
      <c r="K218" s="139"/>
      <c r="L218" s="139">
        <f>ROUND((SUM(L215:L217))/1,2)</f>
        <v>0</v>
      </c>
      <c r="M218" s="139">
        <f>ROUND((SUM(M215:M217))/1,2)</f>
        <v>0</v>
      </c>
      <c r="N218" s="139"/>
      <c r="O218" s="139"/>
      <c r="P218" s="139"/>
      <c r="Q218" s="10"/>
      <c r="R218" s="10"/>
      <c r="S218" s="10">
        <f>ROUND((SUM(S215:S217))/1,2)</f>
        <v>0</v>
      </c>
      <c r="T218" s="10"/>
      <c r="U218" s="10"/>
      <c r="V218" s="192">
        <f>ROUND((SUM(V215:V217))/1,2)</f>
        <v>0</v>
      </c>
      <c r="W218" s="208"/>
      <c r="X218" s="137"/>
      <c r="Y218" s="137"/>
      <c r="Z218" s="137"/>
    </row>
    <row r="219" spans="1:26" x14ac:dyDescent="0.25">
      <c r="A219" s="1"/>
      <c r="B219" s="200"/>
      <c r="C219" s="1"/>
      <c r="D219" s="1"/>
      <c r="E219" s="131"/>
      <c r="F219" s="131"/>
      <c r="G219" s="165"/>
      <c r="H219" s="131"/>
      <c r="I219" s="131"/>
      <c r="J219" s="132"/>
      <c r="K219" s="132"/>
      <c r="L219" s="132"/>
      <c r="M219" s="132"/>
      <c r="N219" s="132"/>
      <c r="O219" s="132"/>
      <c r="P219" s="132"/>
      <c r="Q219" s="1"/>
      <c r="R219" s="1"/>
      <c r="S219" s="1"/>
      <c r="T219" s="1"/>
      <c r="U219" s="1"/>
      <c r="V219" s="193"/>
      <c r="W219" s="53"/>
    </row>
    <row r="220" spans="1:26" x14ac:dyDescent="0.25">
      <c r="A220" s="10"/>
      <c r="B220" s="204"/>
      <c r="C220" s="10"/>
      <c r="D220" s="237" t="s">
        <v>79</v>
      </c>
      <c r="E220" s="237"/>
      <c r="F220" s="138"/>
      <c r="G220" s="171"/>
      <c r="H220" s="138"/>
      <c r="I220" s="140">
        <f>ROUND((SUM(I137:I219))/2,2)</f>
        <v>0</v>
      </c>
      <c r="J220" s="139"/>
      <c r="K220" s="139"/>
      <c r="L220" s="138">
        <f>ROUND((SUM(L137:L219))/2,2)</f>
        <v>0</v>
      </c>
      <c r="M220" s="138">
        <f>ROUND((SUM(M137:M219))/2,2)</f>
        <v>0</v>
      </c>
      <c r="N220" s="139"/>
      <c r="O220" s="139"/>
      <c r="P220" s="184"/>
      <c r="Q220" s="10"/>
      <c r="R220" s="10"/>
      <c r="S220" s="184">
        <f>ROUND((SUM(S137:S219))/2,2)</f>
        <v>0.02</v>
      </c>
      <c r="T220" s="10"/>
      <c r="U220" s="10"/>
      <c r="V220" s="192">
        <f>ROUND((SUM(V137:V219))/2,2)</f>
        <v>0</v>
      </c>
      <c r="W220" s="53"/>
    </row>
    <row r="221" spans="1:26" x14ac:dyDescent="0.25">
      <c r="A221" s="1"/>
      <c r="B221" s="200"/>
      <c r="C221" s="1"/>
      <c r="D221" s="1"/>
      <c r="E221" s="131"/>
      <c r="F221" s="131"/>
      <c r="G221" s="165"/>
      <c r="H221" s="131"/>
      <c r="I221" s="131"/>
      <c r="J221" s="132"/>
      <c r="K221" s="132"/>
      <c r="L221" s="132"/>
      <c r="M221" s="132"/>
      <c r="N221" s="132"/>
      <c r="O221" s="132"/>
      <c r="P221" s="132"/>
      <c r="Q221" s="1"/>
      <c r="R221" s="1"/>
      <c r="S221" s="1"/>
      <c r="T221" s="1"/>
      <c r="U221" s="1"/>
      <c r="V221" s="193"/>
      <c r="W221" s="53"/>
    </row>
    <row r="222" spans="1:26" x14ac:dyDescent="0.25">
      <c r="A222" s="10"/>
      <c r="B222" s="204"/>
      <c r="C222" s="10"/>
      <c r="D222" s="237" t="s">
        <v>91</v>
      </c>
      <c r="E222" s="237"/>
      <c r="F222" s="138"/>
      <c r="G222" s="171"/>
      <c r="H222" s="138"/>
      <c r="I222" s="138"/>
      <c r="J222" s="139"/>
      <c r="K222" s="139"/>
      <c r="L222" s="139"/>
      <c r="M222" s="139"/>
      <c r="N222" s="139"/>
      <c r="O222" s="139"/>
      <c r="P222" s="139"/>
      <c r="Q222" s="10"/>
      <c r="R222" s="10"/>
      <c r="S222" s="10"/>
      <c r="T222" s="10"/>
      <c r="U222" s="10"/>
      <c r="V222" s="190"/>
      <c r="W222" s="208"/>
      <c r="X222" s="137"/>
      <c r="Y222" s="137"/>
      <c r="Z222" s="137"/>
    </row>
    <row r="223" spans="1:26" x14ac:dyDescent="0.25">
      <c r="A223" s="10"/>
      <c r="B223" s="204"/>
      <c r="C223" s="172">
        <v>921</v>
      </c>
      <c r="D223" s="235" t="s">
        <v>92</v>
      </c>
      <c r="E223" s="235"/>
      <c r="F223" s="138"/>
      <c r="G223" s="171"/>
      <c r="H223" s="138"/>
      <c r="I223" s="138"/>
      <c r="J223" s="139"/>
      <c r="K223" s="139"/>
      <c r="L223" s="139"/>
      <c r="M223" s="139"/>
      <c r="N223" s="139"/>
      <c r="O223" s="139"/>
      <c r="P223" s="139"/>
      <c r="Q223" s="10"/>
      <c r="R223" s="10"/>
      <c r="S223" s="10"/>
      <c r="T223" s="10"/>
      <c r="U223" s="10"/>
      <c r="V223" s="190"/>
      <c r="W223" s="208"/>
      <c r="X223" s="137"/>
      <c r="Y223" s="137"/>
      <c r="Z223" s="137"/>
    </row>
    <row r="224" spans="1:26" ht="24.95" customHeight="1" x14ac:dyDescent="0.25">
      <c r="A224" s="179"/>
      <c r="B224" s="205">
        <v>80</v>
      </c>
      <c r="C224" s="180" t="s">
        <v>277</v>
      </c>
      <c r="D224" s="236" t="s">
        <v>278</v>
      </c>
      <c r="E224" s="236"/>
      <c r="F224" s="174" t="s">
        <v>279</v>
      </c>
      <c r="G224" s="175">
        <v>15</v>
      </c>
      <c r="H224" s="174"/>
      <c r="I224" s="174">
        <f>ROUND(G224*(H224),2)</f>
        <v>0</v>
      </c>
      <c r="J224" s="176">
        <f>ROUND(G224*(N224),2)</f>
        <v>259.8</v>
      </c>
      <c r="K224" s="177">
        <f>ROUND(G224*(O224),2)</f>
        <v>0</v>
      </c>
      <c r="L224" s="177">
        <f>ROUND(G224*(H224),2)</f>
        <v>0</v>
      </c>
      <c r="M224" s="177"/>
      <c r="N224" s="177">
        <v>17.32</v>
      </c>
      <c r="O224" s="177"/>
      <c r="P224" s="181"/>
      <c r="Q224" s="181"/>
      <c r="R224" s="181"/>
      <c r="S224" s="182">
        <f>ROUND(G224*(P224),3)</f>
        <v>0</v>
      </c>
      <c r="T224" s="178"/>
      <c r="U224" s="178"/>
      <c r="V224" s="191"/>
      <c r="W224" s="53"/>
      <c r="Z224">
        <v>0</v>
      </c>
    </row>
    <row r="225" spans="1:26" x14ac:dyDescent="0.25">
      <c r="A225" s="10"/>
      <c r="B225" s="204"/>
      <c r="C225" s="172">
        <v>921</v>
      </c>
      <c r="D225" s="235" t="s">
        <v>92</v>
      </c>
      <c r="E225" s="235"/>
      <c r="F225" s="138"/>
      <c r="G225" s="171"/>
      <c r="H225" s="138"/>
      <c r="I225" s="140">
        <f>ROUND((SUM(I223:I224))/1,2)</f>
        <v>0</v>
      </c>
      <c r="J225" s="139"/>
      <c r="K225" s="139"/>
      <c r="L225" s="139">
        <f>ROUND((SUM(L223:L224))/1,2)</f>
        <v>0</v>
      </c>
      <c r="M225" s="139">
        <f>ROUND((SUM(M223:M224))/1,2)</f>
        <v>0</v>
      </c>
      <c r="N225" s="139"/>
      <c r="O225" s="139"/>
      <c r="P225" s="139"/>
      <c r="Q225" s="10"/>
      <c r="R225" s="10"/>
      <c r="S225" s="10">
        <f>ROUND((SUM(S223:S224))/1,2)</f>
        <v>0</v>
      </c>
      <c r="T225" s="10"/>
      <c r="U225" s="10"/>
      <c r="V225" s="192">
        <f>ROUND((SUM(V223:V224))/1,2)</f>
        <v>0</v>
      </c>
      <c r="W225" s="208"/>
      <c r="X225" s="137"/>
      <c r="Y225" s="137"/>
      <c r="Z225" s="137"/>
    </row>
    <row r="226" spans="1:26" x14ac:dyDescent="0.25">
      <c r="A226" s="1"/>
      <c r="B226" s="200"/>
      <c r="C226" s="1"/>
      <c r="D226" s="1"/>
      <c r="E226" s="131"/>
      <c r="F226" s="131"/>
      <c r="G226" s="165"/>
      <c r="H226" s="131"/>
      <c r="I226" s="131"/>
      <c r="J226" s="132"/>
      <c r="K226" s="132"/>
      <c r="L226" s="132"/>
      <c r="M226" s="132"/>
      <c r="N226" s="132"/>
      <c r="O226" s="132"/>
      <c r="P226" s="132"/>
      <c r="Q226" s="1"/>
      <c r="R226" s="1"/>
      <c r="S226" s="1"/>
      <c r="T226" s="1"/>
      <c r="U226" s="1"/>
      <c r="V226" s="193"/>
      <c r="W226" s="53"/>
    </row>
    <row r="227" spans="1:26" x14ac:dyDescent="0.25">
      <c r="A227" s="10"/>
      <c r="B227" s="204"/>
      <c r="C227" s="172">
        <v>943</v>
      </c>
      <c r="D227" s="235" t="s">
        <v>93</v>
      </c>
      <c r="E227" s="235"/>
      <c r="F227" s="138"/>
      <c r="G227" s="171"/>
      <c r="H227" s="138"/>
      <c r="I227" s="138"/>
      <c r="J227" s="139"/>
      <c r="K227" s="139"/>
      <c r="L227" s="139"/>
      <c r="M227" s="139"/>
      <c r="N227" s="139"/>
      <c r="O227" s="139"/>
      <c r="P227" s="139"/>
      <c r="Q227" s="10"/>
      <c r="R227" s="10"/>
      <c r="S227" s="10"/>
      <c r="T227" s="10"/>
      <c r="U227" s="10"/>
      <c r="V227" s="190"/>
      <c r="W227" s="208"/>
      <c r="X227" s="137"/>
      <c r="Y227" s="137"/>
      <c r="Z227" s="137"/>
    </row>
    <row r="228" spans="1:26" ht="35.1" customHeight="1" x14ac:dyDescent="0.25">
      <c r="A228" s="179"/>
      <c r="B228" s="205">
        <v>81</v>
      </c>
      <c r="C228" s="180" t="s">
        <v>280</v>
      </c>
      <c r="D228" s="236" t="s">
        <v>281</v>
      </c>
      <c r="E228" s="236"/>
      <c r="F228" s="174" t="s">
        <v>270</v>
      </c>
      <c r="G228" s="175">
        <v>42000</v>
      </c>
      <c r="H228" s="174"/>
      <c r="I228" s="174">
        <f>ROUND(G228*(H228),2)</f>
        <v>0</v>
      </c>
      <c r="J228" s="176">
        <f>ROUND(G228*(N228),2)</f>
        <v>23100</v>
      </c>
      <c r="K228" s="177">
        <f>ROUND(G228*(O228),2)</f>
        <v>0</v>
      </c>
      <c r="L228" s="177">
        <f>ROUND(G228*(H228),2)</f>
        <v>0</v>
      </c>
      <c r="M228" s="177"/>
      <c r="N228" s="177">
        <v>0.55000000000000004</v>
      </c>
      <c r="O228" s="177"/>
      <c r="P228" s="181"/>
      <c r="Q228" s="181"/>
      <c r="R228" s="181"/>
      <c r="S228" s="182">
        <f>ROUND(G228*(P228),3)</f>
        <v>0</v>
      </c>
      <c r="T228" s="178"/>
      <c r="U228" s="178"/>
      <c r="V228" s="191"/>
      <c r="W228" s="53"/>
      <c r="Z228">
        <v>0</v>
      </c>
    </row>
    <row r="229" spans="1:26" ht="35.1" customHeight="1" x14ac:dyDescent="0.25">
      <c r="A229" s="179"/>
      <c r="B229" s="205">
        <v>82</v>
      </c>
      <c r="C229" s="180" t="s">
        <v>282</v>
      </c>
      <c r="D229" s="236" t="s">
        <v>283</v>
      </c>
      <c r="E229" s="236"/>
      <c r="F229" s="174" t="s">
        <v>270</v>
      </c>
      <c r="G229" s="175">
        <v>2000</v>
      </c>
      <c r="H229" s="174"/>
      <c r="I229" s="174">
        <f>ROUND(G229*(H229),2)</f>
        <v>0</v>
      </c>
      <c r="J229" s="176">
        <f>ROUND(G229*(N229),2)</f>
        <v>1100</v>
      </c>
      <c r="K229" s="177">
        <f>ROUND(G229*(O229),2)</f>
        <v>0</v>
      </c>
      <c r="L229" s="177">
        <f>ROUND(G229*(H229),2)</f>
        <v>0</v>
      </c>
      <c r="M229" s="177"/>
      <c r="N229" s="177">
        <v>0.55000000000000004</v>
      </c>
      <c r="O229" s="177"/>
      <c r="P229" s="181"/>
      <c r="Q229" s="181"/>
      <c r="R229" s="181"/>
      <c r="S229" s="182">
        <f>ROUND(G229*(P229),3)</f>
        <v>0</v>
      </c>
      <c r="T229" s="178"/>
      <c r="U229" s="178"/>
      <c r="V229" s="191"/>
      <c r="W229" s="53"/>
      <c r="Z229">
        <v>0</v>
      </c>
    </row>
    <row r="230" spans="1:26" ht="35.1" customHeight="1" x14ac:dyDescent="0.25">
      <c r="A230" s="179"/>
      <c r="B230" s="205">
        <v>83</v>
      </c>
      <c r="C230" s="180" t="s">
        <v>284</v>
      </c>
      <c r="D230" s="236" t="s">
        <v>285</v>
      </c>
      <c r="E230" s="236"/>
      <c r="F230" s="174" t="s">
        <v>270</v>
      </c>
      <c r="G230" s="175">
        <v>44000</v>
      </c>
      <c r="H230" s="174"/>
      <c r="I230" s="174">
        <f>ROUND(G230*(H230),2)</f>
        <v>0</v>
      </c>
      <c r="J230" s="176">
        <f>ROUND(G230*(N230),2)</f>
        <v>15400</v>
      </c>
      <c r="K230" s="177">
        <f>ROUND(G230*(O230),2)</f>
        <v>0</v>
      </c>
      <c r="L230" s="177">
        <f>ROUND(G230*(H230),2)</f>
        <v>0</v>
      </c>
      <c r="M230" s="177"/>
      <c r="N230" s="177">
        <v>0.35</v>
      </c>
      <c r="O230" s="177"/>
      <c r="P230" s="181"/>
      <c r="Q230" s="181"/>
      <c r="R230" s="181"/>
      <c r="S230" s="182">
        <f>ROUND(G230*(P230),3)</f>
        <v>0</v>
      </c>
      <c r="T230" s="178"/>
      <c r="U230" s="178"/>
      <c r="V230" s="191"/>
      <c r="W230" s="53"/>
      <c r="Z230">
        <v>0</v>
      </c>
    </row>
    <row r="231" spans="1:26" x14ac:dyDescent="0.25">
      <c r="A231" s="10"/>
      <c r="B231" s="204"/>
      <c r="C231" s="172">
        <v>943</v>
      </c>
      <c r="D231" s="235" t="s">
        <v>93</v>
      </c>
      <c r="E231" s="235"/>
      <c r="F231" s="138"/>
      <c r="G231" s="171"/>
      <c r="H231" s="138"/>
      <c r="I231" s="140">
        <f>ROUND((SUM(I227:I230))/1,2)</f>
        <v>0</v>
      </c>
      <c r="J231" s="139"/>
      <c r="K231" s="139"/>
      <c r="L231" s="139">
        <f>ROUND((SUM(L227:L230))/1,2)</f>
        <v>0</v>
      </c>
      <c r="M231" s="139">
        <f>ROUND((SUM(M227:M230))/1,2)</f>
        <v>0</v>
      </c>
      <c r="N231" s="139"/>
      <c r="O231" s="139"/>
      <c r="P231" s="139"/>
      <c r="Q231" s="10"/>
      <c r="R231" s="10"/>
      <c r="S231" s="10">
        <f>ROUND((SUM(S227:S230))/1,2)</f>
        <v>0</v>
      </c>
      <c r="T231" s="10"/>
      <c r="U231" s="10"/>
      <c r="V231" s="192">
        <f>ROUND((SUM(V227:V230))/1,2)</f>
        <v>0</v>
      </c>
      <c r="W231" s="208"/>
      <c r="X231" s="137"/>
      <c r="Y231" s="137"/>
      <c r="Z231" s="137"/>
    </row>
    <row r="232" spans="1:26" x14ac:dyDescent="0.25">
      <c r="A232" s="1"/>
      <c r="B232" s="200"/>
      <c r="C232" s="1"/>
      <c r="D232" s="1"/>
      <c r="E232" s="131"/>
      <c r="F232" s="131"/>
      <c r="G232" s="165"/>
      <c r="H232" s="131"/>
      <c r="I232" s="131"/>
      <c r="J232" s="132"/>
      <c r="K232" s="132"/>
      <c r="L232" s="132"/>
      <c r="M232" s="132"/>
      <c r="N232" s="132"/>
      <c r="O232" s="132"/>
      <c r="P232" s="132"/>
      <c r="Q232" s="1"/>
      <c r="R232" s="1"/>
      <c r="S232" s="1"/>
      <c r="T232" s="1"/>
      <c r="U232" s="1"/>
      <c r="V232" s="193"/>
      <c r="W232" s="53"/>
    </row>
    <row r="233" spans="1:26" x14ac:dyDescent="0.25">
      <c r="A233" s="10"/>
      <c r="B233" s="204"/>
      <c r="C233" s="10"/>
      <c r="D233" s="237" t="s">
        <v>91</v>
      </c>
      <c r="E233" s="237"/>
      <c r="F233" s="138"/>
      <c r="G233" s="171"/>
      <c r="H233" s="138"/>
      <c r="I233" s="140">
        <f>ROUND((SUM(I222:I232))/2,2)</f>
        <v>0</v>
      </c>
      <c r="J233" s="139"/>
      <c r="K233" s="139"/>
      <c r="L233" s="138">
        <f>ROUND((SUM(L222:L232))/2,2)</f>
        <v>0</v>
      </c>
      <c r="M233" s="138">
        <f>ROUND((SUM(M222:M232))/2,2)</f>
        <v>0</v>
      </c>
      <c r="N233" s="139"/>
      <c r="O233" s="139"/>
      <c r="P233" s="184"/>
      <c r="Q233" s="10"/>
      <c r="R233" s="10"/>
      <c r="S233" s="184">
        <f>ROUND((SUM(S222:S232))/2,2)</f>
        <v>0</v>
      </c>
      <c r="T233" s="10"/>
      <c r="U233" s="10"/>
      <c r="V233" s="192">
        <f>ROUND((SUM(V222:V232))/2,2)</f>
        <v>0</v>
      </c>
      <c r="W233" s="53"/>
    </row>
    <row r="234" spans="1:26" x14ac:dyDescent="0.25">
      <c r="A234" s="1"/>
      <c r="B234" s="200"/>
      <c r="C234" s="1"/>
      <c r="D234" s="1"/>
      <c r="E234" s="131"/>
      <c r="F234" s="131"/>
      <c r="G234" s="165"/>
      <c r="H234" s="131"/>
      <c r="I234" s="131"/>
      <c r="J234" s="132"/>
      <c r="K234" s="132"/>
      <c r="L234" s="132"/>
      <c r="M234" s="132"/>
      <c r="N234" s="132"/>
      <c r="O234" s="132"/>
      <c r="P234" s="132"/>
      <c r="Q234" s="1"/>
      <c r="R234" s="1"/>
      <c r="S234" s="1"/>
      <c r="T234" s="1"/>
      <c r="U234" s="1"/>
      <c r="V234" s="193"/>
      <c r="W234" s="53"/>
    </row>
    <row r="235" spans="1:26" x14ac:dyDescent="0.25">
      <c r="A235" s="10"/>
      <c r="B235" s="204"/>
      <c r="C235" s="10"/>
      <c r="D235" s="237" t="s">
        <v>8</v>
      </c>
      <c r="E235" s="237"/>
      <c r="F235" s="138"/>
      <c r="G235" s="171"/>
      <c r="H235" s="138"/>
      <c r="I235" s="138"/>
      <c r="J235" s="139"/>
      <c r="K235" s="139"/>
      <c r="L235" s="139"/>
      <c r="M235" s="139"/>
      <c r="N235" s="139"/>
      <c r="O235" s="139"/>
      <c r="P235" s="139"/>
      <c r="Q235" s="10"/>
      <c r="R235" s="10"/>
      <c r="S235" s="10"/>
      <c r="T235" s="10"/>
      <c r="U235" s="10"/>
      <c r="V235" s="190"/>
      <c r="W235" s="208"/>
      <c r="X235" s="137"/>
      <c r="Y235" s="137"/>
      <c r="Z235" s="137"/>
    </row>
    <row r="236" spans="1:26" x14ac:dyDescent="0.25">
      <c r="A236" s="10"/>
      <c r="B236" s="204"/>
      <c r="C236" s="172">
        <v>0</v>
      </c>
      <c r="D236" s="235" t="s">
        <v>94</v>
      </c>
      <c r="E236" s="235"/>
      <c r="F236" s="138"/>
      <c r="G236" s="171"/>
      <c r="H236" s="138"/>
      <c r="I236" s="138"/>
      <c r="J236" s="139"/>
      <c r="K236" s="139"/>
      <c r="L236" s="139"/>
      <c r="M236" s="139"/>
      <c r="N236" s="139"/>
      <c r="O236" s="139"/>
      <c r="P236" s="139"/>
      <c r="Q236" s="10"/>
      <c r="R236" s="10"/>
      <c r="S236" s="10"/>
      <c r="T236" s="10"/>
      <c r="U236" s="10"/>
      <c r="V236" s="190"/>
      <c r="W236" s="208"/>
      <c r="X236" s="137"/>
      <c r="Y236" s="137"/>
      <c r="Z236" s="137"/>
    </row>
    <row r="237" spans="1:26" ht="24.95" customHeight="1" x14ac:dyDescent="0.25">
      <c r="A237" s="179"/>
      <c r="B237" s="205">
        <v>84</v>
      </c>
      <c r="C237" s="180" t="s">
        <v>286</v>
      </c>
      <c r="D237" s="236" t="s">
        <v>287</v>
      </c>
      <c r="E237" s="236"/>
      <c r="F237" s="174" t="s">
        <v>279</v>
      </c>
      <c r="G237" s="175">
        <v>140</v>
      </c>
      <c r="H237" s="174"/>
      <c r="I237" s="174">
        <f>ROUND(G237*(H237),2)</f>
        <v>0</v>
      </c>
      <c r="J237" s="176">
        <f>ROUND(G237*(N237),2)</f>
        <v>1762.6</v>
      </c>
      <c r="K237" s="177">
        <f>ROUND(G237*(O237),2)</f>
        <v>0</v>
      </c>
      <c r="L237" s="177">
        <f>ROUND(G237*(H237),2)</f>
        <v>0</v>
      </c>
      <c r="M237" s="177"/>
      <c r="N237" s="177">
        <v>12.59</v>
      </c>
      <c r="O237" s="177"/>
      <c r="P237" s="181"/>
      <c r="Q237" s="181"/>
      <c r="R237" s="181"/>
      <c r="S237" s="182">
        <f>ROUND(G237*(P237),3)</f>
        <v>0</v>
      </c>
      <c r="T237" s="178"/>
      <c r="U237" s="178"/>
      <c r="V237" s="191"/>
      <c r="W237" s="53"/>
      <c r="Z237">
        <v>0</v>
      </c>
    </row>
    <row r="238" spans="1:26" ht="24.95" customHeight="1" x14ac:dyDescent="0.25">
      <c r="A238" s="179"/>
      <c r="B238" s="205">
        <v>85</v>
      </c>
      <c r="C238" s="180" t="s">
        <v>288</v>
      </c>
      <c r="D238" s="236" t="s">
        <v>289</v>
      </c>
      <c r="E238" s="236"/>
      <c r="F238" s="174" t="s">
        <v>290</v>
      </c>
      <c r="G238" s="175">
        <v>1</v>
      </c>
      <c r="H238" s="174"/>
      <c r="I238" s="174">
        <f>ROUND(G238*(H238),2)</f>
        <v>0</v>
      </c>
      <c r="J238" s="176">
        <f>ROUND(G238*(N238),2)</f>
        <v>350</v>
      </c>
      <c r="K238" s="177">
        <f>ROUND(G238*(O238),2)</f>
        <v>0</v>
      </c>
      <c r="L238" s="177">
        <f>ROUND(G238*(H238),2)</f>
        <v>0</v>
      </c>
      <c r="M238" s="177"/>
      <c r="N238" s="177">
        <v>350</v>
      </c>
      <c r="O238" s="177"/>
      <c r="P238" s="181"/>
      <c r="Q238" s="181"/>
      <c r="R238" s="181"/>
      <c r="S238" s="182">
        <f>ROUND(G238*(P238),3)</f>
        <v>0</v>
      </c>
      <c r="T238" s="178"/>
      <c r="U238" s="178"/>
      <c r="V238" s="191"/>
      <c r="W238" s="53"/>
      <c r="Z238">
        <v>0</v>
      </c>
    </row>
    <row r="239" spans="1:26" x14ac:dyDescent="0.25">
      <c r="A239" s="10"/>
      <c r="B239" s="204"/>
      <c r="C239" s="172">
        <v>0</v>
      </c>
      <c r="D239" s="235" t="s">
        <v>94</v>
      </c>
      <c r="E239" s="235"/>
      <c r="F239" s="138"/>
      <c r="G239" s="171"/>
      <c r="H239" s="138"/>
      <c r="I239" s="140">
        <f>ROUND((SUM(I236:I238))/1,2)</f>
        <v>0</v>
      </c>
      <c r="J239" s="139"/>
      <c r="K239" s="139"/>
      <c r="L239" s="139">
        <f>ROUND((SUM(L236:L238))/1,2)</f>
        <v>0</v>
      </c>
      <c r="M239" s="139">
        <f>ROUND((SUM(M236:M238))/1,2)</f>
        <v>0</v>
      </c>
      <c r="N239" s="139"/>
      <c r="O239" s="139"/>
      <c r="P239" s="184"/>
      <c r="Q239" s="1"/>
      <c r="R239" s="1"/>
      <c r="S239" s="184">
        <f>ROUND((SUM(S236:S238))/1,2)</f>
        <v>0</v>
      </c>
      <c r="T239" s="2"/>
      <c r="U239" s="2"/>
      <c r="V239" s="192">
        <f>ROUND((SUM(V236:V238))/1,2)</f>
        <v>0</v>
      </c>
      <c r="W239" s="53"/>
    </row>
    <row r="240" spans="1:26" x14ac:dyDescent="0.25">
      <c r="A240" s="1"/>
      <c r="B240" s="200"/>
      <c r="C240" s="1"/>
      <c r="D240" s="1"/>
      <c r="E240" s="131"/>
      <c r="F240" s="131"/>
      <c r="G240" s="165"/>
      <c r="H240" s="131"/>
      <c r="I240" s="131"/>
      <c r="J240" s="132"/>
      <c r="K240" s="132"/>
      <c r="L240" s="132"/>
      <c r="M240" s="132"/>
      <c r="N240" s="132"/>
      <c r="O240" s="132"/>
      <c r="P240" s="132"/>
      <c r="Q240" s="1"/>
      <c r="R240" s="1"/>
      <c r="S240" s="1"/>
      <c r="T240" s="1"/>
      <c r="U240" s="1"/>
      <c r="V240" s="193"/>
      <c r="W240" s="53"/>
    </row>
    <row r="241" spans="1:26" x14ac:dyDescent="0.25">
      <c r="A241" s="10"/>
      <c r="B241" s="204"/>
      <c r="C241" s="10"/>
      <c r="D241" s="237" t="s">
        <v>8</v>
      </c>
      <c r="E241" s="237"/>
      <c r="F241" s="138"/>
      <c r="G241" s="171"/>
      <c r="H241" s="138"/>
      <c r="I241" s="140">
        <f>ROUND((SUM(I235:I240))/2,2)</f>
        <v>0</v>
      </c>
      <c r="J241" s="139"/>
      <c r="K241" s="139"/>
      <c r="L241" s="139">
        <f>ROUND((SUM(L235:L240))/2,2)</f>
        <v>0</v>
      </c>
      <c r="M241" s="139">
        <f>ROUND((SUM(M235:M240))/2,2)</f>
        <v>0</v>
      </c>
      <c r="N241" s="139"/>
      <c r="O241" s="139"/>
      <c r="P241" s="184"/>
      <c r="Q241" s="1"/>
      <c r="R241" s="1"/>
      <c r="S241" s="184">
        <f>ROUND((SUM(S235:S240))/2,2)</f>
        <v>0</v>
      </c>
      <c r="T241" s="1"/>
      <c r="U241" s="1"/>
      <c r="V241" s="192">
        <f>ROUND((SUM(V235:V240))/2,2)</f>
        <v>0</v>
      </c>
      <c r="W241" s="53"/>
    </row>
    <row r="242" spans="1:26" x14ac:dyDescent="0.25">
      <c r="A242" s="1"/>
      <c r="B242" s="206"/>
      <c r="C242" s="185"/>
      <c r="D242" s="238" t="s">
        <v>95</v>
      </c>
      <c r="E242" s="238"/>
      <c r="F242" s="186"/>
      <c r="G242" s="187"/>
      <c r="H242" s="186"/>
      <c r="I242" s="186">
        <f>ROUND((SUM(I98:I241))/3,2)</f>
        <v>0</v>
      </c>
      <c r="J242" s="188"/>
      <c r="K242" s="188">
        <f>ROUND((SUM(K98:K241))/3,2)</f>
        <v>0</v>
      </c>
      <c r="L242" s="188">
        <f>ROUND((SUM(L98:L241))/3,2)</f>
        <v>0</v>
      </c>
      <c r="M242" s="188">
        <f>ROUND((SUM(M98:M241))/3,2)</f>
        <v>0</v>
      </c>
      <c r="N242" s="188"/>
      <c r="O242" s="188"/>
      <c r="P242" s="187"/>
      <c r="Q242" s="185"/>
      <c r="R242" s="185"/>
      <c r="S242" s="187">
        <f>ROUND((SUM(S98:S241))/3,2)</f>
        <v>0.02</v>
      </c>
      <c r="T242" s="185"/>
      <c r="U242" s="185"/>
      <c r="V242" s="194">
        <f>ROUND((SUM(V98:V241))/3,2)</f>
        <v>0</v>
      </c>
      <c r="W242" s="53"/>
      <c r="Z242">
        <f>(SUM(Z98:Z241))</f>
        <v>0</v>
      </c>
    </row>
  </sheetData>
  <mergeCells count="191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4:D74"/>
    <mergeCell ref="B62:D62"/>
    <mergeCell ref="B63:D63"/>
    <mergeCell ref="B64:D64"/>
    <mergeCell ref="B65:D65"/>
    <mergeCell ref="B66:D66"/>
    <mergeCell ref="B67:D67"/>
    <mergeCell ref="B55:D55"/>
    <mergeCell ref="B56:D56"/>
    <mergeCell ref="B57:D57"/>
    <mergeCell ref="B58:D58"/>
    <mergeCell ref="B60:D60"/>
    <mergeCell ref="B61:D61"/>
    <mergeCell ref="D98:E98"/>
    <mergeCell ref="D99:E99"/>
    <mergeCell ref="D100:E100"/>
    <mergeCell ref="D101:E101"/>
    <mergeCell ref="D102:E102"/>
    <mergeCell ref="D104:E104"/>
    <mergeCell ref="B83:D83"/>
    <mergeCell ref="B87:V87"/>
    <mergeCell ref="H1:I1"/>
    <mergeCell ref="B89:E89"/>
    <mergeCell ref="B90:E90"/>
    <mergeCell ref="B91:E91"/>
    <mergeCell ref="I89:P89"/>
    <mergeCell ref="B75:D75"/>
    <mergeCell ref="B76:D76"/>
    <mergeCell ref="B77:D77"/>
    <mergeCell ref="B79:D79"/>
    <mergeCell ref="B80:D80"/>
    <mergeCell ref="B81:D81"/>
    <mergeCell ref="B68:D68"/>
    <mergeCell ref="B69:D69"/>
    <mergeCell ref="B70:D70"/>
    <mergeCell ref="B71:D71"/>
    <mergeCell ref="B72:D72"/>
    <mergeCell ref="D111:E111"/>
    <mergeCell ref="D112:E112"/>
    <mergeCell ref="D113:E113"/>
    <mergeCell ref="D114:E114"/>
    <mergeCell ref="D115:E115"/>
    <mergeCell ref="D116:E116"/>
    <mergeCell ref="D105:E105"/>
    <mergeCell ref="D106:E106"/>
    <mergeCell ref="D107:E107"/>
    <mergeCell ref="D108:E108"/>
    <mergeCell ref="D109:E109"/>
    <mergeCell ref="D110:E110"/>
    <mergeCell ref="D123:E123"/>
    <mergeCell ref="D124:E124"/>
    <mergeCell ref="D125:E125"/>
    <mergeCell ref="D126:E126"/>
    <mergeCell ref="D127:E127"/>
    <mergeCell ref="D128:E128"/>
    <mergeCell ref="D117:E117"/>
    <mergeCell ref="D118:E118"/>
    <mergeCell ref="D119:E119"/>
    <mergeCell ref="D120:E120"/>
    <mergeCell ref="D121:E121"/>
    <mergeCell ref="D122:E122"/>
    <mergeCell ref="D137:E137"/>
    <mergeCell ref="D138:E138"/>
    <mergeCell ref="D139:E139"/>
    <mergeCell ref="D140:E140"/>
    <mergeCell ref="D141:E141"/>
    <mergeCell ref="D143:E143"/>
    <mergeCell ref="D129:E129"/>
    <mergeCell ref="D130:E130"/>
    <mergeCell ref="D131:E131"/>
    <mergeCell ref="D132:E132"/>
    <mergeCell ref="D133:E133"/>
    <mergeCell ref="D135:E135"/>
    <mergeCell ref="D151:E151"/>
    <mergeCell ref="D152:E152"/>
    <mergeCell ref="D153:E153"/>
    <mergeCell ref="D154:E154"/>
    <mergeCell ref="D155:E155"/>
    <mergeCell ref="D156:E156"/>
    <mergeCell ref="D144:E144"/>
    <mergeCell ref="D145:E145"/>
    <mergeCell ref="D146:E146"/>
    <mergeCell ref="D147:E147"/>
    <mergeCell ref="D148:E148"/>
    <mergeCell ref="D150:E150"/>
    <mergeCell ref="D164:E164"/>
    <mergeCell ref="D165:E165"/>
    <mergeCell ref="D166:E166"/>
    <mergeCell ref="D167:E167"/>
    <mergeCell ref="D169:E169"/>
    <mergeCell ref="D170:E170"/>
    <mergeCell ref="D157:E157"/>
    <mergeCell ref="D158:E158"/>
    <mergeCell ref="D159:E159"/>
    <mergeCell ref="D160:E160"/>
    <mergeCell ref="D161:E161"/>
    <mergeCell ref="D163:E163"/>
    <mergeCell ref="D178:E178"/>
    <mergeCell ref="D179:E179"/>
    <mergeCell ref="D180:E180"/>
    <mergeCell ref="D182:E182"/>
    <mergeCell ref="D183:E183"/>
    <mergeCell ref="D184:E184"/>
    <mergeCell ref="D171:E171"/>
    <mergeCell ref="D172:E172"/>
    <mergeCell ref="D173:E173"/>
    <mergeCell ref="D175:E175"/>
    <mergeCell ref="D176:E176"/>
    <mergeCell ref="D177:E177"/>
    <mergeCell ref="D192:E192"/>
    <mergeCell ref="D193:E193"/>
    <mergeCell ref="D194:E194"/>
    <mergeCell ref="D195:E195"/>
    <mergeCell ref="D196:E196"/>
    <mergeCell ref="D197:E197"/>
    <mergeCell ref="D185:E185"/>
    <mergeCell ref="D186:E186"/>
    <mergeCell ref="D187:E187"/>
    <mergeCell ref="D189:E189"/>
    <mergeCell ref="D190:E190"/>
    <mergeCell ref="D191:E191"/>
    <mergeCell ref="D205:E205"/>
    <mergeCell ref="D206:E206"/>
    <mergeCell ref="D208:E208"/>
    <mergeCell ref="D209:E209"/>
    <mergeCell ref="D210:E210"/>
    <mergeCell ref="D211:E211"/>
    <mergeCell ref="D198:E198"/>
    <mergeCell ref="D200:E200"/>
    <mergeCell ref="D201:E201"/>
    <mergeCell ref="D202:E202"/>
    <mergeCell ref="D203:E203"/>
    <mergeCell ref="D204:E204"/>
    <mergeCell ref="D220:E220"/>
    <mergeCell ref="D222:E222"/>
    <mergeCell ref="D223:E223"/>
    <mergeCell ref="D224:E224"/>
    <mergeCell ref="D225:E225"/>
    <mergeCell ref="D227:E227"/>
    <mergeCell ref="D212:E212"/>
    <mergeCell ref="D213:E213"/>
    <mergeCell ref="D215:E215"/>
    <mergeCell ref="D216:E216"/>
    <mergeCell ref="D217:E217"/>
    <mergeCell ref="D218:E218"/>
    <mergeCell ref="D236:E236"/>
    <mergeCell ref="D237:E237"/>
    <mergeCell ref="D238:E238"/>
    <mergeCell ref="D239:E239"/>
    <mergeCell ref="D241:E241"/>
    <mergeCell ref="D242:E242"/>
    <mergeCell ref="D228:E228"/>
    <mergeCell ref="D229:E229"/>
    <mergeCell ref="D230:E230"/>
    <mergeCell ref="D231:E231"/>
    <mergeCell ref="D233:E233"/>
    <mergeCell ref="D235:E235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97:B97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SO01 Prestavba záp.tribúny vrát.hl. vst.a prislúchajúceho zázemia ZŠ - SO01-1  Búracie práce</oddHeader>
    <oddFooter>&amp;RStrana &amp;P z &amp;N    &amp;L&amp;7Spracované systémom Systematic® Kalkulus, tel.: 051 77 10 585</oddFooter>
  </headerFooter>
  <rowBreaks count="2" manualBreakCount="2">
    <brk id="40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2"/>
  <sheetViews>
    <sheetView workbookViewId="0">
      <pane ySplit="1" topLeftCell="A2" activePane="bottomLeft" state="frozen"/>
      <selection pane="bottomLeft" activeCell="P18" sqref="P18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9.2851562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291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27521'!E64</f>
        <v>0</v>
      </c>
      <c r="D15" s="58">
        <f>'SO 27521'!F64</f>
        <v>0</v>
      </c>
      <c r="E15" s="67">
        <f>'SO 27521'!G64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27521'!E84</f>
        <v>0</v>
      </c>
      <c r="D16" s="93">
        <f>'SO 27521'!F84</f>
        <v>0</v>
      </c>
      <c r="E16" s="94">
        <f>'SO 27521'!G84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(SUM(Z113:Z741))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>
        <f>'SO 27521'!E92</f>
        <v>0</v>
      </c>
      <c r="D17" s="58">
        <f>'SO 27521'!F92</f>
        <v>0</v>
      </c>
      <c r="E17" s="67">
        <f>'SO 27521'!G92</f>
        <v>0</v>
      </c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/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27521'!K113:'SO 27521'!K741)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27521'!K113:'SO 27521'!K741)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291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77</v>
      </c>
      <c r="C56" s="256"/>
      <c r="D56" s="256"/>
      <c r="E56" s="138">
        <f>'SO 27521'!L127</f>
        <v>0</v>
      </c>
      <c r="F56" s="138">
        <f>'SO 27521'!M127</f>
        <v>0</v>
      </c>
      <c r="G56" s="138">
        <f>'SO 27521'!I127</f>
        <v>0</v>
      </c>
      <c r="H56" s="139">
        <f>'SO 27521'!S127</f>
        <v>0</v>
      </c>
      <c r="I56" s="139">
        <f>'SO 27521'!V127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292</v>
      </c>
      <c r="C57" s="256"/>
      <c r="D57" s="256"/>
      <c r="E57" s="138">
        <f>'SO 27521'!L141</f>
        <v>0</v>
      </c>
      <c r="F57" s="138">
        <f>'SO 27521'!M141</f>
        <v>0</v>
      </c>
      <c r="G57" s="138">
        <f>'SO 27521'!I141</f>
        <v>0</v>
      </c>
      <c r="H57" s="139">
        <f>'SO 27521'!S141</f>
        <v>660.62</v>
      </c>
      <c r="I57" s="139">
        <f>'SO 27521'!V141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293</v>
      </c>
      <c r="C58" s="256"/>
      <c r="D58" s="256"/>
      <c r="E58" s="138">
        <f>'SO 27521'!L179</f>
        <v>0</v>
      </c>
      <c r="F58" s="138">
        <f>'SO 27521'!M179</f>
        <v>0</v>
      </c>
      <c r="G58" s="138">
        <f>'SO 27521'!I179</f>
        <v>0</v>
      </c>
      <c r="H58" s="139">
        <f>'SO 27521'!S179</f>
        <v>253.33</v>
      </c>
      <c r="I58" s="139">
        <f>'SO 27521'!V179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294</v>
      </c>
      <c r="C59" s="256"/>
      <c r="D59" s="256"/>
      <c r="E59" s="138">
        <f>'SO 27521'!L212</f>
        <v>0</v>
      </c>
      <c r="F59" s="138">
        <f>'SO 27521'!M212</f>
        <v>0</v>
      </c>
      <c r="G59" s="138">
        <f>'SO 27521'!I212</f>
        <v>0</v>
      </c>
      <c r="H59" s="139">
        <f>'SO 27521'!S212</f>
        <v>907.36</v>
      </c>
      <c r="I59" s="139">
        <f>'SO 27521'!V212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5" t="s">
        <v>295</v>
      </c>
      <c r="C60" s="256"/>
      <c r="D60" s="256"/>
      <c r="E60" s="138">
        <f>'SO 27521'!L219</f>
        <v>0</v>
      </c>
      <c r="F60" s="138">
        <f>'SO 27521'!M219</f>
        <v>0</v>
      </c>
      <c r="G60" s="138">
        <f>'SO 27521'!I219</f>
        <v>0</v>
      </c>
      <c r="H60" s="139">
        <f>'SO 27521'!S219</f>
        <v>105.06</v>
      </c>
      <c r="I60" s="139">
        <f>'SO 27521'!V219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296</v>
      </c>
      <c r="C61" s="256"/>
      <c r="D61" s="256"/>
      <c r="E61" s="138">
        <f>'SO 27521'!L262</f>
        <v>0</v>
      </c>
      <c r="F61" s="138">
        <f>'SO 27521'!M262</f>
        <v>0</v>
      </c>
      <c r="G61" s="138">
        <f>'SO 27521'!I262</f>
        <v>0</v>
      </c>
      <c r="H61" s="139">
        <f>'SO 27521'!S262</f>
        <v>162.47999999999999</v>
      </c>
      <c r="I61" s="139">
        <f>'SO 27521'!V262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78</v>
      </c>
      <c r="C62" s="256"/>
      <c r="D62" s="256"/>
      <c r="E62" s="138">
        <f>'SO 27521'!L299</f>
        <v>0</v>
      </c>
      <c r="F62" s="138">
        <f>'SO 27521'!M299</f>
        <v>0</v>
      </c>
      <c r="G62" s="138">
        <f>'SO 27521'!I299</f>
        <v>0</v>
      </c>
      <c r="H62" s="139">
        <f>'SO 27521'!S299</f>
        <v>30.88</v>
      </c>
      <c r="I62" s="139">
        <f>'SO 27521'!V299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297</v>
      </c>
      <c r="C63" s="256"/>
      <c r="D63" s="256"/>
      <c r="E63" s="138">
        <f>'SO 27521'!L303</f>
        <v>0</v>
      </c>
      <c r="F63" s="138">
        <f>'SO 27521'!M303</f>
        <v>0</v>
      </c>
      <c r="G63" s="138">
        <f>'SO 27521'!I303</f>
        <v>0</v>
      </c>
      <c r="H63" s="139">
        <f>'SO 27521'!S303</f>
        <v>0</v>
      </c>
      <c r="I63" s="139">
        <f>'SO 27521'!V303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7" t="s">
        <v>76</v>
      </c>
      <c r="C64" s="237"/>
      <c r="D64" s="237"/>
      <c r="E64" s="140">
        <f>'SO 27521'!L305</f>
        <v>0</v>
      </c>
      <c r="F64" s="140">
        <f>'SO 27521'!M305</f>
        <v>0</v>
      </c>
      <c r="G64" s="140">
        <f>'SO 27521'!I305</f>
        <v>0</v>
      </c>
      <c r="H64" s="141">
        <f>'SO 27521'!S305</f>
        <v>2119.73</v>
      </c>
      <c r="I64" s="141">
        <f>'SO 27521'!V305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"/>
      <c r="B65" s="200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3"/>
    </row>
    <row r="66" spans="1:26" x14ac:dyDescent="0.25">
      <c r="A66" s="10"/>
      <c r="B66" s="257" t="s">
        <v>79</v>
      </c>
      <c r="C66" s="237"/>
      <c r="D66" s="237"/>
      <c r="E66" s="138"/>
      <c r="F66" s="138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298</v>
      </c>
      <c r="C67" s="256"/>
      <c r="D67" s="256"/>
      <c r="E67" s="138">
        <f>'SO 27521'!L322</f>
        <v>0</v>
      </c>
      <c r="F67" s="138">
        <f>'SO 27521'!M322</f>
        <v>0</v>
      </c>
      <c r="G67" s="138">
        <f>'SO 27521'!I322</f>
        <v>0</v>
      </c>
      <c r="H67" s="139">
        <f>'SO 27521'!S322</f>
        <v>0.05</v>
      </c>
      <c r="I67" s="139">
        <f>'SO 27521'!V322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5" t="s">
        <v>299</v>
      </c>
      <c r="C68" s="256"/>
      <c r="D68" s="256"/>
      <c r="E68" s="138">
        <f>'SO 27521'!L360</f>
        <v>0</v>
      </c>
      <c r="F68" s="138">
        <f>'SO 27521'!M360</f>
        <v>0</v>
      </c>
      <c r="G68" s="138">
        <f>'SO 27521'!I360</f>
        <v>0</v>
      </c>
      <c r="H68" s="139">
        <f>'SO 27521'!S360</f>
        <v>0.54</v>
      </c>
      <c r="I68" s="139">
        <f>'SO 27521'!V360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5" t="s">
        <v>80</v>
      </c>
      <c r="C69" s="256"/>
      <c r="D69" s="256"/>
      <c r="E69" s="138">
        <f>'SO 27521'!L382</f>
        <v>0</v>
      </c>
      <c r="F69" s="138">
        <f>'SO 27521'!M382</f>
        <v>0</v>
      </c>
      <c r="G69" s="138">
        <f>'SO 27521'!I382</f>
        <v>0</v>
      </c>
      <c r="H69" s="139">
        <f>'SO 27521'!S382</f>
        <v>0.1</v>
      </c>
      <c r="I69" s="139">
        <f>'SO 27521'!V382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0"/>
      <c r="B70" s="255" t="s">
        <v>300</v>
      </c>
      <c r="C70" s="256"/>
      <c r="D70" s="256"/>
      <c r="E70" s="138">
        <f>'SO 27521'!L387</f>
        <v>0</v>
      </c>
      <c r="F70" s="138">
        <f>'SO 27521'!M387</f>
        <v>0</v>
      </c>
      <c r="G70" s="138">
        <f>'SO 27521'!I387</f>
        <v>0</v>
      </c>
      <c r="H70" s="139">
        <f>'SO 27521'!S387</f>
        <v>0</v>
      </c>
      <c r="I70" s="139">
        <f>'SO 27521'!V387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08"/>
      <c r="X70" s="137"/>
      <c r="Y70" s="137"/>
      <c r="Z70" s="137"/>
    </row>
    <row r="71" spans="1:26" x14ac:dyDescent="0.25">
      <c r="A71" s="10"/>
      <c r="B71" s="255" t="s">
        <v>82</v>
      </c>
      <c r="C71" s="256"/>
      <c r="D71" s="256"/>
      <c r="E71" s="138">
        <f>'SO 27521'!L397</f>
        <v>0</v>
      </c>
      <c r="F71" s="138">
        <f>'SO 27521'!M397</f>
        <v>0</v>
      </c>
      <c r="G71" s="138">
        <f>'SO 27521'!I397</f>
        <v>0</v>
      </c>
      <c r="H71" s="139">
        <f>'SO 27521'!S397</f>
        <v>0</v>
      </c>
      <c r="I71" s="139">
        <f>'SO 27521'!V397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08"/>
      <c r="X71" s="137"/>
      <c r="Y71" s="137"/>
      <c r="Z71" s="137"/>
    </row>
    <row r="72" spans="1:26" x14ac:dyDescent="0.25">
      <c r="A72" s="10"/>
      <c r="B72" s="255" t="s">
        <v>85</v>
      </c>
      <c r="C72" s="256"/>
      <c r="D72" s="256"/>
      <c r="E72" s="138">
        <f>'SO 27521'!L429</f>
        <v>0</v>
      </c>
      <c r="F72" s="138">
        <f>'SO 27521'!M429</f>
        <v>0</v>
      </c>
      <c r="G72" s="138">
        <f>'SO 27521'!I429</f>
        <v>0</v>
      </c>
      <c r="H72" s="139">
        <f>'SO 27521'!S429</f>
        <v>0.92</v>
      </c>
      <c r="I72" s="139">
        <f>'SO 27521'!V429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08"/>
      <c r="X72" s="137"/>
      <c r="Y72" s="137"/>
      <c r="Z72" s="137"/>
    </row>
    <row r="73" spans="1:26" x14ac:dyDescent="0.25">
      <c r="A73" s="10"/>
      <c r="B73" s="255" t="s">
        <v>86</v>
      </c>
      <c r="C73" s="256"/>
      <c r="D73" s="256"/>
      <c r="E73" s="138">
        <f>'SO 27521'!L457</f>
        <v>0</v>
      </c>
      <c r="F73" s="138">
        <f>'SO 27521'!M457</f>
        <v>0</v>
      </c>
      <c r="G73" s="138">
        <f>'SO 27521'!I457</f>
        <v>0</v>
      </c>
      <c r="H73" s="139">
        <f>'SO 27521'!S457</f>
        <v>41.15</v>
      </c>
      <c r="I73" s="139">
        <f>'SO 27521'!V457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08"/>
      <c r="X73" s="137"/>
      <c r="Y73" s="137"/>
      <c r="Z73" s="137"/>
    </row>
    <row r="74" spans="1:26" x14ac:dyDescent="0.25">
      <c r="A74" s="10"/>
      <c r="B74" s="255" t="s">
        <v>87</v>
      </c>
      <c r="C74" s="256"/>
      <c r="D74" s="256"/>
      <c r="E74" s="138">
        <f>'SO 27521'!L494</f>
        <v>0</v>
      </c>
      <c r="F74" s="138">
        <f>'SO 27521'!M494</f>
        <v>0</v>
      </c>
      <c r="G74" s="138">
        <f>'SO 27521'!I494</f>
        <v>0</v>
      </c>
      <c r="H74" s="139">
        <f>'SO 27521'!S494</f>
        <v>0.05</v>
      </c>
      <c r="I74" s="139">
        <f>'SO 27521'!V494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08"/>
      <c r="X74" s="137"/>
      <c r="Y74" s="137"/>
      <c r="Z74" s="137"/>
    </row>
    <row r="75" spans="1:26" x14ac:dyDescent="0.25">
      <c r="A75" s="10"/>
      <c r="B75" s="255" t="s">
        <v>88</v>
      </c>
      <c r="C75" s="256"/>
      <c r="D75" s="256"/>
      <c r="E75" s="138">
        <f>'SO 27521'!L529</f>
        <v>0</v>
      </c>
      <c r="F75" s="138">
        <f>'SO 27521'!M529</f>
        <v>0</v>
      </c>
      <c r="G75" s="138">
        <f>'SO 27521'!I529</f>
        <v>0</v>
      </c>
      <c r="H75" s="139">
        <f>'SO 27521'!S529</f>
        <v>0.01</v>
      </c>
      <c r="I75" s="139">
        <f>'SO 27521'!V529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08"/>
      <c r="X75" s="137"/>
      <c r="Y75" s="137"/>
      <c r="Z75" s="137"/>
    </row>
    <row r="76" spans="1:26" x14ac:dyDescent="0.25">
      <c r="A76" s="10"/>
      <c r="B76" s="255" t="s">
        <v>89</v>
      </c>
      <c r="C76" s="256"/>
      <c r="D76" s="256"/>
      <c r="E76" s="138">
        <f>'SO 27521'!L617</f>
        <v>0</v>
      </c>
      <c r="F76" s="138">
        <f>'SO 27521'!M617</f>
        <v>0</v>
      </c>
      <c r="G76" s="138">
        <f>'SO 27521'!I617</f>
        <v>0</v>
      </c>
      <c r="H76" s="139">
        <f>'SO 27521'!S617</f>
        <v>0.27</v>
      </c>
      <c r="I76" s="139">
        <f>'SO 27521'!V617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08"/>
      <c r="X76" s="137"/>
      <c r="Y76" s="137"/>
      <c r="Z76" s="137"/>
    </row>
    <row r="77" spans="1:26" x14ac:dyDescent="0.25">
      <c r="A77" s="10"/>
      <c r="B77" s="255" t="s">
        <v>301</v>
      </c>
      <c r="C77" s="256"/>
      <c r="D77" s="256"/>
      <c r="E77" s="138">
        <f>'SO 27521'!L623</f>
        <v>0</v>
      </c>
      <c r="F77" s="138">
        <f>'SO 27521'!M623</f>
        <v>0</v>
      </c>
      <c r="G77" s="138">
        <f>'SO 27521'!I623</f>
        <v>0</v>
      </c>
      <c r="H77" s="139">
        <f>'SO 27521'!S623</f>
        <v>0</v>
      </c>
      <c r="I77" s="139">
        <f>'SO 27521'!V623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08"/>
      <c r="X77" s="137"/>
      <c r="Y77" s="137"/>
      <c r="Z77" s="137"/>
    </row>
    <row r="78" spans="1:26" x14ac:dyDescent="0.25">
      <c r="A78" s="10"/>
      <c r="B78" s="255" t="s">
        <v>302</v>
      </c>
      <c r="C78" s="256"/>
      <c r="D78" s="256"/>
      <c r="E78" s="138">
        <f>'SO 27521'!L635</f>
        <v>0</v>
      </c>
      <c r="F78" s="138">
        <f>'SO 27521'!M635</f>
        <v>0</v>
      </c>
      <c r="G78" s="138">
        <f>'SO 27521'!I635</f>
        <v>0</v>
      </c>
      <c r="H78" s="139">
        <f>'SO 27521'!S635</f>
        <v>1.69</v>
      </c>
      <c r="I78" s="139">
        <f>'SO 27521'!V635</f>
        <v>0</v>
      </c>
      <c r="J78" s="139"/>
      <c r="K78" s="139"/>
      <c r="L78" s="139"/>
      <c r="M78" s="139"/>
      <c r="N78" s="139"/>
      <c r="O78" s="139"/>
      <c r="P78" s="139"/>
      <c r="Q78" s="137"/>
      <c r="R78" s="137"/>
      <c r="S78" s="137"/>
      <c r="T78" s="137"/>
      <c r="U78" s="137"/>
      <c r="V78" s="150"/>
      <c r="W78" s="208"/>
      <c r="X78" s="137"/>
      <c r="Y78" s="137"/>
      <c r="Z78" s="137"/>
    </row>
    <row r="79" spans="1:26" x14ac:dyDescent="0.25">
      <c r="A79" s="10"/>
      <c r="B79" s="255" t="s">
        <v>303</v>
      </c>
      <c r="C79" s="256"/>
      <c r="D79" s="256"/>
      <c r="E79" s="138">
        <f>'SO 27521'!L642</f>
        <v>0</v>
      </c>
      <c r="F79" s="138">
        <f>'SO 27521'!M642</f>
        <v>0</v>
      </c>
      <c r="G79" s="138">
        <f>'SO 27521'!I642</f>
        <v>0</v>
      </c>
      <c r="H79" s="139">
        <f>'SO 27521'!S642</f>
        <v>0</v>
      </c>
      <c r="I79" s="139">
        <f>'SO 27521'!V642</f>
        <v>0</v>
      </c>
      <c r="J79" s="139"/>
      <c r="K79" s="139"/>
      <c r="L79" s="139"/>
      <c r="M79" s="139"/>
      <c r="N79" s="139"/>
      <c r="O79" s="139"/>
      <c r="P79" s="139"/>
      <c r="Q79" s="137"/>
      <c r="R79" s="137"/>
      <c r="S79" s="137"/>
      <c r="T79" s="137"/>
      <c r="U79" s="137"/>
      <c r="V79" s="150"/>
      <c r="W79" s="208"/>
      <c r="X79" s="137"/>
      <c r="Y79" s="137"/>
      <c r="Z79" s="137"/>
    </row>
    <row r="80" spans="1:26" x14ac:dyDescent="0.25">
      <c r="A80" s="10"/>
      <c r="B80" s="255" t="s">
        <v>304</v>
      </c>
      <c r="C80" s="256"/>
      <c r="D80" s="256"/>
      <c r="E80" s="138">
        <f>'SO 27521'!L656</f>
        <v>0</v>
      </c>
      <c r="F80" s="138">
        <f>'SO 27521'!M656</f>
        <v>0</v>
      </c>
      <c r="G80" s="138">
        <f>'SO 27521'!I656</f>
        <v>0</v>
      </c>
      <c r="H80" s="139">
        <f>'SO 27521'!S656</f>
        <v>0</v>
      </c>
      <c r="I80" s="139">
        <f>'SO 27521'!V656</f>
        <v>0</v>
      </c>
      <c r="J80" s="139"/>
      <c r="K80" s="139"/>
      <c r="L80" s="139"/>
      <c r="M80" s="139"/>
      <c r="N80" s="139"/>
      <c r="O80" s="139"/>
      <c r="P80" s="139"/>
      <c r="Q80" s="137"/>
      <c r="R80" s="137"/>
      <c r="S80" s="137"/>
      <c r="T80" s="137"/>
      <c r="U80" s="137"/>
      <c r="V80" s="150"/>
      <c r="W80" s="208"/>
      <c r="X80" s="137"/>
      <c r="Y80" s="137"/>
      <c r="Z80" s="137"/>
    </row>
    <row r="81" spans="1:26" x14ac:dyDescent="0.25">
      <c r="A81" s="10"/>
      <c r="B81" s="255" t="s">
        <v>305</v>
      </c>
      <c r="C81" s="256"/>
      <c r="D81" s="256"/>
      <c r="E81" s="138">
        <f>'SO 27521'!L662</f>
        <v>0</v>
      </c>
      <c r="F81" s="138">
        <f>'SO 27521'!M662</f>
        <v>0</v>
      </c>
      <c r="G81" s="138">
        <f>'SO 27521'!I662</f>
        <v>0</v>
      </c>
      <c r="H81" s="139">
        <f>'SO 27521'!S662</f>
        <v>0</v>
      </c>
      <c r="I81" s="139">
        <f>'SO 27521'!V662</f>
        <v>0</v>
      </c>
      <c r="J81" s="139"/>
      <c r="K81" s="139"/>
      <c r="L81" s="139"/>
      <c r="M81" s="139"/>
      <c r="N81" s="139"/>
      <c r="O81" s="139"/>
      <c r="P81" s="139"/>
      <c r="Q81" s="137"/>
      <c r="R81" s="137"/>
      <c r="S81" s="137"/>
      <c r="T81" s="137"/>
      <c r="U81" s="137"/>
      <c r="V81" s="150"/>
      <c r="W81" s="208"/>
      <c r="X81" s="137"/>
      <c r="Y81" s="137"/>
      <c r="Z81" s="137"/>
    </row>
    <row r="82" spans="1:26" x14ac:dyDescent="0.25">
      <c r="A82" s="10"/>
      <c r="B82" s="255" t="s">
        <v>306</v>
      </c>
      <c r="C82" s="256"/>
      <c r="D82" s="256"/>
      <c r="E82" s="138">
        <f>'SO 27521'!L667</f>
        <v>0</v>
      </c>
      <c r="F82" s="138">
        <f>'SO 27521'!M667</f>
        <v>0</v>
      </c>
      <c r="G82" s="138">
        <f>'SO 27521'!I667</f>
        <v>0</v>
      </c>
      <c r="H82" s="139">
        <f>'SO 27521'!S667</f>
        <v>0.01</v>
      </c>
      <c r="I82" s="139">
        <f>'SO 27521'!V667</f>
        <v>0</v>
      </c>
      <c r="J82" s="139"/>
      <c r="K82" s="139"/>
      <c r="L82" s="139"/>
      <c r="M82" s="139"/>
      <c r="N82" s="139"/>
      <c r="O82" s="139"/>
      <c r="P82" s="139"/>
      <c r="Q82" s="137"/>
      <c r="R82" s="137"/>
      <c r="S82" s="137"/>
      <c r="T82" s="137"/>
      <c r="U82" s="137"/>
      <c r="V82" s="150"/>
      <c r="W82" s="208"/>
      <c r="X82" s="137"/>
      <c r="Y82" s="137"/>
      <c r="Z82" s="137"/>
    </row>
    <row r="83" spans="1:26" x14ac:dyDescent="0.25">
      <c r="A83" s="10"/>
      <c r="B83" s="255" t="s">
        <v>307</v>
      </c>
      <c r="C83" s="256"/>
      <c r="D83" s="256"/>
      <c r="E83" s="138">
        <f>'SO 27521'!L672</f>
        <v>0</v>
      </c>
      <c r="F83" s="138">
        <f>'SO 27521'!M672</f>
        <v>0</v>
      </c>
      <c r="G83" s="138">
        <f>'SO 27521'!I672</f>
        <v>0</v>
      </c>
      <c r="H83" s="139">
        <f>'SO 27521'!S672</f>
        <v>1.76</v>
      </c>
      <c r="I83" s="139">
        <f>'SO 27521'!V672</f>
        <v>0</v>
      </c>
      <c r="J83" s="139"/>
      <c r="K83" s="139"/>
      <c r="L83" s="139"/>
      <c r="M83" s="139"/>
      <c r="N83" s="139"/>
      <c r="O83" s="139"/>
      <c r="P83" s="139"/>
      <c r="Q83" s="137"/>
      <c r="R83" s="137"/>
      <c r="S83" s="137"/>
      <c r="T83" s="137"/>
      <c r="U83" s="137"/>
      <c r="V83" s="150"/>
      <c r="W83" s="208"/>
      <c r="X83" s="137"/>
      <c r="Y83" s="137"/>
      <c r="Z83" s="137"/>
    </row>
    <row r="84" spans="1:26" x14ac:dyDescent="0.25">
      <c r="A84" s="10"/>
      <c r="B84" s="257" t="s">
        <v>79</v>
      </c>
      <c r="C84" s="237"/>
      <c r="D84" s="237"/>
      <c r="E84" s="140">
        <f>'SO 27521'!L674</f>
        <v>0</v>
      </c>
      <c r="F84" s="140">
        <f>'SO 27521'!M674</f>
        <v>0</v>
      </c>
      <c r="G84" s="140">
        <f>'SO 27521'!I674</f>
        <v>0</v>
      </c>
      <c r="H84" s="141">
        <f>'SO 27521'!S674</f>
        <v>46.55</v>
      </c>
      <c r="I84" s="141">
        <f>'SO 27521'!V674</f>
        <v>0</v>
      </c>
      <c r="J84" s="141"/>
      <c r="K84" s="141"/>
      <c r="L84" s="141"/>
      <c r="M84" s="141"/>
      <c r="N84" s="141"/>
      <c r="O84" s="141"/>
      <c r="P84" s="141"/>
      <c r="Q84" s="137"/>
      <c r="R84" s="137"/>
      <c r="S84" s="137"/>
      <c r="T84" s="137"/>
      <c r="U84" s="137"/>
      <c r="V84" s="150"/>
      <c r="W84" s="208"/>
      <c r="X84" s="137"/>
      <c r="Y84" s="137"/>
      <c r="Z84" s="137"/>
    </row>
    <row r="85" spans="1:26" x14ac:dyDescent="0.25">
      <c r="A85" s="1"/>
      <c r="B85" s="200"/>
      <c r="C85" s="1"/>
      <c r="D85" s="1"/>
      <c r="E85" s="131"/>
      <c r="F85" s="131"/>
      <c r="G85" s="131"/>
      <c r="H85" s="132"/>
      <c r="I85" s="132"/>
      <c r="J85" s="132"/>
      <c r="K85" s="132"/>
      <c r="L85" s="132"/>
      <c r="M85" s="132"/>
      <c r="N85" s="132"/>
      <c r="O85" s="132"/>
      <c r="P85" s="132"/>
      <c r="V85" s="151"/>
      <c r="W85" s="53"/>
    </row>
    <row r="86" spans="1:26" x14ac:dyDescent="0.25">
      <c r="A86" s="10"/>
      <c r="B86" s="257" t="s">
        <v>91</v>
      </c>
      <c r="C86" s="237"/>
      <c r="D86" s="237"/>
      <c r="E86" s="138"/>
      <c r="F86" s="138"/>
      <c r="G86" s="138"/>
      <c r="H86" s="139"/>
      <c r="I86" s="139"/>
      <c r="J86" s="139"/>
      <c r="K86" s="139"/>
      <c r="L86" s="139"/>
      <c r="M86" s="139"/>
      <c r="N86" s="139"/>
      <c r="O86" s="139"/>
      <c r="P86" s="139"/>
      <c r="Q86" s="137"/>
      <c r="R86" s="137"/>
      <c r="S86" s="137"/>
      <c r="T86" s="137"/>
      <c r="U86" s="137"/>
      <c r="V86" s="150"/>
      <c r="W86" s="208"/>
      <c r="X86" s="137"/>
      <c r="Y86" s="137"/>
      <c r="Z86" s="137"/>
    </row>
    <row r="87" spans="1:26" x14ac:dyDescent="0.25">
      <c r="A87" s="10"/>
      <c r="B87" s="255" t="s">
        <v>92</v>
      </c>
      <c r="C87" s="256"/>
      <c r="D87" s="256"/>
      <c r="E87" s="138">
        <f>'SO 27521'!L680</f>
        <v>0</v>
      </c>
      <c r="F87" s="138">
        <f>'SO 27521'!M680</f>
        <v>0</v>
      </c>
      <c r="G87" s="138">
        <f>'SO 27521'!I680</f>
        <v>0</v>
      </c>
      <c r="H87" s="139">
        <f>'SO 27521'!S680</f>
        <v>0</v>
      </c>
      <c r="I87" s="139">
        <f>'SO 27521'!V680</f>
        <v>0</v>
      </c>
      <c r="J87" s="139"/>
      <c r="K87" s="139"/>
      <c r="L87" s="139"/>
      <c r="M87" s="139"/>
      <c r="N87" s="139"/>
      <c r="O87" s="139"/>
      <c r="P87" s="139"/>
      <c r="Q87" s="137"/>
      <c r="R87" s="137"/>
      <c r="S87" s="137"/>
      <c r="T87" s="137"/>
      <c r="U87" s="137"/>
      <c r="V87" s="150"/>
      <c r="W87" s="208"/>
      <c r="X87" s="137"/>
      <c r="Y87" s="137"/>
      <c r="Z87" s="137"/>
    </row>
    <row r="88" spans="1:26" x14ac:dyDescent="0.25">
      <c r="A88" s="10"/>
      <c r="B88" s="255" t="s">
        <v>308</v>
      </c>
      <c r="C88" s="256"/>
      <c r="D88" s="256"/>
      <c r="E88" s="138">
        <f>'SO 27521'!L684</f>
        <v>0</v>
      </c>
      <c r="F88" s="138">
        <f>'SO 27521'!M684</f>
        <v>0</v>
      </c>
      <c r="G88" s="138">
        <f>'SO 27521'!I684</f>
        <v>0</v>
      </c>
      <c r="H88" s="139">
        <f>'SO 27521'!S684</f>
        <v>0</v>
      </c>
      <c r="I88" s="139">
        <f>'SO 27521'!V684</f>
        <v>0</v>
      </c>
      <c r="J88" s="139"/>
      <c r="K88" s="139"/>
      <c r="L88" s="139"/>
      <c r="M88" s="139"/>
      <c r="N88" s="139"/>
      <c r="O88" s="139"/>
      <c r="P88" s="139"/>
      <c r="Q88" s="137"/>
      <c r="R88" s="137"/>
      <c r="S88" s="137"/>
      <c r="T88" s="137"/>
      <c r="U88" s="137"/>
      <c r="V88" s="150"/>
      <c r="W88" s="208"/>
      <c r="X88" s="137"/>
      <c r="Y88" s="137"/>
      <c r="Z88" s="137"/>
    </row>
    <row r="89" spans="1:26" x14ac:dyDescent="0.25">
      <c r="A89" s="10"/>
      <c r="B89" s="255" t="s">
        <v>309</v>
      </c>
      <c r="C89" s="256"/>
      <c r="D89" s="256"/>
      <c r="E89" s="138">
        <f>'SO 27521'!L689</f>
        <v>0</v>
      </c>
      <c r="F89" s="138">
        <f>'SO 27521'!M689</f>
        <v>0</v>
      </c>
      <c r="G89" s="138">
        <f>'SO 27521'!I689</f>
        <v>0</v>
      </c>
      <c r="H89" s="139">
        <f>'SO 27521'!S689</f>
        <v>0</v>
      </c>
      <c r="I89" s="139">
        <f>'SO 27521'!V689</f>
        <v>0</v>
      </c>
      <c r="J89" s="139"/>
      <c r="K89" s="139"/>
      <c r="L89" s="139"/>
      <c r="M89" s="139"/>
      <c r="N89" s="139"/>
      <c r="O89" s="139"/>
      <c r="P89" s="139"/>
      <c r="Q89" s="137"/>
      <c r="R89" s="137"/>
      <c r="S89" s="137"/>
      <c r="T89" s="137"/>
      <c r="U89" s="137"/>
      <c r="V89" s="150"/>
      <c r="W89" s="208"/>
      <c r="X89" s="137"/>
      <c r="Y89" s="137"/>
      <c r="Z89" s="137"/>
    </row>
    <row r="90" spans="1:26" x14ac:dyDescent="0.25">
      <c r="A90" s="10"/>
      <c r="B90" s="255" t="s">
        <v>93</v>
      </c>
      <c r="C90" s="256"/>
      <c r="D90" s="256"/>
      <c r="E90" s="138">
        <f>'SO 27521'!L718</f>
        <v>0</v>
      </c>
      <c r="F90" s="138">
        <f>'SO 27521'!M718</f>
        <v>0</v>
      </c>
      <c r="G90" s="138">
        <f>'SO 27521'!I718</f>
        <v>0</v>
      </c>
      <c r="H90" s="139">
        <f>'SO 27521'!S718</f>
        <v>0</v>
      </c>
      <c r="I90" s="139">
        <f>'SO 27521'!V718</f>
        <v>0</v>
      </c>
      <c r="J90" s="139"/>
      <c r="K90" s="139"/>
      <c r="L90" s="139"/>
      <c r="M90" s="139"/>
      <c r="N90" s="139"/>
      <c r="O90" s="139"/>
      <c r="P90" s="139"/>
      <c r="Q90" s="137"/>
      <c r="R90" s="137"/>
      <c r="S90" s="137"/>
      <c r="T90" s="137"/>
      <c r="U90" s="137"/>
      <c r="V90" s="150"/>
      <c r="W90" s="208"/>
      <c r="X90" s="137"/>
      <c r="Y90" s="137"/>
      <c r="Z90" s="137"/>
    </row>
    <row r="91" spans="1:26" x14ac:dyDescent="0.25">
      <c r="A91" s="10"/>
      <c r="B91" s="255" t="s">
        <v>310</v>
      </c>
      <c r="C91" s="256"/>
      <c r="D91" s="256"/>
      <c r="E91" s="138">
        <f>'SO 27521'!L722</f>
        <v>0</v>
      </c>
      <c r="F91" s="138">
        <f>'SO 27521'!M722</f>
        <v>0</v>
      </c>
      <c r="G91" s="138">
        <f>'SO 27521'!I722</f>
        <v>0</v>
      </c>
      <c r="H91" s="139">
        <f>'SO 27521'!S722</f>
        <v>0</v>
      </c>
      <c r="I91" s="139">
        <f>'SO 27521'!V722</f>
        <v>0</v>
      </c>
      <c r="J91" s="139"/>
      <c r="K91" s="139"/>
      <c r="L91" s="139"/>
      <c r="M91" s="139"/>
      <c r="N91" s="139"/>
      <c r="O91" s="139"/>
      <c r="P91" s="139"/>
      <c r="Q91" s="137"/>
      <c r="R91" s="137"/>
      <c r="S91" s="137"/>
      <c r="T91" s="137"/>
      <c r="U91" s="137"/>
      <c r="V91" s="150"/>
      <c r="W91" s="208"/>
      <c r="X91" s="137"/>
      <c r="Y91" s="137"/>
      <c r="Z91" s="137"/>
    </row>
    <row r="92" spans="1:26" x14ac:dyDescent="0.25">
      <c r="A92" s="10"/>
      <c r="B92" s="257" t="s">
        <v>91</v>
      </c>
      <c r="C92" s="237"/>
      <c r="D92" s="237"/>
      <c r="E92" s="140">
        <f>'SO 27521'!L724</f>
        <v>0</v>
      </c>
      <c r="F92" s="140">
        <f>'SO 27521'!M724</f>
        <v>0</v>
      </c>
      <c r="G92" s="140">
        <f>'SO 27521'!I724</f>
        <v>0</v>
      </c>
      <c r="H92" s="141">
        <f>'SO 27521'!S724</f>
        <v>0</v>
      </c>
      <c r="I92" s="141">
        <f>'SO 27521'!V724</f>
        <v>0</v>
      </c>
      <c r="J92" s="141"/>
      <c r="K92" s="141"/>
      <c r="L92" s="141"/>
      <c r="M92" s="141"/>
      <c r="N92" s="141"/>
      <c r="O92" s="141"/>
      <c r="P92" s="141"/>
      <c r="Q92" s="137"/>
      <c r="R92" s="137"/>
      <c r="S92" s="137"/>
      <c r="T92" s="137"/>
      <c r="U92" s="137"/>
      <c r="V92" s="150"/>
      <c r="W92" s="208"/>
      <c r="X92" s="137"/>
      <c r="Y92" s="137"/>
      <c r="Z92" s="137"/>
    </row>
    <row r="93" spans="1:26" x14ac:dyDescent="0.25">
      <c r="A93" s="1"/>
      <c r="B93" s="200"/>
      <c r="C93" s="1"/>
      <c r="D93" s="1"/>
      <c r="E93" s="131"/>
      <c r="F93" s="131"/>
      <c r="G93" s="131"/>
      <c r="H93" s="132"/>
      <c r="I93" s="132"/>
      <c r="J93" s="132"/>
      <c r="K93" s="132"/>
      <c r="L93" s="132"/>
      <c r="M93" s="132"/>
      <c r="N93" s="132"/>
      <c r="O93" s="132"/>
      <c r="P93" s="132"/>
      <c r="V93" s="151"/>
      <c r="W93" s="53"/>
    </row>
    <row r="94" spans="1:26" x14ac:dyDescent="0.25">
      <c r="A94" s="10"/>
      <c r="B94" s="257" t="s">
        <v>8</v>
      </c>
      <c r="C94" s="237"/>
      <c r="D94" s="237"/>
      <c r="E94" s="138"/>
      <c r="F94" s="138"/>
      <c r="G94" s="138"/>
      <c r="H94" s="139"/>
      <c r="I94" s="139"/>
      <c r="J94" s="139"/>
      <c r="K94" s="139"/>
      <c r="L94" s="139"/>
      <c r="M94" s="139"/>
      <c r="N94" s="139"/>
      <c r="O94" s="139"/>
      <c r="P94" s="139"/>
      <c r="Q94" s="137"/>
      <c r="R94" s="137"/>
      <c r="S94" s="137"/>
      <c r="T94" s="137"/>
      <c r="U94" s="137"/>
      <c r="V94" s="150"/>
      <c r="W94" s="208"/>
      <c r="X94" s="137"/>
      <c r="Y94" s="137"/>
      <c r="Z94" s="137"/>
    </row>
    <row r="95" spans="1:26" x14ac:dyDescent="0.25">
      <c r="A95" s="10"/>
      <c r="B95" s="255" t="s">
        <v>94</v>
      </c>
      <c r="C95" s="256"/>
      <c r="D95" s="256"/>
      <c r="E95" s="138">
        <f>'SO 27521'!L739</f>
        <v>0</v>
      </c>
      <c r="F95" s="138">
        <f>'SO 27521'!M739</f>
        <v>0</v>
      </c>
      <c r="G95" s="138">
        <f>'SO 27521'!I739</f>
        <v>0</v>
      </c>
      <c r="H95" s="139">
        <f>'SO 27521'!S739</f>
        <v>0</v>
      </c>
      <c r="I95" s="139">
        <f>'SO 27521'!V739</f>
        <v>0</v>
      </c>
      <c r="J95" s="139"/>
      <c r="K95" s="139"/>
      <c r="L95" s="139"/>
      <c r="M95" s="139"/>
      <c r="N95" s="139"/>
      <c r="O95" s="139"/>
      <c r="P95" s="139"/>
      <c r="Q95" s="137"/>
      <c r="R95" s="137"/>
      <c r="S95" s="137"/>
      <c r="T95" s="137"/>
      <c r="U95" s="137"/>
      <c r="V95" s="150"/>
      <c r="W95" s="208"/>
      <c r="X95" s="137"/>
      <c r="Y95" s="137"/>
      <c r="Z95" s="137"/>
    </row>
    <row r="96" spans="1:26" x14ac:dyDescent="0.25">
      <c r="A96" s="10"/>
      <c r="B96" s="257" t="s">
        <v>8</v>
      </c>
      <c r="C96" s="237"/>
      <c r="D96" s="237"/>
      <c r="E96" s="140">
        <f>'SO 27521'!L741</f>
        <v>0</v>
      </c>
      <c r="F96" s="140">
        <f>'SO 27521'!M741</f>
        <v>0</v>
      </c>
      <c r="G96" s="140">
        <f>'SO 27521'!I741</f>
        <v>0</v>
      </c>
      <c r="H96" s="141">
        <f>'SO 27521'!S741</f>
        <v>0</v>
      </c>
      <c r="I96" s="141">
        <f>'SO 27521'!V741</f>
        <v>0</v>
      </c>
      <c r="J96" s="141"/>
      <c r="K96" s="141"/>
      <c r="L96" s="141"/>
      <c r="M96" s="141"/>
      <c r="N96" s="141"/>
      <c r="O96" s="141"/>
      <c r="P96" s="141"/>
      <c r="Q96" s="137"/>
      <c r="R96" s="137"/>
      <c r="S96" s="137"/>
      <c r="T96" s="137"/>
      <c r="U96" s="137"/>
      <c r="V96" s="150"/>
      <c r="W96" s="208"/>
      <c r="X96" s="137"/>
      <c r="Y96" s="137"/>
      <c r="Z96" s="137"/>
    </row>
    <row r="97" spans="1:26" x14ac:dyDescent="0.25">
      <c r="A97" s="1"/>
      <c r="B97" s="200"/>
      <c r="C97" s="1"/>
      <c r="D97" s="1"/>
      <c r="E97" s="131"/>
      <c r="F97" s="131"/>
      <c r="G97" s="131"/>
      <c r="H97" s="132"/>
      <c r="I97" s="132"/>
      <c r="J97" s="132"/>
      <c r="K97" s="132"/>
      <c r="L97" s="132"/>
      <c r="M97" s="132"/>
      <c r="N97" s="132"/>
      <c r="O97" s="132"/>
      <c r="P97" s="132"/>
      <c r="V97" s="151"/>
      <c r="W97" s="53"/>
    </row>
    <row r="98" spans="1:26" x14ac:dyDescent="0.25">
      <c r="A98" s="142"/>
      <c r="B98" s="240" t="s">
        <v>95</v>
      </c>
      <c r="C98" s="241"/>
      <c r="D98" s="241"/>
      <c r="E98" s="144">
        <f>'SO 27521'!L742</f>
        <v>0</v>
      </c>
      <c r="F98" s="144">
        <f>'SO 27521'!M742</f>
        <v>0</v>
      </c>
      <c r="G98" s="144">
        <f>'SO 27521'!I742</f>
        <v>0</v>
      </c>
      <c r="H98" s="145">
        <f>'SO 27521'!S742</f>
        <v>2166.2800000000002</v>
      </c>
      <c r="I98" s="145">
        <f>'SO 27521'!V742</f>
        <v>0</v>
      </c>
      <c r="J98" s="146"/>
      <c r="K98" s="146"/>
      <c r="L98" s="146"/>
      <c r="M98" s="146"/>
      <c r="N98" s="146"/>
      <c r="O98" s="146"/>
      <c r="P98" s="146"/>
      <c r="Q98" s="147"/>
      <c r="R98" s="147"/>
      <c r="S98" s="147"/>
      <c r="T98" s="147"/>
      <c r="U98" s="147"/>
      <c r="V98" s="152"/>
      <c r="W98" s="208"/>
      <c r="X98" s="143"/>
      <c r="Y98" s="143"/>
      <c r="Z98" s="143"/>
    </row>
    <row r="99" spans="1:26" x14ac:dyDescent="0.25">
      <c r="A99" s="15"/>
      <c r="B99" s="42"/>
      <c r="C99" s="3"/>
      <c r="D99" s="3"/>
      <c r="E99" s="14"/>
      <c r="F99" s="14"/>
      <c r="G99" s="14"/>
      <c r="H99" s="153"/>
      <c r="I99" s="153"/>
      <c r="J99" s="153"/>
      <c r="K99" s="153"/>
      <c r="L99" s="153"/>
      <c r="M99" s="153"/>
      <c r="N99" s="153"/>
      <c r="O99" s="153"/>
      <c r="P99" s="153"/>
      <c r="Q99" s="11"/>
      <c r="R99" s="11"/>
      <c r="S99" s="11"/>
      <c r="T99" s="11"/>
      <c r="U99" s="11"/>
      <c r="V99" s="11"/>
      <c r="W99" s="53"/>
    </row>
    <row r="100" spans="1:26" x14ac:dyDescent="0.25">
      <c r="A100" s="15"/>
      <c r="B100" s="42"/>
      <c r="C100" s="3"/>
      <c r="D100" s="3"/>
      <c r="E100" s="14"/>
      <c r="F100" s="14"/>
      <c r="G100" s="14"/>
      <c r="H100" s="153"/>
      <c r="I100" s="153"/>
      <c r="J100" s="153"/>
      <c r="K100" s="153"/>
      <c r="L100" s="153"/>
      <c r="M100" s="153"/>
      <c r="N100" s="153"/>
      <c r="O100" s="153"/>
      <c r="P100" s="153"/>
      <c r="Q100" s="11"/>
      <c r="R100" s="11"/>
      <c r="S100" s="11"/>
      <c r="T100" s="11"/>
      <c r="U100" s="11"/>
      <c r="V100" s="11"/>
      <c r="W100" s="53"/>
    </row>
    <row r="101" spans="1:26" x14ac:dyDescent="0.25">
      <c r="A101" s="15"/>
      <c r="B101" s="38"/>
      <c r="C101" s="8"/>
      <c r="D101" s="8"/>
      <c r="E101" s="27"/>
      <c r="F101" s="27"/>
      <c r="G101" s="27"/>
      <c r="H101" s="154"/>
      <c r="I101" s="154"/>
      <c r="J101" s="154"/>
      <c r="K101" s="154"/>
      <c r="L101" s="154"/>
      <c r="M101" s="154"/>
      <c r="N101" s="154"/>
      <c r="O101" s="154"/>
      <c r="P101" s="154"/>
      <c r="Q101" s="16"/>
      <c r="R101" s="16"/>
      <c r="S101" s="16"/>
      <c r="T101" s="16"/>
      <c r="U101" s="16"/>
      <c r="V101" s="16"/>
      <c r="W101" s="53"/>
    </row>
    <row r="102" spans="1:26" ht="35.1" customHeight="1" x14ac:dyDescent="0.25">
      <c r="A102" s="1"/>
      <c r="B102" s="242" t="s">
        <v>96</v>
      </c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53"/>
    </row>
    <row r="103" spans="1:26" x14ac:dyDescent="0.25">
      <c r="A103" s="15"/>
      <c r="B103" s="97"/>
      <c r="C103" s="19"/>
      <c r="D103" s="19"/>
      <c r="E103" s="99"/>
      <c r="F103" s="99"/>
      <c r="G103" s="99"/>
      <c r="H103" s="168"/>
      <c r="I103" s="168"/>
      <c r="J103" s="168"/>
      <c r="K103" s="168"/>
      <c r="L103" s="168"/>
      <c r="M103" s="168"/>
      <c r="N103" s="168"/>
      <c r="O103" s="168"/>
      <c r="P103" s="168"/>
      <c r="Q103" s="20"/>
      <c r="R103" s="20"/>
      <c r="S103" s="20"/>
      <c r="T103" s="20"/>
      <c r="U103" s="20"/>
      <c r="V103" s="20"/>
      <c r="W103" s="53"/>
    </row>
    <row r="104" spans="1:26" ht="20.100000000000001" customHeight="1" x14ac:dyDescent="0.25">
      <c r="A104" s="195"/>
      <c r="B104" s="246" t="s">
        <v>37</v>
      </c>
      <c r="C104" s="247"/>
      <c r="D104" s="247"/>
      <c r="E104" s="248"/>
      <c r="F104" s="166"/>
      <c r="G104" s="166"/>
      <c r="H104" s="167" t="s">
        <v>107</v>
      </c>
      <c r="I104" s="252" t="s">
        <v>108</v>
      </c>
      <c r="J104" s="253"/>
      <c r="K104" s="253"/>
      <c r="L104" s="253"/>
      <c r="M104" s="253"/>
      <c r="N104" s="253"/>
      <c r="O104" s="253"/>
      <c r="P104" s="254"/>
      <c r="Q104" s="18"/>
      <c r="R104" s="18"/>
      <c r="S104" s="18"/>
      <c r="T104" s="18"/>
      <c r="U104" s="18"/>
      <c r="V104" s="18"/>
      <c r="W104" s="53"/>
    </row>
    <row r="105" spans="1:26" ht="20.100000000000001" customHeight="1" x14ac:dyDescent="0.25">
      <c r="A105" s="195"/>
      <c r="B105" s="249" t="s">
        <v>38</v>
      </c>
      <c r="C105" s="250"/>
      <c r="D105" s="250"/>
      <c r="E105" s="251"/>
      <c r="F105" s="162"/>
      <c r="G105" s="162"/>
      <c r="H105" s="163" t="s">
        <v>32</v>
      </c>
      <c r="I105" s="163"/>
      <c r="J105" s="153"/>
      <c r="K105" s="153"/>
      <c r="L105" s="153"/>
      <c r="M105" s="153"/>
      <c r="N105" s="153"/>
      <c r="O105" s="153"/>
      <c r="P105" s="153"/>
      <c r="Q105" s="11"/>
      <c r="R105" s="11"/>
      <c r="S105" s="11"/>
      <c r="T105" s="11"/>
      <c r="U105" s="11"/>
      <c r="V105" s="11"/>
      <c r="W105" s="53"/>
    </row>
    <row r="106" spans="1:26" ht="20.100000000000001" customHeight="1" x14ac:dyDescent="0.25">
      <c r="A106" s="195"/>
      <c r="B106" s="249" t="s">
        <v>39</v>
      </c>
      <c r="C106" s="250"/>
      <c r="D106" s="250"/>
      <c r="E106" s="251"/>
      <c r="F106" s="162"/>
      <c r="G106" s="162"/>
      <c r="H106" s="163" t="s">
        <v>109</v>
      </c>
      <c r="I106" s="163" t="s">
        <v>36</v>
      </c>
      <c r="J106" s="153"/>
      <c r="K106" s="153"/>
      <c r="L106" s="153"/>
      <c r="M106" s="153"/>
      <c r="N106" s="153"/>
      <c r="O106" s="153"/>
      <c r="P106" s="153"/>
      <c r="Q106" s="11"/>
      <c r="R106" s="11"/>
      <c r="S106" s="11"/>
      <c r="T106" s="11"/>
      <c r="U106" s="11"/>
      <c r="V106" s="11"/>
      <c r="W106" s="53"/>
    </row>
    <row r="107" spans="1:26" ht="20.100000000000001" customHeight="1" x14ac:dyDescent="0.25">
      <c r="A107" s="15"/>
      <c r="B107" s="199" t="s">
        <v>110</v>
      </c>
      <c r="C107" s="3"/>
      <c r="D107" s="3"/>
      <c r="E107" s="14"/>
      <c r="F107" s="14"/>
      <c r="G107" s="14"/>
      <c r="H107" s="153"/>
      <c r="I107" s="153"/>
      <c r="J107" s="153"/>
      <c r="K107" s="153"/>
      <c r="L107" s="153"/>
      <c r="M107" s="153"/>
      <c r="N107" s="153"/>
      <c r="O107" s="153"/>
      <c r="P107" s="153"/>
      <c r="Q107" s="11"/>
      <c r="R107" s="11"/>
      <c r="S107" s="11"/>
      <c r="T107" s="11"/>
      <c r="U107" s="11"/>
      <c r="V107" s="11"/>
      <c r="W107" s="53"/>
    </row>
    <row r="108" spans="1:26" ht="20.100000000000001" customHeight="1" x14ac:dyDescent="0.25">
      <c r="A108" s="15"/>
      <c r="B108" s="199" t="s">
        <v>291</v>
      </c>
      <c r="C108" s="3"/>
      <c r="D108" s="3"/>
      <c r="E108" s="14"/>
      <c r="F108" s="14"/>
      <c r="G108" s="14"/>
      <c r="H108" s="153"/>
      <c r="I108" s="153"/>
      <c r="J108" s="153"/>
      <c r="K108" s="153"/>
      <c r="L108" s="153"/>
      <c r="M108" s="153"/>
      <c r="N108" s="153"/>
      <c r="O108" s="153"/>
      <c r="P108" s="153"/>
      <c r="Q108" s="11"/>
      <c r="R108" s="11"/>
      <c r="S108" s="11"/>
      <c r="T108" s="11"/>
      <c r="U108" s="11"/>
      <c r="V108" s="11"/>
      <c r="W108" s="53"/>
    </row>
    <row r="109" spans="1:26" ht="20.100000000000001" customHeight="1" x14ac:dyDescent="0.25">
      <c r="A109" s="15"/>
      <c r="B109" s="42"/>
      <c r="C109" s="3"/>
      <c r="D109" s="3"/>
      <c r="E109" s="14"/>
      <c r="F109" s="14"/>
      <c r="G109" s="14"/>
      <c r="H109" s="153"/>
      <c r="I109" s="153"/>
      <c r="J109" s="153"/>
      <c r="K109" s="153"/>
      <c r="L109" s="153"/>
      <c r="M109" s="153"/>
      <c r="N109" s="153"/>
      <c r="O109" s="153"/>
      <c r="P109" s="153"/>
      <c r="Q109" s="11"/>
      <c r="R109" s="11"/>
      <c r="S109" s="11"/>
      <c r="T109" s="11"/>
      <c r="U109" s="11"/>
      <c r="V109" s="11"/>
      <c r="W109" s="53"/>
    </row>
    <row r="110" spans="1:26" ht="20.100000000000001" customHeight="1" x14ac:dyDescent="0.25">
      <c r="A110" s="15"/>
      <c r="B110" s="42"/>
      <c r="C110" s="3"/>
      <c r="D110" s="3"/>
      <c r="E110" s="14"/>
      <c r="F110" s="14"/>
      <c r="G110" s="14"/>
      <c r="H110" s="153"/>
      <c r="I110" s="153"/>
      <c r="J110" s="153"/>
      <c r="K110" s="153"/>
      <c r="L110" s="153"/>
      <c r="M110" s="153"/>
      <c r="N110" s="153"/>
      <c r="O110" s="153"/>
      <c r="P110" s="153"/>
      <c r="Q110" s="11"/>
      <c r="R110" s="11"/>
      <c r="S110" s="11"/>
      <c r="T110" s="11"/>
      <c r="U110" s="11"/>
      <c r="V110" s="11"/>
      <c r="W110" s="53"/>
    </row>
    <row r="111" spans="1:26" ht="20.100000000000001" customHeight="1" x14ac:dyDescent="0.25">
      <c r="A111" s="15"/>
      <c r="B111" s="201" t="s">
        <v>75</v>
      </c>
      <c r="C111" s="164"/>
      <c r="D111" s="164"/>
      <c r="E111" s="14"/>
      <c r="F111" s="14"/>
      <c r="G111" s="14"/>
      <c r="H111" s="153"/>
      <c r="I111" s="153"/>
      <c r="J111" s="153"/>
      <c r="K111" s="153"/>
      <c r="L111" s="153"/>
      <c r="M111" s="153"/>
      <c r="N111" s="153"/>
      <c r="O111" s="153"/>
      <c r="P111" s="153"/>
      <c r="Q111" s="11"/>
      <c r="R111" s="11"/>
      <c r="S111" s="11"/>
      <c r="T111" s="11"/>
      <c r="U111" s="11"/>
      <c r="V111" s="11"/>
      <c r="W111" s="53"/>
    </row>
    <row r="112" spans="1:26" x14ac:dyDescent="0.25">
      <c r="A112" s="2"/>
      <c r="B112" s="202" t="s">
        <v>97</v>
      </c>
      <c r="C112" s="128" t="s">
        <v>98</v>
      </c>
      <c r="D112" s="128" t="s">
        <v>99</v>
      </c>
      <c r="E112" s="155"/>
      <c r="F112" s="155" t="s">
        <v>100</v>
      </c>
      <c r="G112" s="155" t="s">
        <v>101</v>
      </c>
      <c r="H112" s="156" t="s">
        <v>102</v>
      </c>
      <c r="I112" s="156" t="s">
        <v>103</v>
      </c>
      <c r="J112" s="156"/>
      <c r="K112" s="156"/>
      <c r="L112" s="156"/>
      <c r="M112" s="156"/>
      <c r="N112" s="156"/>
      <c r="O112" s="156"/>
      <c r="P112" s="156" t="s">
        <v>104</v>
      </c>
      <c r="Q112" s="157"/>
      <c r="R112" s="157"/>
      <c r="S112" s="128" t="s">
        <v>105</v>
      </c>
      <c r="T112" s="158"/>
      <c r="U112" s="158"/>
      <c r="V112" s="128" t="s">
        <v>106</v>
      </c>
      <c r="W112" s="53"/>
    </row>
    <row r="113" spans="1:26" x14ac:dyDescent="0.25">
      <c r="A113" s="10"/>
      <c r="B113" s="203"/>
      <c r="C113" s="169"/>
      <c r="D113" s="239" t="s">
        <v>76</v>
      </c>
      <c r="E113" s="239"/>
      <c r="F113" s="134"/>
      <c r="G113" s="170"/>
      <c r="H113" s="134"/>
      <c r="I113" s="134"/>
      <c r="J113" s="135"/>
      <c r="K113" s="135"/>
      <c r="L113" s="135"/>
      <c r="M113" s="135"/>
      <c r="N113" s="135"/>
      <c r="O113" s="135"/>
      <c r="P113" s="135"/>
      <c r="Q113" s="133"/>
      <c r="R113" s="133"/>
      <c r="S113" s="133"/>
      <c r="T113" s="133"/>
      <c r="U113" s="133"/>
      <c r="V113" s="189"/>
      <c r="W113" s="208"/>
      <c r="X113" s="137"/>
      <c r="Y113" s="137"/>
      <c r="Z113" s="137"/>
    </row>
    <row r="114" spans="1:26" x14ac:dyDescent="0.25">
      <c r="A114" s="10"/>
      <c r="B114" s="204"/>
      <c r="C114" s="172">
        <v>1</v>
      </c>
      <c r="D114" s="235" t="s">
        <v>77</v>
      </c>
      <c r="E114" s="235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10"/>
      <c r="R114" s="10"/>
      <c r="S114" s="10"/>
      <c r="T114" s="10"/>
      <c r="U114" s="10"/>
      <c r="V114" s="190"/>
      <c r="W114" s="208"/>
      <c r="X114" s="137"/>
      <c r="Y114" s="137"/>
      <c r="Z114" s="137"/>
    </row>
    <row r="115" spans="1:26" ht="24.95" customHeight="1" x14ac:dyDescent="0.25">
      <c r="A115" s="179"/>
      <c r="B115" s="205">
        <v>1</v>
      </c>
      <c r="C115" s="180" t="s">
        <v>311</v>
      </c>
      <c r="D115" s="236" t="s">
        <v>312</v>
      </c>
      <c r="E115" s="236"/>
      <c r="F115" s="174" t="s">
        <v>120</v>
      </c>
      <c r="G115" s="175">
        <v>2577.5</v>
      </c>
      <c r="H115" s="174"/>
      <c r="I115" s="174">
        <f t="shared" ref="I115:I126" si="0">ROUND(G115*(H115),2)</f>
        <v>0</v>
      </c>
      <c r="J115" s="176">
        <f t="shared" ref="J115:J126" si="1">ROUND(G115*(N115),2)</f>
        <v>7964.48</v>
      </c>
      <c r="K115" s="177">
        <f t="shared" ref="K115:K126" si="2">ROUND(G115*(O115),2)</f>
        <v>0</v>
      </c>
      <c r="L115" s="177">
        <f>ROUND(G115*(H115),2)</f>
        <v>0</v>
      </c>
      <c r="M115" s="177"/>
      <c r="N115" s="177">
        <v>3.09</v>
      </c>
      <c r="O115" s="177"/>
      <c r="P115" s="181"/>
      <c r="Q115" s="181"/>
      <c r="R115" s="181"/>
      <c r="S115" s="182">
        <f t="shared" ref="S115:S126" si="3">ROUND(G115*(P115),3)</f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2</v>
      </c>
      <c r="C116" s="180" t="s">
        <v>313</v>
      </c>
      <c r="D116" s="236" t="s">
        <v>314</v>
      </c>
      <c r="E116" s="236"/>
      <c r="F116" s="174" t="s">
        <v>120</v>
      </c>
      <c r="G116" s="175">
        <v>2577.5</v>
      </c>
      <c r="H116" s="174"/>
      <c r="I116" s="174">
        <f t="shared" si="0"/>
        <v>0</v>
      </c>
      <c r="J116" s="176">
        <f t="shared" si="1"/>
        <v>2190.88</v>
      </c>
      <c r="K116" s="177">
        <f t="shared" si="2"/>
        <v>0</v>
      </c>
      <c r="L116" s="177">
        <f>ROUND(G116*(H116),2)</f>
        <v>0</v>
      </c>
      <c r="M116" s="177"/>
      <c r="N116" s="177">
        <v>0.85</v>
      </c>
      <c r="O116" s="177"/>
      <c r="P116" s="181"/>
      <c r="Q116" s="181"/>
      <c r="R116" s="181"/>
      <c r="S116" s="182">
        <f t="shared" si="3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3</v>
      </c>
      <c r="C117" s="180" t="s">
        <v>315</v>
      </c>
      <c r="D117" s="236" t="s">
        <v>316</v>
      </c>
      <c r="E117" s="236"/>
      <c r="F117" s="174" t="s">
        <v>120</v>
      </c>
      <c r="G117" s="175">
        <v>2577</v>
      </c>
      <c r="H117" s="174"/>
      <c r="I117" s="174">
        <f t="shared" si="0"/>
        <v>0</v>
      </c>
      <c r="J117" s="176">
        <f t="shared" si="1"/>
        <v>10308</v>
      </c>
      <c r="K117" s="177">
        <f t="shared" si="2"/>
        <v>0</v>
      </c>
      <c r="L117" s="177">
        <f>ROUND(G117*(H117),2)</f>
        <v>0</v>
      </c>
      <c r="M117" s="177"/>
      <c r="N117" s="177">
        <v>4</v>
      </c>
      <c r="O117" s="177"/>
      <c r="P117" s="181"/>
      <c r="Q117" s="181"/>
      <c r="R117" s="181"/>
      <c r="S117" s="182">
        <f t="shared" si="3"/>
        <v>0</v>
      </c>
      <c r="T117" s="178"/>
      <c r="U117" s="178"/>
      <c r="V117" s="191"/>
      <c r="W117" s="53"/>
      <c r="Z117">
        <v>0</v>
      </c>
    </row>
    <row r="118" spans="1:26" ht="35.1" customHeight="1" x14ac:dyDescent="0.25">
      <c r="A118" s="179"/>
      <c r="B118" s="205">
        <v>4</v>
      </c>
      <c r="C118" s="180" t="s">
        <v>317</v>
      </c>
      <c r="D118" s="236" t="s">
        <v>318</v>
      </c>
      <c r="E118" s="236"/>
      <c r="F118" s="174" t="s">
        <v>120</v>
      </c>
      <c r="G118" s="175">
        <v>12885</v>
      </c>
      <c r="H118" s="174"/>
      <c r="I118" s="174">
        <f t="shared" si="0"/>
        <v>0</v>
      </c>
      <c r="J118" s="176">
        <f t="shared" si="1"/>
        <v>5154</v>
      </c>
      <c r="K118" s="177">
        <f t="shared" si="2"/>
        <v>0</v>
      </c>
      <c r="L118" s="177">
        <f>ROUND(G118*(H118),2)</f>
        <v>0</v>
      </c>
      <c r="M118" s="177"/>
      <c r="N118" s="177">
        <v>0.4</v>
      </c>
      <c r="O118" s="177"/>
      <c r="P118" s="181"/>
      <c r="Q118" s="181"/>
      <c r="R118" s="181"/>
      <c r="S118" s="182">
        <f t="shared" si="3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5</v>
      </c>
      <c r="C119" s="180" t="s">
        <v>319</v>
      </c>
      <c r="D119" s="236" t="s">
        <v>320</v>
      </c>
      <c r="E119" s="236"/>
      <c r="F119" s="174" t="s">
        <v>120</v>
      </c>
      <c r="G119" s="175">
        <v>353.05500000000001</v>
      </c>
      <c r="H119" s="174"/>
      <c r="I119" s="174">
        <f t="shared" si="0"/>
        <v>0</v>
      </c>
      <c r="J119" s="176">
        <f t="shared" si="1"/>
        <v>1200.3900000000001</v>
      </c>
      <c r="K119" s="177">
        <f t="shared" si="2"/>
        <v>0</v>
      </c>
      <c r="L119" s="177">
        <f>ROUND(G119*(H119),2)</f>
        <v>0</v>
      </c>
      <c r="M119" s="177"/>
      <c r="N119" s="177">
        <v>3.4</v>
      </c>
      <c r="O119" s="177"/>
      <c r="P119" s="181"/>
      <c r="Q119" s="181"/>
      <c r="R119" s="181"/>
      <c r="S119" s="182">
        <f t="shared" si="3"/>
        <v>0</v>
      </c>
      <c r="T119" s="178"/>
      <c r="U119" s="178"/>
      <c r="V119" s="191"/>
      <c r="W119" s="53"/>
      <c r="Z119">
        <v>0</v>
      </c>
    </row>
    <row r="120" spans="1:26" ht="24.95" customHeight="1" x14ac:dyDescent="0.25">
      <c r="A120" s="179"/>
      <c r="B120" s="221">
        <v>6</v>
      </c>
      <c r="C120" s="216" t="s">
        <v>321</v>
      </c>
      <c r="D120" s="315" t="s">
        <v>322</v>
      </c>
      <c r="E120" s="315"/>
      <c r="F120" s="211" t="s">
        <v>152</v>
      </c>
      <c r="G120" s="212">
        <v>776.721</v>
      </c>
      <c r="H120" s="211"/>
      <c r="I120" s="211">
        <f t="shared" si="0"/>
        <v>0</v>
      </c>
      <c r="J120" s="213">
        <f t="shared" si="1"/>
        <v>12039.18</v>
      </c>
      <c r="K120" s="214">
        <f t="shared" si="2"/>
        <v>0</v>
      </c>
      <c r="L120" s="214"/>
      <c r="M120" s="214">
        <f>ROUND(G120*(H120),2)</f>
        <v>0</v>
      </c>
      <c r="N120" s="214">
        <v>15.5</v>
      </c>
      <c r="O120" s="214"/>
      <c r="P120" s="217"/>
      <c r="Q120" s="217"/>
      <c r="R120" s="217"/>
      <c r="S120" s="218">
        <f t="shared" si="3"/>
        <v>0</v>
      </c>
      <c r="T120" s="215"/>
      <c r="U120" s="215"/>
      <c r="V120" s="220"/>
      <c r="W120" s="53"/>
      <c r="Z120">
        <v>0</v>
      </c>
    </row>
    <row r="121" spans="1:26" ht="24.95" customHeight="1" x14ac:dyDescent="0.25">
      <c r="A121" s="179"/>
      <c r="B121" s="205">
        <v>7</v>
      </c>
      <c r="C121" s="180" t="s">
        <v>323</v>
      </c>
      <c r="D121" s="236" t="s">
        <v>324</v>
      </c>
      <c r="E121" s="236"/>
      <c r="F121" s="174" t="s">
        <v>120</v>
      </c>
      <c r="G121" s="175">
        <v>2577</v>
      </c>
      <c r="H121" s="174"/>
      <c r="I121" s="174">
        <f t="shared" si="0"/>
        <v>0</v>
      </c>
      <c r="J121" s="176">
        <f t="shared" si="1"/>
        <v>1494.66</v>
      </c>
      <c r="K121" s="177">
        <f t="shared" si="2"/>
        <v>0</v>
      </c>
      <c r="L121" s="177">
        <f>ROUND(G121*(H121),2)</f>
        <v>0</v>
      </c>
      <c r="M121" s="177"/>
      <c r="N121" s="177">
        <v>0.57999999999999996</v>
      </c>
      <c r="O121" s="177"/>
      <c r="P121" s="181"/>
      <c r="Q121" s="181"/>
      <c r="R121" s="181"/>
      <c r="S121" s="182">
        <f t="shared" si="3"/>
        <v>0</v>
      </c>
      <c r="T121" s="178"/>
      <c r="U121" s="178"/>
      <c r="V121" s="191"/>
      <c r="W121" s="53"/>
      <c r="Z121">
        <v>0</v>
      </c>
    </row>
    <row r="122" spans="1:26" ht="24.95" customHeight="1" x14ac:dyDescent="0.25">
      <c r="A122" s="179"/>
      <c r="B122" s="205">
        <v>8</v>
      </c>
      <c r="C122" s="180" t="s">
        <v>325</v>
      </c>
      <c r="D122" s="236" t="s">
        <v>326</v>
      </c>
      <c r="E122" s="236"/>
      <c r="F122" s="174" t="s">
        <v>152</v>
      </c>
      <c r="G122" s="175">
        <v>4509.75</v>
      </c>
      <c r="H122" s="174"/>
      <c r="I122" s="174">
        <f t="shared" si="0"/>
        <v>0</v>
      </c>
      <c r="J122" s="176">
        <f t="shared" si="1"/>
        <v>27058.5</v>
      </c>
      <c r="K122" s="177">
        <f t="shared" si="2"/>
        <v>0</v>
      </c>
      <c r="L122" s="177">
        <f>ROUND(G122*(H122),2)</f>
        <v>0</v>
      </c>
      <c r="M122" s="177"/>
      <c r="N122" s="177">
        <v>6</v>
      </c>
      <c r="O122" s="177"/>
      <c r="P122" s="181"/>
      <c r="Q122" s="181"/>
      <c r="R122" s="181"/>
      <c r="S122" s="182">
        <f t="shared" si="3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9</v>
      </c>
      <c r="C123" s="180" t="s">
        <v>327</v>
      </c>
      <c r="D123" s="236" t="s">
        <v>328</v>
      </c>
      <c r="E123" s="236"/>
      <c r="F123" s="174" t="s">
        <v>120</v>
      </c>
      <c r="G123" s="175">
        <v>1866.6310000000001</v>
      </c>
      <c r="H123" s="174"/>
      <c r="I123" s="174">
        <f t="shared" si="0"/>
        <v>0</v>
      </c>
      <c r="J123" s="176">
        <f t="shared" si="1"/>
        <v>6271.88</v>
      </c>
      <c r="K123" s="177">
        <f t="shared" si="2"/>
        <v>0</v>
      </c>
      <c r="L123" s="177">
        <f>ROUND(G123*(H123),2)</f>
        <v>0</v>
      </c>
      <c r="M123" s="177"/>
      <c r="N123" s="177">
        <v>3.36</v>
      </c>
      <c r="O123" s="177"/>
      <c r="P123" s="181"/>
      <c r="Q123" s="181"/>
      <c r="R123" s="181"/>
      <c r="S123" s="182">
        <f t="shared" si="3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21">
        <v>10</v>
      </c>
      <c r="C124" s="216" t="s">
        <v>321</v>
      </c>
      <c r="D124" s="315" t="s">
        <v>322</v>
      </c>
      <c r="E124" s="315"/>
      <c r="F124" s="211" t="s">
        <v>152</v>
      </c>
      <c r="G124" s="212">
        <v>4106.5879999999997</v>
      </c>
      <c r="H124" s="211"/>
      <c r="I124" s="211">
        <f t="shared" si="0"/>
        <v>0</v>
      </c>
      <c r="J124" s="213">
        <f t="shared" si="1"/>
        <v>63652.11</v>
      </c>
      <c r="K124" s="214">
        <f t="shared" si="2"/>
        <v>0</v>
      </c>
      <c r="L124" s="214"/>
      <c r="M124" s="214">
        <f>ROUND(G124*(H124),2)</f>
        <v>0</v>
      </c>
      <c r="N124" s="214">
        <v>15.5</v>
      </c>
      <c r="O124" s="214"/>
      <c r="P124" s="217"/>
      <c r="Q124" s="217"/>
      <c r="R124" s="217"/>
      <c r="S124" s="218">
        <f t="shared" si="3"/>
        <v>0</v>
      </c>
      <c r="T124" s="215"/>
      <c r="U124" s="215"/>
      <c r="V124" s="220"/>
      <c r="W124" s="53"/>
      <c r="Z124">
        <v>0</v>
      </c>
    </row>
    <row r="125" spans="1:26" ht="24.95" customHeight="1" x14ac:dyDescent="0.25">
      <c r="A125" s="179"/>
      <c r="B125" s="205">
        <v>11</v>
      </c>
      <c r="C125" s="180" t="s">
        <v>327</v>
      </c>
      <c r="D125" s="236" t="s">
        <v>328</v>
      </c>
      <c r="E125" s="236"/>
      <c r="F125" s="174" t="s">
        <v>120</v>
      </c>
      <c r="G125" s="175">
        <v>116.235</v>
      </c>
      <c r="H125" s="174"/>
      <c r="I125" s="174">
        <f t="shared" si="0"/>
        <v>0</v>
      </c>
      <c r="J125" s="176">
        <f t="shared" si="1"/>
        <v>390.55</v>
      </c>
      <c r="K125" s="177">
        <f t="shared" si="2"/>
        <v>0</v>
      </c>
      <c r="L125" s="177">
        <f>ROUND(G125*(H125),2)</f>
        <v>0</v>
      </c>
      <c r="M125" s="177"/>
      <c r="N125" s="177">
        <v>3.36</v>
      </c>
      <c r="O125" s="177"/>
      <c r="P125" s="181"/>
      <c r="Q125" s="181"/>
      <c r="R125" s="181"/>
      <c r="S125" s="182">
        <f t="shared" si="3"/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21">
        <v>12</v>
      </c>
      <c r="C126" s="216" t="s">
        <v>321</v>
      </c>
      <c r="D126" s="315" t="s">
        <v>322</v>
      </c>
      <c r="E126" s="315"/>
      <c r="F126" s="211" t="s">
        <v>152</v>
      </c>
      <c r="G126" s="212">
        <v>232.47</v>
      </c>
      <c r="H126" s="211"/>
      <c r="I126" s="211">
        <f t="shared" si="0"/>
        <v>0</v>
      </c>
      <c r="J126" s="213">
        <f t="shared" si="1"/>
        <v>3603.29</v>
      </c>
      <c r="K126" s="214">
        <f t="shared" si="2"/>
        <v>0</v>
      </c>
      <c r="L126" s="214"/>
      <c r="M126" s="214">
        <f>ROUND(G126*(H126),2)</f>
        <v>0</v>
      </c>
      <c r="N126" s="214">
        <v>15.5</v>
      </c>
      <c r="O126" s="214"/>
      <c r="P126" s="217"/>
      <c r="Q126" s="217"/>
      <c r="R126" s="217"/>
      <c r="S126" s="218">
        <f t="shared" si="3"/>
        <v>0</v>
      </c>
      <c r="T126" s="215"/>
      <c r="U126" s="215"/>
      <c r="V126" s="220"/>
      <c r="W126" s="53"/>
      <c r="Z126">
        <v>0</v>
      </c>
    </row>
    <row r="127" spans="1:26" x14ac:dyDescent="0.25">
      <c r="A127" s="10"/>
      <c r="B127" s="204"/>
      <c r="C127" s="172">
        <v>1</v>
      </c>
      <c r="D127" s="235" t="s">
        <v>77</v>
      </c>
      <c r="E127" s="235"/>
      <c r="F127" s="138"/>
      <c r="G127" s="171"/>
      <c r="H127" s="138"/>
      <c r="I127" s="140">
        <f>ROUND((SUM(I114:I126))/1,2)</f>
        <v>0</v>
      </c>
      <c r="J127" s="139"/>
      <c r="K127" s="139"/>
      <c r="L127" s="139">
        <f>ROUND((SUM(L114:L126))/1,2)</f>
        <v>0</v>
      </c>
      <c r="M127" s="139">
        <f>ROUND((SUM(M114:M126))/1,2)</f>
        <v>0</v>
      </c>
      <c r="N127" s="139"/>
      <c r="O127" s="139"/>
      <c r="P127" s="139"/>
      <c r="Q127" s="10"/>
      <c r="R127" s="10"/>
      <c r="S127" s="10">
        <f>ROUND((SUM(S114:S126))/1,2)</f>
        <v>0</v>
      </c>
      <c r="T127" s="10"/>
      <c r="U127" s="10"/>
      <c r="V127" s="192">
        <f>ROUND((SUM(V114:V126))/1,2)</f>
        <v>0</v>
      </c>
      <c r="W127" s="208"/>
      <c r="X127" s="137"/>
      <c r="Y127" s="137"/>
      <c r="Z127" s="137"/>
    </row>
    <row r="128" spans="1:26" x14ac:dyDescent="0.25">
      <c r="A128" s="1"/>
      <c r="B128" s="200"/>
      <c r="C128" s="1"/>
      <c r="D128" s="1"/>
      <c r="E128" s="131"/>
      <c r="F128" s="131"/>
      <c r="G128" s="165"/>
      <c r="H128" s="131"/>
      <c r="I128" s="131"/>
      <c r="J128" s="132"/>
      <c r="K128" s="132"/>
      <c r="L128" s="132"/>
      <c r="M128" s="132"/>
      <c r="N128" s="132"/>
      <c r="O128" s="132"/>
      <c r="P128" s="132"/>
      <c r="Q128" s="1"/>
      <c r="R128" s="1"/>
      <c r="S128" s="1"/>
      <c r="T128" s="1"/>
      <c r="U128" s="1"/>
      <c r="V128" s="193"/>
      <c r="W128" s="53"/>
    </row>
    <row r="129" spans="1:26" x14ac:dyDescent="0.25">
      <c r="A129" s="10"/>
      <c r="B129" s="204"/>
      <c r="C129" s="172">
        <v>2</v>
      </c>
      <c r="D129" s="235" t="s">
        <v>292</v>
      </c>
      <c r="E129" s="235"/>
      <c r="F129" s="138"/>
      <c r="G129" s="171"/>
      <c r="H129" s="138"/>
      <c r="I129" s="138"/>
      <c r="J129" s="139"/>
      <c r="K129" s="139"/>
      <c r="L129" s="139"/>
      <c r="M129" s="139"/>
      <c r="N129" s="139"/>
      <c r="O129" s="139"/>
      <c r="P129" s="139"/>
      <c r="Q129" s="10"/>
      <c r="R129" s="10"/>
      <c r="S129" s="10"/>
      <c r="T129" s="10"/>
      <c r="U129" s="10"/>
      <c r="V129" s="190"/>
      <c r="W129" s="208"/>
      <c r="X129" s="137"/>
      <c r="Y129" s="137"/>
      <c r="Z129" s="137"/>
    </row>
    <row r="130" spans="1:26" ht="35.1" customHeight="1" x14ac:dyDescent="0.25">
      <c r="A130" s="179"/>
      <c r="B130" s="205">
        <v>13</v>
      </c>
      <c r="C130" s="180" t="s">
        <v>329</v>
      </c>
      <c r="D130" s="236" t="s">
        <v>330</v>
      </c>
      <c r="E130" s="236"/>
      <c r="F130" s="174" t="s">
        <v>120</v>
      </c>
      <c r="G130" s="175">
        <v>72.58</v>
      </c>
      <c r="H130" s="174"/>
      <c r="I130" s="174">
        <f t="shared" ref="I130:I140" si="4">ROUND(G130*(H130),2)</f>
        <v>0</v>
      </c>
      <c r="J130" s="176">
        <f t="shared" ref="J130:J140" si="5">ROUND(G130*(N130),2)</f>
        <v>12252.96</v>
      </c>
      <c r="K130" s="177">
        <f t="shared" ref="K130:K140" si="6">ROUND(G130*(O130),2)</f>
        <v>0</v>
      </c>
      <c r="L130" s="177">
        <f t="shared" ref="L130:L140" si="7">ROUND(G130*(H130),2)</f>
        <v>0</v>
      </c>
      <c r="M130" s="177"/>
      <c r="N130" s="177">
        <v>168.82</v>
      </c>
      <c r="O130" s="177"/>
      <c r="P130" s="181"/>
      <c r="Q130" s="181"/>
      <c r="R130" s="181"/>
      <c r="S130" s="182">
        <f t="shared" ref="S130:S140" si="8">ROUND(G130*(P130),3)</f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14</v>
      </c>
      <c r="C131" s="180" t="s">
        <v>331</v>
      </c>
      <c r="D131" s="236" t="s">
        <v>332</v>
      </c>
      <c r="E131" s="236"/>
      <c r="F131" s="174" t="s">
        <v>120</v>
      </c>
      <c r="G131" s="175">
        <v>202.858</v>
      </c>
      <c r="H131" s="174"/>
      <c r="I131" s="174">
        <f t="shared" si="4"/>
        <v>0</v>
      </c>
      <c r="J131" s="176">
        <f t="shared" si="5"/>
        <v>21154.03</v>
      </c>
      <c r="K131" s="177">
        <f t="shared" si="6"/>
        <v>0</v>
      </c>
      <c r="L131" s="177">
        <f t="shared" si="7"/>
        <v>0</v>
      </c>
      <c r="M131" s="177"/>
      <c r="N131" s="177">
        <v>104.28</v>
      </c>
      <c r="O131" s="177"/>
      <c r="P131" s="183">
        <v>2.3223400000000001</v>
      </c>
      <c r="Q131" s="181"/>
      <c r="R131" s="181">
        <v>2.3223400000000001</v>
      </c>
      <c r="S131" s="182">
        <f t="shared" si="8"/>
        <v>471.10500000000002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05">
        <v>15</v>
      </c>
      <c r="C132" s="180" t="s">
        <v>333</v>
      </c>
      <c r="D132" s="236" t="s">
        <v>334</v>
      </c>
      <c r="E132" s="236"/>
      <c r="F132" s="174" t="s">
        <v>120</v>
      </c>
      <c r="G132" s="175">
        <v>11.384</v>
      </c>
      <c r="H132" s="174"/>
      <c r="I132" s="174">
        <f t="shared" si="4"/>
        <v>0</v>
      </c>
      <c r="J132" s="176">
        <f t="shared" si="5"/>
        <v>1188.94</v>
      </c>
      <c r="K132" s="177">
        <f t="shared" si="6"/>
        <v>0</v>
      </c>
      <c r="L132" s="177">
        <f t="shared" si="7"/>
        <v>0</v>
      </c>
      <c r="M132" s="177"/>
      <c r="N132" s="177">
        <v>104.44</v>
      </c>
      <c r="O132" s="177"/>
      <c r="P132" s="183">
        <v>2.3223400000000001</v>
      </c>
      <c r="Q132" s="181"/>
      <c r="R132" s="181">
        <v>2.3223400000000001</v>
      </c>
      <c r="S132" s="182">
        <f t="shared" si="8"/>
        <v>26.437999999999999</v>
      </c>
      <c r="T132" s="178"/>
      <c r="U132" s="178"/>
      <c r="V132" s="191"/>
      <c r="W132" s="53"/>
      <c r="Z132">
        <v>0</v>
      </c>
    </row>
    <row r="133" spans="1:26" ht="24.95" customHeight="1" x14ac:dyDescent="0.25">
      <c r="A133" s="179"/>
      <c r="B133" s="205">
        <v>16</v>
      </c>
      <c r="C133" s="180" t="s">
        <v>335</v>
      </c>
      <c r="D133" s="236" t="s">
        <v>336</v>
      </c>
      <c r="E133" s="236"/>
      <c r="F133" s="174" t="s">
        <v>113</v>
      </c>
      <c r="G133" s="175">
        <v>831.75599999999997</v>
      </c>
      <c r="H133" s="174"/>
      <c r="I133" s="174">
        <f t="shared" si="4"/>
        <v>0</v>
      </c>
      <c r="J133" s="176">
        <f t="shared" si="5"/>
        <v>10604.89</v>
      </c>
      <c r="K133" s="177">
        <f t="shared" si="6"/>
        <v>0</v>
      </c>
      <c r="L133" s="177">
        <f t="shared" si="7"/>
        <v>0</v>
      </c>
      <c r="M133" s="177"/>
      <c r="N133" s="177">
        <v>12.75</v>
      </c>
      <c r="O133" s="177"/>
      <c r="P133" s="183">
        <v>6.7000000000000002E-4</v>
      </c>
      <c r="Q133" s="181"/>
      <c r="R133" s="181">
        <v>6.7000000000000002E-4</v>
      </c>
      <c r="S133" s="182">
        <f t="shared" si="8"/>
        <v>0.55700000000000005</v>
      </c>
      <c r="T133" s="178"/>
      <c r="U133" s="178"/>
      <c r="V133" s="191"/>
      <c r="W133" s="53"/>
      <c r="Z133">
        <v>0</v>
      </c>
    </row>
    <row r="134" spans="1:26" ht="24.95" customHeight="1" x14ac:dyDescent="0.25">
      <c r="A134" s="179"/>
      <c r="B134" s="205">
        <v>17</v>
      </c>
      <c r="C134" s="180" t="s">
        <v>337</v>
      </c>
      <c r="D134" s="236" t="s">
        <v>338</v>
      </c>
      <c r="E134" s="236"/>
      <c r="F134" s="174" t="s">
        <v>113</v>
      </c>
      <c r="G134" s="175">
        <v>831.75599999999997</v>
      </c>
      <c r="H134" s="174"/>
      <c r="I134" s="174">
        <f t="shared" si="4"/>
        <v>0</v>
      </c>
      <c r="J134" s="176">
        <f t="shared" si="5"/>
        <v>2254.06</v>
      </c>
      <c r="K134" s="177">
        <f t="shared" si="6"/>
        <v>0</v>
      </c>
      <c r="L134" s="177">
        <f t="shared" si="7"/>
        <v>0</v>
      </c>
      <c r="M134" s="177"/>
      <c r="N134" s="177">
        <v>2.71</v>
      </c>
      <c r="O134" s="177"/>
      <c r="P134" s="181"/>
      <c r="Q134" s="181"/>
      <c r="R134" s="181"/>
      <c r="S134" s="182">
        <f t="shared" si="8"/>
        <v>0</v>
      </c>
      <c r="T134" s="178"/>
      <c r="U134" s="178"/>
      <c r="V134" s="191"/>
      <c r="W134" s="53"/>
      <c r="Z134">
        <v>0</v>
      </c>
    </row>
    <row r="135" spans="1:26" ht="24.95" customHeight="1" x14ac:dyDescent="0.25">
      <c r="A135" s="179"/>
      <c r="B135" s="205">
        <v>18</v>
      </c>
      <c r="C135" s="180" t="s">
        <v>339</v>
      </c>
      <c r="D135" s="236" t="s">
        <v>340</v>
      </c>
      <c r="E135" s="236"/>
      <c r="F135" s="174" t="s">
        <v>152</v>
      </c>
      <c r="G135" s="175">
        <v>0.81399999999999995</v>
      </c>
      <c r="H135" s="174"/>
      <c r="I135" s="174">
        <f t="shared" si="4"/>
        <v>0</v>
      </c>
      <c r="J135" s="176">
        <f t="shared" si="5"/>
        <v>1284.3499999999999</v>
      </c>
      <c r="K135" s="177">
        <f t="shared" si="6"/>
        <v>0</v>
      </c>
      <c r="L135" s="177">
        <f t="shared" si="7"/>
        <v>0</v>
      </c>
      <c r="M135" s="177"/>
      <c r="N135" s="177">
        <v>1577.83</v>
      </c>
      <c r="O135" s="177"/>
      <c r="P135" s="183">
        <v>1.0345299999999999</v>
      </c>
      <c r="Q135" s="181"/>
      <c r="R135" s="181">
        <v>1.0345299999999999</v>
      </c>
      <c r="S135" s="182">
        <f t="shared" si="8"/>
        <v>0.84199999999999997</v>
      </c>
      <c r="T135" s="178"/>
      <c r="U135" s="178"/>
      <c r="V135" s="191"/>
      <c r="W135" s="53"/>
      <c r="Z135">
        <v>0</v>
      </c>
    </row>
    <row r="136" spans="1:26" ht="24.95" customHeight="1" x14ac:dyDescent="0.25">
      <c r="A136" s="179"/>
      <c r="B136" s="205">
        <v>19</v>
      </c>
      <c r="C136" s="180" t="s">
        <v>341</v>
      </c>
      <c r="D136" s="236" t="s">
        <v>342</v>
      </c>
      <c r="E136" s="236"/>
      <c r="F136" s="174" t="s">
        <v>152</v>
      </c>
      <c r="G136" s="175">
        <v>2.2109999999999999</v>
      </c>
      <c r="H136" s="174"/>
      <c r="I136" s="174">
        <f t="shared" si="4"/>
        <v>0</v>
      </c>
      <c r="J136" s="176">
        <f t="shared" si="5"/>
        <v>2136.56</v>
      </c>
      <c r="K136" s="177">
        <f t="shared" si="6"/>
        <v>0</v>
      </c>
      <c r="L136" s="177">
        <f t="shared" si="7"/>
        <v>0</v>
      </c>
      <c r="M136" s="177"/>
      <c r="N136" s="177">
        <v>966.33</v>
      </c>
      <c r="O136" s="177"/>
      <c r="P136" s="183">
        <v>1.002</v>
      </c>
      <c r="Q136" s="181"/>
      <c r="R136" s="181">
        <v>1.002</v>
      </c>
      <c r="S136" s="182">
        <f t="shared" si="8"/>
        <v>2.2149999999999999</v>
      </c>
      <c r="T136" s="178"/>
      <c r="U136" s="178"/>
      <c r="V136" s="191"/>
      <c r="W136" s="53"/>
      <c r="Z136">
        <v>0</v>
      </c>
    </row>
    <row r="137" spans="1:26" ht="24.95" customHeight="1" x14ac:dyDescent="0.25">
      <c r="A137" s="179"/>
      <c r="B137" s="205">
        <v>20</v>
      </c>
      <c r="C137" s="180" t="s">
        <v>343</v>
      </c>
      <c r="D137" s="236" t="s">
        <v>344</v>
      </c>
      <c r="E137" s="236"/>
      <c r="F137" s="174" t="s">
        <v>120</v>
      </c>
      <c r="G137" s="175">
        <v>68.03</v>
      </c>
      <c r="H137" s="174"/>
      <c r="I137" s="174">
        <f t="shared" si="4"/>
        <v>0</v>
      </c>
      <c r="J137" s="176">
        <f t="shared" si="5"/>
        <v>7086</v>
      </c>
      <c r="K137" s="177">
        <f t="shared" si="6"/>
        <v>0</v>
      </c>
      <c r="L137" s="177">
        <f t="shared" si="7"/>
        <v>0</v>
      </c>
      <c r="M137" s="177"/>
      <c r="N137" s="177">
        <v>104.16</v>
      </c>
      <c r="O137" s="177"/>
      <c r="P137" s="183">
        <v>2.3223400000000001</v>
      </c>
      <c r="Q137" s="181"/>
      <c r="R137" s="181">
        <v>2.3223400000000001</v>
      </c>
      <c r="S137" s="182">
        <f t="shared" si="8"/>
        <v>157.989</v>
      </c>
      <c r="T137" s="178"/>
      <c r="U137" s="178"/>
      <c r="V137" s="191"/>
      <c r="W137" s="53"/>
      <c r="Z137">
        <v>0</v>
      </c>
    </row>
    <row r="138" spans="1:26" ht="24.95" customHeight="1" x14ac:dyDescent="0.25">
      <c r="A138" s="179"/>
      <c r="B138" s="205">
        <v>21</v>
      </c>
      <c r="C138" s="180" t="s">
        <v>345</v>
      </c>
      <c r="D138" s="236" t="s">
        <v>346</v>
      </c>
      <c r="E138" s="236"/>
      <c r="F138" s="174" t="s">
        <v>113</v>
      </c>
      <c r="G138" s="175">
        <v>313.74200000000002</v>
      </c>
      <c r="H138" s="174"/>
      <c r="I138" s="174">
        <f t="shared" si="4"/>
        <v>0</v>
      </c>
      <c r="J138" s="176">
        <f t="shared" si="5"/>
        <v>4000.21</v>
      </c>
      <c r="K138" s="177">
        <f t="shared" si="6"/>
        <v>0</v>
      </c>
      <c r="L138" s="177">
        <f t="shared" si="7"/>
        <v>0</v>
      </c>
      <c r="M138" s="177"/>
      <c r="N138" s="177">
        <v>12.75</v>
      </c>
      <c r="O138" s="177"/>
      <c r="P138" s="183">
        <v>6.7000000000000002E-4</v>
      </c>
      <c r="Q138" s="181"/>
      <c r="R138" s="181">
        <v>6.7000000000000002E-4</v>
      </c>
      <c r="S138" s="182">
        <f t="shared" si="8"/>
        <v>0.21</v>
      </c>
      <c r="T138" s="178"/>
      <c r="U138" s="178"/>
      <c r="V138" s="191"/>
      <c r="W138" s="53"/>
      <c r="Z138">
        <v>0</v>
      </c>
    </row>
    <row r="139" spans="1:26" ht="24.95" customHeight="1" x14ac:dyDescent="0.25">
      <c r="A139" s="179"/>
      <c r="B139" s="205">
        <v>22</v>
      </c>
      <c r="C139" s="180" t="s">
        <v>347</v>
      </c>
      <c r="D139" s="236" t="s">
        <v>348</v>
      </c>
      <c r="E139" s="236"/>
      <c r="F139" s="174" t="s">
        <v>113</v>
      </c>
      <c r="G139" s="175">
        <v>313.74200000000002</v>
      </c>
      <c r="H139" s="174"/>
      <c r="I139" s="174">
        <f t="shared" si="4"/>
        <v>0</v>
      </c>
      <c r="J139" s="176">
        <f t="shared" si="5"/>
        <v>850.24</v>
      </c>
      <c r="K139" s="177">
        <f t="shared" si="6"/>
        <v>0</v>
      </c>
      <c r="L139" s="177">
        <f t="shared" si="7"/>
        <v>0</v>
      </c>
      <c r="M139" s="177"/>
      <c r="N139" s="177">
        <v>2.71</v>
      </c>
      <c r="O139" s="177"/>
      <c r="P139" s="181"/>
      <c r="Q139" s="181"/>
      <c r="R139" s="181"/>
      <c r="S139" s="182">
        <f t="shared" si="8"/>
        <v>0</v>
      </c>
      <c r="T139" s="178"/>
      <c r="U139" s="178"/>
      <c r="V139" s="191"/>
      <c r="W139" s="53"/>
      <c r="Z139">
        <v>0</v>
      </c>
    </row>
    <row r="140" spans="1:26" ht="24.95" customHeight="1" x14ac:dyDescent="0.25">
      <c r="A140" s="179"/>
      <c r="B140" s="205">
        <v>23</v>
      </c>
      <c r="C140" s="180" t="s">
        <v>349</v>
      </c>
      <c r="D140" s="236" t="s">
        <v>350</v>
      </c>
      <c r="E140" s="236"/>
      <c r="F140" s="174" t="s">
        <v>152</v>
      </c>
      <c r="G140" s="175">
        <v>1.1120000000000001</v>
      </c>
      <c r="H140" s="174"/>
      <c r="I140" s="174">
        <f t="shared" si="4"/>
        <v>0</v>
      </c>
      <c r="J140" s="176">
        <f t="shared" si="5"/>
        <v>1920.98</v>
      </c>
      <c r="K140" s="177">
        <f t="shared" si="6"/>
        <v>0</v>
      </c>
      <c r="L140" s="177">
        <f t="shared" si="7"/>
        <v>0</v>
      </c>
      <c r="M140" s="177"/>
      <c r="N140" s="177">
        <v>1727.5</v>
      </c>
      <c r="O140" s="177"/>
      <c r="P140" s="183">
        <v>1.13453</v>
      </c>
      <c r="Q140" s="181"/>
      <c r="R140" s="181">
        <v>1.13453</v>
      </c>
      <c r="S140" s="182">
        <f t="shared" si="8"/>
        <v>1.262</v>
      </c>
      <c r="T140" s="178"/>
      <c r="U140" s="178"/>
      <c r="V140" s="191"/>
      <c r="W140" s="53"/>
      <c r="Z140">
        <v>0</v>
      </c>
    </row>
    <row r="141" spans="1:26" x14ac:dyDescent="0.25">
      <c r="A141" s="10"/>
      <c r="B141" s="204"/>
      <c r="C141" s="172">
        <v>2</v>
      </c>
      <c r="D141" s="235" t="s">
        <v>292</v>
      </c>
      <c r="E141" s="235"/>
      <c r="F141" s="138"/>
      <c r="G141" s="171"/>
      <c r="H141" s="138"/>
      <c r="I141" s="140">
        <f>ROUND((SUM(I129:I140))/1,2)</f>
        <v>0</v>
      </c>
      <c r="J141" s="139"/>
      <c r="K141" s="139"/>
      <c r="L141" s="139">
        <f>ROUND((SUM(L129:L140))/1,2)</f>
        <v>0</v>
      </c>
      <c r="M141" s="139">
        <f>ROUND((SUM(M129:M140))/1,2)</f>
        <v>0</v>
      </c>
      <c r="N141" s="139"/>
      <c r="O141" s="139"/>
      <c r="P141" s="139"/>
      <c r="Q141" s="10"/>
      <c r="R141" s="10"/>
      <c r="S141" s="10">
        <f>ROUND((SUM(S129:S140))/1,2)</f>
        <v>660.62</v>
      </c>
      <c r="T141" s="10"/>
      <c r="U141" s="10"/>
      <c r="V141" s="192">
        <f>ROUND((SUM(V129:V140))/1,2)</f>
        <v>0</v>
      </c>
      <c r="W141" s="208"/>
      <c r="X141" s="137"/>
      <c r="Y141" s="137"/>
      <c r="Z141" s="137"/>
    </row>
    <row r="142" spans="1:26" x14ac:dyDescent="0.25">
      <c r="A142" s="1"/>
      <c r="B142" s="200"/>
      <c r="C142" s="1"/>
      <c r="D142" s="1"/>
      <c r="E142" s="131"/>
      <c r="F142" s="131"/>
      <c r="G142" s="165"/>
      <c r="H142" s="131"/>
      <c r="I142" s="131"/>
      <c r="J142" s="132"/>
      <c r="K142" s="132"/>
      <c r="L142" s="132"/>
      <c r="M142" s="132"/>
      <c r="N142" s="132"/>
      <c r="O142" s="132"/>
      <c r="P142" s="132"/>
      <c r="Q142" s="1"/>
      <c r="R142" s="1"/>
      <c r="S142" s="1"/>
      <c r="T142" s="1"/>
      <c r="U142" s="1"/>
      <c r="V142" s="193"/>
      <c r="W142" s="53"/>
    </row>
    <row r="143" spans="1:26" x14ac:dyDescent="0.25">
      <c r="A143" s="10"/>
      <c r="B143" s="204"/>
      <c r="C143" s="172">
        <v>3</v>
      </c>
      <c r="D143" s="235" t="s">
        <v>293</v>
      </c>
      <c r="E143" s="235"/>
      <c r="F143" s="138"/>
      <c r="G143" s="171"/>
      <c r="H143" s="138"/>
      <c r="I143" s="138"/>
      <c r="J143" s="139"/>
      <c r="K143" s="139"/>
      <c r="L143" s="139"/>
      <c r="M143" s="139"/>
      <c r="N143" s="139"/>
      <c r="O143" s="139"/>
      <c r="P143" s="139"/>
      <c r="Q143" s="10"/>
      <c r="R143" s="10"/>
      <c r="S143" s="10"/>
      <c r="T143" s="10"/>
      <c r="U143" s="10"/>
      <c r="V143" s="190"/>
      <c r="W143" s="208"/>
      <c r="X143" s="137"/>
      <c r="Y143" s="137"/>
      <c r="Z143" s="137"/>
    </row>
    <row r="144" spans="1:26" ht="35.1" customHeight="1" x14ac:dyDescent="0.25">
      <c r="A144" s="179"/>
      <c r="B144" s="205">
        <v>24</v>
      </c>
      <c r="C144" s="180" t="s">
        <v>351</v>
      </c>
      <c r="D144" s="236" t="s">
        <v>352</v>
      </c>
      <c r="E144" s="236"/>
      <c r="F144" s="174" t="s">
        <v>120</v>
      </c>
      <c r="G144" s="175">
        <v>2.5129999999999999</v>
      </c>
      <c r="H144" s="174"/>
      <c r="I144" s="174">
        <f t="shared" ref="I144:I178" si="9">ROUND(G144*(H144),2)</f>
        <v>0</v>
      </c>
      <c r="J144" s="176">
        <f t="shared" ref="J144:J178" si="10">ROUND(G144*(N144),2)</f>
        <v>437.16</v>
      </c>
      <c r="K144" s="177">
        <f t="shared" ref="K144:K178" si="11">ROUND(G144*(O144),2)</f>
        <v>0</v>
      </c>
      <c r="L144" s="177">
        <f t="shared" ref="L144:L178" si="12">ROUND(G144*(H144),2)</f>
        <v>0</v>
      </c>
      <c r="M144" s="177"/>
      <c r="N144" s="177">
        <v>173.96</v>
      </c>
      <c r="O144" s="177"/>
      <c r="P144" s="181"/>
      <c r="Q144" s="181"/>
      <c r="R144" s="181"/>
      <c r="S144" s="182">
        <f t="shared" ref="S144:S178" si="13">ROUND(G144*(P144),3)</f>
        <v>0</v>
      </c>
      <c r="T144" s="178"/>
      <c r="U144" s="178"/>
      <c r="V144" s="191"/>
      <c r="W144" s="53"/>
      <c r="Z144">
        <v>0</v>
      </c>
    </row>
    <row r="145" spans="1:26" ht="35.1" customHeight="1" x14ac:dyDescent="0.25">
      <c r="A145" s="179"/>
      <c r="B145" s="205">
        <v>25</v>
      </c>
      <c r="C145" s="180" t="s">
        <v>353</v>
      </c>
      <c r="D145" s="236" t="s">
        <v>354</v>
      </c>
      <c r="E145" s="236"/>
      <c r="F145" s="174" t="s">
        <v>120</v>
      </c>
      <c r="G145" s="175">
        <v>113.065</v>
      </c>
      <c r="H145" s="174"/>
      <c r="I145" s="174">
        <f t="shared" si="9"/>
        <v>0</v>
      </c>
      <c r="J145" s="176">
        <f t="shared" si="10"/>
        <v>19668.79</v>
      </c>
      <c r="K145" s="177">
        <f t="shared" si="11"/>
        <v>0</v>
      </c>
      <c r="L145" s="177">
        <f t="shared" si="12"/>
        <v>0</v>
      </c>
      <c r="M145" s="177"/>
      <c r="N145" s="177">
        <v>173.96</v>
      </c>
      <c r="O145" s="177"/>
      <c r="P145" s="181"/>
      <c r="Q145" s="181"/>
      <c r="R145" s="181"/>
      <c r="S145" s="182">
        <f t="shared" si="13"/>
        <v>0</v>
      </c>
      <c r="T145" s="178"/>
      <c r="U145" s="178"/>
      <c r="V145" s="191"/>
      <c r="W145" s="53"/>
      <c r="Z145">
        <v>0</v>
      </c>
    </row>
    <row r="146" spans="1:26" ht="35.1" customHeight="1" x14ac:dyDescent="0.25">
      <c r="A146" s="179"/>
      <c r="B146" s="205">
        <v>26</v>
      </c>
      <c r="C146" s="180" t="s">
        <v>355</v>
      </c>
      <c r="D146" s="236" t="s">
        <v>356</v>
      </c>
      <c r="E146" s="236"/>
      <c r="F146" s="174" t="s">
        <v>120</v>
      </c>
      <c r="G146" s="175">
        <v>58.466000000000001</v>
      </c>
      <c r="H146" s="174"/>
      <c r="I146" s="174">
        <f t="shared" si="9"/>
        <v>0</v>
      </c>
      <c r="J146" s="176">
        <f t="shared" si="10"/>
        <v>12021.78</v>
      </c>
      <c r="K146" s="177">
        <f t="shared" si="11"/>
        <v>0</v>
      </c>
      <c r="L146" s="177">
        <f t="shared" si="12"/>
        <v>0</v>
      </c>
      <c r="M146" s="177"/>
      <c r="N146" s="177">
        <v>205.62</v>
      </c>
      <c r="O146" s="177"/>
      <c r="P146" s="181"/>
      <c r="Q146" s="181"/>
      <c r="R146" s="181"/>
      <c r="S146" s="182">
        <f t="shared" si="13"/>
        <v>0</v>
      </c>
      <c r="T146" s="178"/>
      <c r="U146" s="178"/>
      <c r="V146" s="191"/>
      <c r="W146" s="53"/>
      <c r="Z146">
        <v>0</v>
      </c>
    </row>
    <row r="147" spans="1:26" ht="35.1" customHeight="1" x14ac:dyDescent="0.25">
      <c r="A147" s="179"/>
      <c r="B147" s="205">
        <v>27</v>
      </c>
      <c r="C147" s="180" t="s">
        <v>357</v>
      </c>
      <c r="D147" s="236" t="s">
        <v>358</v>
      </c>
      <c r="E147" s="236"/>
      <c r="F147" s="174" t="s">
        <v>120</v>
      </c>
      <c r="G147" s="175">
        <v>1.1879999999999999</v>
      </c>
      <c r="H147" s="174"/>
      <c r="I147" s="174">
        <f t="shared" si="9"/>
        <v>0</v>
      </c>
      <c r="J147" s="176">
        <f t="shared" si="10"/>
        <v>202.44</v>
      </c>
      <c r="K147" s="177">
        <f t="shared" si="11"/>
        <v>0</v>
      </c>
      <c r="L147" s="177">
        <f t="shared" si="12"/>
        <v>0</v>
      </c>
      <c r="M147" s="177"/>
      <c r="N147" s="177">
        <v>170.4</v>
      </c>
      <c r="O147" s="177"/>
      <c r="P147" s="181"/>
      <c r="Q147" s="181"/>
      <c r="R147" s="181"/>
      <c r="S147" s="182">
        <f t="shared" si="13"/>
        <v>0</v>
      </c>
      <c r="T147" s="178"/>
      <c r="U147" s="178"/>
      <c r="V147" s="191"/>
      <c r="W147" s="53"/>
      <c r="Z147">
        <v>0</v>
      </c>
    </row>
    <row r="148" spans="1:26" ht="35.1" customHeight="1" x14ac:dyDescent="0.25">
      <c r="A148" s="179"/>
      <c r="B148" s="205">
        <v>28</v>
      </c>
      <c r="C148" s="180" t="s">
        <v>359</v>
      </c>
      <c r="D148" s="236" t="s">
        <v>360</v>
      </c>
      <c r="E148" s="236"/>
      <c r="F148" s="174" t="s">
        <v>120</v>
      </c>
      <c r="G148" s="175">
        <v>222.096</v>
      </c>
      <c r="H148" s="174"/>
      <c r="I148" s="174">
        <f t="shared" si="9"/>
        <v>0</v>
      </c>
      <c r="J148" s="176">
        <f t="shared" si="10"/>
        <v>37090.03</v>
      </c>
      <c r="K148" s="177">
        <f t="shared" si="11"/>
        <v>0</v>
      </c>
      <c r="L148" s="177">
        <f t="shared" si="12"/>
        <v>0</v>
      </c>
      <c r="M148" s="177"/>
      <c r="N148" s="177">
        <v>167</v>
      </c>
      <c r="O148" s="177"/>
      <c r="P148" s="181"/>
      <c r="Q148" s="181"/>
      <c r="R148" s="181"/>
      <c r="S148" s="182">
        <f t="shared" si="13"/>
        <v>0</v>
      </c>
      <c r="T148" s="178"/>
      <c r="U148" s="178"/>
      <c r="V148" s="191"/>
      <c r="W148" s="53"/>
      <c r="Z148">
        <v>0</v>
      </c>
    </row>
    <row r="149" spans="1:26" ht="24.95" customHeight="1" x14ac:dyDescent="0.25">
      <c r="A149" s="179"/>
      <c r="B149" s="205">
        <v>29</v>
      </c>
      <c r="C149" s="180" t="s">
        <v>361</v>
      </c>
      <c r="D149" s="236" t="s">
        <v>362</v>
      </c>
      <c r="E149" s="236"/>
      <c r="F149" s="174" t="s">
        <v>120</v>
      </c>
      <c r="G149" s="175">
        <v>15.311999999999999</v>
      </c>
      <c r="H149" s="174"/>
      <c r="I149" s="174">
        <f t="shared" si="9"/>
        <v>0</v>
      </c>
      <c r="J149" s="176">
        <f t="shared" si="10"/>
        <v>1618.33</v>
      </c>
      <c r="K149" s="177">
        <f t="shared" si="11"/>
        <v>0</v>
      </c>
      <c r="L149" s="177">
        <f t="shared" si="12"/>
        <v>0</v>
      </c>
      <c r="M149" s="177"/>
      <c r="N149" s="177">
        <v>105.69</v>
      </c>
      <c r="O149" s="177"/>
      <c r="P149" s="183">
        <v>2.2121499999999998</v>
      </c>
      <c r="Q149" s="181"/>
      <c r="R149" s="181">
        <v>2.2121499999999998</v>
      </c>
      <c r="S149" s="182">
        <f t="shared" si="13"/>
        <v>33.872</v>
      </c>
      <c r="T149" s="178"/>
      <c r="U149" s="178"/>
      <c r="V149" s="191"/>
      <c r="W149" s="53"/>
      <c r="Z149">
        <v>0</v>
      </c>
    </row>
    <row r="150" spans="1:26" ht="24.95" customHeight="1" x14ac:dyDescent="0.25">
      <c r="A150" s="179"/>
      <c r="B150" s="205">
        <v>30</v>
      </c>
      <c r="C150" s="180" t="s">
        <v>363</v>
      </c>
      <c r="D150" s="236" t="s">
        <v>364</v>
      </c>
      <c r="E150" s="236"/>
      <c r="F150" s="174" t="s">
        <v>113</v>
      </c>
      <c r="G150" s="175">
        <v>150.27000000000001</v>
      </c>
      <c r="H150" s="174"/>
      <c r="I150" s="174">
        <f t="shared" si="9"/>
        <v>0</v>
      </c>
      <c r="J150" s="176">
        <f t="shared" si="10"/>
        <v>2532.0500000000002</v>
      </c>
      <c r="K150" s="177">
        <f t="shared" si="11"/>
        <v>0</v>
      </c>
      <c r="L150" s="177">
        <f t="shared" si="12"/>
        <v>0</v>
      </c>
      <c r="M150" s="177"/>
      <c r="N150" s="177">
        <v>16.850000000000001</v>
      </c>
      <c r="O150" s="177"/>
      <c r="P150" s="183">
        <v>2.16E-3</v>
      </c>
      <c r="Q150" s="181"/>
      <c r="R150" s="181">
        <v>2.16E-3</v>
      </c>
      <c r="S150" s="182">
        <f t="shared" si="13"/>
        <v>0.32500000000000001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05">
        <v>31</v>
      </c>
      <c r="C151" s="180" t="s">
        <v>365</v>
      </c>
      <c r="D151" s="236" t="s">
        <v>366</v>
      </c>
      <c r="E151" s="236"/>
      <c r="F151" s="174" t="s">
        <v>113</v>
      </c>
      <c r="G151" s="175">
        <v>150.27000000000001</v>
      </c>
      <c r="H151" s="174"/>
      <c r="I151" s="174">
        <f t="shared" si="9"/>
        <v>0</v>
      </c>
      <c r="J151" s="176">
        <f t="shared" si="10"/>
        <v>763.37</v>
      </c>
      <c r="K151" s="177">
        <f t="shared" si="11"/>
        <v>0</v>
      </c>
      <c r="L151" s="177">
        <f t="shared" si="12"/>
        <v>0</v>
      </c>
      <c r="M151" s="177"/>
      <c r="N151" s="177">
        <v>5.08</v>
      </c>
      <c r="O151" s="177"/>
      <c r="P151" s="181"/>
      <c r="Q151" s="181"/>
      <c r="R151" s="181"/>
      <c r="S151" s="182">
        <f t="shared" si="13"/>
        <v>0</v>
      </c>
      <c r="T151" s="178"/>
      <c r="U151" s="178"/>
      <c r="V151" s="191"/>
      <c r="W151" s="53"/>
      <c r="Z151">
        <v>0</v>
      </c>
    </row>
    <row r="152" spans="1:26" ht="24.95" customHeight="1" x14ac:dyDescent="0.25">
      <c r="A152" s="179"/>
      <c r="B152" s="205">
        <v>32</v>
      </c>
      <c r="C152" s="180" t="s">
        <v>367</v>
      </c>
      <c r="D152" s="236" t="s">
        <v>368</v>
      </c>
      <c r="E152" s="236"/>
      <c r="F152" s="174" t="s">
        <v>152</v>
      </c>
      <c r="G152" s="175">
        <v>1.6419999999999999</v>
      </c>
      <c r="H152" s="174"/>
      <c r="I152" s="174">
        <f t="shared" si="9"/>
        <v>0</v>
      </c>
      <c r="J152" s="176">
        <f t="shared" si="10"/>
        <v>3124.04</v>
      </c>
      <c r="K152" s="177">
        <f t="shared" si="11"/>
        <v>0</v>
      </c>
      <c r="L152" s="177">
        <f t="shared" si="12"/>
        <v>0</v>
      </c>
      <c r="M152" s="177"/>
      <c r="N152" s="177">
        <v>1902.58</v>
      </c>
      <c r="O152" s="177"/>
      <c r="P152" s="183">
        <v>1.0156100000000001</v>
      </c>
      <c r="Q152" s="181"/>
      <c r="R152" s="181">
        <v>1.0156100000000001</v>
      </c>
      <c r="S152" s="182">
        <f t="shared" si="13"/>
        <v>1.6679999999999999</v>
      </c>
      <c r="T152" s="178"/>
      <c r="U152" s="178"/>
      <c r="V152" s="191"/>
      <c r="W152" s="53"/>
      <c r="Z152">
        <v>0</v>
      </c>
    </row>
    <row r="153" spans="1:26" ht="24.95" customHeight="1" x14ac:dyDescent="0.25">
      <c r="A153" s="179"/>
      <c r="B153" s="205">
        <v>33</v>
      </c>
      <c r="C153" s="180" t="s">
        <v>369</v>
      </c>
      <c r="D153" s="236" t="s">
        <v>370</v>
      </c>
      <c r="E153" s="236"/>
      <c r="F153" s="174" t="s">
        <v>152</v>
      </c>
      <c r="G153" s="175">
        <v>8.5549999999999997</v>
      </c>
      <c r="H153" s="174"/>
      <c r="I153" s="174">
        <f t="shared" si="9"/>
        <v>0</v>
      </c>
      <c r="J153" s="176">
        <f t="shared" si="10"/>
        <v>8280.64</v>
      </c>
      <c r="K153" s="177">
        <f t="shared" si="11"/>
        <v>0</v>
      </c>
      <c r="L153" s="177">
        <f t="shared" si="12"/>
        <v>0</v>
      </c>
      <c r="M153" s="177"/>
      <c r="N153" s="177">
        <v>967.93</v>
      </c>
      <c r="O153" s="177"/>
      <c r="P153" s="183">
        <v>1.002</v>
      </c>
      <c r="Q153" s="181"/>
      <c r="R153" s="181">
        <v>1.002</v>
      </c>
      <c r="S153" s="182">
        <f t="shared" si="13"/>
        <v>8.5719999999999992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34</v>
      </c>
      <c r="C154" s="180" t="s">
        <v>371</v>
      </c>
      <c r="D154" s="236" t="s">
        <v>372</v>
      </c>
      <c r="E154" s="236"/>
      <c r="F154" s="174" t="s">
        <v>175</v>
      </c>
      <c r="G154" s="175">
        <v>1</v>
      </c>
      <c r="H154" s="174"/>
      <c r="I154" s="174">
        <f t="shared" si="9"/>
        <v>0</v>
      </c>
      <c r="J154" s="176">
        <f t="shared" si="10"/>
        <v>18.920000000000002</v>
      </c>
      <c r="K154" s="177">
        <f t="shared" si="11"/>
        <v>0</v>
      </c>
      <c r="L154" s="177">
        <f t="shared" si="12"/>
        <v>0</v>
      </c>
      <c r="M154" s="177"/>
      <c r="N154" s="177">
        <v>18.920000000000002</v>
      </c>
      <c r="O154" s="177"/>
      <c r="P154" s="183">
        <v>2.0427500000000001E-2</v>
      </c>
      <c r="Q154" s="181"/>
      <c r="R154" s="181">
        <v>2.0427500000000001E-2</v>
      </c>
      <c r="S154" s="182">
        <f t="shared" si="13"/>
        <v>0.02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05">
        <v>35</v>
      </c>
      <c r="C155" s="180" t="s">
        <v>373</v>
      </c>
      <c r="D155" s="236" t="s">
        <v>374</v>
      </c>
      <c r="E155" s="236"/>
      <c r="F155" s="174" t="s">
        <v>175</v>
      </c>
      <c r="G155" s="175">
        <v>22</v>
      </c>
      <c r="H155" s="174"/>
      <c r="I155" s="174">
        <f t="shared" si="9"/>
        <v>0</v>
      </c>
      <c r="J155" s="176">
        <f t="shared" si="10"/>
        <v>460.24</v>
      </c>
      <c r="K155" s="177">
        <f t="shared" si="11"/>
        <v>0</v>
      </c>
      <c r="L155" s="177">
        <f t="shared" si="12"/>
        <v>0</v>
      </c>
      <c r="M155" s="177"/>
      <c r="N155" s="177">
        <v>20.92</v>
      </c>
      <c r="O155" s="177"/>
      <c r="P155" s="183">
        <v>2.256E-2</v>
      </c>
      <c r="Q155" s="181"/>
      <c r="R155" s="181">
        <v>2.256E-2</v>
      </c>
      <c r="S155" s="182">
        <f t="shared" si="13"/>
        <v>0.496</v>
      </c>
      <c r="T155" s="178"/>
      <c r="U155" s="178"/>
      <c r="V155" s="191"/>
      <c r="W155" s="53"/>
      <c r="Z155">
        <v>0</v>
      </c>
    </row>
    <row r="156" spans="1:26" ht="24.95" customHeight="1" x14ac:dyDescent="0.25">
      <c r="A156" s="179"/>
      <c r="B156" s="205">
        <v>36</v>
      </c>
      <c r="C156" s="180" t="s">
        <v>375</v>
      </c>
      <c r="D156" s="236" t="s">
        <v>376</v>
      </c>
      <c r="E156" s="236"/>
      <c r="F156" s="174" t="s">
        <v>175</v>
      </c>
      <c r="G156" s="175">
        <v>2</v>
      </c>
      <c r="H156" s="174"/>
      <c r="I156" s="174">
        <f t="shared" si="9"/>
        <v>0</v>
      </c>
      <c r="J156" s="176">
        <f t="shared" si="10"/>
        <v>48.3</v>
      </c>
      <c r="K156" s="177">
        <f t="shared" si="11"/>
        <v>0</v>
      </c>
      <c r="L156" s="177">
        <f t="shared" si="12"/>
        <v>0</v>
      </c>
      <c r="M156" s="177"/>
      <c r="N156" s="177">
        <v>24.15</v>
      </c>
      <c r="O156" s="177"/>
      <c r="P156" s="183">
        <v>2.57275E-2</v>
      </c>
      <c r="Q156" s="181"/>
      <c r="R156" s="181">
        <v>2.57275E-2</v>
      </c>
      <c r="S156" s="182">
        <f t="shared" si="13"/>
        <v>5.0999999999999997E-2</v>
      </c>
      <c r="T156" s="178"/>
      <c r="U156" s="178"/>
      <c r="V156" s="191"/>
      <c r="W156" s="53"/>
      <c r="Z156">
        <v>0</v>
      </c>
    </row>
    <row r="157" spans="1:26" ht="24.95" customHeight="1" x14ac:dyDescent="0.25">
      <c r="A157" s="179"/>
      <c r="B157" s="205">
        <v>37</v>
      </c>
      <c r="C157" s="180" t="s">
        <v>377</v>
      </c>
      <c r="D157" s="236" t="s">
        <v>378</v>
      </c>
      <c r="E157" s="236"/>
      <c r="F157" s="174" t="s">
        <v>175</v>
      </c>
      <c r="G157" s="175">
        <v>3</v>
      </c>
      <c r="H157" s="174"/>
      <c r="I157" s="174">
        <f t="shared" si="9"/>
        <v>0</v>
      </c>
      <c r="J157" s="176">
        <f t="shared" si="10"/>
        <v>72.12</v>
      </c>
      <c r="K157" s="177">
        <f t="shared" si="11"/>
        <v>0</v>
      </c>
      <c r="L157" s="177">
        <f t="shared" si="12"/>
        <v>0</v>
      </c>
      <c r="M157" s="177"/>
      <c r="N157" s="177">
        <v>24.04</v>
      </c>
      <c r="O157" s="177"/>
      <c r="P157" s="183">
        <v>2.998E-2</v>
      </c>
      <c r="Q157" s="181"/>
      <c r="R157" s="181">
        <v>2.998E-2</v>
      </c>
      <c r="S157" s="182">
        <f t="shared" si="13"/>
        <v>0.09</v>
      </c>
      <c r="T157" s="178"/>
      <c r="U157" s="178"/>
      <c r="V157" s="191"/>
      <c r="W157" s="53"/>
      <c r="Z157">
        <v>0</v>
      </c>
    </row>
    <row r="158" spans="1:26" ht="24.95" customHeight="1" x14ac:dyDescent="0.25">
      <c r="A158" s="179"/>
      <c r="B158" s="205">
        <v>38</v>
      </c>
      <c r="C158" s="180" t="s">
        <v>379</v>
      </c>
      <c r="D158" s="236" t="s">
        <v>380</v>
      </c>
      <c r="E158" s="236"/>
      <c r="F158" s="174" t="s">
        <v>175</v>
      </c>
      <c r="G158" s="175">
        <v>5</v>
      </c>
      <c r="H158" s="174"/>
      <c r="I158" s="174">
        <f t="shared" si="9"/>
        <v>0</v>
      </c>
      <c r="J158" s="176">
        <f t="shared" si="10"/>
        <v>155.44999999999999</v>
      </c>
      <c r="K158" s="177">
        <f t="shared" si="11"/>
        <v>0</v>
      </c>
      <c r="L158" s="177">
        <f t="shared" si="12"/>
        <v>0</v>
      </c>
      <c r="M158" s="177"/>
      <c r="N158" s="177">
        <v>31.09</v>
      </c>
      <c r="O158" s="177"/>
      <c r="P158" s="183">
        <v>3.8927499999999997E-2</v>
      </c>
      <c r="Q158" s="181"/>
      <c r="R158" s="181">
        <v>3.8927499999999997E-2</v>
      </c>
      <c r="S158" s="182">
        <f t="shared" si="13"/>
        <v>0.19500000000000001</v>
      </c>
      <c r="T158" s="178"/>
      <c r="U158" s="178"/>
      <c r="V158" s="191"/>
      <c r="W158" s="53"/>
      <c r="Z158">
        <v>0</v>
      </c>
    </row>
    <row r="159" spans="1:26" ht="24.95" customHeight="1" x14ac:dyDescent="0.25">
      <c r="A159" s="179"/>
      <c r="B159" s="205">
        <v>39</v>
      </c>
      <c r="C159" s="180" t="s">
        <v>381</v>
      </c>
      <c r="D159" s="236" t="s">
        <v>382</v>
      </c>
      <c r="E159" s="236"/>
      <c r="F159" s="174" t="s">
        <v>175</v>
      </c>
      <c r="G159" s="175">
        <v>2</v>
      </c>
      <c r="H159" s="174"/>
      <c r="I159" s="174">
        <f t="shared" si="9"/>
        <v>0</v>
      </c>
      <c r="J159" s="176">
        <f t="shared" si="10"/>
        <v>108.18</v>
      </c>
      <c r="K159" s="177">
        <f t="shared" si="11"/>
        <v>0</v>
      </c>
      <c r="L159" s="177">
        <f t="shared" si="12"/>
        <v>0</v>
      </c>
      <c r="M159" s="177"/>
      <c r="N159" s="177">
        <v>54.09</v>
      </c>
      <c r="O159" s="177"/>
      <c r="P159" s="183">
        <v>8.3739999999999995E-2</v>
      </c>
      <c r="Q159" s="181"/>
      <c r="R159" s="181">
        <v>8.3739999999999995E-2</v>
      </c>
      <c r="S159" s="182">
        <f t="shared" si="13"/>
        <v>0.16700000000000001</v>
      </c>
      <c r="T159" s="178"/>
      <c r="U159" s="178"/>
      <c r="V159" s="191"/>
      <c r="W159" s="53"/>
      <c r="Z159">
        <v>0</v>
      </c>
    </row>
    <row r="160" spans="1:26" ht="24.95" customHeight="1" x14ac:dyDescent="0.25">
      <c r="A160" s="179"/>
      <c r="B160" s="205">
        <v>40</v>
      </c>
      <c r="C160" s="180" t="s">
        <v>383</v>
      </c>
      <c r="D160" s="236" t="s">
        <v>384</v>
      </c>
      <c r="E160" s="236"/>
      <c r="F160" s="174" t="s">
        <v>175</v>
      </c>
      <c r="G160" s="175">
        <v>2</v>
      </c>
      <c r="H160" s="174"/>
      <c r="I160" s="174">
        <f t="shared" si="9"/>
        <v>0</v>
      </c>
      <c r="J160" s="176">
        <f t="shared" si="10"/>
        <v>127.3</v>
      </c>
      <c r="K160" s="177">
        <f t="shared" si="11"/>
        <v>0</v>
      </c>
      <c r="L160" s="177">
        <f t="shared" si="12"/>
        <v>0</v>
      </c>
      <c r="M160" s="177"/>
      <c r="N160" s="177">
        <v>63.65</v>
      </c>
      <c r="O160" s="177"/>
      <c r="P160" s="183">
        <v>9.7129999999999994E-2</v>
      </c>
      <c r="Q160" s="181"/>
      <c r="R160" s="181">
        <v>9.7129999999999994E-2</v>
      </c>
      <c r="S160" s="182">
        <f t="shared" si="13"/>
        <v>0.19400000000000001</v>
      </c>
      <c r="T160" s="178"/>
      <c r="U160" s="178"/>
      <c r="V160" s="191"/>
      <c r="W160" s="53"/>
      <c r="Z160">
        <v>0</v>
      </c>
    </row>
    <row r="161" spans="1:26" ht="24.95" customHeight="1" x14ac:dyDescent="0.25">
      <c r="A161" s="179"/>
      <c r="B161" s="205">
        <v>41</v>
      </c>
      <c r="C161" s="180" t="s">
        <v>385</v>
      </c>
      <c r="D161" s="236" t="s">
        <v>386</v>
      </c>
      <c r="E161" s="236"/>
      <c r="F161" s="174" t="s">
        <v>175</v>
      </c>
      <c r="G161" s="175">
        <v>15</v>
      </c>
      <c r="H161" s="174"/>
      <c r="I161" s="174">
        <f t="shared" si="9"/>
        <v>0</v>
      </c>
      <c r="J161" s="176">
        <f t="shared" si="10"/>
        <v>301.8</v>
      </c>
      <c r="K161" s="177">
        <f t="shared" si="11"/>
        <v>0</v>
      </c>
      <c r="L161" s="177">
        <f t="shared" si="12"/>
        <v>0</v>
      </c>
      <c r="M161" s="177"/>
      <c r="N161" s="177">
        <v>20.12</v>
      </c>
      <c r="O161" s="177"/>
      <c r="P161" s="183">
        <v>2.6839999999999999E-2</v>
      </c>
      <c r="Q161" s="181"/>
      <c r="R161" s="181">
        <v>2.6839999999999999E-2</v>
      </c>
      <c r="S161" s="182">
        <f t="shared" si="13"/>
        <v>0.40300000000000002</v>
      </c>
      <c r="T161" s="178"/>
      <c r="U161" s="178"/>
      <c r="V161" s="191"/>
      <c r="W161" s="53"/>
      <c r="Z161">
        <v>0</v>
      </c>
    </row>
    <row r="162" spans="1:26" ht="24.95" customHeight="1" x14ac:dyDescent="0.25">
      <c r="A162" s="179"/>
      <c r="B162" s="205">
        <v>42</v>
      </c>
      <c r="C162" s="180" t="s">
        <v>387</v>
      </c>
      <c r="D162" s="236" t="s">
        <v>388</v>
      </c>
      <c r="E162" s="236"/>
      <c r="F162" s="174" t="s">
        <v>120</v>
      </c>
      <c r="G162" s="175">
        <v>0.63700000000000001</v>
      </c>
      <c r="H162" s="174"/>
      <c r="I162" s="174">
        <f t="shared" si="9"/>
        <v>0</v>
      </c>
      <c r="J162" s="176">
        <f t="shared" si="10"/>
        <v>71.819999999999993</v>
      </c>
      <c r="K162" s="177">
        <f t="shared" si="11"/>
        <v>0</v>
      </c>
      <c r="L162" s="177">
        <f t="shared" si="12"/>
        <v>0</v>
      </c>
      <c r="M162" s="177"/>
      <c r="N162" s="177">
        <v>112.75</v>
      </c>
      <c r="O162" s="177"/>
      <c r="P162" s="183">
        <v>2.2121599999999999</v>
      </c>
      <c r="Q162" s="181"/>
      <c r="R162" s="181">
        <v>2.2121599999999999</v>
      </c>
      <c r="S162" s="182">
        <f t="shared" si="13"/>
        <v>1.409</v>
      </c>
      <c r="T162" s="178"/>
      <c r="U162" s="178"/>
      <c r="V162" s="191"/>
      <c r="W162" s="53"/>
      <c r="Z162">
        <v>0</v>
      </c>
    </row>
    <row r="163" spans="1:26" ht="24.95" customHeight="1" x14ac:dyDescent="0.25">
      <c r="A163" s="179"/>
      <c r="B163" s="205">
        <v>43</v>
      </c>
      <c r="C163" s="180" t="s">
        <v>389</v>
      </c>
      <c r="D163" s="236" t="s">
        <v>390</v>
      </c>
      <c r="E163" s="236"/>
      <c r="F163" s="174" t="s">
        <v>120</v>
      </c>
      <c r="G163" s="175">
        <v>5.9619999999999997</v>
      </c>
      <c r="H163" s="174"/>
      <c r="I163" s="174">
        <f t="shared" si="9"/>
        <v>0</v>
      </c>
      <c r="J163" s="176">
        <f t="shared" si="10"/>
        <v>689.27</v>
      </c>
      <c r="K163" s="177">
        <f t="shared" si="11"/>
        <v>0</v>
      </c>
      <c r="L163" s="177">
        <f t="shared" si="12"/>
        <v>0</v>
      </c>
      <c r="M163" s="177"/>
      <c r="N163" s="177">
        <v>115.61</v>
      </c>
      <c r="O163" s="177"/>
      <c r="P163" s="181"/>
      <c r="Q163" s="181"/>
      <c r="R163" s="181"/>
      <c r="S163" s="182">
        <f t="shared" si="13"/>
        <v>0</v>
      </c>
      <c r="T163" s="178"/>
      <c r="U163" s="178"/>
      <c r="V163" s="191"/>
      <c r="W163" s="53"/>
      <c r="Z163">
        <v>0</v>
      </c>
    </row>
    <row r="164" spans="1:26" ht="24.95" customHeight="1" x14ac:dyDescent="0.25">
      <c r="A164" s="179"/>
      <c r="B164" s="205">
        <v>44</v>
      </c>
      <c r="C164" s="180" t="s">
        <v>391</v>
      </c>
      <c r="D164" s="236" t="s">
        <v>392</v>
      </c>
      <c r="E164" s="236"/>
      <c r="F164" s="174" t="s">
        <v>113</v>
      </c>
      <c r="G164" s="175">
        <v>51.250999999999998</v>
      </c>
      <c r="H164" s="174"/>
      <c r="I164" s="174">
        <f t="shared" si="9"/>
        <v>0</v>
      </c>
      <c r="J164" s="176">
        <f t="shared" si="10"/>
        <v>993.76</v>
      </c>
      <c r="K164" s="177">
        <f t="shared" si="11"/>
        <v>0</v>
      </c>
      <c r="L164" s="177">
        <f t="shared" si="12"/>
        <v>0</v>
      </c>
      <c r="M164" s="177"/>
      <c r="N164" s="177">
        <v>19.39</v>
      </c>
      <c r="O164" s="177"/>
      <c r="P164" s="183">
        <v>7.2500000000000004E-3</v>
      </c>
      <c r="Q164" s="181"/>
      <c r="R164" s="181">
        <v>7.2500000000000004E-3</v>
      </c>
      <c r="S164" s="182">
        <f t="shared" si="13"/>
        <v>0.372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05">
        <v>45</v>
      </c>
      <c r="C165" s="180" t="s">
        <v>393</v>
      </c>
      <c r="D165" s="236" t="s">
        <v>394</v>
      </c>
      <c r="E165" s="236"/>
      <c r="F165" s="174" t="s">
        <v>113</v>
      </c>
      <c r="G165" s="175">
        <v>50.018000000000001</v>
      </c>
      <c r="H165" s="174"/>
      <c r="I165" s="174">
        <f t="shared" si="9"/>
        <v>0</v>
      </c>
      <c r="J165" s="176">
        <f t="shared" si="10"/>
        <v>345.12</v>
      </c>
      <c r="K165" s="177">
        <f t="shared" si="11"/>
        <v>0</v>
      </c>
      <c r="L165" s="177">
        <f t="shared" si="12"/>
        <v>0</v>
      </c>
      <c r="M165" s="177"/>
      <c r="N165" s="177">
        <v>6.9</v>
      </c>
      <c r="O165" s="177"/>
      <c r="P165" s="181"/>
      <c r="Q165" s="181"/>
      <c r="R165" s="181"/>
      <c r="S165" s="182">
        <f t="shared" si="13"/>
        <v>0</v>
      </c>
      <c r="T165" s="178"/>
      <c r="U165" s="178"/>
      <c r="V165" s="191"/>
      <c r="W165" s="53"/>
      <c r="Z165">
        <v>0</v>
      </c>
    </row>
    <row r="166" spans="1:26" ht="24.95" customHeight="1" x14ac:dyDescent="0.25">
      <c r="A166" s="179"/>
      <c r="B166" s="205">
        <v>46</v>
      </c>
      <c r="C166" s="180" t="s">
        <v>395</v>
      </c>
      <c r="D166" s="236" t="s">
        <v>396</v>
      </c>
      <c r="E166" s="236"/>
      <c r="F166" s="174" t="s">
        <v>152</v>
      </c>
      <c r="G166" s="175">
        <v>0.64300000000000002</v>
      </c>
      <c r="H166" s="174"/>
      <c r="I166" s="174">
        <f t="shared" si="9"/>
        <v>0</v>
      </c>
      <c r="J166" s="176">
        <f t="shared" si="10"/>
        <v>1218.75</v>
      </c>
      <c r="K166" s="177">
        <f t="shared" si="11"/>
        <v>0</v>
      </c>
      <c r="L166" s="177">
        <f t="shared" si="12"/>
        <v>0</v>
      </c>
      <c r="M166" s="177"/>
      <c r="N166" s="177">
        <v>1895.41</v>
      </c>
      <c r="O166" s="177"/>
      <c r="P166" s="183">
        <v>1.0118199999999999</v>
      </c>
      <c r="Q166" s="181"/>
      <c r="R166" s="181">
        <v>1.0118199999999999</v>
      </c>
      <c r="S166" s="182">
        <f t="shared" si="13"/>
        <v>0.65100000000000002</v>
      </c>
      <c r="T166" s="178"/>
      <c r="U166" s="178"/>
      <c r="V166" s="191"/>
      <c r="W166" s="53"/>
      <c r="Z166">
        <v>0</v>
      </c>
    </row>
    <row r="167" spans="1:26" ht="35.1" customHeight="1" x14ac:dyDescent="0.25">
      <c r="A167" s="179"/>
      <c r="B167" s="205">
        <v>47</v>
      </c>
      <c r="C167" s="180" t="s">
        <v>397</v>
      </c>
      <c r="D167" s="236" t="s">
        <v>398</v>
      </c>
      <c r="E167" s="236"/>
      <c r="F167" s="174" t="s">
        <v>120</v>
      </c>
      <c r="G167" s="175">
        <v>9.3629999999999995</v>
      </c>
      <c r="H167" s="174"/>
      <c r="I167" s="174">
        <f t="shared" si="9"/>
        <v>0</v>
      </c>
      <c r="J167" s="176">
        <f t="shared" si="10"/>
        <v>1005.77</v>
      </c>
      <c r="K167" s="177">
        <f t="shared" si="11"/>
        <v>0</v>
      </c>
      <c r="L167" s="177">
        <f t="shared" si="12"/>
        <v>0</v>
      </c>
      <c r="M167" s="177"/>
      <c r="N167" s="177">
        <v>107.42</v>
      </c>
      <c r="O167" s="177"/>
      <c r="P167" s="183">
        <v>2.806370824</v>
      </c>
      <c r="Q167" s="181"/>
      <c r="R167" s="181">
        <v>2.806370824</v>
      </c>
      <c r="S167" s="182">
        <f t="shared" si="13"/>
        <v>26.276</v>
      </c>
      <c r="T167" s="178"/>
      <c r="U167" s="178"/>
      <c r="V167" s="191"/>
      <c r="W167" s="53"/>
      <c r="Z167">
        <v>0</v>
      </c>
    </row>
    <row r="168" spans="1:26" ht="35.1" customHeight="1" x14ac:dyDescent="0.25">
      <c r="A168" s="179"/>
      <c r="B168" s="205">
        <v>48</v>
      </c>
      <c r="C168" s="180" t="s">
        <v>399</v>
      </c>
      <c r="D168" s="236" t="s">
        <v>400</v>
      </c>
      <c r="E168" s="236"/>
      <c r="F168" s="174" t="s">
        <v>120</v>
      </c>
      <c r="G168" s="175">
        <v>7.8</v>
      </c>
      <c r="H168" s="174"/>
      <c r="I168" s="174">
        <f t="shared" si="9"/>
        <v>0</v>
      </c>
      <c r="J168" s="176">
        <f t="shared" si="10"/>
        <v>862.68</v>
      </c>
      <c r="K168" s="177">
        <f t="shared" si="11"/>
        <v>0</v>
      </c>
      <c r="L168" s="177">
        <f t="shared" si="12"/>
        <v>0</v>
      </c>
      <c r="M168" s="177"/>
      <c r="N168" s="177">
        <v>110.6</v>
      </c>
      <c r="O168" s="177"/>
      <c r="P168" s="183">
        <v>2.3223400000000001</v>
      </c>
      <c r="Q168" s="181"/>
      <c r="R168" s="181">
        <v>2.3223400000000001</v>
      </c>
      <c r="S168" s="182">
        <f t="shared" si="13"/>
        <v>18.114000000000001</v>
      </c>
      <c r="T168" s="178"/>
      <c r="U168" s="178"/>
      <c r="V168" s="191"/>
      <c r="W168" s="53"/>
      <c r="Z168">
        <v>0</v>
      </c>
    </row>
    <row r="169" spans="1:26" ht="24.95" customHeight="1" x14ac:dyDescent="0.25">
      <c r="A169" s="179"/>
      <c r="B169" s="205">
        <v>49</v>
      </c>
      <c r="C169" s="180" t="s">
        <v>401</v>
      </c>
      <c r="D169" s="236" t="s">
        <v>402</v>
      </c>
      <c r="E169" s="236"/>
      <c r="F169" s="174" t="s">
        <v>113</v>
      </c>
      <c r="G169" s="175">
        <v>213.42</v>
      </c>
      <c r="H169" s="174"/>
      <c r="I169" s="174">
        <f t="shared" si="9"/>
        <v>0</v>
      </c>
      <c r="J169" s="176">
        <f t="shared" si="10"/>
        <v>3837.29</v>
      </c>
      <c r="K169" s="177">
        <f t="shared" si="11"/>
        <v>0</v>
      </c>
      <c r="L169" s="177">
        <f t="shared" si="12"/>
        <v>0</v>
      </c>
      <c r="M169" s="177"/>
      <c r="N169" s="177">
        <v>17.98</v>
      </c>
      <c r="O169" s="177"/>
      <c r="P169" s="183">
        <v>2.8100000000000004E-3</v>
      </c>
      <c r="Q169" s="181"/>
      <c r="R169" s="181">
        <v>2.8100000000000004E-3</v>
      </c>
      <c r="S169" s="182">
        <f t="shared" si="13"/>
        <v>0.6</v>
      </c>
      <c r="T169" s="178"/>
      <c r="U169" s="178"/>
      <c r="V169" s="191"/>
      <c r="W169" s="53"/>
      <c r="Z169">
        <v>0</v>
      </c>
    </row>
    <row r="170" spans="1:26" ht="24.95" customHeight="1" x14ac:dyDescent="0.25">
      <c r="A170" s="179"/>
      <c r="B170" s="205">
        <v>50</v>
      </c>
      <c r="C170" s="180" t="s">
        <v>403</v>
      </c>
      <c r="D170" s="236" t="s">
        <v>404</v>
      </c>
      <c r="E170" s="236"/>
      <c r="F170" s="174" t="s">
        <v>113</v>
      </c>
      <c r="G170" s="175">
        <v>213.42</v>
      </c>
      <c r="H170" s="174"/>
      <c r="I170" s="174">
        <f t="shared" si="9"/>
        <v>0</v>
      </c>
      <c r="J170" s="176">
        <f t="shared" si="10"/>
        <v>678.68</v>
      </c>
      <c r="K170" s="177">
        <f t="shared" si="11"/>
        <v>0</v>
      </c>
      <c r="L170" s="177">
        <f t="shared" si="12"/>
        <v>0</v>
      </c>
      <c r="M170" s="177"/>
      <c r="N170" s="177">
        <v>3.18</v>
      </c>
      <c r="O170" s="177"/>
      <c r="P170" s="181"/>
      <c r="Q170" s="181"/>
      <c r="R170" s="181"/>
      <c r="S170" s="182">
        <f t="shared" si="13"/>
        <v>0</v>
      </c>
      <c r="T170" s="178"/>
      <c r="U170" s="178"/>
      <c r="V170" s="191"/>
      <c r="W170" s="53"/>
      <c r="Z170">
        <v>0</v>
      </c>
    </row>
    <row r="171" spans="1:26" ht="24.95" customHeight="1" x14ac:dyDescent="0.25">
      <c r="A171" s="179"/>
      <c r="B171" s="205">
        <v>51</v>
      </c>
      <c r="C171" s="180" t="s">
        <v>405</v>
      </c>
      <c r="D171" s="236" t="s">
        <v>406</v>
      </c>
      <c r="E171" s="236"/>
      <c r="F171" s="174" t="s">
        <v>152</v>
      </c>
      <c r="G171" s="175">
        <v>3.742</v>
      </c>
      <c r="H171" s="174"/>
      <c r="I171" s="174">
        <f t="shared" si="9"/>
        <v>0</v>
      </c>
      <c r="J171" s="176">
        <f t="shared" si="10"/>
        <v>6308.75</v>
      </c>
      <c r="K171" s="177">
        <f t="shared" si="11"/>
        <v>0</v>
      </c>
      <c r="L171" s="177">
        <f t="shared" si="12"/>
        <v>0</v>
      </c>
      <c r="M171" s="177"/>
      <c r="N171" s="177">
        <v>1685.93</v>
      </c>
      <c r="O171" s="177"/>
      <c r="P171" s="183">
        <v>1.07386</v>
      </c>
      <c r="Q171" s="181"/>
      <c r="R171" s="181">
        <v>1.07386</v>
      </c>
      <c r="S171" s="182">
        <f t="shared" si="13"/>
        <v>4.0179999999999998</v>
      </c>
      <c r="T171" s="178"/>
      <c r="U171" s="178"/>
      <c r="V171" s="191"/>
      <c r="W171" s="53"/>
      <c r="Z171">
        <v>0</v>
      </c>
    </row>
    <row r="172" spans="1:26" ht="24.95" customHeight="1" x14ac:dyDescent="0.25">
      <c r="A172" s="179"/>
      <c r="B172" s="205">
        <v>52</v>
      </c>
      <c r="C172" s="180" t="s">
        <v>407</v>
      </c>
      <c r="D172" s="236" t="s">
        <v>408</v>
      </c>
      <c r="E172" s="236"/>
      <c r="F172" s="174" t="s">
        <v>120</v>
      </c>
      <c r="G172" s="175">
        <v>24.3</v>
      </c>
      <c r="H172" s="174"/>
      <c r="I172" s="174">
        <f t="shared" si="9"/>
        <v>0</v>
      </c>
      <c r="J172" s="176">
        <f t="shared" si="10"/>
        <v>2695.11</v>
      </c>
      <c r="K172" s="177">
        <f t="shared" si="11"/>
        <v>0</v>
      </c>
      <c r="L172" s="177">
        <f t="shared" si="12"/>
        <v>0</v>
      </c>
      <c r="M172" s="177"/>
      <c r="N172" s="177">
        <v>110.91</v>
      </c>
      <c r="O172" s="177"/>
      <c r="P172" s="183">
        <v>2.3223500000000001</v>
      </c>
      <c r="Q172" s="181"/>
      <c r="R172" s="181">
        <v>2.3223500000000001</v>
      </c>
      <c r="S172" s="182">
        <f t="shared" si="13"/>
        <v>56.433</v>
      </c>
      <c r="T172" s="178"/>
      <c r="U172" s="178"/>
      <c r="V172" s="191"/>
      <c r="W172" s="53"/>
      <c r="Z172">
        <v>0</v>
      </c>
    </row>
    <row r="173" spans="1:26" ht="24.95" customHeight="1" x14ac:dyDescent="0.25">
      <c r="A173" s="179"/>
      <c r="B173" s="205">
        <v>53</v>
      </c>
      <c r="C173" s="180" t="s">
        <v>409</v>
      </c>
      <c r="D173" s="236" t="s">
        <v>410</v>
      </c>
      <c r="E173" s="236"/>
      <c r="F173" s="174" t="s">
        <v>113</v>
      </c>
      <c r="G173" s="175">
        <v>243</v>
      </c>
      <c r="H173" s="174"/>
      <c r="I173" s="174">
        <f t="shared" si="9"/>
        <v>0</v>
      </c>
      <c r="J173" s="176">
        <f t="shared" si="10"/>
        <v>4094.55</v>
      </c>
      <c r="K173" s="177">
        <f t="shared" si="11"/>
        <v>0</v>
      </c>
      <c r="L173" s="177">
        <f t="shared" si="12"/>
        <v>0</v>
      </c>
      <c r="M173" s="177"/>
      <c r="N173" s="177">
        <v>16.850000000000001</v>
      </c>
      <c r="O173" s="177"/>
      <c r="P173" s="183">
        <v>2.16E-3</v>
      </c>
      <c r="Q173" s="181"/>
      <c r="R173" s="181">
        <v>2.16E-3</v>
      </c>
      <c r="S173" s="182">
        <f t="shared" si="13"/>
        <v>0.52500000000000002</v>
      </c>
      <c r="T173" s="178"/>
      <c r="U173" s="178"/>
      <c r="V173" s="191"/>
      <c r="W173" s="53"/>
      <c r="Z173">
        <v>0</v>
      </c>
    </row>
    <row r="174" spans="1:26" ht="24.95" customHeight="1" x14ac:dyDescent="0.25">
      <c r="A174" s="179"/>
      <c r="B174" s="205">
        <v>54</v>
      </c>
      <c r="C174" s="180" t="s">
        <v>411</v>
      </c>
      <c r="D174" s="236" t="s">
        <v>412</v>
      </c>
      <c r="E174" s="236"/>
      <c r="F174" s="174" t="s">
        <v>113</v>
      </c>
      <c r="G174" s="175">
        <v>243</v>
      </c>
      <c r="H174" s="174"/>
      <c r="I174" s="174">
        <f t="shared" si="9"/>
        <v>0</v>
      </c>
      <c r="J174" s="176">
        <f t="shared" si="10"/>
        <v>1258.74</v>
      </c>
      <c r="K174" s="177">
        <f t="shared" si="11"/>
        <v>0</v>
      </c>
      <c r="L174" s="177">
        <f t="shared" si="12"/>
        <v>0</v>
      </c>
      <c r="M174" s="177"/>
      <c r="N174" s="177">
        <v>5.18</v>
      </c>
      <c r="O174" s="177"/>
      <c r="P174" s="181"/>
      <c r="Q174" s="181"/>
      <c r="R174" s="181"/>
      <c r="S174" s="182">
        <f t="shared" si="13"/>
        <v>0</v>
      </c>
      <c r="T174" s="178"/>
      <c r="U174" s="178"/>
      <c r="V174" s="191"/>
      <c r="W174" s="53"/>
      <c r="Z174">
        <v>0</v>
      </c>
    </row>
    <row r="175" spans="1:26" ht="24.95" customHeight="1" x14ac:dyDescent="0.25">
      <c r="A175" s="179"/>
      <c r="B175" s="205">
        <v>55</v>
      </c>
      <c r="C175" s="180" t="s">
        <v>413</v>
      </c>
      <c r="D175" s="236" t="s">
        <v>414</v>
      </c>
      <c r="E175" s="236"/>
      <c r="F175" s="174" t="s">
        <v>152</v>
      </c>
      <c r="G175" s="175">
        <v>1</v>
      </c>
      <c r="H175" s="174"/>
      <c r="I175" s="174">
        <f t="shared" si="9"/>
        <v>0</v>
      </c>
      <c r="J175" s="176">
        <f t="shared" si="10"/>
        <v>1903.01</v>
      </c>
      <c r="K175" s="177">
        <f t="shared" si="11"/>
        <v>0</v>
      </c>
      <c r="L175" s="177">
        <f t="shared" si="12"/>
        <v>0</v>
      </c>
      <c r="M175" s="177"/>
      <c r="N175" s="177">
        <v>1903.01</v>
      </c>
      <c r="O175" s="177"/>
      <c r="P175" s="183">
        <v>1.0159500000000001</v>
      </c>
      <c r="Q175" s="181"/>
      <c r="R175" s="181">
        <v>1.0159500000000001</v>
      </c>
      <c r="S175" s="182">
        <f t="shared" si="13"/>
        <v>1.016</v>
      </c>
      <c r="T175" s="178"/>
      <c r="U175" s="178"/>
      <c r="V175" s="191"/>
      <c r="W175" s="53"/>
      <c r="Z175">
        <v>0</v>
      </c>
    </row>
    <row r="176" spans="1:26" ht="24.95" customHeight="1" x14ac:dyDescent="0.25">
      <c r="A176" s="179"/>
      <c r="B176" s="205">
        <v>56</v>
      </c>
      <c r="C176" s="180" t="s">
        <v>415</v>
      </c>
      <c r="D176" s="236" t="s">
        <v>416</v>
      </c>
      <c r="E176" s="236"/>
      <c r="F176" s="174" t="s">
        <v>113</v>
      </c>
      <c r="G176" s="175">
        <v>201.255</v>
      </c>
      <c r="H176" s="174"/>
      <c r="I176" s="174">
        <f t="shared" si="9"/>
        <v>0</v>
      </c>
      <c r="J176" s="176">
        <f t="shared" si="10"/>
        <v>4691.25</v>
      </c>
      <c r="K176" s="177">
        <f t="shared" si="11"/>
        <v>0</v>
      </c>
      <c r="L176" s="177">
        <f t="shared" si="12"/>
        <v>0</v>
      </c>
      <c r="M176" s="177"/>
      <c r="N176" s="177">
        <v>23.31</v>
      </c>
      <c r="O176" s="177"/>
      <c r="P176" s="183">
        <v>7.5920000000000001E-2</v>
      </c>
      <c r="Q176" s="181"/>
      <c r="R176" s="181">
        <v>7.5920000000000001E-2</v>
      </c>
      <c r="S176" s="182">
        <f t="shared" si="13"/>
        <v>15.279</v>
      </c>
      <c r="T176" s="178"/>
      <c r="U176" s="178"/>
      <c r="V176" s="191"/>
      <c r="W176" s="53"/>
      <c r="Z176">
        <v>0</v>
      </c>
    </row>
    <row r="177" spans="1:26" ht="24.95" customHeight="1" x14ac:dyDescent="0.25">
      <c r="A177" s="179"/>
      <c r="B177" s="205">
        <v>57</v>
      </c>
      <c r="C177" s="180" t="s">
        <v>417</v>
      </c>
      <c r="D177" s="236" t="s">
        <v>418</v>
      </c>
      <c r="E177" s="236"/>
      <c r="F177" s="174" t="s">
        <v>113</v>
      </c>
      <c r="G177" s="175">
        <v>728.37400000000002</v>
      </c>
      <c r="H177" s="174"/>
      <c r="I177" s="174">
        <f t="shared" si="9"/>
        <v>0</v>
      </c>
      <c r="J177" s="176">
        <f t="shared" si="10"/>
        <v>21487.03</v>
      </c>
      <c r="K177" s="177">
        <f t="shared" si="11"/>
        <v>0</v>
      </c>
      <c r="L177" s="177">
        <f t="shared" si="12"/>
        <v>0</v>
      </c>
      <c r="M177" s="177"/>
      <c r="N177" s="177">
        <v>29.5</v>
      </c>
      <c r="O177" s="177"/>
      <c r="P177" s="183">
        <v>0.11337999999999999</v>
      </c>
      <c r="Q177" s="181"/>
      <c r="R177" s="181">
        <v>0.11337999999999999</v>
      </c>
      <c r="S177" s="182">
        <f t="shared" si="13"/>
        <v>82.582999999999998</v>
      </c>
      <c r="T177" s="178"/>
      <c r="U177" s="178"/>
      <c r="V177" s="191"/>
      <c r="W177" s="53"/>
      <c r="Z177">
        <v>0</v>
      </c>
    </row>
    <row r="178" spans="1:26" ht="24.95" customHeight="1" x14ac:dyDescent="0.25">
      <c r="A178" s="179"/>
      <c r="B178" s="205">
        <v>58</v>
      </c>
      <c r="C178" s="180" t="s">
        <v>419</v>
      </c>
      <c r="D178" s="236" t="s">
        <v>420</v>
      </c>
      <c r="E178" s="236"/>
      <c r="F178" s="174" t="s">
        <v>113</v>
      </c>
      <c r="G178" s="175">
        <v>29.707999999999998</v>
      </c>
      <c r="H178" s="174"/>
      <c r="I178" s="174">
        <f t="shared" si="9"/>
        <v>0</v>
      </c>
      <c r="J178" s="176">
        <f t="shared" si="10"/>
        <v>965.51</v>
      </c>
      <c r="K178" s="177">
        <f t="shared" si="11"/>
        <v>0</v>
      </c>
      <c r="L178" s="177">
        <f t="shared" si="12"/>
        <v>0</v>
      </c>
      <c r="M178" s="177"/>
      <c r="N178" s="177">
        <v>32.5</v>
      </c>
      <c r="O178" s="177"/>
      <c r="P178" s="181"/>
      <c r="Q178" s="181"/>
      <c r="R178" s="181"/>
      <c r="S178" s="182">
        <f t="shared" si="13"/>
        <v>0</v>
      </c>
      <c r="T178" s="178"/>
      <c r="U178" s="178"/>
      <c r="V178" s="191"/>
      <c r="W178" s="53"/>
      <c r="Z178">
        <v>0</v>
      </c>
    </row>
    <row r="179" spans="1:26" x14ac:dyDescent="0.25">
      <c r="A179" s="10"/>
      <c r="B179" s="204"/>
      <c r="C179" s="172">
        <v>3</v>
      </c>
      <c r="D179" s="235" t="s">
        <v>293</v>
      </c>
      <c r="E179" s="235"/>
      <c r="F179" s="138"/>
      <c r="G179" s="171"/>
      <c r="H179" s="138"/>
      <c r="I179" s="140">
        <f>ROUND((SUM(I143:I178))/1,2)</f>
        <v>0</v>
      </c>
      <c r="J179" s="139"/>
      <c r="K179" s="139"/>
      <c r="L179" s="139">
        <f>ROUND((SUM(L143:L178))/1,2)</f>
        <v>0</v>
      </c>
      <c r="M179" s="139">
        <f>ROUND((SUM(M143:M178))/1,2)</f>
        <v>0</v>
      </c>
      <c r="N179" s="139"/>
      <c r="O179" s="139"/>
      <c r="P179" s="139"/>
      <c r="Q179" s="10"/>
      <c r="R179" s="10"/>
      <c r="S179" s="10">
        <f>ROUND((SUM(S143:S178))/1,2)</f>
        <v>253.33</v>
      </c>
      <c r="T179" s="10"/>
      <c r="U179" s="10"/>
      <c r="V179" s="192">
        <f>ROUND((SUM(V143:V178))/1,2)</f>
        <v>0</v>
      </c>
      <c r="W179" s="208"/>
      <c r="X179" s="137"/>
      <c r="Y179" s="137"/>
      <c r="Z179" s="137"/>
    </row>
    <row r="180" spans="1:26" x14ac:dyDescent="0.25">
      <c r="A180" s="1"/>
      <c r="B180" s="200"/>
      <c r="C180" s="1"/>
      <c r="D180" s="1"/>
      <c r="E180" s="131"/>
      <c r="F180" s="131"/>
      <c r="G180" s="165"/>
      <c r="H180" s="131"/>
      <c r="I180" s="131"/>
      <c r="J180" s="132"/>
      <c r="K180" s="132"/>
      <c r="L180" s="132"/>
      <c r="M180" s="132"/>
      <c r="N180" s="132"/>
      <c r="O180" s="132"/>
      <c r="P180" s="132"/>
      <c r="Q180" s="1"/>
      <c r="R180" s="1"/>
      <c r="S180" s="1"/>
      <c r="T180" s="1"/>
      <c r="U180" s="1"/>
      <c r="V180" s="193"/>
      <c r="W180" s="53"/>
    </row>
    <row r="181" spans="1:26" x14ac:dyDescent="0.25">
      <c r="A181" s="10"/>
      <c r="B181" s="204"/>
      <c r="C181" s="172">
        <v>4</v>
      </c>
      <c r="D181" s="235" t="s">
        <v>294</v>
      </c>
      <c r="E181" s="235"/>
      <c r="F181" s="138"/>
      <c r="G181" s="171"/>
      <c r="H181" s="138"/>
      <c r="I181" s="138"/>
      <c r="J181" s="139"/>
      <c r="K181" s="139"/>
      <c r="L181" s="139"/>
      <c r="M181" s="139"/>
      <c r="N181" s="139"/>
      <c r="O181" s="139"/>
      <c r="P181" s="139"/>
      <c r="Q181" s="10"/>
      <c r="R181" s="10"/>
      <c r="S181" s="10"/>
      <c r="T181" s="10"/>
      <c r="U181" s="10"/>
      <c r="V181" s="190"/>
      <c r="W181" s="208"/>
      <c r="X181" s="137"/>
      <c r="Y181" s="137"/>
      <c r="Z181" s="137"/>
    </row>
    <row r="182" spans="1:26" ht="24.95" customHeight="1" x14ac:dyDescent="0.25">
      <c r="A182" s="179"/>
      <c r="B182" s="205">
        <v>59</v>
      </c>
      <c r="C182" s="180" t="s">
        <v>421</v>
      </c>
      <c r="D182" s="236" t="s">
        <v>422</v>
      </c>
      <c r="E182" s="236"/>
      <c r="F182" s="174" t="s">
        <v>120</v>
      </c>
      <c r="G182" s="175">
        <v>33.075000000000003</v>
      </c>
      <c r="H182" s="174"/>
      <c r="I182" s="174">
        <f t="shared" ref="I182:I211" si="14">ROUND(G182*(H182),2)</f>
        <v>0</v>
      </c>
      <c r="J182" s="176">
        <f t="shared" ref="J182:J211" si="15">ROUND(G182*(N182),2)</f>
        <v>3622.7</v>
      </c>
      <c r="K182" s="177">
        <f t="shared" ref="K182:K211" si="16">ROUND(G182*(O182),2)</f>
        <v>0</v>
      </c>
      <c r="L182" s="177">
        <f t="shared" ref="L182:L202" si="17">ROUND(G182*(H182),2)</f>
        <v>0</v>
      </c>
      <c r="M182" s="177"/>
      <c r="N182" s="177">
        <v>109.53</v>
      </c>
      <c r="O182" s="177"/>
      <c r="P182" s="183">
        <v>2.2122899999999999</v>
      </c>
      <c r="Q182" s="181"/>
      <c r="R182" s="181">
        <v>2.2122899999999999</v>
      </c>
      <c r="S182" s="182">
        <f t="shared" ref="S182:S211" si="18">ROUND(G182*(P182),3)</f>
        <v>73.171000000000006</v>
      </c>
      <c r="T182" s="178"/>
      <c r="U182" s="178"/>
      <c r="V182" s="191"/>
      <c r="W182" s="53"/>
      <c r="Z182">
        <v>0</v>
      </c>
    </row>
    <row r="183" spans="1:26" ht="24.95" customHeight="1" x14ac:dyDescent="0.25">
      <c r="A183" s="179"/>
      <c r="B183" s="205">
        <v>60</v>
      </c>
      <c r="C183" s="180" t="s">
        <v>423</v>
      </c>
      <c r="D183" s="236" t="s">
        <v>424</v>
      </c>
      <c r="E183" s="236"/>
      <c r="F183" s="174" t="s">
        <v>120</v>
      </c>
      <c r="G183" s="175">
        <v>194.14099999999999</v>
      </c>
      <c r="H183" s="174"/>
      <c r="I183" s="174">
        <f t="shared" si="14"/>
        <v>0</v>
      </c>
      <c r="J183" s="176">
        <f t="shared" si="15"/>
        <v>21879.69</v>
      </c>
      <c r="K183" s="177">
        <f t="shared" si="16"/>
        <v>0</v>
      </c>
      <c r="L183" s="177">
        <f t="shared" si="17"/>
        <v>0</v>
      </c>
      <c r="M183" s="177"/>
      <c r="N183" s="177">
        <v>112.7</v>
      </c>
      <c r="O183" s="177"/>
      <c r="P183" s="183">
        <v>2.3224800000000001</v>
      </c>
      <c r="Q183" s="181"/>
      <c r="R183" s="181">
        <v>2.3224800000000001</v>
      </c>
      <c r="S183" s="182">
        <f t="shared" si="18"/>
        <v>450.88900000000001</v>
      </c>
      <c r="T183" s="178"/>
      <c r="U183" s="178"/>
      <c r="V183" s="191"/>
      <c r="W183" s="53"/>
      <c r="Z183">
        <v>0</v>
      </c>
    </row>
    <row r="184" spans="1:26" ht="24.95" customHeight="1" x14ac:dyDescent="0.25">
      <c r="A184" s="179"/>
      <c r="B184" s="205">
        <v>61</v>
      </c>
      <c r="C184" s="180" t="s">
        <v>425</v>
      </c>
      <c r="D184" s="236" t="s">
        <v>426</v>
      </c>
      <c r="E184" s="236"/>
      <c r="F184" s="174" t="s">
        <v>113</v>
      </c>
      <c r="G184" s="175">
        <v>616.06299999999999</v>
      </c>
      <c r="H184" s="174"/>
      <c r="I184" s="174">
        <f t="shared" si="14"/>
        <v>0</v>
      </c>
      <c r="J184" s="176">
        <f t="shared" si="15"/>
        <v>6801.34</v>
      </c>
      <c r="K184" s="177">
        <f t="shared" si="16"/>
        <v>0</v>
      </c>
      <c r="L184" s="177">
        <f t="shared" si="17"/>
        <v>0</v>
      </c>
      <c r="M184" s="177"/>
      <c r="N184" s="177">
        <v>11.04</v>
      </c>
      <c r="O184" s="177"/>
      <c r="P184" s="183">
        <v>4.3899999999999998E-3</v>
      </c>
      <c r="Q184" s="181"/>
      <c r="R184" s="181">
        <v>4.3899999999999998E-3</v>
      </c>
      <c r="S184" s="182">
        <f t="shared" si="18"/>
        <v>2.7050000000000001</v>
      </c>
      <c r="T184" s="178"/>
      <c r="U184" s="178"/>
      <c r="V184" s="191"/>
      <c r="W184" s="53"/>
      <c r="Z184">
        <v>0</v>
      </c>
    </row>
    <row r="185" spans="1:26" ht="24.95" customHeight="1" x14ac:dyDescent="0.25">
      <c r="A185" s="179"/>
      <c r="B185" s="205">
        <v>62</v>
      </c>
      <c r="C185" s="180" t="s">
        <v>427</v>
      </c>
      <c r="D185" s="236" t="s">
        <v>428</v>
      </c>
      <c r="E185" s="236"/>
      <c r="F185" s="174" t="s">
        <v>113</v>
      </c>
      <c r="G185" s="175">
        <v>616.06299999999999</v>
      </c>
      <c r="H185" s="174"/>
      <c r="I185" s="174">
        <f t="shared" si="14"/>
        <v>0</v>
      </c>
      <c r="J185" s="176">
        <f t="shared" si="15"/>
        <v>2772.28</v>
      </c>
      <c r="K185" s="177">
        <f t="shared" si="16"/>
        <v>0</v>
      </c>
      <c r="L185" s="177">
        <f t="shared" si="17"/>
        <v>0</v>
      </c>
      <c r="M185" s="177"/>
      <c r="N185" s="177">
        <v>4.5</v>
      </c>
      <c r="O185" s="177"/>
      <c r="P185" s="181"/>
      <c r="Q185" s="181"/>
      <c r="R185" s="181"/>
      <c r="S185" s="182">
        <f t="shared" si="18"/>
        <v>0</v>
      </c>
      <c r="T185" s="178"/>
      <c r="U185" s="178"/>
      <c r="V185" s="191"/>
      <c r="W185" s="53"/>
      <c r="Z185">
        <v>0</v>
      </c>
    </row>
    <row r="186" spans="1:26" ht="24.95" customHeight="1" x14ac:dyDescent="0.25">
      <c r="A186" s="179"/>
      <c r="B186" s="205">
        <v>63</v>
      </c>
      <c r="C186" s="180" t="s">
        <v>429</v>
      </c>
      <c r="D186" s="236" t="s">
        <v>430</v>
      </c>
      <c r="E186" s="236"/>
      <c r="F186" s="174" t="s">
        <v>113</v>
      </c>
      <c r="G186" s="175">
        <v>616.06299999999999</v>
      </c>
      <c r="H186" s="174"/>
      <c r="I186" s="174">
        <f t="shared" si="14"/>
        <v>0</v>
      </c>
      <c r="J186" s="176">
        <f t="shared" si="15"/>
        <v>6450.18</v>
      </c>
      <c r="K186" s="177">
        <f t="shared" si="16"/>
        <v>0</v>
      </c>
      <c r="L186" s="177">
        <f t="shared" si="17"/>
        <v>0</v>
      </c>
      <c r="M186" s="177"/>
      <c r="N186" s="177">
        <v>10.47</v>
      </c>
      <c r="O186" s="177"/>
      <c r="P186" s="183">
        <v>5.4999999999999997E-3</v>
      </c>
      <c r="Q186" s="181"/>
      <c r="R186" s="181">
        <v>5.4999999999999997E-3</v>
      </c>
      <c r="S186" s="182">
        <f t="shared" si="18"/>
        <v>3.3879999999999999</v>
      </c>
      <c r="T186" s="178"/>
      <c r="U186" s="178"/>
      <c r="V186" s="191"/>
      <c r="W186" s="53"/>
      <c r="Z186">
        <v>0</v>
      </c>
    </row>
    <row r="187" spans="1:26" ht="24.95" customHeight="1" x14ac:dyDescent="0.25">
      <c r="A187" s="179"/>
      <c r="B187" s="205">
        <v>64</v>
      </c>
      <c r="C187" s="180" t="s">
        <v>431</v>
      </c>
      <c r="D187" s="236" t="s">
        <v>432</v>
      </c>
      <c r="E187" s="236"/>
      <c r="F187" s="174" t="s">
        <v>113</v>
      </c>
      <c r="G187" s="175">
        <v>616.06299999999999</v>
      </c>
      <c r="H187" s="174"/>
      <c r="I187" s="174">
        <f t="shared" si="14"/>
        <v>0</v>
      </c>
      <c r="J187" s="176">
        <f t="shared" si="15"/>
        <v>1755.78</v>
      </c>
      <c r="K187" s="177">
        <f t="shared" si="16"/>
        <v>0</v>
      </c>
      <c r="L187" s="177">
        <f t="shared" si="17"/>
        <v>0</v>
      </c>
      <c r="M187" s="177"/>
      <c r="N187" s="177">
        <v>2.85</v>
      </c>
      <c r="O187" s="177"/>
      <c r="P187" s="181"/>
      <c r="Q187" s="181"/>
      <c r="R187" s="181"/>
      <c r="S187" s="182">
        <f t="shared" si="18"/>
        <v>0</v>
      </c>
      <c r="T187" s="178"/>
      <c r="U187" s="178"/>
      <c r="V187" s="191"/>
      <c r="W187" s="53"/>
      <c r="Z187">
        <v>0</v>
      </c>
    </row>
    <row r="188" spans="1:26" ht="24.95" customHeight="1" x14ac:dyDescent="0.25">
      <c r="A188" s="179"/>
      <c r="B188" s="205">
        <v>65</v>
      </c>
      <c r="C188" s="180" t="s">
        <v>433</v>
      </c>
      <c r="D188" s="236" t="s">
        <v>434</v>
      </c>
      <c r="E188" s="236"/>
      <c r="F188" s="174" t="s">
        <v>152</v>
      </c>
      <c r="G188" s="175">
        <v>14.768000000000001</v>
      </c>
      <c r="H188" s="174"/>
      <c r="I188" s="174">
        <f t="shared" si="14"/>
        <v>0</v>
      </c>
      <c r="J188" s="176">
        <f t="shared" si="15"/>
        <v>26584.02</v>
      </c>
      <c r="K188" s="177">
        <f t="shared" si="16"/>
        <v>0</v>
      </c>
      <c r="L188" s="177">
        <f t="shared" si="17"/>
        <v>0</v>
      </c>
      <c r="M188" s="177"/>
      <c r="N188" s="177">
        <v>1800.11</v>
      </c>
      <c r="O188" s="177"/>
      <c r="P188" s="183">
        <v>1.01688</v>
      </c>
      <c r="Q188" s="181"/>
      <c r="R188" s="181">
        <v>1.01688</v>
      </c>
      <c r="S188" s="182">
        <f t="shared" si="18"/>
        <v>15.016999999999999</v>
      </c>
      <c r="T188" s="178"/>
      <c r="U188" s="178"/>
      <c r="V188" s="191"/>
      <c r="W188" s="53"/>
      <c r="Z188">
        <v>0</v>
      </c>
    </row>
    <row r="189" spans="1:26" ht="24.95" customHeight="1" x14ac:dyDescent="0.25">
      <c r="A189" s="179"/>
      <c r="B189" s="205">
        <v>66</v>
      </c>
      <c r="C189" s="180" t="s">
        <v>435</v>
      </c>
      <c r="D189" s="236" t="s">
        <v>436</v>
      </c>
      <c r="E189" s="236"/>
      <c r="F189" s="174" t="s">
        <v>152</v>
      </c>
      <c r="G189" s="175">
        <v>3.5019999999999998</v>
      </c>
      <c r="H189" s="174"/>
      <c r="I189" s="174">
        <f t="shared" si="14"/>
        <v>0</v>
      </c>
      <c r="J189" s="176">
        <f t="shared" si="15"/>
        <v>4710.6499999999996</v>
      </c>
      <c r="K189" s="177">
        <f t="shared" si="16"/>
        <v>0</v>
      </c>
      <c r="L189" s="177">
        <f t="shared" si="17"/>
        <v>0</v>
      </c>
      <c r="M189" s="177"/>
      <c r="N189" s="177">
        <v>1345.13</v>
      </c>
      <c r="O189" s="177"/>
      <c r="P189" s="183">
        <v>1.20296</v>
      </c>
      <c r="Q189" s="181"/>
      <c r="R189" s="181">
        <v>1.20296</v>
      </c>
      <c r="S189" s="182">
        <f t="shared" si="18"/>
        <v>4.2130000000000001</v>
      </c>
      <c r="T189" s="178"/>
      <c r="U189" s="178"/>
      <c r="V189" s="191"/>
      <c r="W189" s="53"/>
      <c r="Z189">
        <v>0</v>
      </c>
    </row>
    <row r="190" spans="1:26" ht="24.95" customHeight="1" x14ac:dyDescent="0.25">
      <c r="A190" s="179"/>
      <c r="B190" s="205">
        <v>67</v>
      </c>
      <c r="C190" s="180" t="s">
        <v>437</v>
      </c>
      <c r="D190" s="236" t="s">
        <v>438</v>
      </c>
      <c r="E190" s="236"/>
      <c r="F190" s="174" t="s">
        <v>120</v>
      </c>
      <c r="G190" s="175">
        <v>24.001000000000001</v>
      </c>
      <c r="H190" s="174"/>
      <c r="I190" s="174">
        <f t="shared" si="14"/>
        <v>0</v>
      </c>
      <c r="J190" s="176">
        <f t="shared" si="15"/>
        <v>2628.83</v>
      </c>
      <c r="K190" s="177">
        <f t="shared" si="16"/>
        <v>0</v>
      </c>
      <c r="L190" s="177">
        <f t="shared" si="17"/>
        <v>0</v>
      </c>
      <c r="M190" s="177"/>
      <c r="N190" s="177">
        <v>109.53</v>
      </c>
      <c r="O190" s="177"/>
      <c r="P190" s="183">
        <v>2.2122899999999999</v>
      </c>
      <c r="Q190" s="181"/>
      <c r="R190" s="181">
        <v>2.2122899999999999</v>
      </c>
      <c r="S190" s="182">
        <f t="shared" si="18"/>
        <v>53.097000000000001</v>
      </c>
      <c r="T190" s="178"/>
      <c r="U190" s="178"/>
      <c r="V190" s="191"/>
      <c r="W190" s="53"/>
      <c r="Z190">
        <v>0</v>
      </c>
    </row>
    <row r="191" spans="1:26" ht="24.95" customHeight="1" x14ac:dyDescent="0.25">
      <c r="A191" s="179"/>
      <c r="B191" s="205">
        <v>68</v>
      </c>
      <c r="C191" s="180" t="s">
        <v>439</v>
      </c>
      <c r="D191" s="236" t="s">
        <v>440</v>
      </c>
      <c r="E191" s="236"/>
      <c r="F191" s="174" t="s">
        <v>120</v>
      </c>
      <c r="G191" s="175">
        <v>32.649000000000001</v>
      </c>
      <c r="H191" s="174"/>
      <c r="I191" s="174">
        <f t="shared" si="14"/>
        <v>0</v>
      </c>
      <c r="J191" s="176">
        <f t="shared" si="15"/>
        <v>3679.54</v>
      </c>
      <c r="K191" s="177">
        <f t="shared" si="16"/>
        <v>0</v>
      </c>
      <c r="L191" s="177">
        <f t="shared" si="17"/>
        <v>0</v>
      </c>
      <c r="M191" s="177"/>
      <c r="N191" s="177">
        <v>112.7</v>
      </c>
      <c r="O191" s="177"/>
      <c r="P191" s="183">
        <v>2.3224800000000001</v>
      </c>
      <c r="Q191" s="181"/>
      <c r="R191" s="181">
        <v>2.3224800000000001</v>
      </c>
      <c r="S191" s="182">
        <f t="shared" si="18"/>
        <v>75.826999999999998</v>
      </c>
      <c r="T191" s="178"/>
      <c r="U191" s="178"/>
      <c r="V191" s="191"/>
      <c r="W191" s="53"/>
      <c r="Z191">
        <v>0</v>
      </c>
    </row>
    <row r="192" spans="1:26" ht="24.95" customHeight="1" x14ac:dyDescent="0.25">
      <c r="A192" s="179"/>
      <c r="B192" s="205">
        <v>69</v>
      </c>
      <c r="C192" s="180" t="s">
        <v>441</v>
      </c>
      <c r="D192" s="236" t="s">
        <v>442</v>
      </c>
      <c r="E192" s="236"/>
      <c r="F192" s="174" t="s">
        <v>113</v>
      </c>
      <c r="G192" s="175">
        <v>404.92399999999998</v>
      </c>
      <c r="H192" s="174"/>
      <c r="I192" s="174">
        <f t="shared" si="14"/>
        <v>0</v>
      </c>
      <c r="J192" s="176">
        <f t="shared" si="15"/>
        <v>6693.39</v>
      </c>
      <c r="K192" s="177">
        <f t="shared" si="16"/>
        <v>0</v>
      </c>
      <c r="L192" s="177">
        <f t="shared" si="17"/>
        <v>0</v>
      </c>
      <c r="M192" s="177"/>
      <c r="N192" s="177">
        <v>16.53</v>
      </c>
      <c r="O192" s="177"/>
      <c r="P192" s="183">
        <v>3.64E-3</v>
      </c>
      <c r="Q192" s="181"/>
      <c r="R192" s="181">
        <v>3.64E-3</v>
      </c>
      <c r="S192" s="182">
        <f t="shared" si="18"/>
        <v>1.474</v>
      </c>
      <c r="T192" s="178"/>
      <c r="U192" s="178"/>
      <c r="V192" s="191"/>
      <c r="W192" s="53"/>
      <c r="Z192">
        <v>0</v>
      </c>
    </row>
    <row r="193" spans="1:26" ht="24.95" customHeight="1" x14ac:dyDescent="0.25">
      <c r="A193" s="179"/>
      <c r="B193" s="205">
        <v>70</v>
      </c>
      <c r="C193" s="180" t="s">
        <v>443</v>
      </c>
      <c r="D193" s="236" t="s">
        <v>444</v>
      </c>
      <c r="E193" s="236"/>
      <c r="F193" s="174" t="s">
        <v>113</v>
      </c>
      <c r="G193" s="175">
        <v>404.92399999999998</v>
      </c>
      <c r="H193" s="174"/>
      <c r="I193" s="174">
        <f t="shared" si="14"/>
        <v>0</v>
      </c>
      <c r="J193" s="176">
        <f t="shared" si="15"/>
        <v>1818.11</v>
      </c>
      <c r="K193" s="177">
        <f t="shared" si="16"/>
        <v>0</v>
      </c>
      <c r="L193" s="177">
        <f t="shared" si="17"/>
        <v>0</v>
      </c>
      <c r="M193" s="177"/>
      <c r="N193" s="177">
        <v>4.49</v>
      </c>
      <c r="O193" s="177"/>
      <c r="P193" s="181"/>
      <c r="Q193" s="181"/>
      <c r="R193" s="181"/>
      <c r="S193" s="182">
        <f t="shared" si="18"/>
        <v>0</v>
      </c>
      <c r="T193" s="178"/>
      <c r="U193" s="178"/>
      <c r="V193" s="191"/>
      <c r="W193" s="53"/>
      <c r="Z193">
        <v>0</v>
      </c>
    </row>
    <row r="194" spans="1:26" ht="24.95" customHeight="1" x14ac:dyDescent="0.25">
      <c r="A194" s="179"/>
      <c r="B194" s="205">
        <v>71</v>
      </c>
      <c r="C194" s="180" t="s">
        <v>445</v>
      </c>
      <c r="D194" s="236" t="s">
        <v>446</v>
      </c>
      <c r="E194" s="236"/>
      <c r="F194" s="174" t="s">
        <v>113</v>
      </c>
      <c r="G194" s="175">
        <v>79.912999999999997</v>
      </c>
      <c r="H194" s="174"/>
      <c r="I194" s="174">
        <f t="shared" si="14"/>
        <v>0</v>
      </c>
      <c r="J194" s="176">
        <f t="shared" si="15"/>
        <v>2456.5300000000002</v>
      </c>
      <c r="K194" s="177">
        <f t="shared" si="16"/>
        <v>0</v>
      </c>
      <c r="L194" s="177">
        <f t="shared" si="17"/>
        <v>0</v>
      </c>
      <c r="M194" s="177"/>
      <c r="N194" s="177">
        <v>30.74</v>
      </c>
      <c r="O194" s="177"/>
      <c r="P194" s="183">
        <v>1.0879999999999999E-2</v>
      </c>
      <c r="Q194" s="181"/>
      <c r="R194" s="181">
        <v>1.0879999999999999E-2</v>
      </c>
      <c r="S194" s="182">
        <f t="shared" si="18"/>
        <v>0.86899999999999999</v>
      </c>
      <c r="T194" s="178"/>
      <c r="U194" s="178"/>
      <c r="V194" s="191"/>
      <c r="W194" s="53"/>
      <c r="Z194">
        <v>0</v>
      </c>
    </row>
    <row r="195" spans="1:26" ht="24.95" customHeight="1" x14ac:dyDescent="0.25">
      <c r="A195" s="179"/>
      <c r="B195" s="205">
        <v>72</v>
      </c>
      <c r="C195" s="180" t="s">
        <v>447</v>
      </c>
      <c r="D195" s="236" t="s">
        <v>448</v>
      </c>
      <c r="E195" s="236"/>
      <c r="F195" s="174" t="s">
        <v>113</v>
      </c>
      <c r="G195" s="175">
        <v>79.912999999999997</v>
      </c>
      <c r="H195" s="174"/>
      <c r="I195" s="174">
        <f t="shared" si="14"/>
        <v>0</v>
      </c>
      <c r="J195" s="176">
        <f t="shared" si="15"/>
        <v>657.68</v>
      </c>
      <c r="K195" s="177">
        <f t="shared" si="16"/>
        <v>0</v>
      </c>
      <c r="L195" s="177">
        <f t="shared" si="17"/>
        <v>0</v>
      </c>
      <c r="M195" s="177"/>
      <c r="N195" s="177">
        <v>8.23</v>
      </c>
      <c r="O195" s="177"/>
      <c r="P195" s="181"/>
      <c r="Q195" s="181"/>
      <c r="R195" s="181"/>
      <c r="S195" s="182">
        <f t="shared" si="18"/>
        <v>0</v>
      </c>
      <c r="T195" s="178"/>
      <c r="U195" s="178"/>
      <c r="V195" s="191"/>
      <c r="W195" s="53"/>
      <c r="Z195">
        <v>0</v>
      </c>
    </row>
    <row r="196" spans="1:26" ht="24.95" customHeight="1" x14ac:dyDescent="0.25">
      <c r="A196" s="179"/>
      <c r="B196" s="205">
        <v>73</v>
      </c>
      <c r="C196" s="180" t="s">
        <v>449</v>
      </c>
      <c r="D196" s="236" t="s">
        <v>450</v>
      </c>
      <c r="E196" s="236"/>
      <c r="F196" s="174" t="s">
        <v>152</v>
      </c>
      <c r="G196" s="175">
        <v>7.07</v>
      </c>
      <c r="H196" s="174"/>
      <c r="I196" s="174">
        <f t="shared" si="14"/>
        <v>0</v>
      </c>
      <c r="J196" s="176">
        <f t="shared" si="15"/>
        <v>12736.89</v>
      </c>
      <c r="K196" s="177">
        <f t="shared" si="16"/>
        <v>0</v>
      </c>
      <c r="L196" s="177">
        <f t="shared" si="17"/>
        <v>0</v>
      </c>
      <c r="M196" s="177"/>
      <c r="N196" s="177">
        <v>1801.54</v>
      </c>
      <c r="O196" s="177"/>
      <c r="P196" s="183">
        <v>1.01688</v>
      </c>
      <c r="Q196" s="181"/>
      <c r="R196" s="181">
        <v>1.01688</v>
      </c>
      <c r="S196" s="182">
        <f t="shared" si="18"/>
        <v>7.1890000000000001</v>
      </c>
      <c r="T196" s="178"/>
      <c r="U196" s="178"/>
      <c r="V196" s="191"/>
      <c r="W196" s="53"/>
      <c r="Z196">
        <v>0</v>
      </c>
    </row>
    <row r="197" spans="1:26" ht="24.95" customHeight="1" x14ac:dyDescent="0.25">
      <c r="A197" s="179"/>
      <c r="B197" s="205">
        <v>74</v>
      </c>
      <c r="C197" s="180" t="s">
        <v>451</v>
      </c>
      <c r="D197" s="236" t="s">
        <v>452</v>
      </c>
      <c r="E197" s="236"/>
      <c r="F197" s="174" t="s">
        <v>120</v>
      </c>
      <c r="G197" s="175">
        <v>17.66</v>
      </c>
      <c r="H197" s="174"/>
      <c r="I197" s="174">
        <f t="shared" si="14"/>
        <v>0</v>
      </c>
      <c r="J197" s="176">
        <f t="shared" si="15"/>
        <v>2015.89</v>
      </c>
      <c r="K197" s="177">
        <f t="shared" si="16"/>
        <v>0</v>
      </c>
      <c r="L197" s="177">
        <f t="shared" si="17"/>
        <v>0</v>
      </c>
      <c r="M197" s="177"/>
      <c r="N197" s="177">
        <v>114.15</v>
      </c>
      <c r="O197" s="177"/>
      <c r="P197" s="183">
        <v>2.2618500000000004</v>
      </c>
      <c r="Q197" s="181"/>
      <c r="R197" s="181">
        <v>2.2618500000000004</v>
      </c>
      <c r="S197" s="182">
        <f t="shared" si="18"/>
        <v>39.944000000000003</v>
      </c>
      <c r="T197" s="178"/>
      <c r="U197" s="178"/>
      <c r="V197" s="191"/>
      <c r="W197" s="53"/>
      <c r="Z197">
        <v>0</v>
      </c>
    </row>
    <row r="198" spans="1:26" ht="24.95" customHeight="1" x14ac:dyDescent="0.25">
      <c r="A198" s="179"/>
      <c r="B198" s="205">
        <v>75</v>
      </c>
      <c r="C198" s="180" t="s">
        <v>453</v>
      </c>
      <c r="D198" s="236" t="s">
        <v>454</v>
      </c>
      <c r="E198" s="236"/>
      <c r="F198" s="174" t="s">
        <v>120</v>
      </c>
      <c r="G198" s="175">
        <v>64.069999999999993</v>
      </c>
      <c r="H198" s="174"/>
      <c r="I198" s="174">
        <f t="shared" si="14"/>
        <v>0</v>
      </c>
      <c r="J198" s="176">
        <f t="shared" si="15"/>
        <v>7517.33</v>
      </c>
      <c r="K198" s="177">
        <f t="shared" si="16"/>
        <v>0</v>
      </c>
      <c r="L198" s="177">
        <f t="shared" si="17"/>
        <v>0</v>
      </c>
      <c r="M198" s="177"/>
      <c r="N198" s="177">
        <v>117.33</v>
      </c>
      <c r="O198" s="177"/>
      <c r="P198" s="183">
        <v>2.3454400000000004</v>
      </c>
      <c r="Q198" s="181"/>
      <c r="R198" s="181">
        <v>2.3454400000000004</v>
      </c>
      <c r="S198" s="182">
        <f t="shared" si="18"/>
        <v>150.27199999999999</v>
      </c>
      <c r="T198" s="178"/>
      <c r="U198" s="178"/>
      <c r="V198" s="191"/>
      <c r="W198" s="53"/>
      <c r="Z198">
        <v>0</v>
      </c>
    </row>
    <row r="199" spans="1:26" ht="24.95" customHeight="1" x14ac:dyDescent="0.25">
      <c r="A199" s="179"/>
      <c r="B199" s="205">
        <v>76</v>
      </c>
      <c r="C199" s="180" t="s">
        <v>455</v>
      </c>
      <c r="D199" s="236" t="s">
        <v>456</v>
      </c>
      <c r="E199" s="236"/>
      <c r="F199" s="174" t="s">
        <v>113</v>
      </c>
      <c r="G199" s="175">
        <v>513.86500000000001</v>
      </c>
      <c r="H199" s="174"/>
      <c r="I199" s="174">
        <f t="shared" si="14"/>
        <v>0</v>
      </c>
      <c r="J199" s="176">
        <f t="shared" si="15"/>
        <v>4886.8599999999997</v>
      </c>
      <c r="K199" s="177">
        <f t="shared" si="16"/>
        <v>0</v>
      </c>
      <c r="L199" s="177">
        <f t="shared" si="17"/>
        <v>0</v>
      </c>
      <c r="M199" s="177"/>
      <c r="N199" s="177">
        <v>9.51</v>
      </c>
      <c r="O199" s="177"/>
      <c r="P199" s="183">
        <v>3.4100000000000003E-3</v>
      </c>
      <c r="Q199" s="181"/>
      <c r="R199" s="181">
        <v>3.4100000000000003E-3</v>
      </c>
      <c r="S199" s="182">
        <f t="shared" si="18"/>
        <v>1.752</v>
      </c>
      <c r="T199" s="178"/>
      <c r="U199" s="178"/>
      <c r="V199" s="191"/>
      <c r="W199" s="53"/>
      <c r="Z199">
        <v>0</v>
      </c>
    </row>
    <row r="200" spans="1:26" ht="24.95" customHeight="1" x14ac:dyDescent="0.25">
      <c r="A200" s="179"/>
      <c r="B200" s="205">
        <v>77</v>
      </c>
      <c r="C200" s="180" t="s">
        <v>457</v>
      </c>
      <c r="D200" s="236" t="s">
        <v>458</v>
      </c>
      <c r="E200" s="236"/>
      <c r="F200" s="174" t="s">
        <v>113</v>
      </c>
      <c r="G200" s="175">
        <v>513.86500000000001</v>
      </c>
      <c r="H200" s="174"/>
      <c r="I200" s="174">
        <f t="shared" si="14"/>
        <v>0</v>
      </c>
      <c r="J200" s="176">
        <f t="shared" si="15"/>
        <v>1731.73</v>
      </c>
      <c r="K200" s="177">
        <f t="shared" si="16"/>
        <v>0</v>
      </c>
      <c r="L200" s="177">
        <f t="shared" si="17"/>
        <v>0</v>
      </c>
      <c r="M200" s="177"/>
      <c r="N200" s="177">
        <v>3.37</v>
      </c>
      <c r="O200" s="177"/>
      <c r="P200" s="181"/>
      <c r="Q200" s="181"/>
      <c r="R200" s="181"/>
      <c r="S200" s="182">
        <f t="shared" si="18"/>
        <v>0</v>
      </c>
      <c r="T200" s="178"/>
      <c r="U200" s="178"/>
      <c r="V200" s="191"/>
      <c r="W200" s="53"/>
      <c r="Z200">
        <v>0</v>
      </c>
    </row>
    <row r="201" spans="1:26" ht="24.95" customHeight="1" x14ac:dyDescent="0.25">
      <c r="A201" s="179"/>
      <c r="B201" s="205">
        <v>78</v>
      </c>
      <c r="C201" s="180" t="s">
        <v>459</v>
      </c>
      <c r="D201" s="236" t="s">
        <v>460</v>
      </c>
      <c r="E201" s="236"/>
      <c r="F201" s="174" t="s">
        <v>152</v>
      </c>
      <c r="G201" s="175">
        <v>4.9169999999999998</v>
      </c>
      <c r="H201" s="174"/>
      <c r="I201" s="174">
        <f t="shared" si="14"/>
        <v>0</v>
      </c>
      <c r="J201" s="176">
        <f t="shared" si="15"/>
        <v>7959.44</v>
      </c>
      <c r="K201" s="177">
        <f t="shared" si="16"/>
        <v>0</v>
      </c>
      <c r="L201" s="177">
        <f t="shared" si="17"/>
        <v>0</v>
      </c>
      <c r="M201" s="177"/>
      <c r="N201" s="177">
        <v>1618.76</v>
      </c>
      <c r="O201" s="177"/>
      <c r="P201" s="183">
        <v>1.0675400000000002</v>
      </c>
      <c r="Q201" s="181"/>
      <c r="R201" s="181">
        <v>1.0675400000000002</v>
      </c>
      <c r="S201" s="182">
        <f t="shared" si="18"/>
        <v>5.2489999999999997</v>
      </c>
      <c r="T201" s="178"/>
      <c r="U201" s="178"/>
      <c r="V201" s="191"/>
      <c r="W201" s="53"/>
      <c r="Z201">
        <v>0</v>
      </c>
    </row>
    <row r="202" spans="1:26" ht="24.95" customHeight="1" x14ac:dyDescent="0.25">
      <c r="A202" s="179"/>
      <c r="B202" s="205">
        <v>79</v>
      </c>
      <c r="C202" s="180" t="s">
        <v>461</v>
      </c>
      <c r="D202" s="236" t="s">
        <v>462</v>
      </c>
      <c r="E202" s="236"/>
      <c r="F202" s="174" t="s">
        <v>113</v>
      </c>
      <c r="G202" s="175">
        <v>231.64500000000001</v>
      </c>
      <c r="H202" s="174"/>
      <c r="I202" s="174">
        <f t="shared" si="14"/>
        <v>0</v>
      </c>
      <c r="J202" s="176">
        <f t="shared" si="15"/>
        <v>701.88</v>
      </c>
      <c r="K202" s="177">
        <f t="shared" si="16"/>
        <v>0</v>
      </c>
      <c r="L202" s="177">
        <f t="shared" si="17"/>
        <v>0</v>
      </c>
      <c r="M202" s="177"/>
      <c r="N202" s="177">
        <v>3.03</v>
      </c>
      <c r="O202" s="177"/>
      <c r="P202" s="181"/>
      <c r="Q202" s="181"/>
      <c r="R202" s="181"/>
      <c r="S202" s="182">
        <f t="shared" si="18"/>
        <v>0</v>
      </c>
      <c r="T202" s="178"/>
      <c r="U202" s="178"/>
      <c r="V202" s="191"/>
      <c r="W202" s="53"/>
      <c r="Z202">
        <v>0</v>
      </c>
    </row>
    <row r="203" spans="1:26" ht="24.95" customHeight="1" x14ac:dyDescent="0.25">
      <c r="A203" s="179"/>
      <c r="B203" s="221">
        <v>80</v>
      </c>
      <c r="C203" s="216" t="s">
        <v>463</v>
      </c>
      <c r="D203" s="315" t="s">
        <v>464</v>
      </c>
      <c r="E203" s="315"/>
      <c r="F203" s="211" t="s">
        <v>113</v>
      </c>
      <c r="G203" s="212">
        <v>254.81</v>
      </c>
      <c r="H203" s="211"/>
      <c r="I203" s="211">
        <f t="shared" si="14"/>
        <v>0</v>
      </c>
      <c r="J203" s="213">
        <f t="shared" si="15"/>
        <v>1699.58</v>
      </c>
      <c r="K203" s="214">
        <f t="shared" si="16"/>
        <v>0</v>
      </c>
      <c r="L203" s="214"/>
      <c r="M203" s="214">
        <f>ROUND(G203*(H203),2)</f>
        <v>0</v>
      </c>
      <c r="N203" s="214">
        <v>6.67</v>
      </c>
      <c r="O203" s="214"/>
      <c r="P203" s="217"/>
      <c r="Q203" s="217"/>
      <c r="R203" s="217"/>
      <c r="S203" s="218">
        <f t="shared" si="18"/>
        <v>0</v>
      </c>
      <c r="T203" s="215"/>
      <c r="U203" s="215"/>
      <c r="V203" s="220"/>
      <c r="W203" s="53"/>
      <c r="Z203">
        <v>0</v>
      </c>
    </row>
    <row r="204" spans="1:26" ht="24.95" customHeight="1" x14ac:dyDescent="0.25">
      <c r="A204" s="179"/>
      <c r="B204" s="205">
        <v>81</v>
      </c>
      <c r="C204" s="180" t="s">
        <v>465</v>
      </c>
      <c r="D204" s="236" t="s">
        <v>466</v>
      </c>
      <c r="E204" s="236"/>
      <c r="F204" s="174" t="s">
        <v>120</v>
      </c>
      <c r="G204" s="175">
        <v>9.4629999999999992</v>
      </c>
      <c r="H204" s="174"/>
      <c r="I204" s="174">
        <f t="shared" si="14"/>
        <v>0</v>
      </c>
      <c r="J204" s="176">
        <f t="shared" si="15"/>
        <v>1243.1500000000001</v>
      </c>
      <c r="K204" s="177">
        <f t="shared" si="16"/>
        <v>0</v>
      </c>
      <c r="L204" s="177">
        <f t="shared" ref="L204:L211" si="19">ROUND(G204*(H204),2)</f>
        <v>0</v>
      </c>
      <c r="M204" s="177"/>
      <c r="N204" s="177">
        <v>131.37</v>
      </c>
      <c r="O204" s="177"/>
      <c r="P204" s="183">
        <v>2.2396500000000001</v>
      </c>
      <c r="Q204" s="181"/>
      <c r="R204" s="181">
        <v>2.2396500000000001</v>
      </c>
      <c r="S204" s="182">
        <f t="shared" si="18"/>
        <v>21.193999999999999</v>
      </c>
      <c r="T204" s="178"/>
      <c r="U204" s="178"/>
      <c r="V204" s="191"/>
      <c r="W204" s="53"/>
      <c r="Z204">
        <v>0</v>
      </c>
    </row>
    <row r="205" spans="1:26" ht="24.95" customHeight="1" x14ac:dyDescent="0.25">
      <c r="A205" s="179"/>
      <c r="B205" s="205">
        <v>82</v>
      </c>
      <c r="C205" s="180" t="s">
        <v>467</v>
      </c>
      <c r="D205" s="236" t="s">
        <v>468</v>
      </c>
      <c r="E205" s="236"/>
      <c r="F205" s="174" t="s">
        <v>152</v>
      </c>
      <c r="G205" s="175">
        <v>0.49199999999999999</v>
      </c>
      <c r="H205" s="174"/>
      <c r="I205" s="174">
        <f t="shared" si="14"/>
        <v>0</v>
      </c>
      <c r="J205" s="176">
        <f t="shared" si="15"/>
        <v>989.91</v>
      </c>
      <c r="K205" s="177">
        <f t="shared" si="16"/>
        <v>0</v>
      </c>
      <c r="L205" s="177">
        <f t="shared" si="19"/>
        <v>0</v>
      </c>
      <c r="M205" s="177"/>
      <c r="N205" s="177">
        <v>2012.01</v>
      </c>
      <c r="O205" s="177"/>
      <c r="P205" s="183">
        <v>1.01712</v>
      </c>
      <c r="Q205" s="181"/>
      <c r="R205" s="181">
        <v>1.01712</v>
      </c>
      <c r="S205" s="182">
        <f t="shared" si="18"/>
        <v>0.5</v>
      </c>
      <c r="T205" s="178"/>
      <c r="U205" s="178"/>
      <c r="V205" s="191"/>
      <c r="W205" s="53"/>
      <c r="Z205">
        <v>0</v>
      </c>
    </row>
    <row r="206" spans="1:26" ht="24.95" customHeight="1" x14ac:dyDescent="0.25">
      <c r="A206" s="179"/>
      <c r="B206" s="205">
        <v>83</v>
      </c>
      <c r="C206" s="180" t="s">
        <v>469</v>
      </c>
      <c r="D206" s="236" t="s">
        <v>470</v>
      </c>
      <c r="E206" s="236"/>
      <c r="F206" s="174" t="s">
        <v>152</v>
      </c>
      <c r="G206" s="175">
        <v>9.5000000000000001E-2</v>
      </c>
      <c r="H206" s="174"/>
      <c r="I206" s="174">
        <f t="shared" si="14"/>
        <v>0</v>
      </c>
      <c r="J206" s="176">
        <f t="shared" si="15"/>
        <v>128.43</v>
      </c>
      <c r="K206" s="177">
        <f t="shared" si="16"/>
        <v>0</v>
      </c>
      <c r="L206" s="177">
        <f t="shared" si="19"/>
        <v>0</v>
      </c>
      <c r="M206" s="177"/>
      <c r="N206" s="177">
        <v>1351.91</v>
      </c>
      <c r="O206" s="177"/>
      <c r="P206" s="183">
        <v>1.20296</v>
      </c>
      <c r="Q206" s="181"/>
      <c r="R206" s="181">
        <v>1.20296</v>
      </c>
      <c r="S206" s="182">
        <f t="shared" si="18"/>
        <v>0.114</v>
      </c>
      <c r="T206" s="178"/>
      <c r="U206" s="178"/>
      <c r="V206" s="191"/>
      <c r="W206" s="53"/>
      <c r="Z206">
        <v>0</v>
      </c>
    </row>
    <row r="207" spans="1:26" ht="24.95" customHeight="1" x14ac:dyDescent="0.25">
      <c r="A207" s="179"/>
      <c r="B207" s="205">
        <v>84</v>
      </c>
      <c r="C207" s="180" t="s">
        <v>471</v>
      </c>
      <c r="D207" s="236" t="s">
        <v>472</v>
      </c>
      <c r="E207" s="236"/>
      <c r="F207" s="174" t="s">
        <v>113</v>
      </c>
      <c r="G207" s="175">
        <v>48.246000000000002</v>
      </c>
      <c r="H207" s="174"/>
      <c r="I207" s="174">
        <f t="shared" si="14"/>
        <v>0</v>
      </c>
      <c r="J207" s="176">
        <f t="shared" si="15"/>
        <v>1196.98</v>
      </c>
      <c r="K207" s="177">
        <f t="shared" si="16"/>
        <v>0</v>
      </c>
      <c r="L207" s="177">
        <f t="shared" si="19"/>
        <v>0</v>
      </c>
      <c r="M207" s="177"/>
      <c r="N207" s="177">
        <v>24.81</v>
      </c>
      <c r="O207" s="177"/>
      <c r="P207" s="183">
        <v>8.4600000000000005E-3</v>
      </c>
      <c r="Q207" s="181"/>
      <c r="R207" s="181">
        <v>8.4600000000000005E-3</v>
      </c>
      <c r="S207" s="182">
        <f t="shared" si="18"/>
        <v>0.40799999999999997</v>
      </c>
      <c r="T207" s="178"/>
      <c r="U207" s="178"/>
      <c r="V207" s="191"/>
      <c r="W207" s="53"/>
      <c r="Z207">
        <v>0</v>
      </c>
    </row>
    <row r="208" spans="1:26" ht="24.95" customHeight="1" x14ac:dyDescent="0.25">
      <c r="A208" s="179"/>
      <c r="B208" s="205">
        <v>85</v>
      </c>
      <c r="C208" s="180" t="s">
        <v>473</v>
      </c>
      <c r="D208" s="236" t="s">
        <v>474</v>
      </c>
      <c r="E208" s="236"/>
      <c r="F208" s="174" t="s">
        <v>113</v>
      </c>
      <c r="G208" s="175">
        <v>48.246000000000002</v>
      </c>
      <c r="H208" s="174"/>
      <c r="I208" s="174">
        <f t="shared" si="14"/>
        <v>0</v>
      </c>
      <c r="J208" s="176">
        <f t="shared" si="15"/>
        <v>233.51</v>
      </c>
      <c r="K208" s="177">
        <f t="shared" si="16"/>
        <v>0</v>
      </c>
      <c r="L208" s="177">
        <f t="shared" si="19"/>
        <v>0</v>
      </c>
      <c r="M208" s="177"/>
      <c r="N208" s="177">
        <v>4.84</v>
      </c>
      <c r="O208" s="177"/>
      <c r="P208" s="181"/>
      <c r="Q208" s="181"/>
      <c r="R208" s="181"/>
      <c r="S208" s="182">
        <f t="shared" si="18"/>
        <v>0</v>
      </c>
      <c r="T208" s="178"/>
      <c r="U208" s="178"/>
      <c r="V208" s="191"/>
      <c r="W208" s="53"/>
      <c r="Z208">
        <v>0</v>
      </c>
    </row>
    <row r="209" spans="1:26" ht="24.95" customHeight="1" x14ac:dyDescent="0.25">
      <c r="A209" s="179"/>
      <c r="B209" s="205">
        <v>86</v>
      </c>
      <c r="C209" s="180" t="s">
        <v>475</v>
      </c>
      <c r="D209" s="236" t="s">
        <v>476</v>
      </c>
      <c r="E209" s="236"/>
      <c r="F209" s="174" t="s">
        <v>133</v>
      </c>
      <c r="G209" s="175">
        <v>4.8</v>
      </c>
      <c r="H209" s="174"/>
      <c r="I209" s="174">
        <f t="shared" si="14"/>
        <v>0</v>
      </c>
      <c r="J209" s="176">
        <f t="shared" si="15"/>
        <v>45.12</v>
      </c>
      <c r="K209" s="177">
        <f t="shared" si="16"/>
        <v>0</v>
      </c>
      <c r="L209" s="177">
        <f t="shared" si="19"/>
        <v>0</v>
      </c>
      <c r="M209" s="177"/>
      <c r="N209" s="177">
        <v>9.4</v>
      </c>
      <c r="O209" s="177"/>
      <c r="P209" s="181"/>
      <c r="Q209" s="181"/>
      <c r="R209" s="181"/>
      <c r="S209" s="182">
        <f t="shared" si="18"/>
        <v>0</v>
      </c>
      <c r="T209" s="178"/>
      <c r="U209" s="178"/>
      <c r="V209" s="191"/>
      <c r="W209" s="53"/>
      <c r="Z209">
        <v>0</v>
      </c>
    </row>
    <row r="210" spans="1:26" ht="24.95" customHeight="1" x14ac:dyDescent="0.25">
      <c r="A210" s="179"/>
      <c r="B210" s="205">
        <v>87</v>
      </c>
      <c r="C210" s="180" t="s">
        <v>477</v>
      </c>
      <c r="D210" s="236" t="s">
        <v>478</v>
      </c>
      <c r="E210" s="236"/>
      <c r="F210" s="174" t="s">
        <v>113</v>
      </c>
      <c r="G210" s="175">
        <v>20.248000000000001</v>
      </c>
      <c r="H210" s="174"/>
      <c r="I210" s="174">
        <f t="shared" si="14"/>
        <v>0</v>
      </c>
      <c r="J210" s="176">
        <f t="shared" si="15"/>
        <v>306.76</v>
      </c>
      <c r="K210" s="177">
        <f t="shared" si="16"/>
        <v>0</v>
      </c>
      <c r="L210" s="177">
        <f t="shared" si="19"/>
        <v>0</v>
      </c>
      <c r="M210" s="177"/>
      <c r="N210" s="177">
        <v>15.15</v>
      </c>
      <c r="O210" s="177"/>
      <c r="P210" s="183">
        <v>4.3100000000000005E-3</v>
      </c>
      <c r="Q210" s="181"/>
      <c r="R210" s="181">
        <v>4.3100000000000005E-3</v>
      </c>
      <c r="S210" s="182">
        <f t="shared" si="18"/>
        <v>8.6999999999999994E-2</v>
      </c>
      <c r="T210" s="178"/>
      <c r="U210" s="178"/>
      <c r="V210" s="191"/>
      <c r="W210" s="53"/>
      <c r="Z210">
        <v>0</v>
      </c>
    </row>
    <row r="211" spans="1:26" ht="24.95" customHeight="1" x14ac:dyDescent="0.25">
      <c r="A211" s="179"/>
      <c r="B211" s="205">
        <v>88</v>
      </c>
      <c r="C211" s="180" t="s">
        <v>479</v>
      </c>
      <c r="D211" s="236" t="s">
        <v>480</v>
      </c>
      <c r="E211" s="236"/>
      <c r="F211" s="174" t="s">
        <v>113</v>
      </c>
      <c r="G211" s="175">
        <v>20.248000000000001</v>
      </c>
      <c r="H211" s="174"/>
      <c r="I211" s="174">
        <f t="shared" si="14"/>
        <v>0</v>
      </c>
      <c r="J211" s="176">
        <f t="shared" si="15"/>
        <v>73.5</v>
      </c>
      <c r="K211" s="177">
        <f t="shared" si="16"/>
        <v>0</v>
      </c>
      <c r="L211" s="177">
        <f t="shared" si="19"/>
        <v>0</v>
      </c>
      <c r="M211" s="177"/>
      <c r="N211" s="177">
        <v>3.63</v>
      </c>
      <c r="O211" s="177"/>
      <c r="P211" s="181"/>
      <c r="Q211" s="181"/>
      <c r="R211" s="181"/>
      <c r="S211" s="182">
        <f t="shared" si="18"/>
        <v>0</v>
      </c>
      <c r="T211" s="178"/>
      <c r="U211" s="178"/>
      <c r="V211" s="191"/>
      <c r="W211" s="53"/>
      <c r="Z211">
        <v>0</v>
      </c>
    </row>
    <row r="212" spans="1:26" x14ac:dyDescent="0.25">
      <c r="A212" s="10"/>
      <c r="B212" s="204"/>
      <c r="C212" s="172">
        <v>4</v>
      </c>
      <c r="D212" s="235" t="s">
        <v>294</v>
      </c>
      <c r="E212" s="235"/>
      <c r="F212" s="138"/>
      <c r="G212" s="171"/>
      <c r="H212" s="138"/>
      <c r="I212" s="140">
        <f>ROUND((SUM(I181:I211))/1,2)</f>
        <v>0</v>
      </c>
      <c r="J212" s="139"/>
      <c r="K212" s="139"/>
      <c r="L212" s="139">
        <f>ROUND((SUM(L181:L211))/1,2)</f>
        <v>0</v>
      </c>
      <c r="M212" s="139">
        <f>ROUND((SUM(M181:M211))/1,2)</f>
        <v>0</v>
      </c>
      <c r="N212" s="139"/>
      <c r="O212" s="139"/>
      <c r="P212" s="139"/>
      <c r="Q212" s="10"/>
      <c r="R212" s="10"/>
      <c r="S212" s="10">
        <f>ROUND((SUM(S181:S211))/1,2)</f>
        <v>907.36</v>
      </c>
      <c r="T212" s="10"/>
      <c r="U212" s="10"/>
      <c r="V212" s="192">
        <f>ROUND((SUM(V181:V211))/1,2)</f>
        <v>0</v>
      </c>
      <c r="W212" s="208"/>
      <c r="X212" s="137"/>
      <c r="Y212" s="137"/>
      <c r="Z212" s="137"/>
    </row>
    <row r="213" spans="1:26" x14ac:dyDescent="0.25">
      <c r="A213" s="1"/>
      <c r="B213" s="200"/>
      <c r="C213" s="1"/>
      <c r="D213" s="1"/>
      <c r="E213" s="131"/>
      <c r="F213" s="131"/>
      <c r="G213" s="165"/>
      <c r="H213" s="131"/>
      <c r="I213" s="131"/>
      <c r="J213" s="132"/>
      <c r="K213" s="132"/>
      <c r="L213" s="132"/>
      <c r="M213" s="132"/>
      <c r="N213" s="132"/>
      <c r="O213" s="132"/>
      <c r="P213" s="132"/>
      <c r="Q213" s="1"/>
      <c r="R213" s="1"/>
      <c r="S213" s="1"/>
      <c r="T213" s="1"/>
      <c r="U213" s="1"/>
      <c r="V213" s="193"/>
      <c r="W213" s="53"/>
    </row>
    <row r="214" spans="1:26" x14ac:dyDescent="0.25">
      <c r="A214" s="10"/>
      <c r="B214" s="204"/>
      <c r="C214" s="172">
        <v>5</v>
      </c>
      <c r="D214" s="235" t="s">
        <v>295</v>
      </c>
      <c r="E214" s="235"/>
      <c r="F214" s="138"/>
      <c r="G214" s="171"/>
      <c r="H214" s="138"/>
      <c r="I214" s="138"/>
      <c r="J214" s="139"/>
      <c r="K214" s="139"/>
      <c r="L214" s="139"/>
      <c r="M214" s="139"/>
      <c r="N214" s="139"/>
      <c r="O214" s="139"/>
      <c r="P214" s="139"/>
      <c r="Q214" s="10"/>
      <c r="R214" s="10"/>
      <c r="S214" s="10"/>
      <c r="T214" s="10"/>
      <c r="U214" s="10"/>
      <c r="V214" s="190"/>
      <c r="W214" s="208"/>
      <c r="X214" s="137"/>
      <c r="Y214" s="137"/>
      <c r="Z214" s="137"/>
    </row>
    <row r="215" spans="1:26" ht="24.95" customHeight="1" x14ac:dyDescent="0.25">
      <c r="A215" s="179"/>
      <c r="B215" s="205">
        <v>89</v>
      </c>
      <c r="C215" s="180" t="s">
        <v>481</v>
      </c>
      <c r="D215" s="236" t="s">
        <v>482</v>
      </c>
      <c r="E215" s="236"/>
      <c r="F215" s="174" t="s">
        <v>113</v>
      </c>
      <c r="G215" s="175">
        <v>227.25</v>
      </c>
      <c r="H215" s="174"/>
      <c r="I215" s="174">
        <f>ROUND(G215*(H215),2)</f>
        <v>0</v>
      </c>
      <c r="J215" s="176">
        <f>ROUND(G215*(N215),2)</f>
        <v>1813.46</v>
      </c>
      <c r="K215" s="177">
        <f>ROUND(G215*(O215),2)</f>
        <v>0</v>
      </c>
      <c r="L215" s="177">
        <f>ROUND(G215*(H215),2)</f>
        <v>0</v>
      </c>
      <c r="M215" s="177"/>
      <c r="N215" s="177">
        <v>7.98</v>
      </c>
      <c r="O215" s="177"/>
      <c r="P215" s="183">
        <v>0.46166000000000001</v>
      </c>
      <c r="Q215" s="181"/>
      <c r="R215" s="181">
        <v>0.46166000000000001</v>
      </c>
      <c r="S215" s="182">
        <f>ROUND(G215*(P215),3)</f>
        <v>104.91200000000001</v>
      </c>
      <c r="T215" s="178"/>
      <c r="U215" s="178"/>
      <c r="V215" s="191"/>
      <c r="W215" s="53"/>
      <c r="Z215">
        <v>0</v>
      </c>
    </row>
    <row r="216" spans="1:26" ht="24.95" customHeight="1" x14ac:dyDescent="0.25">
      <c r="A216" s="179"/>
      <c r="B216" s="205">
        <v>90</v>
      </c>
      <c r="C216" s="180" t="s">
        <v>483</v>
      </c>
      <c r="D216" s="236" t="s">
        <v>484</v>
      </c>
      <c r="E216" s="236"/>
      <c r="F216" s="174" t="s">
        <v>113</v>
      </c>
      <c r="G216" s="175">
        <v>249.97499999999999</v>
      </c>
      <c r="H216" s="174"/>
      <c r="I216" s="174">
        <f>ROUND(G216*(H216),2)</f>
        <v>0</v>
      </c>
      <c r="J216" s="176">
        <f>ROUND(G216*(N216),2)</f>
        <v>3629.64</v>
      </c>
      <c r="K216" s="177">
        <f>ROUND(G216*(O216),2)</f>
        <v>0</v>
      </c>
      <c r="L216" s="177">
        <f>ROUND(G216*(H216),2)</f>
        <v>0</v>
      </c>
      <c r="M216" s="177"/>
      <c r="N216" s="177">
        <v>14.52</v>
      </c>
      <c r="O216" s="177"/>
      <c r="P216" s="181"/>
      <c r="Q216" s="181"/>
      <c r="R216" s="181"/>
      <c r="S216" s="182">
        <f>ROUND(G216*(P216),3)</f>
        <v>0</v>
      </c>
      <c r="T216" s="178"/>
      <c r="U216" s="178"/>
      <c r="V216" s="191"/>
      <c r="W216" s="53"/>
      <c r="Z216">
        <v>0</v>
      </c>
    </row>
    <row r="217" spans="1:26" ht="24.95" customHeight="1" x14ac:dyDescent="0.25">
      <c r="A217" s="179"/>
      <c r="B217" s="205">
        <v>91</v>
      </c>
      <c r="C217" s="180" t="s">
        <v>485</v>
      </c>
      <c r="D217" s="236" t="s">
        <v>486</v>
      </c>
      <c r="E217" s="236"/>
      <c r="F217" s="174" t="s">
        <v>113</v>
      </c>
      <c r="G217" s="175">
        <v>249.97499999999999</v>
      </c>
      <c r="H217" s="174"/>
      <c r="I217" s="174">
        <f>ROUND(G217*(H217),2)</f>
        <v>0</v>
      </c>
      <c r="J217" s="176">
        <f>ROUND(G217*(N217),2)</f>
        <v>117.49</v>
      </c>
      <c r="K217" s="177">
        <f>ROUND(G217*(O217),2)</f>
        <v>0</v>
      </c>
      <c r="L217" s="177">
        <f>ROUND(G217*(H217),2)</f>
        <v>0</v>
      </c>
      <c r="M217" s="177"/>
      <c r="N217" s="177">
        <v>0.47</v>
      </c>
      <c r="O217" s="177"/>
      <c r="P217" s="183">
        <v>6.0999999999999997E-4</v>
      </c>
      <c r="Q217" s="181"/>
      <c r="R217" s="181">
        <v>6.0999999999999997E-4</v>
      </c>
      <c r="S217" s="182">
        <f>ROUND(G217*(P217),3)</f>
        <v>0.152</v>
      </c>
      <c r="T217" s="178"/>
      <c r="U217" s="178"/>
      <c r="V217" s="191"/>
      <c r="W217" s="53"/>
      <c r="Z217">
        <v>0</v>
      </c>
    </row>
    <row r="218" spans="1:26" ht="24.95" customHeight="1" x14ac:dyDescent="0.25">
      <c r="A218" s="179"/>
      <c r="B218" s="205">
        <v>92</v>
      </c>
      <c r="C218" s="180" t="s">
        <v>487</v>
      </c>
      <c r="D218" s="236" t="s">
        <v>488</v>
      </c>
      <c r="E218" s="236"/>
      <c r="F218" s="174" t="s">
        <v>113</v>
      </c>
      <c r="G218" s="175">
        <v>249.97499999999999</v>
      </c>
      <c r="H218" s="174"/>
      <c r="I218" s="174">
        <f>ROUND(G218*(H218),2)</f>
        <v>0</v>
      </c>
      <c r="J218" s="176">
        <f>ROUND(G218*(N218),2)</f>
        <v>2582.2399999999998</v>
      </c>
      <c r="K218" s="177">
        <f>ROUND(G218*(O218),2)</f>
        <v>0</v>
      </c>
      <c r="L218" s="177">
        <f>ROUND(G218*(H218),2)</f>
        <v>0</v>
      </c>
      <c r="M218" s="177"/>
      <c r="N218" s="177">
        <v>10.33</v>
      </c>
      <c r="O218" s="177"/>
      <c r="P218" s="181"/>
      <c r="Q218" s="181"/>
      <c r="R218" s="181"/>
      <c r="S218" s="182">
        <f>ROUND(G218*(P218),3)</f>
        <v>0</v>
      </c>
      <c r="T218" s="178"/>
      <c r="U218" s="178"/>
      <c r="V218" s="191"/>
      <c r="W218" s="53"/>
      <c r="Z218">
        <v>0</v>
      </c>
    </row>
    <row r="219" spans="1:26" x14ac:dyDescent="0.25">
      <c r="A219" s="10"/>
      <c r="B219" s="204"/>
      <c r="C219" s="172">
        <v>5</v>
      </c>
      <c r="D219" s="235" t="s">
        <v>295</v>
      </c>
      <c r="E219" s="235"/>
      <c r="F219" s="138"/>
      <c r="G219" s="171"/>
      <c r="H219" s="138"/>
      <c r="I219" s="140">
        <f>ROUND((SUM(I214:I218))/1,2)</f>
        <v>0</v>
      </c>
      <c r="J219" s="139"/>
      <c r="K219" s="139"/>
      <c r="L219" s="139">
        <f>ROUND((SUM(L214:L218))/1,2)</f>
        <v>0</v>
      </c>
      <c r="M219" s="139">
        <f>ROUND((SUM(M214:M218))/1,2)</f>
        <v>0</v>
      </c>
      <c r="N219" s="139"/>
      <c r="O219" s="139"/>
      <c r="P219" s="139"/>
      <c r="Q219" s="10"/>
      <c r="R219" s="10"/>
      <c r="S219" s="10">
        <f>ROUND((SUM(S214:S218))/1,2)</f>
        <v>105.06</v>
      </c>
      <c r="T219" s="10"/>
      <c r="U219" s="10"/>
      <c r="V219" s="192">
        <f>ROUND((SUM(V214:V218))/1,2)</f>
        <v>0</v>
      </c>
      <c r="W219" s="208"/>
      <c r="X219" s="137"/>
      <c r="Y219" s="137"/>
      <c r="Z219" s="137"/>
    </row>
    <row r="220" spans="1:26" x14ac:dyDescent="0.25">
      <c r="A220" s="1"/>
      <c r="B220" s="200"/>
      <c r="C220" s="1"/>
      <c r="D220" s="1"/>
      <c r="E220" s="131"/>
      <c r="F220" s="131"/>
      <c r="G220" s="165"/>
      <c r="H220" s="131"/>
      <c r="I220" s="131"/>
      <c r="J220" s="132"/>
      <c r="K220" s="132"/>
      <c r="L220" s="132"/>
      <c r="M220" s="132"/>
      <c r="N220" s="132"/>
      <c r="O220" s="132"/>
      <c r="P220" s="132"/>
      <c r="Q220" s="1"/>
      <c r="R220" s="1"/>
      <c r="S220" s="1"/>
      <c r="T220" s="1"/>
      <c r="U220" s="1"/>
      <c r="V220" s="193"/>
      <c r="W220" s="53"/>
    </row>
    <row r="221" spans="1:26" x14ac:dyDescent="0.25">
      <c r="A221" s="10"/>
      <c r="B221" s="204"/>
      <c r="C221" s="172">
        <v>6</v>
      </c>
      <c r="D221" s="235" t="s">
        <v>296</v>
      </c>
      <c r="E221" s="235"/>
      <c r="F221" s="138"/>
      <c r="G221" s="171"/>
      <c r="H221" s="138"/>
      <c r="I221" s="138"/>
      <c r="J221" s="139"/>
      <c r="K221" s="139"/>
      <c r="L221" s="139"/>
      <c r="M221" s="139"/>
      <c r="N221" s="139"/>
      <c r="O221" s="139"/>
      <c r="P221" s="139"/>
      <c r="Q221" s="10"/>
      <c r="R221" s="10"/>
      <c r="S221" s="10"/>
      <c r="T221" s="10"/>
      <c r="U221" s="10"/>
      <c r="V221" s="190"/>
      <c r="W221" s="208"/>
      <c r="X221" s="137"/>
      <c r="Y221" s="137"/>
      <c r="Z221" s="137"/>
    </row>
    <row r="222" spans="1:26" ht="24.95" customHeight="1" x14ac:dyDescent="0.25">
      <c r="A222" s="179"/>
      <c r="B222" s="205">
        <v>93</v>
      </c>
      <c r="C222" s="180" t="s">
        <v>489</v>
      </c>
      <c r="D222" s="236" t="s">
        <v>490</v>
      </c>
      <c r="E222" s="236"/>
      <c r="F222" s="174" t="s">
        <v>113</v>
      </c>
      <c r="G222" s="175">
        <v>23.175000000000001</v>
      </c>
      <c r="H222" s="174"/>
      <c r="I222" s="174">
        <f t="shared" ref="I222:I261" si="20">ROUND(G222*(H222),2)</f>
        <v>0</v>
      </c>
      <c r="J222" s="176">
        <f t="shared" ref="J222:J261" si="21">ROUND(G222*(N222),2)</f>
        <v>62.34</v>
      </c>
      <c r="K222" s="177">
        <f t="shared" ref="K222:K261" si="22">ROUND(G222*(O222),2)</f>
        <v>0</v>
      </c>
      <c r="L222" s="177">
        <f t="shared" ref="L222:L227" si="23">ROUND(G222*(H222),2)</f>
        <v>0</v>
      </c>
      <c r="M222" s="177"/>
      <c r="N222" s="177">
        <v>2.69</v>
      </c>
      <c r="O222" s="177"/>
      <c r="P222" s="183">
        <v>2.9999999999999997E-4</v>
      </c>
      <c r="Q222" s="181"/>
      <c r="R222" s="181">
        <v>2.9999999999999997E-4</v>
      </c>
      <c r="S222" s="182">
        <f t="shared" ref="S222:S261" si="24">ROUND(G222*(P222),3)</f>
        <v>7.0000000000000001E-3</v>
      </c>
      <c r="T222" s="178"/>
      <c r="U222" s="178"/>
      <c r="V222" s="191"/>
      <c r="W222" s="53"/>
      <c r="Z222">
        <v>0</v>
      </c>
    </row>
    <row r="223" spans="1:26" ht="35.1" customHeight="1" x14ac:dyDescent="0.25">
      <c r="A223" s="179"/>
      <c r="B223" s="205">
        <v>94</v>
      </c>
      <c r="C223" s="180" t="s">
        <v>491</v>
      </c>
      <c r="D223" s="236" t="s">
        <v>492</v>
      </c>
      <c r="E223" s="236"/>
      <c r="F223" s="174" t="s">
        <v>113</v>
      </c>
      <c r="G223" s="175">
        <v>23.175000000000001</v>
      </c>
      <c r="H223" s="174"/>
      <c r="I223" s="174">
        <f t="shared" si="20"/>
        <v>0</v>
      </c>
      <c r="J223" s="176">
        <f t="shared" si="21"/>
        <v>225.49</v>
      </c>
      <c r="K223" s="177">
        <f t="shared" si="22"/>
        <v>0</v>
      </c>
      <c r="L223" s="177">
        <f t="shared" si="23"/>
        <v>0</v>
      </c>
      <c r="M223" s="177"/>
      <c r="N223" s="177">
        <v>9.73</v>
      </c>
      <c r="O223" s="177"/>
      <c r="P223" s="183">
        <v>2.0160000000000001E-2</v>
      </c>
      <c r="Q223" s="181"/>
      <c r="R223" s="181">
        <v>2.0160000000000001E-2</v>
      </c>
      <c r="S223" s="182">
        <f t="shared" si="24"/>
        <v>0.46700000000000003</v>
      </c>
      <c r="T223" s="178"/>
      <c r="U223" s="178"/>
      <c r="V223" s="191"/>
      <c r="W223" s="53"/>
      <c r="Z223">
        <v>0</v>
      </c>
    </row>
    <row r="224" spans="1:26" ht="35.1" customHeight="1" x14ac:dyDescent="0.25">
      <c r="A224" s="179"/>
      <c r="B224" s="205">
        <v>95</v>
      </c>
      <c r="C224" s="180" t="s">
        <v>493</v>
      </c>
      <c r="D224" s="236" t="s">
        <v>494</v>
      </c>
      <c r="E224" s="236"/>
      <c r="F224" s="174" t="s">
        <v>113</v>
      </c>
      <c r="G224" s="175">
        <v>4213.5010000000002</v>
      </c>
      <c r="H224" s="174"/>
      <c r="I224" s="174">
        <f t="shared" si="20"/>
        <v>0</v>
      </c>
      <c r="J224" s="176">
        <f t="shared" si="21"/>
        <v>38047.910000000003</v>
      </c>
      <c r="K224" s="177">
        <f t="shared" si="22"/>
        <v>0</v>
      </c>
      <c r="L224" s="177">
        <f t="shared" si="23"/>
        <v>0</v>
      </c>
      <c r="M224" s="177"/>
      <c r="N224" s="177">
        <v>9.0299999999999994</v>
      </c>
      <c r="O224" s="177"/>
      <c r="P224" s="183">
        <v>1.312E-2</v>
      </c>
      <c r="Q224" s="181"/>
      <c r="R224" s="181">
        <v>1.312E-2</v>
      </c>
      <c r="S224" s="182">
        <f t="shared" si="24"/>
        <v>55.280999999999999</v>
      </c>
      <c r="T224" s="178"/>
      <c r="U224" s="178"/>
      <c r="V224" s="191"/>
      <c r="W224" s="53"/>
      <c r="Z224">
        <v>0</v>
      </c>
    </row>
    <row r="225" spans="1:26" ht="24.95" customHeight="1" x14ac:dyDescent="0.25">
      <c r="A225" s="179"/>
      <c r="B225" s="205">
        <v>96</v>
      </c>
      <c r="C225" s="180" t="s">
        <v>495</v>
      </c>
      <c r="D225" s="236" t="s">
        <v>496</v>
      </c>
      <c r="E225" s="236"/>
      <c r="F225" s="174" t="s">
        <v>133</v>
      </c>
      <c r="G225" s="175">
        <v>311.02</v>
      </c>
      <c r="H225" s="174"/>
      <c r="I225" s="174">
        <f t="shared" si="20"/>
        <v>0</v>
      </c>
      <c r="J225" s="176">
        <f t="shared" si="21"/>
        <v>734.01</v>
      </c>
      <c r="K225" s="177">
        <f t="shared" si="22"/>
        <v>0</v>
      </c>
      <c r="L225" s="177">
        <f t="shared" si="23"/>
        <v>0</v>
      </c>
      <c r="M225" s="177"/>
      <c r="N225" s="177">
        <v>2.36</v>
      </c>
      <c r="O225" s="177"/>
      <c r="P225" s="181"/>
      <c r="Q225" s="181"/>
      <c r="R225" s="181"/>
      <c r="S225" s="182">
        <f t="shared" si="24"/>
        <v>0</v>
      </c>
      <c r="T225" s="178"/>
      <c r="U225" s="178"/>
      <c r="V225" s="191"/>
      <c r="W225" s="53"/>
      <c r="Z225">
        <v>0</v>
      </c>
    </row>
    <row r="226" spans="1:26" ht="24.95" customHeight="1" x14ac:dyDescent="0.25">
      <c r="A226" s="179"/>
      <c r="B226" s="205">
        <v>97</v>
      </c>
      <c r="C226" s="180" t="s">
        <v>497</v>
      </c>
      <c r="D226" s="236" t="s">
        <v>498</v>
      </c>
      <c r="E226" s="236"/>
      <c r="F226" s="174" t="s">
        <v>133</v>
      </c>
      <c r="G226" s="175">
        <v>796.99199999999996</v>
      </c>
      <c r="H226" s="174"/>
      <c r="I226" s="174">
        <f t="shared" si="20"/>
        <v>0</v>
      </c>
      <c r="J226" s="176">
        <f t="shared" si="21"/>
        <v>1665.71</v>
      </c>
      <c r="K226" s="177">
        <f t="shared" si="22"/>
        <v>0</v>
      </c>
      <c r="L226" s="177">
        <f t="shared" si="23"/>
        <v>0</v>
      </c>
      <c r="M226" s="177"/>
      <c r="N226" s="177">
        <v>2.09</v>
      </c>
      <c r="O226" s="177"/>
      <c r="P226" s="181"/>
      <c r="Q226" s="181"/>
      <c r="R226" s="181"/>
      <c r="S226" s="182">
        <f t="shared" si="24"/>
        <v>0</v>
      </c>
      <c r="T226" s="178"/>
      <c r="U226" s="178"/>
      <c r="V226" s="191"/>
      <c r="W226" s="53"/>
      <c r="Z226">
        <v>0</v>
      </c>
    </row>
    <row r="227" spans="1:26" ht="24.95" customHeight="1" x14ac:dyDescent="0.25">
      <c r="A227" s="179"/>
      <c r="B227" s="205">
        <v>98</v>
      </c>
      <c r="C227" s="180" t="s">
        <v>499</v>
      </c>
      <c r="D227" s="236" t="s">
        <v>500</v>
      </c>
      <c r="E227" s="236"/>
      <c r="F227" s="174" t="s">
        <v>113</v>
      </c>
      <c r="G227" s="175">
        <v>4213.5010000000002</v>
      </c>
      <c r="H227" s="174"/>
      <c r="I227" s="174">
        <f t="shared" si="20"/>
        <v>0</v>
      </c>
      <c r="J227" s="176">
        <f t="shared" si="21"/>
        <v>9269.7000000000007</v>
      </c>
      <c r="K227" s="177">
        <f t="shared" si="22"/>
        <v>0</v>
      </c>
      <c r="L227" s="177">
        <f t="shared" si="23"/>
        <v>0</v>
      </c>
      <c r="M227" s="177"/>
      <c r="N227" s="177">
        <v>2.2000000000000002</v>
      </c>
      <c r="O227" s="177"/>
      <c r="P227" s="181"/>
      <c r="Q227" s="181"/>
      <c r="R227" s="181"/>
      <c r="S227" s="182">
        <f t="shared" si="24"/>
        <v>0</v>
      </c>
      <c r="T227" s="178"/>
      <c r="U227" s="178"/>
      <c r="V227" s="191"/>
      <c r="W227" s="53"/>
      <c r="Z227">
        <v>0</v>
      </c>
    </row>
    <row r="228" spans="1:26" ht="24.95" customHeight="1" x14ac:dyDescent="0.25">
      <c r="A228" s="179"/>
      <c r="B228" s="221">
        <v>99</v>
      </c>
      <c r="C228" s="216" t="s">
        <v>501</v>
      </c>
      <c r="D228" s="315" t="s">
        <v>502</v>
      </c>
      <c r="E228" s="315"/>
      <c r="F228" s="211" t="s">
        <v>113</v>
      </c>
      <c r="G228" s="212">
        <v>4845.5259999999998</v>
      </c>
      <c r="H228" s="211"/>
      <c r="I228" s="211">
        <f t="shared" si="20"/>
        <v>0</v>
      </c>
      <c r="J228" s="213">
        <f t="shared" si="21"/>
        <v>8479.67</v>
      </c>
      <c r="K228" s="214">
        <f t="shared" si="22"/>
        <v>0</v>
      </c>
      <c r="L228" s="214"/>
      <c r="M228" s="214">
        <f>ROUND(G228*(H228),2)</f>
        <v>0</v>
      </c>
      <c r="N228" s="214">
        <v>1.75</v>
      </c>
      <c r="O228" s="214"/>
      <c r="P228" s="217"/>
      <c r="Q228" s="217"/>
      <c r="R228" s="217"/>
      <c r="S228" s="218">
        <f t="shared" si="24"/>
        <v>0</v>
      </c>
      <c r="T228" s="215"/>
      <c r="U228" s="215"/>
      <c r="V228" s="220"/>
      <c r="W228" s="53"/>
      <c r="Z228">
        <v>0</v>
      </c>
    </row>
    <row r="229" spans="1:26" ht="35.1" customHeight="1" x14ac:dyDescent="0.25">
      <c r="A229" s="179"/>
      <c r="B229" s="205">
        <v>100</v>
      </c>
      <c r="C229" s="180" t="s">
        <v>503</v>
      </c>
      <c r="D229" s="236" t="s">
        <v>504</v>
      </c>
      <c r="E229" s="236"/>
      <c r="F229" s="174" t="s">
        <v>113</v>
      </c>
      <c r="G229" s="175">
        <v>155.166</v>
      </c>
      <c r="H229" s="174"/>
      <c r="I229" s="174">
        <f t="shared" si="20"/>
        <v>0</v>
      </c>
      <c r="J229" s="176">
        <f t="shared" si="21"/>
        <v>13111.53</v>
      </c>
      <c r="K229" s="177">
        <f t="shared" si="22"/>
        <v>0</v>
      </c>
      <c r="L229" s="177">
        <f>ROUND(G229*(H229),2)</f>
        <v>0</v>
      </c>
      <c r="M229" s="177"/>
      <c r="N229" s="177">
        <v>84.5</v>
      </c>
      <c r="O229" s="177"/>
      <c r="P229" s="181"/>
      <c r="Q229" s="181"/>
      <c r="R229" s="181"/>
      <c r="S229" s="182">
        <f t="shared" si="24"/>
        <v>0</v>
      </c>
      <c r="T229" s="178"/>
      <c r="U229" s="178"/>
      <c r="V229" s="191"/>
      <c r="W229" s="53"/>
      <c r="Z229">
        <v>0</v>
      </c>
    </row>
    <row r="230" spans="1:26" ht="35.1" customHeight="1" x14ac:dyDescent="0.25">
      <c r="A230" s="179"/>
      <c r="B230" s="205">
        <v>101</v>
      </c>
      <c r="C230" s="180" t="s">
        <v>505</v>
      </c>
      <c r="D230" s="236" t="s">
        <v>506</v>
      </c>
      <c r="E230" s="236"/>
      <c r="F230" s="174" t="s">
        <v>113</v>
      </c>
      <c r="G230" s="175">
        <v>848.60400000000004</v>
      </c>
      <c r="H230" s="174"/>
      <c r="I230" s="174">
        <f t="shared" si="20"/>
        <v>0</v>
      </c>
      <c r="J230" s="176">
        <f t="shared" si="21"/>
        <v>86939.48</v>
      </c>
      <c r="K230" s="177">
        <f t="shared" si="22"/>
        <v>0</v>
      </c>
      <c r="L230" s="177">
        <f>ROUND(G230*(H230),2)</f>
        <v>0</v>
      </c>
      <c r="M230" s="177"/>
      <c r="N230" s="177">
        <v>102.45</v>
      </c>
      <c r="O230" s="177"/>
      <c r="P230" s="181"/>
      <c r="Q230" s="181"/>
      <c r="R230" s="181"/>
      <c r="S230" s="182">
        <f t="shared" si="24"/>
        <v>0</v>
      </c>
      <c r="T230" s="178"/>
      <c r="U230" s="178"/>
      <c r="V230" s="191"/>
      <c r="W230" s="53"/>
      <c r="Z230">
        <v>0</v>
      </c>
    </row>
    <row r="231" spans="1:26" ht="35.1" customHeight="1" x14ac:dyDescent="0.25">
      <c r="A231" s="179"/>
      <c r="B231" s="221">
        <v>102</v>
      </c>
      <c r="C231" s="216" t="s">
        <v>507</v>
      </c>
      <c r="D231" s="315" t="s">
        <v>508</v>
      </c>
      <c r="E231" s="315"/>
      <c r="F231" s="211" t="s">
        <v>113</v>
      </c>
      <c r="G231" s="212">
        <v>848.60400000000004</v>
      </c>
      <c r="H231" s="211"/>
      <c r="I231" s="211">
        <f t="shared" si="20"/>
        <v>0</v>
      </c>
      <c r="J231" s="213">
        <f t="shared" si="21"/>
        <v>113712.94</v>
      </c>
      <c r="K231" s="214">
        <f t="shared" si="22"/>
        <v>0</v>
      </c>
      <c r="L231" s="214"/>
      <c r="M231" s="214">
        <f>ROUND(G231*(H231),2)</f>
        <v>0</v>
      </c>
      <c r="N231" s="214">
        <v>134</v>
      </c>
      <c r="O231" s="214"/>
      <c r="P231" s="217"/>
      <c r="Q231" s="217"/>
      <c r="R231" s="217"/>
      <c r="S231" s="218">
        <f t="shared" si="24"/>
        <v>0</v>
      </c>
      <c r="T231" s="215"/>
      <c r="U231" s="215"/>
      <c r="V231" s="220"/>
      <c r="W231" s="53"/>
      <c r="Z231">
        <v>0</v>
      </c>
    </row>
    <row r="232" spans="1:26" ht="35.1" customHeight="1" x14ac:dyDescent="0.25">
      <c r="A232" s="179"/>
      <c r="B232" s="221">
        <v>103</v>
      </c>
      <c r="C232" s="216" t="s">
        <v>509</v>
      </c>
      <c r="D232" s="315" t="s">
        <v>510</v>
      </c>
      <c r="E232" s="315"/>
      <c r="F232" s="211" t="s">
        <v>113</v>
      </c>
      <c r="G232" s="212">
        <v>155.166</v>
      </c>
      <c r="H232" s="211"/>
      <c r="I232" s="211">
        <f t="shared" si="20"/>
        <v>0</v>
      </c>
      <c r="J232" s="213">
        <f t="shared" si="21"/>
        <v>18619.919999999998</v>
      </c>
      <c r="K232" s="214">
        <f t="shared" si="22"/>
        <v>0</v>
      </c>
      <c r="L232" s="214"/>
      <c r="M232" s="214">
        <f>ROUND(G232*(H232),2)</f>
        <v>0</v>
      </c>
      <c r="N232" s="214">
        <v>120</v>
      </c>
      <c r="O232" s="214"/>
      <c r="P232" s="217"/>
      <c r="Q232" s="217"/>
      <c r="R232" s="217"/>
      <c r="S232" s="218">
        <f t="shared" si="24"/>
        <v>0</v>
      </c>
      <c r="T232" s="215"/>
      <c r="U232" s="215"/>
      <c r="V232" s="220"/>
      <c r="W232" s="53"/>
      <c r="Z232">
        <v>0</v>
      </c>
    </row>
    <row r="233" spans="1:26" ht="35.1" customHeight="1" x14ac:dyDescent="0.25">
      <c r="A233" s="179"/>
      <c r="B233" s="205">
        <v>104</v>
      </c>
      <c r="C233" s="180" t="s">
        <v>511</v>
      </c>
      <c r="D233" s="236" t="s">
        <v>512</v>
      </c>
      <c r="E233" s="236"/>
      <c r="F233" s="174" t="s">
        <v>113</v>
      </c>
      <c r="G233" s="175">
        <v>82.8</v>
      </c>
      <c r="H233" s="174"/>
      <c r="I233" s="174">
        <f t="shared" si="20"/>
        <v>0</v>
      </c>
      <c r="J233" s="176">
        <f t="shared" si="21"/>
        <v>6761.45</v>
      </c>
      <c r="K233" s="177">
        <f t="shared" si="22"/>
        <v>0</v>
      </c>
      <c r="L233" s="177">
        <f>ROUND(G233*(H233),2)</f>
        <v>0</v>
      </c>
      <c r="M233" s="177"/>
      <c r="N233" s="177">
        <v>81.66</v>
      </c>
      <c r="O233" s="177"/>
      <c r="P233" s="181"/>
      <c r="Q233" s="181"/>
      <c r="R233" s="181"/>
      <c r="S233" s="182">
        <f t="shared" si="24"/>
        <v>0</v>
      </c>
      <c r="T233" s="178"/>
      <c r="U233" s="178"/>
      <c r="V233" s="191"/>
      <c r="W233" s="53"/>
      <c r="Z233">
        <v>0</v>
      </c>
    </row>
    <row r="234" spans="1:26" ht="35.1" customHeight="1" x14ac:dyDescent="0.25">
      <c r="A234" s="179"/>
      <c r="B234" s="221">
        <v>105</v>
      </c>
      <c r="C234" s="216" t="s">
        <v>513</v>
      </c>
      <c r="D234" s="315" t="s">
        <v>514</v>
      </c>
      <c r="E234" s="315"/>
      <c r="F234" s="211" t="s">
        <v>113</v>
      </c>
      <c r="G234" s="212">
        <v>115.92</v>
      </c>
      <c r="H234" s="211"/>
      <c r="I234" s="211">
        <f t="shared" si="20"/>
        <v>0</v>
      </c>
      <c r="J234" s="213">
        <f t="shared" si="21"/>
        <v>1082.69</v>
      </c>
      <c r="K234" s="214">
        <f t="shared" si="22"/>
        <v>0</v>
      </c>
      <c r="L234" s="214"/>
      <c r="M234" s="214">
        <f>ROUND(G234*(H234),2)</f>
        <v>0</v>
      </c>
      <c r="N234" s="214">
        <v>9.34</v>
      </c>
      <c r="O234" s="214"/>
      <c r="P234" s="217"/>
      <c r="Q234" s="217"/>
      <c r="R234" s="217"/>
      <c r="S234" s="218">
        <f t="shared" si="24"/>
        <v>0</v>
      </c>
      <c r="T234" s="215"/>
      <c r="U234" s="215"/>
      <c r="V234" s="220"/>
      <c r="W234" s="53"/>
      <c r="Z234">
        <v>0</v>
      </c>
    </row>
    <row r="235" spans="1:26" ht="24.95" customHeight="1" x14ac:dyDescent="0.25">
      <c r="A235" s="179"/>
      <c r="B235" s="205">
        <v>106</v>
      </c>
      <c r="C235" s="180" t="s">
        <v>515</v>
      </c>
      <c r="D235" s="236" t="s">
        <v>516</v>
      </c>
      <c r="E235" s="236"/>
      <c r="F235" s="174" t="s">
        <v>120</v>
      </c>
      <c r="G235" s="175">
        <v>27.9</v>
      </c>
      <c r="H235" s="174"/>
      <c r="I235" s="174">
        <f t="shared" si="20"/>
        <v>0</v>
      </c>
      <c r="J235" s="176">
        <f t="shared" si="21"/>
        <v>3767.06</v>
      </c>
      <c r="K235" s="177">
        <f t="shared" si="22"/>
        <v>0</v>
      </c>
      <c r="L235" s="177">
        <f t="shared" ref="L235:L244" si="25">ROUND(G235*(H235),2)</f>
        <v>0</v>
      </c>
      <c r="M235" s="177"/>
      <c r="N235" s="177">
        <v>135.02000000000001</v>
      </c>
      <c r="O235" s="177"/>
      <c r="P235" s="183">
        <v>2.2395700000000001</v>
      </c>
      <c r="Q235" s="181"/>
      <c r="R235" s="181">
        <v>2.2395700000000001</v>
      </c>
      <c r="S235" s="182">
        <f t="shared" si="24"/>
        <v>62.484000000000002</v>
      </c>
      <c r="T235" s="178"/>
      <c r="U235" s="178"/>
      <c r="V235" s="191"/>
      <c r="W235" s="53"/>
      <c r="Z235">
        <v>0</v>
      </c>
    </row>
    <row r="236" spans="1:26" ht="24.95" customHeight="1" x14ac:dyDescent="0.25">
      <c r="A236" s="179"/>
      <c r="B236" s="205">
        <v>107</v>
      </c>
      <c r="C236" s="180" t="s">
        <v>517</v>
      </c>
      <c r="D236" s="236" t="s">
        <v>518</v>
      </c>
      <c r="E236" s="236"/>
      <c r="F236" s="174" t="s">
        <v>120</v>
      </c>
      <c r="G236" s="175">
        <v>198.702</v>
      </c>
      <c r="H236" s="174"/>
      <c r="I236" s="174">
        <f t="shared" si="20"/>
        <v>0</v>
      </c>
      <c r="J236" s="176">
        <f t="shared" si="21"/>
        <v>24788.07</v>
      </c>
      <c r="K236" s="177">
        <f t="shared" si="22"/>
        <v>0</v>
      </c>
      <c r="L236" s="177">
        <f t="shared" si="25"/>
        <v>0</v>
      </c>
      <c r="M236" s="177"/>
      <c r="N236" s="177">
        <v>124.75</v>
      </c>
      <c r="O236" s="177"/>
      <c r="P236" s="181"/>
      <c r="Q236" s="181"/>
      <c r="R236" s="181"/>
      <c r="S236" s="182">
        <f t="shared" si="24"/>
        <v>0</v>
      </c>
      <c r="T236" s="178"/>
      <c r="U236" s="178"/>
      <c r="V236" s="191"/>
      <c r="W236" s="53"/>
      <c r="Z236">
        <v>0</v>
      </c>
    </row>
    <row r="237" spans="1:26" ht="24.95" customHeight="1" x14ac:dyDescent="0.25">
      <c r="A237" s="179"/>
      <c r="B237" s="205">
        <v>108</v>
      </c>
      <c r="C237" s="180" t="s">
        <v>519</v>
      </c>
      <c r="D237" s="236" t="s">
        <v>520</v>
      </c>
      <c r="E237" s="236"/>
      <c r="F237" s="174" t="s">
        <v>120</v>
      </c>
      <c r="G237" s="175">
        <v>59.207999999999998</v>
      </c>
      <c r="H237" s="174"/>
      <c r="I237" s="174">
        <f t="shared" si="20"/>
        <v>0</v>
      </c>
      <c r="J237" s="176">
        <f t="shared" si="21"/>
        <v>7239.95</v>
      </c>
      <c r="K237" s="177">
        <f t="shared" si="22"/>
        <v>0</v>
      </c>
      <c r="L237" s="177">
        <f t="shared" si="25"/>
        <v>0</v>
      </c>
      <c r="M237" s="177"/>
      <c r="N237" s="177">
        <v>122.28</v>
      </c>
      <c r="O237" s="177"/>
      <c r="P237" s="183">
        <v>0.52393999999999996</v>
      </c>
      <c r="Q237" s="181"/>
      <c r="R237" s="181">
        <v>0.52393999999999996</v>
      </c>
      <c r="S237" s="182">
        <f t="shared" si="24"/>
        <v>31.021000000000001</v>
      </c>
      <c r="T237" s="178"/>
      <c r="U237" s="178"/>
      <c r="V237" s="191"/>
      <c r="W237" s="53"/>
      <c r="Z237">
        <v>0</v>
      </c>
    </row>
    <row r="238" spans="1:26" ht="24.95" customHeight="1" x14ac:dyDescent="0.25">
      <c r="A238" s="179"/>
      <c r="B238" s="205">
        <v>109</v>
      </c>
      <c r="C238" s="180" t="s">
        <v>521</v>
      </c>
      <c r="D238" s="236" t="s">
        <v>522</v>
      </c>
      <c r="E238" s="236"/>
      <c r="F238" s="174" t="s">
        <v>113</v>
      </c>
      <c r="G238" s="175">
        <v>46.328000000000003</v>
      </c>
      <c r="H238" s="174"/>
      <c r="I238" s="174">
        <f t="shared" si="20"/>
        <v>0</v>
      </c>
      <c r="J238" s="176">
        <f t="shared" si="21"/>
        <v>473.47</v>
      </c>
      <c r="K238" s="177">
        <f t="shared" si="22"/>
        <v>0</v>
      </c>
      <c r="L238" s="177">
        <f t="shared" si="25"/>
        <v>0</v>
      </c>
      <c r="M238" s="177"/>
      <c r="N238" s="177">
        <v>10.220000000000001</v>
      </c>
      <c r="O238" s="177"/>
      <c r="P238" s="183">
        <v>8.6099999999999996E-3</v>
      </c>
      <c r="Q238" s="181"/>
      <c r="R238" s="181">
        <v>8.6099999999999996E-3</v>
      </c>
      <c r="S238" s="182">
        <f t="shared" si="24"/>
        <v>0.39900000000000002</v>
      </c>
      <c r="T238" s="178"/>
      <c r="U238" s="178"/>
      <c r="V238" s="191"/>
      <c r="W238" s="53"/>
      <c r="Z238">
        <v>0</v>
      </c>
    </row>
    <row r="239" spans="1:26" ht="24.95" customHeight="1" x14ac:dyDescent="0.25">
      <c r="A239" s="179"/>
      <c r="B239" s="205">
        <v>110</v>
      </c>
      <c r="C239" s="180" t="s">
        <v>523</v>
      </c>
      <c r="D239" s="236" t="s">
        <v>524</v>
      </c>
      <c r="E239" s="236"/>
      <c r="F239" s="174" t="s">
        <v>113</v>
      </c>
      <c r="G239" s="175">
        <v>46.328000000000003</v>
      </c>
      <c r="H239" s="174"/>
      <c r="I239" s="174">
        <f t="shared" si="20"/>
        <v>0</v>
      </c>
      <c r="J239" s="176">
        <f t="shared" si="21"/>
        <v>173.27</v>
      </c>
      <c r="K239" s="177">
        <f t="shared" si="22"/>
        <v>0</v>
      </c>
      <c r="L239" s="177">
        <f t="shared" si="25"/>
        <v>0</v>
      </c>
      <c r="M239" s="177"/>
      <c r="N239" s="177">
        <v>3.74</v>
      </c>
      <c r="O239" s="177"/>
      <c r="P239" s="181"/>
      <c r="Q239" s="181"/>
      <c r="R239" s="181"/>
      <c r="S239" s="182">
        <f t="shared" si="24"/>
        <v>0</v>
      </c>
      <c r="T239" s="178"/>
      <c r="U239" s="178"/>
      <c r="V239" s="191"/>
      <c r="W239" s="53"/>
      <c r="Z239">
        <v>0</v>
      </c>
    </row>
    <row r="240" spans="1:26" ht="24.95" customHeight="1" x14ac:dyDescent="0.25">
      <c r="A240" s="179"/>
      <c r="B240" s="205">
        <v>111</v>
      </c>
      <c r="C240" s="180" t="s">
        <v>525</v>
      </c>
      <c r="D240" s="236" t="s">
        <v>526</v>
      </c>
      <c r="E240" s="236"/>
      <c r="F240" s="174" t="s">
        <v>152</v>
      </c>
      <c r="G240" s="175">
        <v>7.1999999999999995E-2</v>
      </c>
      <c r="H240" s="174"/>
      <c r="I240" s="174">
        <f t="shared" si="20"/>
        <v>0</v>
      </c>
      <c r="J240" s="176">
        <f t="shared" si="21"/>
        <v>115.07</v>
      </c>
      <c r="K240" s="177">
        <f t="shared" si="22"/>
        <v>0</v>
      </c>
      <c r="L240" s="177">
        <f t="shared" si="25"/>
        <v>0</v>
      </c>
      <c r="M240" s="177"/>
      <c r="N240" s="177">
        <v>1598.15</v>
      </c>
      <c r="O240" s="177"/>
      <c r="P240" s="183">
        <v>1.00885</v>
      </c>
      <c r="Q240" s="181"/>
      <c r="R240" s="181">
        <v>1.00885</v>
      </c>
      <c r="S240" s="182">
        <f t="shared" si="24"/>
        <v>7.2999999999999995E-2</v>
      </c>
      <c r="T240" s="178"/>
      <c r="U240" s="178"/>
      <c r="V240" s="191"/>
      <c r="W240" s="53"/>
      <c r="Z240">
        <v>0</v>
      </c>
    </row>
    <row r="241" spans="1:26" ht="35.1" customHeight="1" x14ac:dyDescent="0.25">
      <c r="A241" s="179"/>
      <c r="B241" s="205">
        <v>112</v>
      </c>
      <c r="C241" s="180" t="s">
        <v>527</v>
      </c>
      <c r="D241" s="236" t="s">
        <v>528</v>
      </c>
      <c r="E241" s="236"/>
      <c r="F241" s="174" t="s">
        <v>113</v>
      </c>
      <c r="G241" s="175">
        <v>414</v>
      </c>
      <c r="H241" s="174"/>
      <c r="I241" s="174">
        <f t="shared" si="20"/>
        <v>0</v>
      </c>
      <c r="J241" s="176">
        <f t="shared" si="21"/>
        <v>1564.92</v>
      </c>
      <c r="K241" s="177">
        <f t="shared" si="22"/>
        <v>0</v>
      </c>
      <c r="L241" s="177">
        <f t="shared" si="25"/>
        <v>0</v>
      </c>
      <c r="M241" s="177"/>
      <c r="N241" s="177">
        <v>3.7800000000000002</v>
      </c>
      <c r="O241" s="177"/>
      <c r="P241" s="183">
        <v>3.4299999999999999E-3</v>
      </c>
      <c r="Q241" s="181"/>
      <c r="R241" s="181">
        <v>3.4299999999999999E-3</v>
      </c>
      <c r="S241" s="182">
        <f t="shared" si="24"/>
        <v>1.42</v>
      </c>
      <c r="T241" s="178"/>
      <c r="U241" s="178"/>
      <c r="V241" s="191"/>
      <c r="W241" s="53"/>
      <c r="Z241">
        <v>0</v>
      </c>
    </row>
    <row r="242" spans="1:26" ht="35.1" customHeight="1" x14ac:dyDescent="0.25">
      <c r="A242" s="179"/>
      <c r="B242" s="205">
        <v>113</v>
      </c>
      <c r="C242" s="180" t="s">
        <v>529</v>
      </c>
      <c r="D242" s="236" t="s">
        <v>530</v>
      </c>
      <c r="E242" s="236"/>
      <c r="F242" s="174" t="s">
        <v>113</v>
      </c>
      <c r="G242" s="175">
        <v>2944</v>
      </c>
      <c r="H242" s="174"/>
      <c r="I242" s="174">
        <f t="shared" si="20"/>
        <v>0</v>
      </c>
      <c r="J242" s="176">
        <f t="shared" si="21"/>
        <v>10068.48</v>
      </c>
      <c r="K242" s="177">
        <f t="shared" si="22"/>
        <v>0</v>
      </c>
      <c r="L242" s="177">
        <f t="shared" si="25"/>
        <v>0</v>
      </c>
      <c r="M242" s="177"/>
      <c r="N242" s="177">
        <v>3.42</v>
      </c>
      <c r="O242" s="177"/>
      <c r="P242" s="183">
        <v>3.5200000000000001E-3</v>
      </c>
      <c r="Q242" s="181"/>
      <c r="R242" s="181">
        <v>3.5200000000000001E-3</v>
      </c>
      <c r="S242" s="182">
        <f t="shared" si="24"/>
        <v>10.363</v>
      </c>
      <c r="T242" s="178"/>
      <c r="U242" s="178"/>
      <c r="V242" s="191"/>
      <c r="W242" s="53"/>
      <c r="Z242">
        <v>0</v>
      </c>
    </row>
    <row r="243" spans="1:26" ht="24.95" customHeight="1" x14ac:dyDescent="0.25">
      <c r="A243" s="179"/>
      <c r="B243" s="205">
        <v>114</v>
      </c>
      <c r="C243" s="180" t="s">
        <v>531</v>
      </c>
      <c r="D243" s="236" t="s">
        <v>532</v>
      </c>
      <c r="E243" s="236"/>
      <c r="F243" s="174" t="s">
        <v>152</v>
      </c>
      <c r="G243" s="175">
        <v>0.74</v>
      </c>
      <c r="H243" s="174"/>
      <c r="I243" s="174">
        <f t="shared" si="20"/>
        <v>0</v>
      </c>
      <c r="J243" s="176">
        <f t="shared" si="21"/>
        <v>814</v>
      </c>
      <c r="K243" s="177">
        <f t="shared" si="22"/>
        <v>0</v>
      </c>
      <c r="L243" s="177">
        <f t="shared" si="25"/>
        <v>0</v>
      </c>
      <c r="M243" s="177"/>
      <c r="N243" s="177">
        <v>1100</v>
      </c>
      <c r="O243" s="177"/>
      <c r="P243" s="181"/>
      <c r="Q243" s="181"/>
      <c r="R243" s="181"/>
      <c r="S243" s="182">
        <f t="shared" si="24"/>
        <v>0</v>
      </c>
      <c r="T243" s="178"/>
      <c r="U243" s="178"/>
      <c r="V243" s="191"/>
      <c r="W243" s="53"/>
      <c r="Z243">
        <v>0</v>
      </c>
    </row>
    <row r="244" spans="1:26" ht="24.95" customHeight="1" x14ac:dyDescent="0.25">
      <c r="A244" s="179"/>
      <c r="B244" s="205">
        <v>115</v>
      </c>
      <c r="C244" s="180" t="s">
        <v>533</v>
      </c>
      <c r="D244" s="236" t="s">
        <v>534</v>
      </c>
      <c r="E244" s="236"/>
      <c r="F244" s="174" t="s">
        <v>113</v>
      </c>
      <c r="G244" s="175">
        <v>2017.806</v>
      </c>
      <c r="H244" s="174"/>
      <c r="I244" s="174">
        <f t="shared" si="20"/>
        <v>0</v>
      </c>
      <c r="J244" s="176">
        <f t="shared" si="21"/>
        <v>282.49</v>
      </c>
      <c r="K244" s="177">
        <f t="shared" si="22"/>
        <v>0</v>
      </c>
      <c r="L244" s="177">
        <f t="shared" si="25"/>
        <v>0</v>
      </c>
      <c r="M244" s="177"/>
      <c r="N244" s="177">
        <v>0.14000000000000001</v>
      </c>
      <c r="O244" s="177"/>
      <c r="P244" s="181"/>
      <c r="Q244" s="181"/>
      <c r="R244" s="181"/>
      <c r="S244" s="182">
        <f t="shared" si="24"/>
        <v>0</v>
      </c>
      <c r="T244" s="178"/>
      <c r="U244" s="178"/>
      <c r="V244" s="191"/>
      <c r="W244" s="53"/>
      <c r="Z244">
        <v>0</v>
      </c>
    </row>
    <row r="245" spans="1:26" ht="24.95" customHeight="1" x14ac:dyDescent="0.25">
      <c r="A245" s="179"/>
      <c r="B245" s="221">
        <v>116</v>
      </c>
      <c r="C245" s="216" t="s">
        <v>535</v>
      </c>
      <c r="D245" s="315" t="s">
        <v>536</v>
      </c>
      <c r="E245" s="315"/>
      <c r="F245" s="211" t="s">
        <v>113</v>
      </c>
      <c r="G245" s="212">
        <v>2320.4769999999999</v>
      </c>
      <c r="H245" s="211"/>
      <c r="I245" s="211">
        <f t="shared" si="20"/>
        <v>0</v>
      </c>
      <c r="J245" s="213">
        <f t="shared" si="21"/>
        <v>2111.63</v>
      </c>
      <c r="K245" s="214">
        <f t="shared" si="22"/>
        <v>0</v>
      </c>
      <c r="L245" s="214"/>
      <c r="M245" s="214">
        <f>ROUND(G245*(H245),2)</f>
        <v>0</v>
      </c>
      <c r="N245" s="214">
        <v>0.91</v>
      </c>
      <c r="O245" s="214"/>
      <c r="P245" s="217"/>
      <c r="Q245" s="217"/>
      <c r="R245" s="217"/>
      <c r="S245" s="218">
        <f t="shared" si="24"/>
        <v>0</v>
      </c>
      <c r="T245" s="215"/>
      <c r="U245" s="215"/>
      <c r="V245" s="220"/>
      <c r="W245" s="53"/>
      <c r="Z245">
        <v>0</v>
      </c>
    </row>
    <row r="246" spans="1:26" ht="24.95" customHeight="1" x14ac:dyDescent="0.25">
      <c r="A246" s="179"/>
      <c r="B246" s="205">
        <v>117</v>
      </c>
      <c r="C246" s="180" t="s">
        <v>537</v>
      </c>
      <c r="D246" s="236" t="s">
        <v>538</v>
      </c>
      <c r="E246" s="236"/>
      <c r="F246" s="174" t="s">
        <v>113</v>
      </c>
      <c r="G246" s="175">
        <v>1662.3989999999999</v>
      </c>
      <c r="H246" s="174"/>
      <c r="I246" s="174">
        <f t="shared" si="20"/>
        <v>0</v>
      </c>
      <c r="J246" s="176">
        <f t="shared" si="21"/>
        <v>3873.39</v>
      </c>
      <c r="K246" s="177">
        <f t="shared" si="22"/>
        <v>0</v>
      </c>
      <c r="L246" s="177">
        <f t="shared" ref="L246:L252" si="26">ROUND(G246*(H246),2)</f>
        <v>0</v>
      </c>
      <c r="M246" s="177"/>
      <c r="N246" s="177">
        <v>2.33</v>
      </c>
      <c r="O246" s="177"/>
      <c r="P246" s="181"/>
      <c r="Q246" s="181"/>
      <c r="R246" s="181"/>
      <c r="S246" s="182">
        <f t="shared" si="24"/>
        <v>0</v>
      </c>
      <c r="T246" s="178"/>
      <c r="U246" s="178"/>
      <c r="V246" s="191"/>
      <c r="W246" s="53"/>
      <c r="Z246">
        <v>0</v>
      </c>
    </row>
    <row r="247" spans="1:26" ht="24.95" customHeight="1" x14ac:dyDescent="0.25">
      <c r="A247" s="179"/>
      <c r="B247" s="205">
        <v>118</v>
      </c>
      <c r="C247" s="180" t="s">
        <v>539</v>
      </c>
      <c r="D247" s="236" t="s">
        <v>540</v>
      </c>
      <c r="E247" s="236"/>
      <c r="F247" s="174" t="s">
        <v>113</v>
      </c>
      <c r="G247" s="175">
        <v>577.553</v>
      </c>
      <c r="H247" s="174"/>
      <c r="I247" s="174">
        <f t="shared" si="20"/>
        <v>0</v>
      </c>
      <c r="J247" s="176">
        <f t="shared" si="21"/>
        <v>14727.6</v>
      </c>
      <c r="K247" s="177">
        <f t="shared" si="22"/>
        <v>0</v>
      </c>
      <c r="L247" s="177">
        <f t="shared" si="26"/>
        <v>0</v>
      </c>
      <c r="M247" s="177"/>
      <c r="N247" s="177">
        <v>25.5</v>
      </c>
      <c r="O247" s="177"/>
      <c r="P247" s="181"/>
      <c r="Q247" s="181"/>
      <c r="R247" s="181"/>
      <c r="S247" s="182">
        <f t="shared" si="24"/>
        <v>0</v>
      </c>
      <c r="T247" s="178"/>
      <c r="U247" s="178"/>
      <c r="V247" s="191"/>
      <c r="W247" s="53"/>
      <c r="Z247">
        <v>0</v>
      </c>
    </row>
    <row r="248" spans="1:26" ht="24.95" customHeight="1" x14ac:dyDescent="0.25">
      <c r="A248" s="179"/>
      <c r="B248" s="205">
        <v>119</v>
      </c>
      <c r="C248" s="180" t="s">
        <v>541</v>
      </c>
      <c r="D248" s="236" t="s">
        <v>542</v>
      </c>
      <c r="E248" s="236"/>
      <c r="F248" s="174" t="s">
        <v>113</v>
      </c>
      <c r="G248" s="175">
        <v>318.27300000000002</v>
      </c>
      <c r="H248" s="174"/>
      <c r="I248" s="174">
        <f t="shared" si="20"/>
        <v>0</v>
      </c>
      <c r="J248" s="176">
        <f t="shared" si="21"/>
        <v>9261.74</v>
      </c>
      <c r="K248" s="177">
        <f t="shared" si="22"/>
        <v>0</v>
      </c>
      <c r="L248" s="177">
        <f t="shared" si="26"/>
        <v>0</v>
      </c>
      <c r="M248" s="177"/>
      <c r="N248" s="177">
        <v>29.1</v>
      </c>
      <c r="O248" s="177"/>
      <c r="P248" s="181"/>
      <c r="Q248" s="181"/>
      <c r="R248" s="181"/>
      <c r="S248" s="182">
        <f t="shared" si="24"/>
        <v>0</v>
      </c>
      <c r="T248" s="178"/>
      <c r="U248" s="178"/>
      <c r="V248" s="191"/>
      <c r="W248" s="53"/>
      <c r="Z248">
        <v>0</v>
      </c>
    </row>
    <row r="249" spans="1:26" ht="24.95" customHeight="1" x14ac:dyDescent="0.25">
      <c r="A249" s="179"/>
      <c r="B249" s="205">
        <v>120</v>
      </c>
      <c r="C249" s="180" t="s">
        <v>543</v>
      </c>
      <c r="D249" s="236" t="s">
        <v>544</v>
      </c>
      <c r="E249" s="236"/>
      <c r="F249" s="174" t="s">
        <v>113</v>
      </c>
      <c r="G249" s="175">
        <v>112.04</v>
      </c>
      <c r="H249" s="174"/>
      <c r="I249" s="174">
        <f t="shared" si="20"/>
        <v>0</v>
      </c>
      <c r="J249" s="176">
        <f t="shared" si="21"/>
        <v>4123.07</v>
      </c>
      <c r="K249" s="177">
        <f t="shared" si="22"/>
        <v>0</v>
      </c>
      <c r="L249" s="177">
        <f t="shared" si="26"/>
        <v>0</v>
      </c>
      <c r="M249" s="177"/>
      <c r="N249" s="177">
        <v>36.799999999999997</v>
      </c>
      <c r="O249" s="177"/>
      <c r="P249" s="181"/>
      <c r="Q249" s="181"/>
      <c r="R249" s="181"/>
      <c r="S249" s="182">
        <f t="shared" si="24"/>
        <v>0</v>
      </c>
      <c r="T249" s="178"/>
      <c r="U249" s="178"/>
      <c r="V249" s="191"/>
      <c r="W249" s="53"/>
      <c r="Z249">
        <v>0</v>
      </c>
    </row>
    <row r="250" spans="1:26" ht="24.95" customHeight="1" x14ac:dyDescent="0.25">
      <c r="A250" s="179"/>
      <c r="B250" s="205">
        <v>121</v>
      </c>
      <c r="C250" s="180" t="s">
        <v>545</v>
      </c>
      <c r="D250" s="236" t="s">
        <v>546</v>
      </c>
      <c r="E250" s="236"/>
      <c r="F250" s="174" t="s">
        <v>113</v>
      </c>
      <c r="G250" s="175">
        <v>1009.94</v>
      </c>
      <c r="H250" s="174"/>
      <c r="I250" s="174">
        <f t="shared" si="20"/>
        <v>0</v>
      </c>
      <c r="J250" s="176">
        <f t="shared" si="21"/>
        <v>33832.99</v>
      </c>
      <c r="K250" s="177">
        <f t="shared" si="22"/>
        <v>0</v>
      </c>
      <c r="L250" s="177">
        <f t="shared" si="26"/>
        <v>0</v>
      </c>
      <c r="M250" s="177"/>
      <c r="N250" s="177">
        <v>33.5</v>
      </c>
      <c r="O250" s="177"/>
      <c r="P250" s="181"/>
      <c r="Q250" s="181"/>
      <c r="R250" s="181"/>
      <c r="S250" s="182">
        <f t="shared" si="24"/>
        <v>0</v>
      </c>
      <c r="T250" s="178"/>
      <c r="U250" s="178"/>
      <c r="V250" s="191"/>
      <c r="W250" s="53"/>
      <c r="Z250">
        <v>0</v>
      </c>
    </row>
    <row r="251" spans="1:26" ht="24.95" customHeight="1" x14ac:dyDescent="0.25">
      <c r="A251" s="179"/>
      <c r="B251" s="205">
        <v>122</v>
      </c>
      <c r="C251" s="180" t="s">
        <v>547</v>
      </c>
      <c r="D251" s="236" t="s">
        <v>548</v>
      </c>
      <c r="E251" s="236"/>
      <c r="F251" s="173" t="s">
        <v>175</v>
      </c>
      <c r="G251" s="175">
        <v>47</v>
      </c>
      <c r="H251" s="174"/>
      <c r="I251" s="174">
        <f t="shared" si="20"/>
        <v>0</v>
      </c>
      <c r="J251" s="173">
        <f t="shared" si="21"/>
        <v>2078.34</v>
      </c>
      <c r="K251" s="178">
        <f t="shared" si="22"/>
        <v>0</v>
      </c>
      <c r="L251" s="178">
        <f t="shared" si="26"/>
        <v>0</v>
      </c>
      <c r="M251" s="178"/>
      <c r="N251" s="178">
        <v>44.22</v>
      </c>
      <c r="O251" s="178"/>
      <c r="P251" s="183">
        <v>1.7500000000000002E-2</v>
      </c>
      <c r="Q251" s="181"/>
      <c r="R251" s="181">
        <v>1.7500000000000002E-2</v>
      </c>
      <c r="S251" s="182">
        <f t="shared" si="24"/>
        <v>0.82299999999999995</v>
      </c>
      <c r="T251" s="178"/>
      <c r="U251" s="178"/>
      <c r="V251" s="191"/>
      <c r="W251" s="53"/>
      <c r="Z251">
        <v>0</v>
      </c>
    </row>
    <row r="252" spans="1:26" ht="24.95" customHeight="1" x14ac:dyDescent="0.25">
      <c r="A252" s="179"/>
      <c r="B252" s="205">
        <v>123</v>
      </c>
      <c r="C252" s="180" t="s">
        <v>549</v>
      </c>
      <c r="D252" s="236" t="s">
        <v>550</v>
      </c>
      <c r="E252" s="236"/>
      <c r="F252" s="173" t="s">
        <v>175</v>
      </c>
      <c r="G252" s="175">
        <v>4</v>
      </c>
      <c r="H252" s="174"/>
      <c r="I252" s="174">
        <f t="shared" si="20"/>
        <v>0</v>
      </c>
      <c r="J252" s="173">
        <f t="shared" si="21"/>
        <v>225.08</v>
      </c>
      <c r="K252" s="178">
        <f t="shared" si="22"/>
        <v>0</v>
      </c>
      <c r="L252" s="178">
        <f t="shared" si="26"/>
        <v>0</v>
      </c>
      <c r="M252" s="178"/>
      <c r="N252" s="178">
        <v>56.27</v>
      </c>
      <c r="O252" s="178"/>
      <c r="P252" s="183">
        <v>3.4769999999999995E-2</v>
      </c>
      <c r="Q252" s="181"/>
      <c r="R252" s="181">
        <v>3.4769999999999995E-2</v>
      </c>
      <c r="S252" s="182">
        <f t="shared" si="24"/>
        <v>0.13900000000000001</v>
      </c>
      <c r="T252" s="178"/>
      <c r="U252" s="178"/>
      <c r="V252" s="191"/>
      <c r="W252" s="53"/>
      <c r="Z252">
        <v>0</v>
      </c>
    </row>
    <row r="253" spans="1:26" ht="24.95" customHeight="1" x14ac:dyDescent="0.25">
      <c r="A253" s="179"/>
      <c r="B253" s="221">
        <v>124</v>
      </c>
      <c r="C253" s="216" t="s">
        <v>551</v>
      </c>
      <c r="D253" s="315" t="s">
        <v>552</v>
      </c>
      <c r="E253" s="315"/>
      <c r="F253" s="210" t="s">
        <v>175</v>
      </c>
      <c r="G253" s="212">
        <v>6</v>
      </c>
      <c r="H253" s="211"/>
      <c r="I253" s="211">
        <f t="shared" si="20"/>
        <v>0</v>
      </c>
      <c r="J253" s="210">
        <f t="shared" si="21"/>
        <v>126</v>
      </c>
      <c r="K253" s="215">
        <f t="shared" si="22"/>
        <v>0</v>
      </c>
      <c r="L253" s="215"/>
      <c r="M253" s="215">
        <f t="shared" ref="M253:M261" si="27">ROUND(G253*(H253),2)</f>
        <v>0</v>
      </c>
      <c r="N253" s="215">
        <v>21</v>
      </c>
      <c r="O253" s="215"/>
      <c r="P253" s="217"/>
      <c r="Q253" s="217"/>
      <c r="R253" s="217"/>
      <c r="S253" s="218">
        <f t="shared" si="24"/>
        <v>0</v>
      </c>
      <c r="T253" s="215"/>
      <c r="U253" s="215"/>
      <c r="V253" s="220"/>
      <c r="W253" s="53"/>
      <c r="Z253">
        <v>0</v>
      </c>
    </row>
    <row r="254" spans="1:26" ht="24.95" customHeight="1" x14ac:dyDescent="0.25">
      <c r="A254" s="179"/>
      <c r="B254" s="221">
        <v>125</v>
      </c>
      <c r="C254" s="216" t="s">
        <v>553</v>
      </c>
      <c r="D254" s="315" t="s">
        <v>554</v>
      </c>
      <c r="E254" s="315"/>
      <c r="F254" s="210" t="s">
        <v>175</v>
      </c>
      <c r="G254" s="212">
        <v>2</v>
      </c>
      <c r="H254" s="211"/>
      <c r="I254" s="211">
        <f t="shared" si="20"/>
        <v>0</v>
      </c>
      <c r="J254" s="210">
        <f t="shared" si="21"/>
        <v>43</v>
      </c>
      <c r="K254" s="215">
        <f t="shared" si="22"/>
        <v>0</v>
      </c>
      <c r="L254" s="215"/>
      <c r="M254" s="215">
        <f t="shared" si="27"/>
        <v>0</v>
      </c>
      <c r="N254" s="215">
        <v>21.5</v>
      </c>
      <c r="O254" s="215"/>
      <c r="P254" s="217"/>
      <c r="Q254" s="217"/>
      <c r="R254" s="217"/>
      <c r="S254" s="218">
        <f t="shared" si="24"/>
        <v>0</v>
      </c>
      <c r="T254" s="215"/>
      <c r="U254" s="215"/>
      <c r="V254" s="220"/>
      <c r="W254" s="53"/>
      <c r="Z254">
        <v>0</v>
      </c>
    </row>
    <row r="255" spans="1:26" ht="24.95" customHeight="1" x14ac:dyDescent="0.25">
      <c r="A255" s="179"/>
      <c r="B255" s="221">
        <v>126</v>
      </c>
      <c r="C255" s="216" t="s">
        <v>555</v>
      </c>
      <c r="D255" s="315" t="s">
        <v>556</v>
      </c>
      <c r="E255" s="315"/>
      <c r="F255" s="210" t="s">
        <v>175</v>
      </c>
      <c r="G255" s="212">
        <v>3</v>
      </c>
      <c r="H255" s="211"/>
      <c r="I255" s="211">
        <f t="shared" si="20"/>
        <v>0</v>
      </c>
      <c r="J255" s="210">
        <f t="shared" si="21"/>
        <v>66</v>
      </c>
      <c r="K255" s="215">
        <f t="shared" si="22"/>
        <v>0</v>
      </c>
      <c r="L255" s="215"/>
      <c r="M255" s="215">
        <f t="shared" si="27"/>
        <v>0</v>
      </c>
      <c r="N255" s="215">
        <v>22</v>
      </c>
      <c r="O255" s="215"/>
      <c r="P255" s="217"/>
      <c r="Q255" s="217"/>
      <c r="R255" s="217"/>
      <c r="S255" s="218">
        <f t="shared" si="24"/>
        <v>0</v>
      </c>
      <c r="T255" s="215"/>
      <c r="U255" s="215"/>
      <c r="V255" s="220"/>
      <c r="W255" s="53"/>
      <c r="Z255">
        <v>0</v>
      </c>
    </row>
    <row r="256" spans="1:26" ht="24.95" customHeight="1" x14ac:dyDescent="0.25">
      <c r="A256" s="179"/>
      <c r="B256" s="221">
        <v>127</v>
      </c>
      <c r="C256" s="216" t="s">
        <v>557</v>
      </c>
      <c r="D256" s="315" t="s">
        <v>558</v>
      </c>
      <c r="E256" s="315"/>
      <c r="F256" s="210" t="s">
        <v>175</v>
      </c>
      <c r="G256" s="212">
        <v>23</v>
      </c>
      <c r="H256" s="211"/>
      <c r="I256" s="211">
        <f t="shared" si="20"/>
        <v>0</v>
      </c>
      <c r="J256" s="210">
        <f t="shared" si="21"/>
        <v>519.79999999999995</v>
      </c>
      <c r="K256" s="215">
        <f t="shared" si="22"/>
        <v>0</v>
      </c>
      <c r="L256" s="215"/>
      <c r="M256" s="215">
        <f t="shared" si="27"/>
        <v>0</v>
      </c>
      <c r="N256" s="215">
        <v>22.6</v>
      </c>
      <c r="O256" s="215"/>
      <c r="P256" s="217"/>
      <c r="Q256" s="217"/>
      <c r="R256" s="217"/>
      <c r="S256" s="218">
        <f t="shared" si="24"/>
        <v>0</v>
      </c>
      <c r="T256" s="215"/>
      <c r="U256" s="215"/>
      <c r="V256" s="220"/>
      <c r="W256" s="53"/>
      <c r="Z256">
        <v>0</v>
      </c>
    </row>
    <row r="257" spans="1:26" ht="24.95" customHeight="1" x14ac:dyDescent="0.25">
      <c r="A257" s="179"/>
      <c r="B257" s="221">
        <v>128</v>
      </c>
      <c r="C257" s="216" t="s">
        <v>559</v>
      </c>
      <c r="D257" s="315" t="s">
        <v>560</v>
      </c>
      <c r="E257" s="315"/>
      <c r="F257" s="210" t="s">
        <v>175</v>
      </c>
      <c r="G257" s="212">
        <v>1</v>
      </c>
      <c r="H257" s="211"/>
      <c r="I257" s="211">
        <f t="shared" si="20"/>
        <v>0</v>
      </c>
      <c r="J257" s="210">
        <f t="shared" si="21"/>
        <v>49.5</v>
      </c>
      <c r="K257" s="215">
        <f t="shared" si="22"/>
        <v>0</v>
      </c>
      <c r="L257" s="215"/>
      <c r="M257" s="215">
        <f t="shared" si="27"/>
        <v>0</v>
      </c>
      <c r="N257" s="215">
        <v>49.5</v>
      </c>
      <c r="O257" s="215"/>
      <c r="P257" s="217"/>
      <c r="Q257" s="217"/>
      <c r="R257" s="217"/>
      <c r="S257" s="218">
        <f t="shared" si="24"/>
        <v>0</v>
      </c>
      <c r="T257" s="215"/>
      <c r="U257" s="215"/>
      <c r="V257" s="220"/>
      <c r="W257" s="53"/>
      <c r="Z257">
        <v>0</v>
      </c>
    </row>
    <row r="258" spans="1:26" ht="24.95" customHeight="1" x14ac:dyDescent="0.25">
      <c r="A258" s="179"/>
      <c r="B258" s="221">
        <v>129</v>
      </c>
      <c r="C258" s="216" t="s">
        <v>561</v>
      </c>
      <c r="D258" s="315" t="s">
        <v>562</v>
      </c>
      <c r="E258" s="315"/>
      <c r="F258" s="210" t="s">
        <v>175</v>
      </c>
      <c r="G258" s="212">
        <v>12</v>
      </c>
      <c r="H258" s="211"/>
      <c r="I258" s="211">
        <f t="shared" si="20"/>
        <v>0</v>
      </c>
      <c r="J258" s="210">
        <f t="shared" si="21"/>
        <v>624</v>
      </c>
      <c r="K258" s="215">
        <f t="shared" si="22"/>
        <v>0</v>
      </c>
      <c r="L258" s="215"/>
      <c r="M258" s="215">
        <f t="shared" si="27"/>
        <v>0</v>
      </c>
      <c r="N258" s="215">
        <v>52</v>
      </c>
      <c r="O258" s="215"/>
      <c r="P258" s="217"/>
      <c r="Q258" s="217"/>
      <c r="R258" s="217"/>
      <c r="S258" s="218">
        <f t="shared" si="24"/>
        <v>0</v>
      </c>
      <c r="T258" s="215"/>
      <c r="U258" s="215"/>
      <c r="V258" s="220"/>
      <c r="W258" s="53"/>
      <c r="Z258">
        <v>0</v>
      </c>
    </row>
    <row r="259" spans="1:26" ht="24.95" customHeight="1" x14ac:dyDescent="0.25">
      <c r="A259" s="179"/>
      <c r="B259" s="221">
        <v>130</v>
      </c>
      <c r="C259" s="216" t="s">
        <v>563</v>
      </c>
      <c r="D259" s="315" t="s">
        <v>564</v>
      </c>
      <c r="E259" s="315"/>
      <c r="F259" s="210" t="s">
        <v>175</v>
      </c>
      <c r="G259" s="212">
        <v>1</v>
      </c>
      <c r="H259" s="211"/>
      <c r="I259" s="211">
        <f t="shared" si="20"/>
        <v>0</v>
      </c>
      <c r="J259" s="210">
        <f t="shared" si="21"/>
        <v>95</v>
      </c>
      <c r="K259" s="215">
        <f t="shared" si="22"/>
        <v>0</v>
      </c>
      <c r="L259" s="215"/>
      <c r="M259" s="215">
        <f t="shared" si="27"/>
        <v>0</v>
      </c>
      <c r="N259" s="215">
        <v>95</v>
      </c>
      <c r="O259" s="215"/>
      <c r="P259" s="217"/>
      <c r="Q259" s="217"/>
      <c r="R259" s="217"/>
      <c r="S259" s="218">
        <f t="shared" si="24"/>
        <v>0</v>
      </c>
      <c r="T259" s="215"/>
      <c r="U259" s="215"/>
      <c r="V259" s="220"/>
      <c r="W259" s="53"/>
      <c r="Z259">
        <v>0</v>
      </c>
    </row>
    <row r="260" spans="1:26" ht="24.95" customHeight="1" x14ac:dyDescent="0.25">
      <c r="A260" s="179"/>
      <c r="B260" s="221">
        <v>131</v>
      </c>
      <c r="C260" s="216" t="s">
        <v>565</v>
      </c>
      <c r="D260" s="315" t="s">
        <v>566</v>
      </c>
      <c r="E260" s="315"/>
      <c r="F260" s="210" t="s">
        <v>175</v>
      </c>
      <c r="G260" s="212">
        <v>3</v>
      </c>
      <c r="H260" s="211"/>
      <c r="I260" s="211">
        <f t="shared" si="20"/>
        <v>0</v>
      </c>
      <c r="J260" s="210">
        <f t="shared" si="21"/>
        <v>100.8</v>
      </c>
      <c r="K260" s="215">
        <f t="shared" si="22"/>
        <v>0</v>
      </c>
      <c r="L260" s="215"/>
      <c r="M260" s="215">
        <f t="shared" si="27"/>
        <v>0</v>
      </c>
      <c r="N260" s="215">
        <v>33.6</v>
      </c>
      <c r="O260" s="215"/>
      <c r="P260" s="217"/>
      <c r="Q260" s="217"/>
      <c r="R260" s="217"/>
      <c r="S260" s="218">
        <f t="shared" si="24"/>
        <v>0</v>
      </c>
      <c r="T260" s="215"/>
      <c r="U260" s="215"/>
      <c r="V260" s="220"/>
      <c r="W260" s="53"/>
      <c r="Z260">
        <v>0</v>
      </c>
    </row>
    <row r="261" spans="1:26" ht="24.95" customHeight="1" x14ac:dyDescent="0.25">
      <c r="A261" s="179"/>
      <c r="B261" s="221">
        <v>132</v>
      </c>
      <c r="C261" s="216" t="s">
        <v>567</v>
      </c>
      <c r="D261" s="315" t="s">
        <v>568</v>
      </c>
      <c r="E261" s="315"/>
      <c r="F261" s="210" t="s">
        <v>175</v>
      </c>
      <c r="G261" s="212">
        <v>1</v>
      </c>
      <c r="H261" s="211"/>
      <c r="I261" s="211">
        <f t="shared" si="20"/>
        <v>0</v>
      </c>
      <c r="J261" s="210">
        <f t="shared" si="21"/>
        <v>62.5</v>
      </c>
      <c r="K261" s="215">
        <f t="shared" si="22"/>
        <v>0</v>
      </c>
      <c r="L261" s="215"/>
      <c r="M261" s="215">
        <f t="shared" si="27"/>
        <v>0</v>
      </c>
      <c r="N261" s="215">
        <v>62.5</v>
      </c>
      <c r="O261" s="215"/>
      <c r="P261" s="217"/>
      <c r="Q261" s="217"/>
      <c r="R261" s="217"/>
      <c r="S261" s="218">
        <f t="shared" si="24"/>
        <v>0</v>
      </c>
      <c r="T261" s="215"/>
      <c r="U261" s="215"/>
      <c r="V261" s="220"/>
      <c r="W261" s="53"/>
      <c r="Z261">
        <v>0</v>
      </c>
    </row>
    <row r="262" spans="1:26" x14ac:dyDescent="0.25">
      <c r="A262" s="10"/>
      <c r="B262" s="204"/>
      <c r="C262" s="172">
        <v>6</v>
      </c>
      <c r="D262" s="235" t="s">
        <v>296</v>
      </c>
      <c r="E262" s="235"/>
      <c r="F262" s="10"/>
      <c r="G262" s="171"/>
      <c r="H262" s="138"/>
      <c r="I262" s="140">
        <f>ROUND((SUM(I221:I261))/1,2)</f>
        <v>0</v>
      </c>
      <c r="J262" s="10"/>
      <c r="K262" s="10"/>
      <c r="L262" s="10">
        <f>ROUND((SUM(L221:L261))/1,2)</f>
        <v>0</v>
      </c>
      <c r="M262" s="10">
        <f>ROUND((SUM(M221:M261))/1,2)</f>
        <v>0</v>
      </c>
      <c r="N262" s="10"/>
      <c r="O262" s="10"/>
      <c r="P262" s="10"/>
      <c r="Q262" s="10"/>
      <c r="R262" s="10"/>
      <c r="S262" s="10">
        <f>ROUND((SUM(S221:S261))/1,2)</f>
        <v>162.47999999999999</v>
      </c>
      <c r="T262" s="10"/>
      <c r="U262" s="10"/>
      <c r="V262" s="192">
        <f>ROUND((SUM(V221:V261))/1,2)</f>
        <v>0</v>
      </c>
      <c r="W262" s="208"/>
      <c r="X262" s="137"/>
      <c r="Y262" s="137"/>
      <c r="Z262" s="137"/>
    </row>
    <row r="263" spans="1:26" x14ac:dyDescent="0.25">
      <c r="A263" s="1"/>
      <c r="B263" s="200"/>
      <c r="C263" s="1"/>
      <c r="D263" s="1"/>
      <c r="E263" s="1"/>
      <c r="F263" s="1"/>
      <c r="G263" s="165"/>
      <c r="H263" s="131"/>
      <c r="I263" s="13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93"/>
      <c r="W263" s="53"/>
    </row>
    <row r="264" spans="1:26" x14ac:dyDescent="0.25">
      <c r="A264" s="10"/>
      <c r="B264" s="204"/>
      <c r="C264" s="172">
        <v>9</v>
      </c>
      <c r="D264" s="235" t="s">
        <v>78</v>
      </c>
      <c r="E264" s="235"/>
      <c r="F264" s="10"/>
      <c r="G264" s="171"/>
      <c r="H264" s="138"/>
      <c r="I264" s="138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90"/>
      <c r="W264" s="208"/>
      <c r="X264" s="137"/>
      <c r="Y264" s="137"/>
      <c r="Z264" s="137"/>
    </row>
    <row r="265" spans="1:26" ht="24.95" customHeight="1" x14ac:dyDescent="0.25">
      <c r="A265" s="179"/>
      <c r="B265" s="205">
        <v>133</v>
      </c>
      <c r="C265" s="180" t="s">
        <v>569</v>
      </c>
      <c r="D265" s="236" t="s">
        <v>570</v>
      </c>
      <c r="E265" s="236"/>
      <c r="F265" s="173" t="s">
        <v>133</v>
      </c>
      <c r="G265" s="175">
        <v>52</v>
      </c>
      <c r="H265" s="174"/>
      <c r="I265" s="174">
        <f t="shared" ref="I265:I298" si="28">ROUND(G265*(H265),2)</f>
        <v>0</v>
      </c>
      <c r="J265" s="173">
        <f t="shared" ref="J265:J298" si="29">ROUND(G265*(N265),2)</f>
        <v>910</v>
      </c>
      <c r="K265" s="178">
        <f t="shared" ref="K265:K298" si="30">ROUND(G265*(O265),2)</f>
        <v>0</v>
      </c>
      <c r="L265" s="178">
        <f t="shared" ref="L265:L274" si="31">ROUND(G265*(H265),2)</f>
        <v>0</v>
      </c>
      <c r="M265" s="178"/>
      <c r="N265" s="178">
        <v>17.5</v>
      </c>
      <c r="O265" s="178"/>
      <c r="P265" s="183">
        <v>1.6000000000000001E-4</v>
      </c>
      <c r="Q265" s="181"/>
      <c r="R265" s="181">
        <v>1.6000000000000001E-4</v>
      </c>
      <c r="S265" s="182">
        <f t="shared" ref="S265:S298" si="32">ROUND(G265*(P265),3)</f>
        <v>8.0000000000000002E-3</v>
      </c>
      <c r="T265" s="178"/>
      <c r="U265" s="178"/>
      <c r="V265" s="191"/>
      <c r="W265" s="53"/>
      <c r="Z265">
        <v>0</v>
      </c>
    </row>
    <row r="266" spans="1:26" ht="24.95" customHeight="1" x14ac:dyDescent="0.25">
      <c r="A266" s="179"/>
      <c r="B266" s="205">
        <v>134</v>
      </c>
      <c r="C266" s="180" t="s">
        <v>571</v>
      </c>
      <c r="D266" s="236" t="s">
        <v>572</v>
      </c>
      <c r="E266" s="236"/>
      <c r="F266" s="173" t="s">
        <v>113</v>
      </c>
      <c r="G266" s="175">
        <v>125</v>
      </c>
      <c r="H266" s="174"/>
      <c r="I266" s="174">
        <f t="shared" si="28"/>
        <v>0</v>
      </c>
      <c r="J266" s="173">
        <f t="shared" si="29"/>
        <v>616.25</v>
      </c>
      <c r="K266" s="178">
        <f t="shared" si="30"/>
        <v>0</v>
      </c>
      <c r="L266" s="178">
        <f t="shared" si="31"/>
        <v>0</v>
      </c>
      <c r="M266" s="178"/>
      <c r="N266" s="178">
        <v>4.93</v>
      </c>
      <c r="O266" s="178"/>
      <c r="P266" s="183">
        <v>6.3000000000000003E-4</v>
      </c>
      <c r="Q266" s="181"/>
      <c r="R266" s="181">
        <v>6.3000000000000003E-4</v>
      </c>
      <c r="S266" s="182">
        <f t="shared" si="32"/>
        <v>7.9000000000000001E-2</v>
      </c>
      <c r="T266" s="178"/>
      <c r="U266" s="178"/>
      <c r="V266" s="191"/>
      <c r="W266" s="53"/>
      <c r="Z266">
        <v>0</v>
      </c>
    </row>
    <row r="267" spans="1:26" ht="24.95" customHeight="1" x14ac:dyDescent="0.25">
      <c r="A267" s="179"/>
      <c r="B267" s="205">
        <v>135</v>
      </c>
      <c r="C267" s="180" t="s">
        <v>573</v>
      </c>
      <c r="D267" s="236" t="s">
        <v>574</v>
      </c>
      <c r="E267" s="236"/>
      <c r="F267" s="173" t="s">
        <v>113</v>
      </c>
      <c r="G267" s="175">
        <v>936.53</v>
      </c>
      <c r="H267" s="174"/>
      <c r="I267" s="174">
        <f t="shared" si="28"/>
        <v>0</v>
      </c>
      <c r="J267" s="173">
        <f t="shared" si="29"/>
        <v>1460.99</v>
      </c>
      <c r="K267" s="178">
        <f t="shared" si="30"/>
        <v>0</v>
      </c>
      <c r="L267" s="178">
        <f t="shared" si="31"/>
        <v>0</v>
      </c>
      <c r="M267" s="178"/>
      <c r="N267" s="178">
        <v>1.56</v>
      </c>
      <c r="O267" s="178"/>
      <c r="P267" s="183">
        <v>1.653E-2</v>
      </c>
      <c r="Q267" s="181"/>
      <c r="R267" s="181">
        <v>1.653E-2</v>
      </c>
      <c r="S267" s="182">
        <f t="shared" si="32"/>
        <v>15.481</v>
      </c>
      <c r="T267" s="178"/>
      <c r="U267" s="178"/>
      <c r="V267" s="191"/>
      <c r="W267" s="53"/>
      <c r="Z267">
        <v>0</v>
      </c>
    </row>
    <row r="268" spans="1:26" ht="24.95" customHeight="1" x14ac:dyDescent="0.25">
      <c r="A268" s="179"/>
      <c r="B268" s="205">
        <v>136</v>
      </c>
      <c r="C268" s="180" t="s">
        <v>575</v>
      </c>
      <c r="D268" s="236" t="s">
        <v>576</v>
      </c>
      <c r="E268" s="236"/>
      <c r="F268" s="173" t="s">
        <v>113</v>
      </c>
      <c r="G268" s="175">
        <v>500</v>
      </c>
      <c r="H268" s="174"/>
      <c r="I268" s="174">
        <f t="shared" si="28"/>
        <v>0</v>
      </c>
      <c r="J268" s="173">
        <f t="shared" si="29"/>
        <v>820</v>
      </c>
      <c r="K268" s="178">
        <f t="shared" si="30"/>
        <v>0</v>
      </c>
      <c r="L268" s="178">
        <f t="shared" si="31"/>
        <v>0</v>
      </c>
      <c r="M268" s="178"/>
      <c r="N268" s="178">
        <v>1.6400000000000001</v>
      </c>
      <c r="O268" s="178"/>
      <c r="P268" s="183">
        <v>1.601E-2</v>
      </c>
      <c r="Q268" s="181"/>
      <c r="R268" s="181">
        <v>1.601E-2</v>
      </c>
      <c r="S268" s="182">
        <f t="shared" si="32"/>
        <v>8.0050000000000008</v>
      </c>
      <c r="T268" s="178"/>
      <c r="U268" s="178"/>
      <c r="V268" s="191"/>
      <c r="W268" s="53"/>
      <c r="Z268">
        <v>0</v>
      </c>
    </row>
    <row r="269" spans="1:26" ht="35.1" customHeight="1" x14ac:dyDescent="0.25">
      <c r="A269" s="179"/>
      <c r="B269" s="205">
        <v>137</v>
      </c>
      <c r="C269" s="180" t="s">
        <v>577</v>
      </c>
      <c r="D269" s="236" t="s">
        <v>578</v>
      </c>
      <c r="E269" s="236"/>
      <c r="F269" s="173" t="s">
        <v>113</v>
      </c>
      <c r="G269" s="175">
        <v>7492.24</v>
      </c>
      <c r="H269" s="174"/>
      <c r="I269" s="174">
        <f t="shared" si="28"/>
        <v>0</v>
      </c>
      <c r="J269" s="173">
        <f t="shared" si="29"/>
        <v>5019.8</v>
      </c>
      <c r="K269" s="178">
        <f t="shared" si="30"/>
        <v>0</v>
      </c>
      <c r="L269" s="178">
        <f t="shared" si="31"/>
        <v>0</v>
      </c>
      <c r="M269" s="178"/>
      <c r="N269" s="178">
        <v>0.67</v>
      </c>
      <c r="O269" s="178"/>
      <c r="P269" s="181"/>
      <c r="Q269" s="181"/>
      <c r="R269" s="181"/>
      <c r="S269" s="182">
        <f t="shared" si="32"/>
        <v>0</v>
      </c>
      <c r="T269" s="178"/>
      <c r="U269" s="178"/>
      <c r="V269" s="191"/>
      <c r="W269" s="53"/>
      <c r="Z269">
        <v>0</v>
      </c>
    </row>
    <row r="270" spans="1:26" ht="35.1" customHeight="1" x14ac:dyDescent="0.25">
      <c r="A270" s="179"/>
      <c r="B270" s="205">
        <v>138</v>
      </c>
      <c r="C270" s="180" t="s">
        <v>579</v>
      </c>
      <c r="D270" s="236" t="s">
        <v>580</v>
      </c>
      <c r="E270" s="236"/>
      <c r="F270" s="173" t="s">
        <v>113</v>
      </c>
      <c r="G270" s="175">
        <v>2000</v>
      </c>
      <c r="H270" s="174"/>
      <c r="I270" s="174">
        <f t="shared" si="28"/>
        <v>0</v>
      </c>
      <c r="J270" s="173">
        <f t="shared" si="29"/>
        <v>1300</v>
      </c>
      <c r="K270" s="178">
        <f t="shared" si="30"/>
        <v>0</v>
      </c>
      <c r="L270" s="178">
        <f t="shared" si="31"/>
        <v>0</v>
      </c>
      <c r="M270" s="178"/>
      <c r="N270" s="178">
        <v>0.65</v>
      </c>
      <c r="O270" s="178"/>
      <c r="P270" s="181"/>
      <c r="Q270" s="181"/>
      <c r="R270" s="181"/>
      <c r="S270" s="182">
        <f t="shared" si="32"/>
        <v>0</v>
      </c>
      <c r="T270" s="178"/>
      <c r="U270" s="178"/>
      <c r="V270" s="191"/>
      <c r="W270" s="53"/>
      <c r="Z270">
        <v>0</v>
      </c>
    </row>
    <row r="271" spans="1:26" ht="24.95" customHeight="1" x14ac:dyDescent="0.25">
      <c r="A271" s="179"/>
      <c r="B271" s="205">
        <v>139</v>
      </c>
      <c r="C271" s="180" t="s">
        <v>581</v>
      </c>
      <c r="D271" s="236" t="s">
        <v>582</v>
      </c>
      <c r="E271" s="236"/>
      <c r="F271" s="173" t="s">
        <v>113</v>
      </c>
      <c r="G271" s="175">
        <v>3535</v>
      </c>
      <c r="H271" s="174"/>
      <c r="I271" s="174">
        <f t="shared" si="28"/>
        <v>0</v>
      </c>
      <c r="J271" s="173">
        <f t="shared" si="29"/>
        <v>13539.05</v>
      </c>
      <c r="K271" s="178">
        <f t="shared" si="30"/>
        <v>0</v>
      </c>
      <c r="L271" s="178">
        <f t="shared" si="31"/>
        <v>0</v>
      </c>
      <c r="M271" s="178"/>
      <c r="N271" s="178">
        <v>3.83</v>
      </c>
      <c r="O271" s="178"/>
      <c r="P271" s="183">
        <v>1.92E-3</v>
      </c>
      <c r="Q271" s="181"/>
      <c r="R271" s="181">
        <v>1.92E-3</v>
      </c>
      <c r="S271" s="182">
        <f t="shared" si="32"/>
        <v>6.7869999999999999</v>
      </c>
      <c r="T271" s="178"/>
      <c r="U271" s="178"/>
      <c r="V271" s="191"/>
      <c r="W271" s="53"/>
      <c r="Z271">
        <v>0</v>
      </c>
    </row>
    <row r="272" spans="1:26" ht="24.95" customHeight="1" x14ac:dyDescent="0.25">
      <c r="A272" s="179"/>
      <c r="B272" s="205">
        <v>140</v>
      </c>
      <c r="C272" s="180" t="s">
        <v>583</v>
      </c>
      <c r="D272" s="236" t="s">
        <v>584</v>
      </c>
      <c r="E272" s="236"/>
      <c r="F272" s="173" t="s">
        <v>113</v>
      </c>
      <c r="G272" s="175">
        <v>45</v>
      </c>
      <c r="H272" s="174"/>
      <c r="I272" s="174">
        <f t="shared" si="28"/>
        <v>0</v>
      </c>
      <c r="J272" s="173">
        <f t="shared" si="29"/>
        <v>298.8</v>
      </c>
      <c r="K272" s="178">
        <f t="shared" si="30"/>
        <v>0</v>
      </c>
      <c r="L272" s="178">
        <f t="shared" si="31"/>
        <v>0</v>
      </c>
      <c r="M272" s="178"/>
      <c r="N272" s="178">
        <v>6.64</v>
      </c>
      <c r="O272" s="178"/>
      <c r="P272" s="183">
        <v>6.3700000000000007E-3</v>
      </c>
      <c r="Q272" s="181"/>
      <c r="R272" s="181">
        <v>6.3700000000000007E-3</v>
      </c>
      <c r="S272" s="182">
        <f t="shared" si="32"/>
        <v>0.28699999999999998</v>
      </c>
      <c r="T272" s="178"/>
      <c r="U272" s="178"/>
      <c r="V272" s="191"/>
      <c r="W272" s="53"/>
      <c r="Z272">
        <v>0</v>
      </c>
    </row>
    <row r="273" spans="1:26" ht="24.95" customHeight="1" x14ac:dyDescent="0.25">
      <c r="A273" s="179"/>
      <c r="B273" s="205">
        <v>141</v>
      </c>
      <c r="C273" s="180" t="s">
        <v>585</v>
      </c>
      <c r="D273" s="236" t="s">
        <v>586</v>
      </c>
      <c r="E273" s="236"/>
      <c r="F273" s="173" t="s">
        <v>113</v>
      </c>
      <c r="G273" s="175">
        <v>3137</v>
      </c>
      <c r="H273" s="174"/>
      <c r="I273" s="174">
        <f t="shared" si="28"/>
        <v>0</v>
      </c>
      <c r="J273" s="173">
        <f t="shared" si="29"/>
        <v>12422.52</v>
      </c>
      <c r="K273" s="178">
        <f t="shared" si="30"/>
        <v>0</v>
      </c>
      <c r="L273" s="178">
        <f t="shared" si="31"/>
        <v>0</v>
      </c>
      <c r="M273" s="178"/>
      <c r="N273" s="178">
        <v>3.96</v>
      </c>
      <c r="O273" s="178"/>
      <c r="P273" s="183">
        <v>5.0000000000000002E-5</v>
      </c>
      <c r="Q273" s="181"/>
      <c r="R273" s="181">
        <v>5.0000000000000002E-5</v>
      </c>
      <c r="S273" s="182">
        <f t="shared" si="32"/>
        <v>0.157</v>
      </c>
      <c r="T273" s="178"/>
      <c r="U273" s="178"/>
      <c r="V273" s="191"/>
      <c r="W273" s="53"/>
      <c r="Z273">
        <v>0</v>
      </c>
    </row>
    <row r="274" spans="1:26" ht="24.95" customHeight="1" x14ac:dyDescent="0.25">
      <c r="A274" s="179"/>
      <c r="B274" s="205">
        <v>142</v>
      </c>
      <c r="C274" s="180" t="s">
        <v>587</v>
      </c>
      <c r="D274" s="236" t="s">
        <v>588</v>
      </c>
      <c r="E274" s="236"/>
      <c r="F274" s="173" t="s">
        <v>175</v>
      </c>
      <c r="G274" s="175">
        <v>300</v>
      </c>
      <c r="H274" s="174"/>
      <c r="I274" s="174">
        <f t="shared" si="28"/>
        <v>0</v>
      </c>
      <c r="J274" s="173">
        <f t="shared" si="29"/>
        <v>2334</v>
      </c>
      <c r="K274" s="178">
        <f t="shared" si="30"/>
        <v>0</v>
      </c>
      <c r="L274" s="178">
        <f t="shared" si="31"/>
        <v>0</v>
      </c>
      <c r="M274" s="178"/>
      <c r="N274" s="178">
        <v>7.78</v>
      </c>
      <c r="O274" s="178"/>
      <c r="P274" s="183">
        <v>2.5000000000000001E-4</v>
      </c>
      <c r="Q274" s="181"/>
      <c r="R274" s="181">
        <v>2.5000000000000001E-4</v>
      </c>
      <c r="S274" s="182">
        <f t="shared" si="32"/>
        <v>7.4999999999999997E-2</v>
      </c>
      <c r="T274" s="178"/>
      <c r="U274" s="178"/>
      <c r="V274" s="191"/>
      <c r="W274" s="53"/>
      <c r="Z274">
        <v>0</v>
      </c>
    </row>
    <row r="275" spans="1:26" ht="24.95" customHeight="1" x14ac:dyDescent="0.25">
      <c r="A275" s="179"/>
      <c r="B275" s="221">
        <v>143</v>
      </c>
      <c r="C275" s="216" t="s">
        <v>589</v>
      </c>
      <c r="D275" s="315" t="s">
        <v>590</v>
      </c>
      <c r="E275" s="315"/>
      <c r="F275" s="210" t="s">
        <v>175</v>
      </c>
      <c r="G275" s="212">
        <v>103</v>
      </c>
      <c r="H275" s="211"/>
      <c r="I275" s="211">
        <f t="shared" si="28"/>
        <v>0</v>
      </c>
      <c r="J275" s="210">
        <f t="shared" si="29"/>
        <v>3244.5</v>
      </c>
      <c r="K275" s="215">
        <f t="shared" si="30"/>
        <v>0</v>
      </c>
      <c r="L275" s="215"/>
      <c r="M275" s="215">
        <f>ROUND(G275*(H275),2)</f>
        <v>0</v>
      </c>
      <c r="N275" s="215">
        <v>31.5</v>
      </c>
      <c r="O275" s="215"/>
      <c r="P275" s="217"/>
      <c r="Q275" s="217"/>
      <c r="R275" s="217"/>
      <c r="S275" s="218">
        <f t="shared" si="32"/>
        <v>0</v>
      </c>
      <c r="T275" s="215"/>
      <c r="U275" s="215"/>
      <c r="V275" s="220"/>
      <c r="W275" s="53"/>
      <c r="Z275">
        <v>0</v>
      </c>
    </row>
    <row r="276" spans="1:26" ht="24.95" customHeight="1" x14ac:dyDescent="0.25">
      <c r="A276" s="179"/>
      <c r="B276" s="221">
        <v>144</v>
      </c>
      <c r="C276" s="216" t="s">
        <v>591</v>
      </c>
      <c r="D276" s="315" t="s">
        <v>592</v>
      </c>
      <c r="E276" s="315"/>
      <c r="F276" s="210" t="s">
        <v>175</v>
      </c>
      <c r="G276" s="212">
        <v>22</v>
      </c>
      <c r="H276" s="211"/>
      <c r="I276" s="211">
        <f t="shared" si="28"/>
        <v>0</v>
      </c>
      <c r="J276" s="210">
        <f t="shared" si="29"/>
        <v>436.7</v>
      </c>
      <c r="K276" s="215">
        <f t="shared" si="30"/>
        <v>0</v>
      </c>
      <c r="L276" s="215"/>
      <c r="M276" s="215">
        <f>ROUND(G276*(H276),2)</f>
        <v>0</v>
      </c>
      <c r="N276" s="215">
        <v>19.850000000000001</v>
      </c>
      <c r="O276" s="215"/>
      <c r="P276" s="217"/>
      <c r="Q276" s="217"/>
      <c r="R276" s="217"/>
      <c r="S276" s="218">
        <f t="shared" si="32"/>
        <v>0</v>
      </c>
      <c r="T276" s="215"/>
      <c r="U276" s="215"/>
      <c r="V276" s="220"/>
      <c r="W276" s="53"/>
      <c r="Z276">
        <v>0</v>
      </c>
    </row>
    <row r="277" spans="1:26" ht="24.95" customHeight="1" x14ac:dyDescent="0.25">
      <c r="A277" s="179"/>
      <c r="B277" s="221">
        <v>145</v>
      </c>
      <c r="C277" s="216" t="s">
        <v>593</v>
      </c>
      <c r="D277" s="315" t="s">
        <v>594</v>
      </c>
      <c r="E277" s="315"/>
      <c r="F277" s="210" t="s">
        <v>175</v>
      </c>
      <c r="G277" s="212">
        <v>107</v>
      </c>
      <c r="H277" s="211"/>
      <c r="I277" s="211">
        <f t="shared" si="28"/>
        <v>0</v>
      </c>
      <c r="J277" s="210">
        <f t="shared" si="29"/>
        <v>2337.9499999999998</v>
      </c>
      <c r="K277" s="215">
        <f t="shared" si="30"/>
        <v>0</v>
      </c>
      <c r="L277" s="215"/>
      <c r="M277" s="215">
        <f>ROUND(G277*(H277),2)</f>
        <v>0</v>
      </c>
      <c r="N277" s="215">
        <v>21.85</v>
      </c>
      <c r="O277" s="215"/>
      <c r="P277" s="217"/>
      <c r="Q277" s="217"/>
      <c r="R277" s="217"/>
      <c r="S277" s="218">
        <f t="shared" si="32"/>
        <v>0</v>
      </c>
      <c r="T277" s="215"/>
      <c r="U277" s="215"/>
      <c r="V277" s="220"/>
      <c r="W277" s="53"/>
      <c r="Z277">
        <v>0</v>
      </c>
    </row>
    <row r="278" spans="1:26" ht="24.95" customHeight="1" x14ac:dyDescent="0.25">
      <c r="A278" s="179"/>
      <c r="B278" s="221">
        <v>146</v>
      </c>
      <c r="C278" s="216" t="s">
        <v>595</v>
      </c>
      <c r="D278" s="315" t="s">
        <v>596</v>
      </c>
      <c r="E278" s="315"/>
      <c r="F278" s="210" t="s">
        <v>175</v>
      </c>
      <c r="G278" s="212">
        <v>68</v>
      </c>
      <c r="H278" s="211"/>
      <c r="I278" s="211">
        <f t="shared" si="28"/>
        <v>0</v>
      </c>
      <c r="J278" s="210">
        <f t="shared" si="29"/>
        <v>1625.2</v>
      </c>
      <c r="K278" s="215">
        <f t="shared" si="30"/>
        <v>0</v>
      </c>
      <c r="L278" s="215"/>
      <c r="M278" s="215">
        <f>ROUND(G278*(H278),2)</f>
        <v>0</v>
      </c>
      <c r="N278" s="215">
        <v>23.9</v>
      </c>
      <c r="O278" s="215"/>
      <c r="P278" s="217"/>
      <c r="Q278" s="217"/>
      <c r="R278" s="217"/>
      <c r="S278" s="218">
        <f t="shared" si="32"/>
        <v>0</v>
      </c>
      <c r="T278" s="215"/>
      <c r="U278" s="215"/>
      <c r="V278" s="220"/>
      <c r="W278" s="53"/>
      <c r="Z278">
        <v>0</v>
      </c>
    </row>
    <row r="279" spans="1:26" ht="24.95" customHeight="1" x14ac:dyDescent="0.25">
      <c r="A279" s="179"/>
      <c r="B279" s="205">
        <v>147</v>
      </c>
      <c r="C279" s="180" t="s">
        <v>597</v>
      </c>
      <c r="D279" s="236" t="s">
        <v>598</v>
      </c>
      <c r="E279" s="236"/>
      <c r="F279" s="173" t="s">
        <v>175</v>
      </c>
      <c r="G279" s="175">
        <v>2</v>
      </c>
      <c r="H279" s="174"/>
      <c r="I279" s="174">
        <f t="shared" si="28"/>
        <v>0</v>
      </c>
      <c r="J279" s="173">
        <f t="shared" si="29"/>
        <v>33.380000000000003</v>
      </c>
      <c r="K279" s="178">
        <f t="shared" si="30"/>
        <v>0</v>
      </c>
      <c r="L279" s="178">
        <f>ROUND(G279*(H279),2)</f>
        <v>0</v>
      </c>
      <c r="M279" s="178"/>
      <c r="N279" s="178">
        <v>16.690000000000001</v>
      </c>
      <c r="O279" s="178"/>
      <c r="P279" s="183">
        <v>4.4000000000000002E-4</v>
      </c>
      <c r="Q279" s="181"/>
      <c r="R279" s="181">
        <v>4.4000000000000002E-4</v>
      </c>
      <c r="S279" s="182">
        <f t="shared" si="32"/>
        <v>1E-3</v>
      </c>
      <c r="T279" s="178"/>
      <c r="U279" s="178"/>
      <c r="V279" s="191"/>
      <c r="W279" s="53"/>
      <c r="Z279">
        <v>0</v>
      </c>
    </row>
    <row r="280" spans="1:26" ht="24.95" customHeight="1" x14ac:dyDescent="0.25">
      <c r="A280" s="179"/>
      <c r="B280" s="221">
        <v>148</v>
      </c>
      <c r="C280" s="216" t="s">
        <v>599</v>
      </c>
      <c r="D280" s="315" t="s">
        <v>600</v>
      </c>
      <c r="E280" s="315"/>
      <c r="F280" s="210" t="s">
        <v>175</v>
      </c>
      <c r="G280" s="212">
        <v>2</v>
      </c>
      <c r="H280" s="211"/>
      <c r="I280" s="211">
        <f t="shared" si="28"/>
        <v>0</v>
      </c>
      <c r="J280" s="210">
        <f t="shared" si="29"/>
        <v>130</v>
      </c>
      <c r="K280" s="215">
        <f t="shared" si="30"/>
        <v>0</v>
      </c>
      <c r="L280" s="215"/>
      <c r="M280" s="215">
        <f>ROUND(G280*(H280),2)</f>
        <v>0</v>
      </c>
      <c r="N280" s="215">
        <v>65</v>
      </c>
      <c r="O280" s="215"/>
      <c r="P280" s="217"/>
      <c r="Q280" s="217"/>
      <c r="R280" s="217"/>
      <c r="S280" s="218">
        <f t="shared" si="32"/>
        <v>0</v>
      </c>
      <c r="T280" s="215"/>
      <c r="U280" s="215"/>
      <c r="V280" s="220"/>
      <c r="W280" s="53"/>
      <c r="Z280">
        <v>0</v>
      </c>
    </row>
    <row r="281" spans="1:26" ht="35.1" customHeight="1" x14ac:dyDescent="0.25">
      <c r="A281" s="179"/>
      <c r="B281" s="205">
        <v>149</v>
      </c>
      <c r="C281" s="180" t="s">
        <v>601</v>
      </c>
      <c r="D281" s="236" t="s">
        <v>602</v>
      </c>
      <c r="E281" s="236"/>
      <c r="F281" s="173" t="s">
        <v>175</v>
      </c>
      <c r="G281" s="175">
        <v>15</v>
      </c>
      <c r="H281" s="174"/>
      <c r="I281" s="174">
        <f t="shared" si="28"/>
        <v>0</v>
      </c>
      <c r="J281" s="173">
        <f t="shared" si="29"/>
        <v>170.25</v>
      </c>
      <c r="K281" s="178">
        <f t="shared" si="30"/>
        <v>0</v>
      </c>
      <c r="L281" s="178">
        <f t="shared" ref="L281:L298" si="33">ROUND(G281*(H281),2)</f>
        <v>0</v>
      </c>
      <c r="M281" s="178"/>
      <c r="N281" s="178">
        <v>11.35</v>
      </c>
      <c r="O281" s="178"/>
      <c r="P281" s="181"/>
      <c r="Q281" s="181"/>
      <c r="R281" s="181"/>
      <c r="S281" s="182">
        <f t="shared" si="32"/>
        <v>0</v>
      </c>
      <c r="T281" s="178"/>
      <c r="U281" s="178"/>
      <c r="V281" s="191"/>
      <c r="W281" s="53"/>
      <c r="Z281">
        <v>0</v>
      </c>
    </row>
    <row r="282" spans="1:26" ht="35.1" customHeight="1" x14ac:dyDescent="0.25">
      <c r="A282" s="179"/>
      <c r="B282" s="205">
        <v>150</v>
      </c>
      <c r="C282" s="180" t="s">
        <v>603</v>
      </c>
      <c r="D282" s="236" t="s">
        <v>604</v>
      </c>
      <c r="E282" s="236"/>
      <c r="F282" s="173" t="s">
        <v>120</v>
      </c>
      <c r="G282" s="175">
        <v>100</v>
      </c>
      <c r="H282" s="174"/>
      <c r="I282" s="174">
        <f t="shared" si="28"/>
        <v>0</v>
      </c>
      <c r="J282" s="173">
        <f t="shared" si="29"/>
        <v>8125</v>
      </c>
      <c r="K282" s="178">
        <f t="shared" si="30"/>
        <v>0</v>
      </c>
      <c r="L282" s="178">
        <f t="shared" si="33"/>
        <v>0</v>
      </c>
      <c r="M282" s="178"/>
      <c r="N282" s="178">
        <v>81.25</v>
      </c>
      <c r="O282" s="178"/>
      <c r="P282" s="181"/>
      <c r="Q282" s="181"/>
      <c r="R282" s="181"/>
      <c r="S282" s="182">
        <f t="shared" si="32"/>
        <v>0</v>
      </c>
      <c r="T282" s="178"/>
      <c r="U282" s="178"/>
      <c r="V282" s="191"/>
      <c r="W282" s="53"/>
      <c r="Z282">
        <v>0</v>
      </c>
    </row>
    <row r="283" spans="1:26" ht="35.1" customHeight="1" x14ac:dyDescent="0.25">
      <c r="A283" s="179"/>
      <c r="B283" s="205">
        <v>151</v>
      </c>
      <c r="C283" s="180" t="s">
        <v>127</v>
      </c>
      <c r="D283" s="236" t="s">
        <v>128</v>
      </c>
      <c r="E283" s="236"/>
      <c r="F283" s="173" t="s">
        <v>120</v>
      </c>
      <c r="G283" s="175">
        <v>17.100000000000001</v>
      </c>
      <c r="H283" s="174"/>
      <c r="I283" s="174">
        <f t="shared" si="28"/>
        <v>0</v>
      </c>
      <c r="J283" s="173">
        <f t="shared" si="29"/>
        <v>1226.24</v>
      </c>
      <c r="K283" s="178">
        <f t="shared" si="30"/>
        <v>0</v>
      </c>
      <c r="L283" s="178">
        <f t="shared" si="33"/>
        <v>0</v>
      </c>
      <c r="M283" s="178"/>
      <c r="N283" s="178">
        <v>71.709999999999994</v>
      </c>
      <c r="O283" s="178"/>
      <c r="P283" s="181"/>
      <c r="Q283" s="181"/>
      <c r="R283" s="181"/>
      <c r="S283" s="182">
        <f t="shared" si="32"/>
        <v>0</v>
      </c>
      <c r="T283" s="178"/>
      <c r="U283" s="178"/>
      <c r="V283" s="191"/>
      <c r="W283" s="53"/>
      <c r="Z283">
        <v>0</v>
      </c>
    </row>
    <row r="284" spans="1:26" ht="24.95" customHeight="1" x14ac:dyDescent="0.25">
      <c r="A284" s="179"/>
      <c r="B284" s="205">
        <v>152</v>
      </c>
      <c r="C284" s="180" t="s">
        <v>129</v>
      </c>
      <c r="D284" s="236" t="s">
        <v>130</v>
      </c>
      <c r="E284" s="236"/>
      <c r="F284" s="173" t="s">
        <v>120</v>
      </c>
      <c r="G284" s="175">
        <v>17.100000000000001</v>
      </c>
      <c r="H284" s="174"/>
      <c r="I284" s="174">
        <f t="shared" si="28"/>
        <v>0</v>
      </c>
      <c r="J284" s="173">
        <f t="shared" si="29"/>
        <v>641.59</v>
      </c>
      <c r="K284" s="178">
        <f t="shared" si="30"/>
        <v>0</v>
      </c>
      <c r="L284" s="178">
        <f t="shared" si="33"/>
        <v>0</v>
      </c>
      <c r="M284" s="178"/>
      <c r="N284" s="178">
        <v>37.520000000000003</v>
      </c>
      <c r="O284" s="178"/>
      <c r="P284" s="181"/>
      <c r="Q284" s="181"/>
      <c r="R284" s="181"/>
      <c r="S284" s="182">
        <f t="shared" si="32"/>
        <v>0</v>
      </c>
      <c r="T284" s="178"/>
      <c r="U284" s="178"/>
      <c r="V284" s="191"/>
      <c r="W284" s="53"/>
      <c r="Z284">
        <v>0</v>
      </c>
    </row>
    <row r="285" spans="1:26" ht="24.95" customHeight="1" x14ac:dyDescent="0.25">
      <c r="A285" s="179"/>
      <c r="B285" s="205">
        <v>153</v>
      </c>
      <c r="C285" s="180" t="s">
        <v>605</v>
      </c>
      <c r="D285" s="236" t="s">
        <v>606</v>
      </c>
      <c r="E285" s="236"/>
      <c r="F285" s="173" t="s">
        <v>607</v>
      </c>
      <c r="G285" s="175">
        <v>120</v>
      </c>
      <c r="H285" s="174"/>
      <c r="I285" s="174">
        <f t="shared" si="28"/>
        <v>0</v>
      </c>
      <c r="J285" s="173">
        <f t="shared" si="29"/>
        <v>295.2</v>
      </c>
      <c r="K285" s="178">
        <f t="shared" si="30"/>
        <v>0</v>
      </c>
      <c r="L285" s="178">
        <f t="shared" si="33"/>
        <v>0</v>
      </c>
      <c r="M285" s="178"/>
      <c r="N285" s="178">
        <v>2.46</v>
      </c>
      <c r="O285" s="178"/>
      <c r="P285" s="183">
        <v>3.0000000000000001E-5</v>
      </c>
      <c r="Q285" s="181"/>
      <c r="R285" s="181">
        <v>3.0000000000000001E-5</v>
      </c>
      <c r="S285" s="182">
        <f t="shared" si="32"/>
        <v>4.0000000000000001E-3</v>
      </c>
      <c r="T285" s="178"/>
      <c r="U285" s="178"/>
      <c r="V285" s="191"/>
      <c r="W285" s="53"/>
      <c r="Z285">
        <v>0</v>
      </c>
    </row>
    <row r="286" spans="1:26" ht="24.95" customHeight="1" x14ac:dyDescent="0.25">
      <c r="A286" s="179"/>
      <c r="B286" s="205">
        <v>154</v>
      </c>
      <c r="C286" s="180" t="s">
        <v>150</v>
      </c>
      <c r="D286" s="236" t="s">
        <v>151</v>
      </c>
      <c r="E286" s="236"/>
      <c r="F286" s="173" t="s">
        <v>152</v>
      </c>
      <c r="G286" s="175">
        <v>257.86099999999999</v>
      </c>
      <c r="H286" s="174"/>
      <c r="I286" s="174">
        <f t="shared" si="28"/>
        <v>0</v>
      </c>
      <c r="J286" s="173">
        <f t="shared" si="29"/>
        <v>3179.43</v>
      </c>
      <c r="K286" s="178">
        <f t="shared" si="30"/>
        <v>0</v>
      </c>
      <c r="L286" s="178">
        <f t="shared" si="33"/>
        <v>0</v>
      </c>
      <c r="M286" s="178"/>
      <c r="N286" s="178">
        <v>12.33</v>
      </c>
      <c r="O286" s="178"/>
      <c r="P286" s="181"/>
      <c r="Q286" s="181"/>
      <c r="R286" s="181"/>
      <c r="S286" s="182">
        <f t="shared" si="32"/>
        <v>0</v>
      </c>
      <c r="T286" s="178"/>
      <c r="U286" s="178"/>
      <c r="V286" s="191"/>
      <c r="W286" s="53"/>
      <c r="Z286">
        <v>0</v>
      </c>
    </row>
    <row r="287" spans="1:26" ht="24.95" customHeight="1" x14ac:dyDescent="0.25">
      <c r="A287" s="179"/>
      <c r="B287" s="205">
        <v>155</v>
      </c>
      <c r="C287" s="180" t="s">
        <v>153</v>
      </c>
      <c r="D287" s="236" t="s">
        <v>154</v>
      </c>
      <c r="E287" s="236"/>
      <c r="F287" s="173" t="s">
        <v>152</v>
      </c>
      <c r="G287" s="175">
        <v>1805.027</v>
      </c>
      <c r="H287" s="174"/>
      <c r="I287" s="174">
        <f t="shared" si="28"/>
        <v>0</v>
      </c>
      <c r="J287" s="173">
        <f t="shared" si="29"/>
        <v>703.96</v>
      </c>
      <c r="K287" s="178">
        <f t="shared" si="30"/>
        <v>0</v>
      </c>
      <c r="L287" s="178">
        <f t="shared" si="33"/>
        <v>0</v>
      </c>
      <c r="M287" s="178"/>
      <c r="N287" s="178">
        <v>0.39</v>
      </c>
      <c r="O287" s="178"/>
      <c r="P287" s="181"/>
      <c r="Q287" s="181"/>
      <c r="R287" s="181"/>
      <c r="S287" s="182">
        <f t="shared" si="32"/>
        <v>0</v>
      </c>
      <c r="T287" s="178"/>
      <c r="U287" s="178"/>
      <c r="V287" s="191"/>
      <c r="W287" s="53"/>
      <c r="Z287">
        <v>0</v>
      </c>
    </row>
    <row r="288" spans="1:26" ht="24.95" customHeight="1" x14ac:dyDescent="0.25">
      <c r="A288" s="179"/>
      <c r="B288" s="205">
        <v>156</v>
      </c>
      <c r="C288" s="180" t="s">
        <v>155</v>
      </c>
      <c r="D288" s="236" t="s">
        <v>156</v>
      </c>
      <c r="E288" s="236"/>
      <c r="F288" s="173" t="s">
        <v>152</v>
      </c>
      <c r="G288" s="175">
        <v>257.86099999999999</v>
      </c>
      <c r="H288" s="174"/>
      <c r="I288" s="174">
        <f t="shared" si="28"/>
        <v>0</v>
      </c>
      <c r="J288" s="173">
        <f t="shared" si="29"/>
        <v>2457.42</v>
      </c>
      <c r="K288" s="178">
        <f t="shared" si="30"/>
        <v>0</v>
      </c>
      <c r="L288" s="178">
        <f t="shared" si="33"/>
        <v>0</v>
      </c>
      <c r="M288" s="178"/>
      <c r="N288" s="178">
        <v>9.5299999999999994</v>
      </c>
      <c r="O288" s="178"/>
      <c r="P288" s="181"/>
      <c r="Q288" s="181"/>
      <c r="R288" s="181"/>
      <c r="S288" s="182">
        <f t="shared" si="32"/>
        <v>0</v>
      </c>
      <c r="T288" s="178"/>
      <c r="U288" s="178"/>
      <c r="V288" s="191"/>
      <c r="W288" s="53"/>
      <c r="Z288">
        <v>0</v>
      </c>
    </row>
    <row r="289" spans="1:26" ht="24.95" customHeight="1" x14ac:dyDescent="0.25">
      <c r="A289" s="179"/>
      <c r="B289" s="205">
        <v>157</v>
      </c>
      <c r="C289" s="180" t="s">
        <v>157</v>
      </c>
      <c r="D289" s="236" t="s">
        <v>158</v>
      </c>
      <c r="E289" s="236"/>
      <c r="F289" s="173" t="s">
        <v>152</v>
      </c>
      <c r="G289" s="175">
        <v>1031.444</v>
      </c>
      <c r="H289" s="174"/>
      <c r="I289" s="174">
        <f t="shared" si="28"/>
        <v>0</v>
      </c>
      <c r="J289" s="173">
        <f t="shared" si="29"/>
        <v>1103.6500000000001</v>
      </c>
      <c r="K289" s="178">
        <f t="shared" si="30"/>
        <v>0</v>
      </c>
      <c r="L289" s="178">
        <f t="shared" si="33"/>
        <v>0</v>
      </c>
      <c r="M289" s="178"/>
      <c r="N289" s="178">
        <v>1.07</v>
      </c>
      <c r="O289" s="178"/>
      <c r="P289" s="181"/>
      <c r="Q289" s="181"/>
      <c r="R289" s="181"/>
      <c r="S289" s="182">
        <f t="shared" si="32"/>
        <v>0</v>
      </c>
      <c r="T289" s="178"/>
      <c r="U289" s="178"/>
      <c r="V289" s="191"/>
      <c r="W289" s="53"/>
      <c r="Z289">
        <v>0</v>
      </c>
    </row>
    <row r="290" spans="1:26" ht="24.95" customHeight="1" x14ac:dyDescent="0.25">
      <c r="A290" s="179"/>
      <c r="B290" s="205">
        <v>158</v>
      </c>
      <c r="C290" s="180" t="s">
        <v>161</v>
      </c>
      <c r="D290" s="236" t="s">
        <v>162</v>
      </c>
      <c r="E290" s="236"/>
      <c r="F290" s="173" t="s">
        <v>152</v>
      </c>
      <c r="G290" s="175">
        <v>257.86099999999999</v>
      </c>
      <c r="H290" s="174"/>
      <c r="I290" s="174">
        <f t="shared" si="28"/>
        <v>0</v>
      </c>
      <c r="J290" s="173">
        <f t="shared" si="29"/>
        <v>2062.89</v>
      </c>
      <c r="K290" s="178">
        <f t="shared" si="30"/>
        <v>0</v>
      </c>
      <c r="L290" s="178">
        <f t="shared" si="33"/>
        <v>0</v>
      </c>
      <c r="M290" s="178"/>
      <c r="N290" s="178">
        <v>8</v>
      </c>
      <c r="O290" s="178"/>
      <c r="P290" s="181"/>
      <c r="Q290" s="181"/>
      <c r="R290" s="181"/>
      <c r="S290" s="182">
        <f t="shared" si="32"/>
        <v>0</v>
      </c>
      <c r="T290" s="178"/>
      <c r="U290" s="178"/>
      <c r="V290" s="191"/>
      <c r="W290" s="53"/>
      <c r="Z290">
        <v>0</v>
      </c>
    </row>
    <row r="291" spans="1:26" ht="24.95" customHeight="1" x14ac:dyDescent="0.25">
      <c r="A291" s="179"/>
      <c r="B291" s="205">
        <v>159</v>
      </c>
      <c r="C291" s="180" t="s">
        <v>608</v>
      </c>
      <c r="D291" s="236" t="s">
        <v>609</v>
      </c>
      <c r="E291" s="236"/>
      <c r="F291" s="173" t="s">
        <v>610</v>
      </c>
      <c r="G291" s="175">
        <v>1</v>
      </c>
      <c r="H291" s="174"/>
      <c r="I291" s="174">
        <f t="shared" si="28"/>
        <v>0</v>
      </c>
      <c r="J291" s="173">
        <f t="shared" si="29"/>
        <v>5000</v>
      </c>
      <c r="K291" s="178">
        <f t="shared" si="30"/>
        <v>0</v>
      </c>
      <c r="L291" s="178">
        <f t="shared" si="33"/>
        <v>0</v>
      </c>
      <c r="M291" s="178"/>
      <c r="N291" s="178">
        <v>5000</v>
      </c>
      <c r="O291" s="178"/>
      <c r="P291" s="181"/>
      <c r="Q291" s="181"/>
      <c r="R291" s="181"/>
      <c r="S291" s="182">
        <f t="shared" si="32"/>
        <v>0</v>
      </c>
      <c r="T291" s="178"/>
      <c r="U291" s="178"/>
      <c r="V291" s="191"/>
      <c r="W291" s="53"/>
      <c r="Z291">
        <v>0</v>
      </c>
    </row>
    <row r="292" spans="1:26" ht="24.95" customHeight="1" x14ac:dyDescent="0.25">
      <c r="A292" s="179"/>
      <c r="B292" s="205">
        <v>160</v>
      </c>
      <c r="C292" s="180" t="s">
        <v>611</v>
      </c>
      <c r="D292" s="236" t="s">
        <v>612</v>
      </c>
      <c r="E292" s="236"/>
      <c r="F292" s="173" t="s">
        <v>175</v>
      </c>
      <c r="G292" s="175">
        <v>4</v>
      </c>
      <c r="H292" s="174"/>
      <c r="I292" s="174">
        <f t="shared" si="28"/>
        <v>0</v>
      </c>
      <c r="J292" s="173">
        <f t="shared" si="29"/>
        <v>260</v>
      </c>
      <c r="K292" s="178">
        <f t="shared" si="30"/>
        <v>0</v>
      </c>
      <c r="L292" s="178">
        <f t="shared" si="33"/>
        <v>0</v>
      </c>
      <c r="M292" s="178"/>
      <c r="N292" s="178">
        <v>65</v>
      </c>
      <c r="O292" s="178"/>
      <c r="P292" s="181"/>
      <c r="Q292" s="181"/>
      <c r="R292" s="181"/>
      <c r="S292" s="182">
        <f t="shared" si="32"/>
        <v>0</v>
      </c>
      <c r="T292" s="178"/>
      <c r="U292" s="178"/>
      <c r="V292" s="191"/>
      <c r="W292" s="53"/>
      <c r="Z292">
        <v>0</v>
      </c>
    </row>
    <row r="293" spans="1:26" ht="24.95" customHeight="1" x14ac:dyDescent="0.25">
      <c r="A293" s="179"/>
      <c r="B293" s="205">
        <v>161</v>
      </c>
      <c r="C293" s="180" t="s">
        <v>613</v>
      </c>
      <c r="D293" s="236" t="s">
        <v>614</v>
      </c>
      <c r="E293" s="236"/>
      <c r="F293" s="173" t="s">
        <v>175</v>
      </c>
      <c r="G293" s="175">
        <v>27</v>
      </c>
      <c r="H293" s="174"/>
      <c r="I293" s="174">
        <f t="shared" si="28"/>
        <v>0</v>
      </c>
      <c r="J293" s="173">
        <f t="shared" si="29"/>
        <v>1215</v>
      </c>
      <c r="K293" s="178">
        <f t="shared" si="30"/>
        <v>0</v>
      </c>
      <c r="L293" s="178">
        <f t="shared" si="33"/>
        <v>0</v>
      </c>
      <c r="M293" s="178"/>
      <c r="N293" s="178">
        <v>45</v>
      </c>
      <c r="O293" s="178"/>
      <c r="P293" s="181"/>
      <c r="Q293" s="181"/>
      <c r="R293" s="181"/>
      <c r="S293" s="182">
        <f t="shared" si="32"/>
        <v>0</v>
      </c>
      <c r="T293" s="178"/>
      <c r="U293" s="178"/>
      <c r="V293" s="191"/>
      <c r="W293" s="53"/>
      <c r="Z293">
        <v>0</v>
      </c>
    </row>
    <row r="294" spans="1:26" ht="24.95" customHeight="1" x14ac:dyDescent="0.25">
      <c r="A294" s="179"/>
      <c r="B294" s="205">
        <v>162</v>
      </c>
      <c r="C294" s="180" t="s">
        <v>615</v>
      </c>
      <c r="D294" s="236" t="s">
        <v>616</v>
      </c>
      <c r="E294" s="236"/>
      <c r="F294" s="173" t="s">
        <v>133</v>
      </c>
      <c r="G294" s="175">
        <v>33.524999999999999</v>
      </c>
      <c r="H294" s="174"/>
      <c r="I294" s="174">
        <f t="shared" si="28"/>
        <v>0</v>
      </c>
      <c r="J294" s="173">
        <f t="shared" si="29"/>
        <v>2849.63</v>
      </c>
      <c r="K294" s="178">
        <f t="shared" si="30"/>
        <v>0</v>
      </c>
      <c r="L294" s="178">
        <f t="shared" si="33"/>
        <v>0</v>
      </c>
      <c r="M294" s="178"/>
      <c r="N294" s="178">
        <v>85</v>
      </c>
      <c r="O294" s="178"/>
      <c r="P294" s="181"/>
      <c r="Q294" s="181"/>
      <c r="R294" s="181"/>
      <c r="S294" s="182">
        <f t="shared" si="32"/>
        <v>0</v>
      </c>
      <c r="T294" s="178"/>
      <c r="U294" s="178"/>
      <c r="V294" s="191"/>
      <c r="W294" s="53"/>
      <c r="Z294">
        <v>0</v>
      </c>
    </row>
    <row r="295" spans="1:26" ht="24.95" customHeight="1" x14ac:dyDescent="0.25">
      <c r="A295" s="179"/>
      <c r="B295" s="205">
        <v>163</v>
      </c>
      <c r="C295" s="180" t="s">
        <v>617</v>
      </c>
      <c r="D295" s="236" t="s">
        <v>618</v>
      </c>
      <c r="E295" s="236"/>
      <c r="F295" s="173" t="s">
        <v>113</v>
      </c>
      <c r="G295" s="175">
        <v>316.39999999999998</v>
      </c>
      <c r="H295" s="174"/>
      <c r="I295" s="174">
        <f t="shared" si="28"/>
        <v>0</v>
      </c>
      <c r="J295" s="173">
        <f t="shared" si="29"/>
        <v>12023.2</v>
      </c>
      <c r="K295" s="178">
        <f t="shared" si="30"/>
        <v>0</v>
      </c>
      <c r="L295" s="178">
        <f t="shared" si="33"/>
        <v>0</v>
      </c>
      <c r="M295" s="178"/>
      <c r="N295" s="178">
        <v>38</v>
      </c>
      <c r="O295" s="178"/>
      <c r="P295" s="181"/>
      <c r="Q295" s="181"/>
      <c r="R295" s="181"/>
      <c r="S295" s="182">
        <f t="shared" si="32"/>
        <v>0</v>
      </c>
      <c r="T295" s="178"/>
      <c r="U295" s="178"/>
      <c r="V295" s="191"/>
      <c r="W295" s="53"/>
      <c r="Z295">
        <v>0</v>
      </c>
    </row>
    <row r="296" spans="1:26" ht="24.95" customHeight="1" x14ac:dyDescent="0.25">
      <c r="A296" s="179"/>
      <c r="B296" s="205">
        <v>164</v>
      </c>
      <c r="C296" s="180" t="s">
        <v>619</v>
      </c>
      <c r="D296" s="236" t="s">
        <v>620</v>
      </c>
      <c r="E296" s="236"/>
      <c r="F296" s="173" t="s">
        <v>175</v>
      </c>
      <c r="G296" s="175">
        <v>621</v>
      </c>
      <c r="H296" s="174"/>
      <c r="I296" s="174">
        <f t="shared" si="28"/>
        <v>0</v>
      </c>
      <c r="J296" s="173">
        <f t="shared" si="29"/>
        <v>38502</v>
      </c>
      <c r="K296" s="178">
        <f t="shared" si="30"/>
        <v>0</v>
      </c>
      <c r="L296" s="178">
        <f t="shared" si="33"/>
        <v>0</v>
      </c>
      <c r="M296" s="178"/>
      <c r="N296" s="178">
        <v>62</v>
      </c>
      <c r="O296" s="178"/>
      <c r="P296" s="181"/>
      <c r="Q296" s="181"/>
      <c r="R296" s="181"/>
      <c r="S296" s="182">
        <f t="shared" si="32"/>
        <v>0</v>
      </c>
      <c r="T296" s="178"/>
      <c r="U296" s="178"/>
      <c r="V296" s="191"/>
      <c r="W296" s="53"/>
      <c r="Z296">
        <v>0</v>
      </c>
    </row>
    <row r="297" spans="1:26" ht="24.95" customHeight="1" x14ac:dyDescent="0.25">
      <c r="A297" s="179"/>
      <c r="B297" s="205">
        <v>165</v>
      </c>
      <c r="C297" s="180" t="s">
        <v>621</v>
      </c>
      <c r="D297" s="236" t="s">
        <v>622</v>
      </c>
      <c r="E297" s="236"/>
      <c r="F297" s="173" t="s">
        <v>175</v>
      </c>
      <c r="G297" s="175">
        <v>42</v>
      </c>
      <c r="H297" s="174"/>
      <c r="I297" s="174">
        <f t="shared" si="28"/>
        <v>0</v>
      </c>
      <c r="J297" s="173">
        <f t="shared" si="29"/>
        <v>3864</v>
      </c>
      <c r="K297" s="178">
        <f t="shared" si="30"/>
        <v>0</v>
      </c>
      <c r="L297" s="178">
        <f t="shared" si="33"/>
        <v>0</v>
      </c>
      <c r="M297" s="178"/>
      <c r="N297" s="178">
        <v>92</v>
      </c>
      <c r="O297" s="178"/>
      <c r="P297" s="181"/>
      <c r="Q297" s="181"/>
      <c r="R297" s="181"/>
      <c r="S297" s="182">
        <f t="shared" si="32"/>
        <v>0</v>
      </c>
      <c r="T297" s="178"/>
      <c r="U297" s="178"/>
      <c r="V297" s="191"/>
      <c r="W297" s="53"/>
      <c r="Z297">
        <v>0</v>
      </c>
    </row>
    <row r="298" spans="1:26" ht="24.95" customHeight="1" x14ac:dyDescent="0.25">
      <c r="A298" s="179"/>
      <c r="B298" s="205">
        <v>166</v>
      </c>
      <c r="C298" s="180" t="s">
        <v>623</v>
      </c>
      <c r="D298" s="236" t="s">
        <v>624</v>
      </c>
      <c r="E298" s="236"/>
      <c r="F298" s="173" t="s">
        <v>175</v>
      </c>
      <c r="G298" s="175">
        <v>45</v>
      </c>
      <c r="H298" s="174"/>
      <c r="I298" s="174">
        <f t="shared" si="28"/>
        <v>0</v>
      </c>
      <c r="J298" s="173">
        <f t="shared" si="29"/>
        <v>810</v>
      </c>
      <c r="K298" s="178">
        <f t="shared" si="30"/>
        <v>0</v>
      </c>
      <c r="L298" s="178">
        <f t="shared" si="33"/>
        <v>0</v>
      </c>
      <c r="M298" s="178"/>
      <c r="N298" s="178">
        <v>18</v>
      </c>
      <c r="O298" s="178"/>
      <c r="P298" s="181"/>
      <c r="Q298" s="181"/>
      <c r="R298" s="181"/>
      <c r="S298" s="182">
        <f t="shared" si="32"/>
        <v>0</v>
      </c>
      <c r="T298" s="178"/>
      <c r="U298" s="178"/>
      <c r="V298" s="191"/>
      <c r="W298" s="53"/>
      <c r="Z298">
        <v>0</v>
      </c>
    </row>
    <row r="299" spans="1:26" x14ac:dyDescent="0.25">
      <c r="A299" s="10"/>
      <c r="B299" s="204"/>
      <c r="C299" s="172">
        <v>9</v>
      </c>
      <c r="D299" s="235" t="s">
        <v>78</v>
      </c>
      <c r="E299" s="235"/>
      <c r="F299" s="10"/>
      <c r="G299" s="171"/>
      <c r="H299" s="138"/>
      <c r="I299" s="140">
        <f>ROUND((SUM(I264:I298))/1,2)</f>
        <v>0</v>
      </c>
      <c r="J299" s="10"/>
      <c r="K299" s="10"/>
      <c r="L299" s="10">
        <f>ROUND((SUM(L264:L298))/1,2)</f>
        <v>0</v>
      </c>
      <c r="M299" s="10">
        <f>ROUND((SUM(M264:M298))/1,2)</f>
        <v>0</v>
      </c>
      <c r="N299" s="10"/>
      <c r="O299" s="10"/>
      <c r="P299" s="10"/>
      <c r="Q299" s="10"/>
      <c r="R299" s="10"/>
      <c r="S299" s="10">
        <f>ROUND((SUM(S264:S298))/1,2)</f>
        <v>30.88</v>
      </c>
      <c r="T299" s="10"/>
      <c r="U299" s="10"/>
      <c r="V299" s="192">
        <f>ROUND((SUM(V264:V298))/1,2)</f>
        <v>0</v>
      </c>
      <c r="W299" s="208"/>
      <c r="X299" s="137"/>
      <c r="Y299" s="137"/>
      <c r="Z299" s="137"/>
    </row>
    <row r="300" spans="1:26" x14ac:dyDescent="0.25">
      <c r="A300" s="1"/>
      <c r="B300" s="200"/>
      <c r="C300" s="1"/>
      <c r="D300" s="1"/>
      <c r="E300" s="1"/>
      <c r="F300" s="1"/>
      <c r="G300" s="165"/>
      <c r="H300" s="131"/>
      <c r="I300" s="13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93"/>
      <c r="W300" s="53"/>
    </row>
    <row r="301" spans="1:26" x14ac:dyDescent="0.25">
      <c r="A301" s="10"/>
      <c r="B301" s="204"/>
      <c r="C301" s="172">
        <v>99</v>
      </c>
      <c r="D301" s="235" t="s">
        <v>297</v>
      </c>
      <c r="E301" s="235"/>
      <c r="F301" s="10"/>
      <c r="G301" s="171"/>
      <c r="H301" s="138"/>
      <c r="I301" s="138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90"/>
      <c r="W301" s="208"/>
      <c r="X301" s="137"/>
      <c r="Y301" s="137"/>
      <c r="Z301" s="137"/>
    </row>
    <row r="302" spans="1:26" ht="24.95" customHeight="1" x14ac:dyDescent="0.25">
      <c r="A302" s="179"/>
      <c r="B302" s="205">
        <v>167</v>
      </c>
      <c r="C302" s="180" t="s">
        <v>625</v>
      </c>
      <c r="D302" s="236" t="s">
        <v>626</v>
      </c>
      <c r="E302" s="236"/>
      <c r="F302" s="173" t="s">
        <v>152</v>
      </c>
      <c r="G302" s="175">
        <v>8606.1810000000005</v>
      </c>
      <c r="H302" s="174"/>
      <c r="I302" s="174">
        <f>ROUND(G302*(H302),2)</f>
        <v>0</v>
      </c>
      <c r="J302" s="173">
        <f>ROUND(G302*(N302),2)</f>
        <v>71173.119999999995</v>
      </c>
      <c r="K302" s="178">
        <f>ROUND(G302*(O302),2)</f>
        <v>0</v>
      </c>
      <c r="L302" s="178">
        <f>ROUND(G302*(H302),2)</f>
        <v>0</v>
      </c>
      <c r="M302" s="178"/>
      <c r="N302" s="178">
        <v>8.27</v>
      </c>
      <c r="O302" s="178"/>
      <c r="P302" s="181"/>
      <c r="Q302" s="181"/>
      <c r="R302" s="181"/>
      <c r="S302" s="182">
        <f>ROUND(G302*(P302),3)</f>
        <v>0</v>
      </c>
      <c r="T302" s="178"/>
      <c r="U302" s="178"/>
      <c r="V302" s="191"/>
      <c r="W302" s="53"/>
      <c r="Z302">
        <v>0</v>
      </c>
    </row>
    <row r="303" spans="1:26" x14ac:dyDescent="0.25">
      <c r="A303" s="10"/>
      <c r="B303" s="204"/>
      <c r="C303" s="172">
        <v>99</v>
      </c>
      <c r="D303" s="235" t="s">
        <v>297</v>
      </c>
      <c r="E303" s="235"/>
      <c r="F303" s="10"/>
      <c r="G303" s="171"/>
      <c r="H303" s="138"/>
      <c r="I303" s="140">
        <f>ROUND((SUM(I301:I302))/1,2)</f>
        <v>0</v>
      </c>
      <c r="J303" s="10"/>
      <c r="K303" s="10"/>
      <c r="L303" s="10">
        <f>ROUND((SUM(L301:L302))/1,2)</f>
        <v>0</v>
      </c>
      <c r="M303" s="10">
        <f>ROUND((SUM(M301:M302))/1,2)</f>
        <v>0</v>
      </c>
      <c r="N303" s="10"/>
      <c r="O303" s="10"/>
      <c r="P303" s="10"/>
      <c r="Q303" s="10"/>
      <c r="R303" s="10"/>
      <c r="S303" s="10">
        <f>ROUND((SUM(S301:S302))/1,2)</f>
        <v>0</v>
      </c>
      <c r="T303" s="10"/>
      <c r="U303" s="10"/>
      <c r="V303" s="192">
        <f>ROUND((SUM(V301:V302))/1,2)</f>
        <v>0</v>
      </c>
      <c r="W303" s="208"/>
      <c r="X303" s="137"/>
      <c r="Y303" s="137"/>
      <c r="Z303" s="137"/>
    </row>
    <row r="304" spans="1:26" x14ac:dyDescent="0.25">
      <c r="A304" s="1"/>
      <c r="B304" s="200"/>
      <c r="C304" s="1"/>
      <c r="D304" s="1"/>
      <c r="E304" s="1"/>
      <c r="F304" s="1"/>
      <c r="G304" s="165"/>
      <c r="H304" s="131"/>
      <c r="I304" s="13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93"/>
      <c r="W304" s="53"/>
    </row>
    <row r="305" spans="1:26" x14ac:dyDescent="0.25">
      <c r="A305" s="10"/>
      <c r="B305" s="204"/>
      <c r="C305" s="10"/>
      <c r="D305" s="237" t="s">
        <v>76</v>
      </c>
      <c r="E305" s="237"/>
      <c r="F305" s="10"/>
      <c r="G305" s="171"/>
      <c r="H305" s="138"/>
      <c r="I305" s="140">
        <f>ROUND((SUM(I113:I304))/2,2)</f>
        <v>0</v>
      </c>
      <c r="J305" s="10"/>
      <c r="K305" s="10"/>
      <c r="L305" s="138">
        <f>ROUND((SUM(L113:L304))/2,2)</f>
        <v>0</v>
      </c>
      <c r="M305" s="138">
        <f>ROUND((SUM(M113:M304))/2,2)</f>
        <v>0</v>
      </c>
      <c r="N305" s="10"/>
      <c r="O305" s="10"/>
      <c r="P305" s="184"/>
      <c r="Q305" s="10"/>
      <c r="R305" s="10"/>
      <c r="S305" s="184">
        <f>ROUND((SUM(S113:S304))/2,2)</f>
        <v>2119.73</v>
      </c>
      <c r="T305" s="10"/>
      <c r="U305" s="10"/>
      <c r="V305" s="192">
        <f>ROUND((SUM(V113:V304))/2,2)</f>
        <v>0</v>
      </c>
      <c r="W305" s="53"/>
    </row>
    <row r="306" spans="1:26" x14ac:dyDescent="0.25">
      <c r="A306" s="1"/>
      <c r="B306" s="200"/>
      <c r="C306" s="1"/>
      <c r="D306" s="1"/>
      <c r="E306" s="1"/>
      <c r="F306" s="1"/>
      <c r="G306" s="165"/>
      <c r="H306" s="131"/>
      <c r="I306" s="13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93"/>
      <c r="W306" s="53"/>
    </row>
    <row r="307" spans="1:26" x14ac:dyDescent="0.25">
      <c r="A307" s="10"/>
      <c r="B307" s="204"/>
      <c r="C307" s="10"/>
      <c r="D307" s="237" t="s">
        <v>79</v>
      </c>
      <c r="E307" s="237"/>
      <c r="F307" s="10"/>
      <c r="G307" s="171"/>
      <c r="H307" s="138"/>
      <c r="I307" s="138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90"/>
      <c r="W307" s="208"/>
      <c r="X307" s="137"/>
      <c r="Y307" s="137"/>
      <c r="Z307" s="137"/>
    </row>
    <row r="308" spans="1:26" x14ac:dyDescent="0.25">
      <c r="A308" s="10"/>
      <c r="B308" s="204"/>
      <c r="C308" s="172">
        <v>711</v>
      </c>
      <c r="D308" s="235" t="s">
        <v>298</v>
      </c>
      <c r="E308" s="235"/>
      <c r="F308" s="10"/>
      <c r="G308" s="171"/>
      <c r="H308" s="138"/>
      <c r="I308" s="138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90"/>
      <c r="W308" s="208"/>
      <c r="X308" s="137"/>
      <c r="Y308" s="137"/>
      <c r="Z308" s="137"/>
    </row>
    <row r="309" spans="1:26" ht="24.95" customHeight="1" x14ac:dyDescent="0.25">
      <c r="A309" s="179"/>
      <c r="B309" s="205">
        <v>168</v>
      </c>
      <c r="C309" s="180" t="s">
        <v>627</v>
      </c>
      <c r="D309" s="236" t="s">
        <v>628</v>
      </c>
      <c r="E309" s="236"/>
      <c r="F309" s="173" t="s">
        <v>113</v>
      </c>
      <c r="G309" s="175">
        <v>204.09</v>
      </c>
      <c r="H309" s="174"/>
      <c r="I309" s="174">
        <f t="shared" ref="I309:I321" si="34">ROUND(G309*(H309),2)</f>
        <v>0</v>
      </c>
      <c r="J309" s="173">
        <f t="shared" ref="J309:J321" si="35">ROUND(G309*(N309),2)</f>
        <v>404.1</v>
      </c>
      <c r="K309" s="178">
        <f t="shared" ref="K309:K321" si="36">ROUND(G309*(O309),2)</f>
        <v>0</v>
      </c>
      <c r="L309" s="178">
        <f>ROUND(G309*(H309),2)</f>
        <v>0</v>
      </c>
      <c r="M309" s="178"/>
      <c r="N309" s="178">
        <v>1.98</v>
      </c>
      <c r="O309" s="178"/>
      <c r="P309" s="181"/>
      <c r="Q309" s="181"/>
      <c r="R309" s="181"/>
      <c r="S309" s="182">
        <f t="shared" ref="S309:S321" si="37">ROUND(G309*(P309),3)</f>
        <v>0</v>
      </c>
      <c r="T309" s="178"/>
      <c r="U309" s="178"/>
      <c r="V309" s="191"/>
      <c r="W309" s="53"/>
      <c r="Z309">
        <v>0</v>
      </c>
    </row>
    <row r="310" spans="1:26" ht="24.95" customHeight="1" x14ac:dyDescent="0.25">
      <c r="A310" s="179"/>
      <c r="B310" s="205">
        <v>169</v>
      </c>
      <c r="C310" s="180" t="s">
        <v>629</v>
      </c>
      <c r="D310" s="236" t="s">
        <v>630</v>
      </c>
      <c r="E310" s="236"/>
      <c r="F310" s="173" t="s">
        <v>113</v>
      </c>
      <c r="G310" s="175">
        <v>71.367999999999995</v>
      </c>
      <c r="H310" s="174"/>
      <c r="I310" s="174">
        <f t="shared" si="34"/>
        <v>0</v>
      </c>
      <c r="J310" s="173">
        <f t="shared" si="35"/>
        <v>153.44</v>
      </c>
      <c r="K310" s="178">
        <f t="shared" si="36"/>
        <v>0</v>
      </c>
      <c r="L310" s="178">
        <f>ROUND(G310*(H310),2)</f>
        <v>0</v>
      </c>
      <c r="M310" s="178"/>
      <c r="N310" s="178">
        <v>2.15</v>
      </c>
      <c r="O310" s="178"/>
      <c r="P310" s="181"/>
      <c r="Q310" s="181"/>
      <c r="R310" s="181"/>
      <c r="S310" s="182">
        <f t="shared" si="37"/>
        <v>0</v>
      </c>
      <c r="T310" s="178"/>
      <c r="U310" s="178"/>
      <c r="V310" s="191"/>
      <c r="W310" s="53"/>
      <c r="Z310">
        <v>0</v>
      </c>
    </row>
    <row r="311" spans="1:26" ht="35.1" customHeight="1" x14ac:dyDescent="0.25">
      <c r="A311" s="179"/>
      <c r="B311" s="221">
        <v>170</v>
      </c>
      <c r="C311" s="216" t="s">
        <v>631</v>
      </c>
      <c r="D311" s="315" t="s">
        <v>632</v>
      </c>
      <c r="E311" s="315"/>
      <c r="F311" s="210" t="s">
        <v>270</v>
      </c>
      <c r="G311" s="212">
        <v>330.55</v>
      </c>
      <c r="H311" s="211"/>
      <c r="I311" s="211">
        <f t="shared" si="34"/>
        <v>0</v>
      </c>
      <c r="J311" s="210">
        <f t="shared" si="35"/>
        <v>1470.95</v>
      </c>
      <c r="K311" s="215">
        <f t="shared" si="36"/>
        <v>0</v>
      </c>
      <c r="L311" s="215"/>
      <c r="M311" s="215">
        <f>ROUND(G311*(H311),2)</f>
        <v>0</v>
      </c>
      <c r="N311" s="215">
        <v>4.45</v>
      </c>
      <c r="O311" s="215"/>
      <c r="P311" s="217"/>
      <c r="Q311" s="217"/>
      <c r="R311" s="217"/>
      <c r="S311" s="218">
        <f t="shared" si="37"/>
        <v>0</v>
      </c>
      <c r="T311" s="215"/>
      <c r="U311" s="215"/>
      <c r="V311" s="220"/>
      <c r="W311" s="53"/>
      <c r="Z311">
        <v>0</v>
      </c>
    </row>
    <row r="312" spans="1:26" ht="35.1" customHeight="1" x14ac:dyDescent="0.25">
      <c r="A312" s="179"/>
      <c r="B312" s="221">
        <v>171</v>
      </c>
      <c r="C312" s="216" t="s">
        <v>633</v>
      </c>
      <c r="D312" s="315" t="s">
        <v>634</v>
      </c>
      <c r="E312" s="315"/>
      <c r="F312" s="210" t="s">
        <v>133</v>
      </c>
      <c r="G312" s="212">
        <v>318.55500000000001</v>
      </c>
      <c r="H312" s="211"/>
      <c r="I312" s="211">
        <f t="shared" si="34"/>
        <v>0</v>
      </c>
      <c r="J312" s="210">
        <f t="shared" si="35"/>
        <v>560.66</v>
      </c>
      <c r="K312" s="215">
        <f t="shared" si="36"/>
        <v>0</v>
      </c>
      <c r="L312" s="215"/>
      <c r="M312" s="215">
        <f>ROUND(G312*(H312),2)</f>
        <v>0</v>
      </c>
      <c r="N312" s="215">
        <v>1.76</v>
      </c>
      <c r="O312" s="215"/>
      <c r="P312" s="217"/>
      <c r="Q312" s="217"/>
      <c r="R312" s="217"/>
      <c r="S312" s="218">
        <f t="shared" si="37"/>
        <v>0</v>
      </c>
      <c r="T312" s="215"/>
      <c r="U312" s="215"/>
      <c r="V312" s="220"/>
      <c r="W312" s="53"/>
      <c r="Z312">
        <v>0</v>
      </c>
    </row>
    <row r="313" spans="1:26" ht="24.95" customHeight="1" x14ac:dyDescent="0.25">
      <c r="A313" s="179"/>
      <c r="B313" s="205">
        <v>172</v>
      </c>
      <c r="C313" s="180" t="s">
        <v>635</v>
      </c>
      <c r="D313" s="236" t="s">
        <v>636</v>
      </c>
      <c r="E313" s="236"/>
      <c r="F313" s="173" t="s">
        <v>113</v>
      </c>
      <c r="G313" s="175">
        <v>1434.825</v>
      </c>
      <c r="H313" s="174"/>
      <c r="I313" s="174">
        <f t="shared" si="34"/>
        <v>0</v>
      </c>
      <c r="J313" s="173">
        <f t="shared" si="35"/>
        <v>5294.5</v>
      </c>
      <c r="K313" s="178">
        <f t="shared" si="36"/>
        <v>0</v>
      </c>
      <c r="L313" s="178">
        <f>ROUND(G313*(H313),2)</f>
        <v>0</v>
      </c>
      <c r="M313" s="178"/>
      <c r="N313" s="178">
        <v>3.69</v>
      </c>
      <c r="O313" s="178"/>
      <c r="P313" s="183">
        <v>3.0000000000000001E-5</v>
      </c>
      <c r="Q313" s="181"/>
      <c r="R313" s="181">
        <v>3.0000000000000001E-5</v>
      </c>
      <c r="S313" s="182">
        <f t="shared" si="37"/>
        <v>4.2999999999999997E-2</v>
      </c>
      <c r="T313" s="178"/>
      <c r="U313" s="178"/>
      <c r="V313" s="191"/>
      <c r="W313" s="53"/>
      <c r="Z313">
        <v>0</v>
      </c>
    </row>
    <row r="314" spans="1:26" ht="24.95" customHeight="1" x14ac:dyDescent="0.25">
      <c r="A314" s="179"/>
      <c r="B314" s="205">
        <v>173</v>
      </c>
      <c r="C314" s="180" t="s">
        <v>637</v>
      </c>
      <c r="D314" s="236" t="s">
        <v>638</v>
      </c>
      <c r="E314" s="236"/>
      <c r="F314" s="173" t="s">
        <v>113</v>
      </c>
      <c r="G314" s="175">
        <v>65.52</v>
      </c>
      <c r="H314" s="174"/>
      <c r="I314" s="174">
        <f t="shared" si="34"/>
        <v>0</v>
      </c>
      <c r="J314" s="173">
        <f t="shared" si="35"/>
        <v>260.11</v>
      </c>
      <c r="K314" s="178">
        <f t="shared" si="36"/>
        <v>0</v>
      </c>
      <c r="L314" s="178">
        <f>ROUND(G314*(H314),2)</f>
        <v>0</v>
      </c>
      <c r="M314" s="178"/>
      <c r="N314" s="178">
        <v>3.9699999999999998</v>
      </c>
      <c r="O314" s="178"/>
      <c r="P314" s="183">
        <v>5.0000000000000002E-5</v>
      </c>
      <c r="Q314" s="181"/>
      <c r="R314" s="181">
        <v>5.0000000000000002E-5</v>
      </c>
      <c r="S314" s="182">
        <f t="shared" si="37"/>
        <v>3.0000000000000001E-3</v>
      </c>
      <c r="T314" s="178"/>
      <c r="U314" s="178"/>
      <c r="V314" s="191"/>
      <c r="W314" s="53"/>
      <c r="Z314">
        <v>0</v>
      </c>
    </row>
    <row r="315" spans="1:26" ht="35.1" customHeight="1" x14ac:dyDescent="0.25">
      <c r="A315" s="179"/>
      <c r="B315" s="221">
        <v>174</v>
      </c>
      <c r="C315" s="216" t="s">
        <v>639</v>
      </c>
      <c r="D315" s="315" t="s">
        <v>640</v>
      </c>
      <c r="E315" s="315"/>
      <c r="F315" s="210" t="s">
        <v>113</v>
      </c>
      <c r="G315" s="212">
        <v>1728.673</v>
      </c>
      <c r="H315" s="211"/>
      <c r="I315" s="211">
        <f t="shared" si="34"/>
        <v>0</v>
      </c>
      <c r="J315" s="210">
        <f t="shared" si="35"/>
        <v>10458.469999999999</v>
      </c>
      <c r="K315" s="215">
        <f t="shared" si="36"/>
        <v>0</v>
      </c>
      <c r="L315" s="215"/>
      <c r="M315" s="215">
        <f>ROUND(G315*(H315),2)</f>
        <v>0</v>
      </c>
      <c r="N315" s="215">
        <v>6.05</v>
      </c>
      <c r="O315" s="215"/>
      <c r="P315" s="217"/>
      <c r="Q315" s="217"/>
      <c r="R315" s="217"/>
      <c r="S315" s="218">
        <f t="shared" si="37"/>
        <v>0</v>
      </c>
      <c r="T315" s="215"/>
      <c r="U315" s="215"/>
      <c r="V315" s="220"/>
      <c r="W315" s="53"/>
      <c r="Z315">
        <v>0</v>
      </c>
    </row>
    <row r="316" spans="1:26" ht="24.95" customHeight="1" x14ac:dyDescent="0.25">
      <c r="A316" s="179"/>
      <c r="B316" s="205">
        <v>175</v>
      </c>
      <c r="C316" s="180" t="s">
        <v>641</v>
      </c>
      <c r="D316" s="236" t="s">
        <v>642</v>
      </c>
      <c r="E316" s="236"/>
      <c r="F316" s="173" t="s">
        <v>113</v>
      </c>
      <c r="G316" s="175">
        <v>139</v>
      </c>
      <c r="H316" s="174"/>
      <c r="I316" s="174">
        <f t="shared" si="34"/>
        <v>0</v>
      </c>
      <c r="J316" s="173">
        <f t="shared" si="35"/>
        <v>422.56</v>
      </c>
      <c r="K316" s="178">
        <f t="shared" si="36"/>
        <v>0</v>
      </c>
      <c r="L316" s="178">
        <f>ROUND(G316*(H316),2)</f>
        <v>0</v>
      </c>
      <c r="M316" s="178"/>
      <c r="N316" s="178">
        <v>3.04</v>
      </c>
      <c r="O316" s="178"/>
      <c r="P316" s="181"/>
      <c r="Q316" s="181"/>
      <c r="R316" s="181"/>
      <c r="S316" s="182">
        <f t="shared" si="37"/>
        <v>0</v>
      </c>
      <c r="T316" s="178"/>
      <c r="U316" s="178"/>
      <c r="V316" s="191"/>
      <c r="W316" s="53"/>
      <c r="Z316">
        <v>0</v>
      </c>
    </row>
    <row r="317" spans="1:26" ht="35.1" customHeight="1" x14ac:dyDescent="0.25">
      <c r="A317" s="179"/>
      <c r="B317" s="221">
        <v>176</v>
      </c>
      <c r="C317" s="216" t="s">
        <v>643</v>
      </c>
      <c r="D317" s="315" t="s">
        <v>644</v>
      </c>
      <c r="E317" s="315"/>
      <c r="F317" s="210" t="s">
        <v>113</v>
      </c>
      <c r="G317" s="212">
        <v>166.8</v>
      </c>
      <c r="H317" s="211"/>
      <c r="I317" s="211">
        <f t="shared" si="34"/>
        <v>0</v>
      </c>
      <c r="J317" s="210">
        <f t="shared" si="35"/>
        <v>308.58</v>
      </c>
      <c r="K317" s="215">
        <f t="shared" si="36"/>
        <v>0</v>
      </c>
      <c r="L317" s="215"/>
      <c r="M317" s="215">
        <f>ROUND(G317*(H317),2)</f>
        <v>0</v>
      </c>
      <c r="N317" s="215">
        <v>1.85</v>
      </c>
      <c r="O317" s="215"/>
      <c r="P317" s="217"/>
      <c r="Q317" s="217"/>
      <c r="R317" s="217"/>
      <c r="S317" s="218">
        <f t="shared" si="37"/>
        <v>0</v>
      </c>
      <c r="T317" s="215"/>
      <c r="U317" s="215"/>
      <c r="V317" s="220"/>
      <c r="W317" s="53"/>
      <c r="Z317">
        <v>0</v>
      </c>
    </row>
    <row r="318" spans="1:26" ht="35.1" customHeight="1" x14ac:dyDescent="0.25">
      <c r="A318" s="179"/>
      <c r="B318" s="205">
        <v>177</v>
      </c>
      <c r="C318" s="180" t="s">
        <v>645</v>
      </c>
      <c r="D318" s="236" t="s">
        <v>646</v>
      </c>
      <c r="E318" s="236"/>
      <c r="F318" s="173" t="s">
        <v>113</v>
      </c>
      <c r="G318" s="175">
        <v>1366.5</v>
      </c>
      <c r="H318" s="174"/>
      <c r="I318" s="174">
        <f t="shared" si="34"/>
        <v>0</v>
      </c>
      <c r="J318" s="173">
        <f t="shared" si="35"/>
        <v>2336.7199999999998</v>
      </c>
      <c r="K318" s="178">
        <f t="shared" si="36"/>
        <v>0</v>
      </c>
      <c r="L318" s="178">
        <f>ROUND(G318*(H318),2)</f>
        <v>0</v>
      </c>
      <c r="M318" s="178"/>
      <c r="N318" s="178">
        <v>1.71</v>
      </c>
      <c r="O318" s="178"/>
      <c r="P318" s="181"/>
      <c r="Q318" s="181"/>
      <c r="R318" s="181"/>
      <c r="S318" s="182">
        <f t="shared" si="37"/>
        <v>0</v>
      </c>
      <c r="T318" s="178"/>
      <c r="U318" s="178"/>
      <c r="V318" s="191"/>
      <c r="W318" s="53"/>
      <c r="Z318">
        <v>0</v>
      </c>
    </row>
    <row r="319" spans="1:26" ht="35.1" customHeight="1" x14ac:dyDescent="0.25">
      <c r="A319" s="179"/>
      <c r="B319" s="205">
        <v>178</v>
      </c>
      <c r="C319" s="180" t="s">
        <v>647</v>
      </c>
      <c r="D319" s="236" t="s">
        <v>648</v>
      </c>
      <c r="E319" s="236"/>
      <c r="F319" s="173" t="s">
        <v>113</v>
      </c>
      <c r="G319" s="175">
        <v>1366.5</v>
      </c>
      <c r="H319" s="174"/>
      <c r="I319" s="174">
        <f t="shared" si="34"/>
        <v>0</v>
      </c>
      <c r="J319" s="173">
        <f t="shared" si="35"/>
        <v>2828.66</v>
      </c>
      <c r="K319" s="178">
        <f t="shared" si="36"/>
        <v>0</v>
      </c>
      <c r="L319" s="178">
        <f>ROUND(G319*(H319),2)</f>
        <v>0</v>
      </c>
      <c r="M319" s="178"/>
      <c r="N319" s="178">
        <v>2.0699999999999998</v>
      </c>
      <c r="O319" s="178"/>
      <c r="P319" s="181"/>
      <c r="Q319" s="181"/>
      <c r="R319" s="181"/>
      <c r="S319" s="182">
        <f t="shared" si="37"/>
        <v>0</v>
      </c>
      <c r="T319" s="178"/>
      <c r="U319" s="178"/>
      <c r="V319" s="191"/>
      <c r="W319" s="53"/>
      <c r="Z319">
        <v>0</v>
      </c>
    </row>
    <row r="320" spans="1:26" ht="35.1" customHeight="1" x14ac:dyDescent="0.25">
      <c r="A320" s="179"/>
      <c r="B320" s="221">
        <v>179</v>
      </c>
      <c r="C320" s="216" t="s">
        <v>649</v>
      </c>
      <c r="D320" s="315" t="s">
        <v>650</v>
      </c>
      <c r="E320" s="315"/>
      <c r="F320" s="210" t="s">
        <v>113</v>
      </c>
      <c r="G320" s="212">
        <v>3614.393</v>
      </c>
      <c r="H320" s="211"/>
      <c r="I320" s="211">
        <f t="shared" si="34"/>
        <v>0</v>
      </c>
      <c r="J320" s="210">
        <f t="shared" si="35"/>
        <v>3686.68</v>
      </c>
      <c r="K320" s="215">
        <f t="shared" si="36"/>
        <v>0</v>
      </c>
      <c r="L320" s="215"/>
      <c r="M320" s="215">
        <f>ROUND(G320*(H320),2)</f>
        <v>0</v>
      </c>
      <c r="N320" s="215">
        <v>1.02</v>
      </c>
      <c r="O320" s="215"/>
      <c r="P320" s="217"/>
      <c r="Q320" s="217"/>
      <c r="R320" s="217"/>
      <c r="S320" s="218">
        <f t="shared" si="37"/>
        <v>0</v>
      </c>
      <c r="T320" s="215"/>
      <c r="U320" s="215"/>
      <c r="V320" s="220"/>
      <c r="W320" s="53"/>
      <c r="Z320">
        <v>0</v>
      </c>
    </row>
    <row r="321" spans="1:26" ht="24.95" customHeight="1" x14ac:dyDescent="0.25">
      <c r="A321" s="179"/>
      <c r="B321" s="205">
        <v>180</v>
      </c>
      <c r="C321" s="180" t="s">
        <v>651</v>
      </c>
      <c r="D321" s="236" t="s">
        <v>652</v>
      </c>
      <c r="E321" s="236"/>
      <c r="F321" s="173" t="s">
        <v>180</v>
      </c>
      <c r="G321" s="175">
        <v>2.8</v>
      </c>
      <c r="H321" s="176"/>
      <c r="I321" s="174">
        <f t="shared" si="34"/>
        <v>0</v>
      </c>
      <c r="J321" s="173">
        <f t="shared" si="35"/>
        <v>789.4</v>
      </c>
      <c r="K321" s="178">
        <f t="shared" si="36"/>
        <v>0</v>
      </c>
      <c r="L321" s="178">
        <f>ROUND(G321*(H321),2)</f>
        <v>0</v>
      </c>
      <c r="M321" s="178"/>
      <c r="N321" s="178">
        <v>281.93</v>
      </c>
      <c r="O321" s="178"/>
      <c r="P321" s="181"/>
      <c r="Q321" s="181"/>
      <c r="R321" s="181"/>
      <c r="S321" s="182">
        <f t="shared" si="37"/>
        <v>0</v>
      </c>
      <c r="T321" s="178"/>
      <c r="U321" s="178"/>
      <c r="V321" s="191"/>
      <c r="W321" s="53"/>
      <c r="Z321">
        <v>0</v>
      </c>
    </row>
    <row r="322" spans="1:26" x14ac:dyDescent="0.25">
      <c r="A322" s="10"/>
      <c r="B322" s="204"/>
      <c r="C322" s="172">
        <v>711</v>
      </c>
      <c r="D322" s="235" t="s">
        <v>298</v>
      </c>
      <c r="E322" s="235"/>
      <c r="F322" s="10"/>
      <c r="G322" s="171"/>
      <c r="H322" s="138"/>
      <c r="I322" s="140">
        <f>ROUND((SUM(I308:I321))/1,2)</f>
        <v>0</v>
      </c>
      <c r="J322" s="10"/>
      <c r="K322" s="10"/>
      <c r="L322" s="10">
        <f>ROUND((SUM(L308:L321))/1,2)</f>
        <v>0</v>
      </c>
      <c r="M322" s="10">
        <f>ROUND((SUM(M308:M321))/1,2)</f>
        <v>0</v>
      </c>
      <c r="N322" s="10"/>
      <c r="O322" s="10"/>
      <c r="P322" s="10"/>
      <c r="Q322" s="10"/>
      <c r="R322" s="10"/>
      <c r="S322" s="10">
        <f>ROUND((SUM(S308:S321))/1,2)</f>
        <v>0.05</v>
      </c>
      <c r="T322" s="10"/>
      <c r="U322" s="10"/>
      <c r="V322" s="192">
        <f>ROUND((SUM(V308:V321))/1,2)</f>
        <v>0</v>
      </c>
      <c r="W322" s="208"/>
      <c r="X322" s="137"/>
      <c r="Y322" s="137"/>
      <c r="Z322" s="137"/>
    </row>
    <row r="323" spans="1:26" x14ac:dyDescent="0.25">
      <c r="A323" s="1"/>
      <c r="B323" s="200"/>
      <c r="C323" s="1"/>
      <c r="D323" s="1"/>
      <c r="E323" s="1"/>
      <c r="F323" s="1"/>
      <c r="G323" s="165"/>
      <c r="H323" s="131"/>
      <c r="I323" s="13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93"/>
      <c r="W323" s="53"/>
    </row>
    <row r="324" spans="1:26" x14ac:dyDescent="0.25">
      <c r="A324" s="10"/>
      <c r="B324" s="204"/>
      <c r="C324" s="172">
        <v>712</v>
      </c>
      <c r="D324" s="235" t="s">
        <v>299</v>
      </c>
      <c r="E324" s="235"/>
      <c r="F324" s="10"/>
      <c r="G324" s="171"/>
      <c r="H324" s="138"/>
      <c r="I324" s="138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90"/>
      <c r="W324" s="208"/>
      <c r="X324" s="137"/>
      <c r="Y324" s="137"/>
      <c r="Z324" s="137"/>
    </row>
    <row r="325" spans="1:26" ht="24.95" customHeight="1" x14ac:dyDescent="0.25">
      <c r="A325" s="179"/>
      <c r="B325" s="205">
        <v>181</v>
      </c>
      <c r="C325" s="180" t="s">
        <v>653</v>
      </c>
      <c r="D325" s="236" t="s">
        <v>654</v>
      </c>
      <c r="E325" s="236"/>
      <c r="F325" s="173" t="s">
        <v>113</v>
      </c>
      <c r="G325" s="175">
        <v>39.659999999999997</v>
      </c>
      <c r="H325" s="174"/>
      <c r="I325" s="174">
        <f t="shared" ref="I325:I359" si="38">ROUND(G325*(H325),2)</f>
        <v>0</v>
      </c>
      <c r="J325" s="173">
        <f t="shared" ref="J325:J359" si="39">ROUND(G325*(N325),2)</f>
        <v>156.66</v>
      </c>
      <c r="K325" s="178">
        <f t="shared" ref="K325:K359" si="40">ROUND(G325*(O325),2)</f>
        <v>0</v>
      </c>
      <c r="L325" s="178">
        <f>ROUND(G325*(H325),2)</f>
        <v>0</v>
      </c>
      <c r="M325" s="178"/>
      <c r="N325" s="178">
        <v>3.95</v>
      </c>
      <c r="O325" s="178"/>
      <c r="P325" s="181"/>
      <c r="Q325" s="181"/>
      <c r="R325" s="181"/>
      <c r="S325" s="182">
        <f t="shared" ref="S325:S359" si="41">ROUND(G325*(P325),3)</f>
        <v>0</v>
      </c>
      <c r="T325" s="178"/>
      <c r="U325" s="178"/>
      <c r="V325" s="191"/>
      <c r="W325" s="53"/>
      <c r="Z325">
        <v>0</v>
      </c>
    </row>
    <row r="326" spans="1:26" ht="24.95" customHeight="1" x14ac:dyDescent="0.25">
      <c r="A326" s="179"/>
      <c r="B326" s="221">
        <v>182</v>
      </c>
      <c r="C326" s="216" t="s">
        <v>655</v>
      </c>
      <c r="D326" s="315" t="s">
        <v>656</v>
      </c>
      <c r="E326" s="315"/>
      <c r="F326" s="210" t="s">
        <v>152</v>
      </c>
      <c r="G326" s="212">
        <v>6.8220000000000001</v>
      </c>
      <c r="H326" s="211"/>
      <c r="I326" s="211">
        <f t="shared" si="38"/>
        <v>0</v>
      </c>
      <c r="J326" s="210">
        <f t="shared" si="39"/>
        <v>306.99</v>
      </c>
      <c r="K326" s="215">
        <f t="shared" si="40"/>
        <v>0</v>
      </c>
      <c r="L326" s="215"/>
      <c r="M326" s="215">
        <f>ROUND(G326*(H326),2)</f>
        <v>0</v>
      </c>
      <c r="N326" s="215">
        <v>45</v>
      </c>
      <c r="O326" s="215"/>
      <c r="P326" s="217"/>
      <c r="Q326" s="217"/>
      <c r="R326" s="217"/>
      <c r="S326" s="218">
        <f t="shared" si="41"/>
        <v>0</v>
      </c>
      <c r="T326" s="215"/>
      <c r="U326" s="215"/>
      <c r="V326" s="220"/>
      <c r="W326" s="53"/>
      <c r="Z326">
        <v>0</v>
      </c>
    </row>
    <row r="327" spans="1:26" ht="24.95" customHeight="1" x14ac:dyDescent="0.25">
      <c r="A327" s="179"/>
      <c r="B327" s="205">
        <v>183</v>
      </c>
      <c r="C327" s="180" t="s">
        <v>657</v>
      </c>
      <c r="D327" s="236" t="s">
        <v>658</v>
      </c>
      <c r="E327" s="236"/>
      <c r="F327" s="173" t="s">
        <v>113</v>
      </c>
      <c r="G327" s="175">
        <v>521</v>
      </c>
      <c r="H327" s="174"/>
      <c r="I327" s="174">
        <f t="shared" si="38"/>
        <v>0</v>
      </c>
      <c r="J327" s="173">
        <f t="shared" si="39"/>
        <v>2703.99</v>
      </c>
      <c r="K327" s="178">
        <f t="shared" si="40"/>
        <v>0</v>
      </c>
      <c r="L327" s="178">
        <f>ROUND(G327*(H327),2)</f>
        <v>0</v>
      </c>
      <c r="M327" s="178"/>
      <c r="N327" s="178">
        <v>5.19</v>
      </c>
      <c r="O327" s="178"/>
      <c r="P327" s="183">
        <v>1E-4</v>
      </c>
      <c r="Q327" s="181"/>
      <c r="R327" s="181">
        <v>1E-4</v>
      </c>
      <c r="S327" s="182">
        <f t="shared" si="41"/>
        <v>5.1999999999999998E-2</v>
      </c>
      <c r="T327" s="178"/>
      <c r="U327" s="178"/>
      <c r="V327" s="191"/>
      <c r="W327" s="53"/>
      <c r="Z327">
        <v>0</v>
      </c>
    </row>
    <row r="328" spans="1:26" ht="35.1" customHeight="1" x14ac:dyDescent="0.25">
      <c r="A328" s="179"/>
      <c r="B328" s="205">
        <v>184</v>
      </c>
      <c r="C328" s="180" t="s">
        <v>659</v>
      </c>
      <c r="D328" s="236" t="s">
        <v>660</v>
      </c>
      <c r="E328" s="236"/>
      <c r="F328" s="173" t="s">
        <v>113</v>
      </c>
      <c r="G328" s="175">
        <v>160.9</v>
      </c>
      <c r="H328" s="174"/>
      <c r="I328" s="174">
        <f t="shared" si="38"/>
        <v>0</v>
      </c>
      <c r="J328" s="173">
        <f t="shared" si="39"/>
        <v>2424.7600000000002</v>
      </c>
      <c r="K328" s="178">
        <f t="shared" si="40"/>
        <v>0</v>
      </c>
      <c r="L328" s="178">
        <f>ROUND(G328*(H328),2)</f>
        <v>0</v>
      </c>
      <c r="M328" s="178"/>
      <c r="N328" s="178">
        <v>15.07</v>
      </c>
      <c r="O328" s="178"/>
      <c r="P328" s="183">
        <v>8.5999999999999998E-4</v>
      </c>
      <c r="Q328" s="181"/>
      <c r="R328" s="181">
        <v>8.5999999999999998E-4</v>
      </c>
      <c r="S328" s="182">
        <f t="shared" si="41"/>
        <v>0.13800000000000001</v>
      </c>
      <c r="T328" s="178"/>
      <c r="U328" s="178"/>
      <c r="V328" s="191"/>
      <c r="W328" s="53"/>
      <c r="Z328">
        <v>0</v>
      </c>
    </row>
    <row r="329" spans="1:26" ht="50.1" customHeight="1" x14ac:dyDescent="0.25">
      <c r="A329" s="179"/>
      <c r="B329" s="221">
        <v>185</v>
      </c>
      <c r="C329" s="216" t="s">
        <v>661</v>
      </c>
      <c r="D329" s="315" t="s">
        <v>662</v>
      </c>
      <c r="E329" s="315"/>
      <c r="F329" s="210" t="s">
        <v>113</v>
      </c>
      <c r="G329" s="212">
        <v>792.23</v>
      </c>
      <c r="H329" s="211"/>
      <c r="I329" s="211">
        <f t="shared" si="38"/>
        <v>0</v>
      </c>
      <c r="J329" s="210">
        <f t="shared" si="39"/>
        <v>11725</v>
      </c>
      <c r="K329" s="215">
        <f t="shared" si="40"/>
        <v>0</v>
      </c>
      <c r="L329" s="215"/>
      <c r="M329" s="215">
        <f>ROUND(G329*(H329),2)</f>
        <v>0</v>
      </c>
      <c r="N329" s="215">
        <v>14.8</v>
      </c>
      <c r="O329" s="215"/>
      <c r="P329" s="217"/>
      <c r="Q329" s="217"/>
      <c r="R329" s="217"/>
      <c r="S329" s="218">
        <f t="shared" si="41"/>
        <v>0</v>
      </c>
      <c r="T329" s="215"/>
      <c r="U329" s="215"/>
      <c r="V329" s="220"/>
      <c r="W329" s="53"/>
      <c r="Z329">
        <v>0</v>
      </c>
    </row>
    <row r="330" spans="1:26" ht="24.95" customHeight="1" x14ac:dyDescent="0.25">
      <c r="A330" s="179"/>
      <c r="B330" s="205">
        <v>186</v>
      </c>
      <c r="C330" s="180" t="s">
        <v>663</v>
      </c>
      <c r="D330" s="236" t="s">
        <v>664</v>
      </c>
      <c r="E330" s="236"/>
      <c r="F330" s="173" t="s">
        <v>113</v>
      </c>
      <c r="G330" s="175">
        <v>181.94</v>
      </c>
      <c r="H330" s="174"/>
      <c r="I330" s="174">
        <f t="shared" si="38"/>
        <v>0</v>
      </c>
      <c r="J330" s="173">
        <f t="shared" si="39"/>
        <v>855.12</v>
      </c>
      <c r="K330" s="178">
        <f t="shared" si="40"/>
        <v>0</v>
      </c>
      <c r="L330" s="178">
        <f>ROUND(G330*(H330),2)</f>
        <v>0</v>
      </c>
      <c r="M330" s="178"/>
      <c r="N330" s="178">
        <v>4.7</v>
      </c>
      <c r="O330" s="178"/>
      <c r="P330" s="183">
        <v>9.0000000000000006E-5</v>
      </c>
      <c r="Q330" s="181"/>
      <c r="R330" s="181">
        <v>9.0000000000000006E-5</v>
      </c>
      <c r="S330" s="182">
        <f t="shared" si="41"/>
        <v>1.6E-2</v>
      </c>
      <c r="T330" s="178"/>
      <c r="U330" s="178"/>
      <c r="V330" s="191"/>
      <c r="W330" s="53"/>
      <c r="Z330">
        <v>0</v>
      </c>
    </row>
    <row r="331" spans="1:26" ht="35.1" customHeight="1" x14ac:dyDescent="0.25">
      <c r="A331" s="179"/>
      <c r="B331" s="205">
        <v>187</v>
      </c>
      <c r="C331" s="180" t="s">
        <v>665</v>
      </c>
      <c r="D331" s="236" t="s">
        <v>666</v>
      </c>
      <c r="E331" s="236"/>
      <c r="F331" s="173" t="s">
        <v>113</v>
      </c>
      <c r="G331" s="175">
        <v>52.09</v>
      </c>
      <c r="H331" s="174"/>
      <c r="I331" s="174">
        <f t="shared" si="38"/>
        <v>0</v>
      </c>
      <c r="J331" s="173">
        <f t="shared" si="39"/>
        <v>345.88</v>
      </c>
      <c r="K331" s="178">
        <f t="shared" si="40"/>
        <v>0</v>
      </c>
      <c r="L331" s="178">
        <f>ROUND(G331*(H331),2)</f>
        <v>0</v>
      </c>
      <c r="M331" s="178"/>
      <c r="N331" s="178">
        <v>6.64</v>
      </c>
      <c r="O331" s="178"/>
      <c r="P331" s="183">
        <v>6.0000000000000002E-5</v>
      </c>
      <c r="Q331" s="181"/>
      <c r="R331" s="181">
        <v>6.0000000000000002E-5</v>
      </c>
      <c r="S331" s="182">
        <f t="shared" si="41"/>
        <v>3.0000000000000001E-3</v>
      </c>
      <c r="T331" s="178"/>
      <c r="U331" s="178"/>
      <c r="V331" s="191"/>
      <c r="W331" s="53"/>
      <c r="Z331">
        <v>0</v>
      </c>
    </row>
    <row r="332" spans="1:26" ht="35.1" customHeight="1" x14ac:dyDescent="0.25">
      <c r="A332" s="179"/>
      <c r="B332" s="221">
        <v>188</v>
      </c>
      <c r="C332" s="216" t="s">
        <v>667</v>
      </c>
      <c r="D332" s="315" t="s">
        <v>668</v>
      </c>
      <c r="E332" s="315"/>
      <c r="F332" s="210" t="s">
        <v>113</v>
      </c>
      <c r="G332" s="212">
        <v>271.73899999999998</v>
      </c>
      <c r="H332" s="211"/>
      <c r="I332" s="211">
        <f t="shared" si="38"/>
        <v>0</v>
      </c>
      <c r="J332" s="210">
        <f t="shared" si="39"/>
        <v>2934.78</v>
      </c>
      <c r="K332" s="215">
        <f t="shared" si="40"/>
        <v>0</v>
      </c>
      <c r="L332" s="215"/>
      <c r="M332" s="215">
        <f>ROUND(G332*(H332),2)</f>
        <v>0</v>
      </c>
      <c r="N332" s="215">
        <v>10.8</v>
      </c>
      <c r="O332" s="215"/>
      <c r="P332" s="217"/>
      <c r="Q332" s="217"/>
      <c r="R332" s="217"/>
      <c r="S332" s="218">
        <f t="shared" si="41"/>
        <v>0</v>
      </c>
      <c r="T332" s="215"/>
      <c r="U332" s="215"/>
      <c r="V332" s="220"/>
      <c r="W332" s="53"/>
      <c r="Z332">
        <v>0</v>
      </c>
    </row>
    <row r="333" spans="1:26" ht="24.95" customHeight="1" x14ac:dyDescent="0.25">
      <c r="A333" s="179"/>
      <c r="B333" s="205">
        <v>189</v>
      </c>
      <c r="C333" s="180" t="s">
        <v>669</v>
      </c>
      <c r="D333" s="236" t="s">
        <v>670</v>
      </c>
      <c r="E333" s="236"/>
      <c r="F333" s="173" t="s">
        <v>175</v>
      </c>
      <c r="G333" s="175">
        <v>674.5</v>
      </c>
      <c r="H333" s="174"/>
      <c r="I333" s="174">
        <f t="shared" si="38"/>
        <v>0</v>
      </c>
      <c r="J333" s="173">
        <f t="shared" si="39"/>
        <v>364.23</v>
      </c>
      <c r="K333" s="178">
        <f t="shared" si="40"/>
        <v>0</v>
      </c>
      <c r="L333" s="178">
        <f>ROUND(G333*(H333),2)</f>
        <v>0</v>
      </c>
      <c r="M333" s="178"/>
      <c r="N333" s="178">
        <v>0.54</v>
      </c>
      <c r="O333" s="178"/>
      <c r="P333" s="181"/>
      <c r="Q333" s="181"/>
      <c r="R333" s="181"/>
      <c r="S333" s="182">
        <f t="shared" si="41"/>
        <v>0</v>
      </c>
      <c r="T333" s="178"/>
      <c r="U333" s="178"/>
      <c r="V333" s="191"/>
      <c r="W333" s="53"/>
      <c r="Z333">
        <v>0</v>
      </c>
    </row>
    <row r="334" spans="1:26" ht="24.95" customHeight="1" x14ac:dyDescent="0.25">
      <c r="A334" s="179"/>
      <c r="B334" s="221">
        <v>190</v>
      </c>
      <c r="C334" s="216" t="s">
        <v>671</v>
      </c>
      <c r="D334" s="315" t="s">
        <v>672</v>
      </c>
      <c r="E334" s="315"/>
      <c r="F334" s="210" t="s">
        <v>175</v>
      </c>
      <c r="G334" s="212">
        <v>680</v>
      </c>
      <c r="H334" s="211"/>
      <c r="I334" s="211">
        <f t="shared" si="38"/>
        <v>0</v>
      </c>
      <c r="J334" s="210">
        <f t="shared" si="39"/>
        <v>612</v>
      </c>
      <c r="K334" s="215">
        <f t="shared" si="40"/>
        <v>0</v>
      </c>
      <c r="L334" s="215"/>
      <c r="M334" s="215">
        <f>ROUND(G334*(H334),2)</f>
        <v>0</v>
      </c>
      <c r="N334" s="215">
        <v>0.9</v>
      </c>
      <c r="O334" s="215"/>
      <c r="P334" s="217"/>
      <c r="Q334" s="217"/>
      <c r="R334" s="217"/>
      <c r="S334" s="218">
        <f t="shared" si="41"/>
        <v>0</v>
      </c>
      <c r="T334" s="215"/>
      <c r="U334" s="215"/>
      <c r="V334" s="220"/>
      <c r="W334" s="53"/>
      <c r="Z334">
        <v>0</v>
      </c>
    </row>
    <row r="335" spans="1:26" ht="24.95" customHeight="1" x14ac:dyDescent="0.25">
      <c r="A335" s="179"/>
      <c r="B335" s="205">
        <v>191</v>
      </c>
      <c r="C335" s="180" t="s">
        <v>673</v>
      </c>
      <c r="D335" s="236" t="s">
        <v>674</v>
      </c>
      <c r="E335" s="236"/>
      <c r="F335" s="173" t="s">
        <v>175</v>
      </c>
      <c r="G335" s="175">
        <v>4</v>
      </c>
      <c r="H335" s="174"/>
      <c r="I335" s="174">
        <f t="shared" si="38"/>
        <v>0</v>
      </c>
      <c r="J335" s="173">
        <f t="shared" si="39"/>
        <v>22.2</v>
      </c>
      <c r="K335" s="178">
        <f t="shared" si="40"/>
        <v>0</v>
      </c>
      <c r="L335" s="178">
        <f>ROUND(G335*(H335),2)</f>
        <v>0</v>
      </c>
      <c r="M335" s="178"/>
      <c r="N335" s="178">
        <v>5.55</v>
      </c>
      <c r="O335" s="178"/>
      <c r="P335" s="183">
        <v>8.0000000000000007E-5</v>
      </c>
      <c r="Q335" s="181"/>
      <c r="R335" s="181">
        <v>8.0000000000000007E-5</v>
      </c>
      <c r="S335" s="182">
        <f t="shared" si="41"/>
        <v>0</v>
      </c>
      <c r="T335" s="178"/>
      <c r="U335" s="178"/>
      <c r="V335" s="191"/>
      <c r="W335" s="53"/>
      <c r="Z335">
        <v>0</v>
      </c>
    </row>
    <row r="336" spans="1:26" ht="24.95" customHeight="1" x14ac:dyDescent="0.25">
      <c r="A336" s="179"/>
      <c r="B336" s="221">
        <v>192</v>
      </c>
      <c r="C336" s="216" t="s">
        <v>675</v>
      </c>
      <c r="D336" s="315" t="s">
        <v>676</v>
      </c>
      <c r="E336" s="315"/>
      <c r="F336" s="210" t="s">
        <v>175</v>
      </c>
      <c r="G336" s="212">
        <v>4</v>
      </c>
      <c r="H336" s="211"/>
      <c r="I336" s="211">
        <f t="shared" si="38"/>
        <v>0</v>
      </c>
      <c r="J336" s="210">
        <f t="shared" si="39"/>
        <v>156</v>
      </c>
      <c r="K336" s="215">
        <f t="shared" si="40"/>
        <v>0</v>
      </c>
      <c r="L336" s="215"/>
      <c r="M336" s="215">
        <f>ROUND(G336*(H336),2)</f>
        <v>0</v>
      </c>
      <c r="N336" s="215">
        <v>39</v>
      </c>
      <c r="O336" s="215"/>
      <c r="P336" s="217"/>
      <c r="Q336" s="217"/>
      <c r="R336" s="217"/>
      <c r="S336" s="218">
        <f t="shared" si="41"/>
        <v>0</v>
      </c>
      <c r="T336" s="215"/>
      <c r="U336" s="215"/>
      <c r="V336" s="220"/>
      <c r="W336" s="53"/>
      <c r="Z336">
        <v>0</v>
      </c>
    </row>
    <row r="337" spans="1:26" ht="24.95" customHeight="1" x14ac:dyDescent="0.25">
      <c r="A337" s="179"/>
      <c r="B337" s="205">
        <v>193</v>
      </c>
      <c r="C337" s="180" t="s">
        <v>677</v>
      </c>
      <c r="D337" s="236" t="s">
        <v>678</v>
      </c>
      <c r="E337" s="236"/>
      <c r="F337" s="173" t="s">
        <v>175</v>
      </c>
      <c r="G337" s="175">
        <v>26</v>
      </c>
      <c r="H337" s="174"/>
      <c r="I337" s="174">
        <f t="shared" si="38"/>
        <v>0</v>
      </c>
      <c r="J337" s="173">
        <f t="shared" si="39"/>
        <v>177.58</v>
      </c>
      <c r="K337" s="178">
        <f t="shared" si="40"/>
        <v>0</v>
      </c>
      <c r="L337" s="178">
        <f>ROUND(G337*(H337),2)</f>
        <v>0</v>
      </c>
      <c r="M337" s="178"/>
      <c r="N337" s="178">
        <v>6.83</v>
      </c>
      <c r="O337" s="178"/>
      <c r="P337" s="183">
        <v>4.0000000000000003E-5</v>
      </c>
      <c r="Q337" s="181"/>
      <c r="R337" s="181">
        <v>4.0000000000000003E-5</v>
      </c>
      <c r="S337" s="182">
        <f t="shared" si="41"/>
        <v>1E-3</v>
      </c>
      <c r="T337" s="178"/>
      <c r="U337" s="178"/>
      <c r="V337" s="191"/>
      <c r="W337" s="53"/>
      <c r="Z337">
        <v>0</v>
      </c>
    </row>
    <row r="338" spans="1:26" ht="24.95" customHeight="1" x14ac:dyDescent="0.25">
      <c r="A338" s="179"/>
      <c r="B338" s="221">
        <v>194</v>
      </c>
      <c r="C338" s="216" t="s">
        <v>679</v>
      </c>
      <c r="D338" s="315" t="s">
        <v>680</v>
      </c>
      <c r="E338" s="315"/>
      <c r="F338" s="210" t="s">
        <v>175</v>
      </c>
      <c r="G338" s="212">
        <v>26</v>
      </c>
      <c r="H338" s="211"/>
      <c r="I338" s="211">
        <f t="shared" si="38"/>
        <v>0</v>
      </c>
      <c r="J338" s="210">
        <f t="shared" si="39"/>
        <v>46.8</v>
      </c>
      <c r="K338" s="215">
        <f t="shared" si="40"/>
        <v>0</v>
      </c>
      <c r="L338" s="215"/>
      <c r="M338" s="215">
        <f>ROUND(G338*(H338),2)</f>
        <v>0</v>
      </c>
      <c r="N338" s="215">
        <v>1.8</v>
      </c>
      <c r="O338" s="215"/>
      <c r="P338" s="217"/>
      <c r="Q338" s="217"/>
      <c r="R338" s="217"/>
      <c r="S338" s="218">
        <f t="shared" si="41"/>
        <v>0</v>
      </c>
      <c r="T338" s="215"/>
      <c r="U338" s="215"/>
      <c r="V338" s="220"/>
      <c r="W338" s="53"/>
      <c r="Z338">
        <v>0</v>
      </c>
    </row>
    <row r="339" spans="1:26" ht="24.95" customHeight="1" x14ac:dyDescent="0.25">
      <c r="A339" s="179"/>
      <c r="B339" s="205">
        <v>195</v>
      </c>
      <c r="C339" s="180" t="s">
        <v>681</v>
      </c>
      <c r="D339" s="236" t="s">
        <v>682</v>
      </c>
      <c r="E339" s="236"/>
      <c r="F339" s="173" t="s">
        <v>175</v>
      </c>
      <c r="G339" s="175">
        <v>28</v>
      </c>
      <c r="H339" s="174"/>
      <c r="I339" s="174">
        <f t="shared" si="38"/>
        <v>0</v>
      </c>
      <c r="J339" s="173">
        <f t="shared" si="39"/>
        <v>215.88</v>
      </c>
      <c r="K339" s="178">
        <f t="shared" si="40"/>
        <v>0</v>
      </c>
      <c r="L339" s="178">
        <f>ROUND(G339*(H339),2)</f>
        <v>0</v>
      </c>
      <c r="M339" s="178"/>
      <c r="N339" s="178">
        <v>7.71</v>
      </c>
      <c r="O339" s="178"/>
      <c r="P339" s="183">
        <v>1.8000000000000001E-4</v>
      </c>
      <c r="Q339" s="181"/>
      <c r="R339" s="181">
        <v>1.8000000000000001E-4</v>
      </c>
      <c r="S339" s="182">
        <f t="shared" si="41"/>
        <v>5.0000000000000001E-3</v>
      </c>
      <c r="T339" s="178"/>
      <c r="U339" s="178"/>
      <c r="V339" s="191"/>
      <c r="W339" s="53"/>
      <c r="Z339">
        <v>0</v>
      </c>
    </row>
    <row r="340" spans="1:26" ht="24.95" customHeight="1" x14ac:dyDescent="0.25">
      <c r="A340" s="179"/>
      <c r="B340" s="221">
        <v>196</v>
      </c>
      <c r="C340" s="216" t="s">
        <v>683</v>
      </c>
      <c r="D340" s="315" t="s">
        <v>684</v>
      </c>
      <c r="E340" s="315"/>
      <c r="F340" s="210" t="s">
        <v>175</v>
      </c>
      <c r="G340" s="212">
        <v>28</v>
      </c>
      <c r="H340" s="211"/>
      <c r="I340" s="211">
        <f t="shared" si="38"/>
        <v>0</v>
      </c>
      <c r="J340" s="210">
        <f t="shared" si="39"/>
        <v>110.6</v>
      </c>
      <c r="K340" s="215">
        <f t="shared" si="40"/>
        <v>0</v>
      </c>
      <c r="L340" s="215"/>
      <c r="M340" s="215">
        <f>ROUND(G340*(H340),2)</f>
        <v>0</v>
      </c>
      <c r="N340" s="215">
        <v>3.95</v>
      </c>
      <c r="O340" s="215"/>
      <c r="P340" s="217"/>
      <c r="Q340" s="217"/>
      <c r="R340" s="217"/>
      <c r="S340" s="218">
        <f t="shared" si="41"/>
        <v>0</v>
      </c>
      <c r="T340" s="215"/>
      <c r="U340" s="215"/>
      <c r="V340" s="220"/>
      <c r="W340" s="53"/>
      <c r="Z340">
        <v>0</v>
      </c>
    </row>
    <row r="341" spans="1:26" ht="24.95" customHeight="1" x14ac:dyDescent="0.25">
      <c r="A341" s="179"/>
      <c r="B341" s="221">
        <v>197</v>
      </c>
      <c r="C341" s="216" t="s">
        <v>685</v>
      </c>
      <c r="D341" s="315" t="s">
        <v>686</v>
      </c>
      <c r="E341" s="315"/>
      <c r="F341" s="210" t="s">
        <v>175</v>
      </c>
      <c r="G341" s="212">
        <v>150</v>
      </c>
      <c r="H341" s="211"/>
      <c r="I341" s="211">
        <f t="shared" si="38"/>
        <v>0</v>
      </c>
      <c r="J341" s="210">
        <f t="shared" si="39"/>
        <v>217.5</v>
      </c>
      <c r="K341" s="215">
        <f t="shared" si="40"/>
        <v>0</v>
      </c>
      <c r="L341" s="215"/>
      <c r="M341" s="215">
        <f>ROUND(G341*(H341),2)</f>
        <v>0</v>
      </c>
      <c r="N341" s="215">
        <v>1.45</v>
      </c>
      <c r="O341" s="215"/>
      <c r="P341" s="217"/>
      <c r="Q341" s="217"/>
      <c r="R341" s="217"/>
      <c r="S341" s="218">
        <f t="shared" si="41"/>
        <v>0</v>
      </c>
      <c r="T341" s="215"/>
      <c r="U341" s="215"/>
      <c r="V341" s="220"/>
      <c r="W341" s="53"/>
      <c r="Z341">
        <v>0</v>
      </c>
    </row>
    <row r="342" spans="1:26" ht="24.95" customHeight="1" x14ac:dyDescent="0.25">
      <c r="A342" s="179"/>
      <c r="B342" s="205">
        <v>198</v>
      </c>
      <c r="C342" s="180" t="s">
        <v>687</v>
      </c>
      <c r="D342" s="236" t="s">
        <v>688</v>
      </c>
      <c r="E342" s="236"/>
      <c r="F342" s="173" t="s">
        <v>175</v>
      </c>
      <c r="G342" s="175">
        <v>150</v>
      </c>
      <c r="H342" s="174"/>
      <c r="I342" s="174">
        <f t="shared" si="38"/>
        <v>0</v>
      </c>
      <c r="J342" s="173">
        <f t="shared" si="39"/>
        <v>675</v>
      </c>
      <c r="K342" s="178">
        <f t="shared" si="40"/>
        <v>0</v>
      </c>
      <c r="L342" s="178">
        <f>ROUND(G342*(H342),2)</f>
        <v>0</v>
      </c>
      <c r="M342" s="178"/>
      <c r="N342" s="178">
        <v>4.5</v>
      </c>
      <c r="O342" s="178"/>
      <c r="P342" s="181"/>
      <c r="Q342" s="181"/>
      <c r="R342" s="181"/>
      <c r="S342" s="182">
        <f t="shared" si="41"/>
        <v>0</v>
      </c>
      <c r="T342" s="178"/>
      <c r="U342" s="178"/>
      <c r="V342" s="191"/>
      <c r="W342" s="53"/>
      <c r="Z342">
        <v>0</v>
      </c>
    </row>
    <row r="343" spans="1:26" ht="24.95" customHeight="1" x14ac:dyDescent="0.25">
      <c r="A343" s="179"/>
      <c r="B343" s="205">
        <v>199</v>
      </c>
      <c r="C343" s="180" t="s">
        <v>689</v>
      </c>
      <c r="D343" s="236" t="s">
        <v>690</v>
      </c>
      <c r="E343" s="236"/>
      <c r="F343" s="173" t="s">
        <v>133</v>
      </c>
      <c r="G343" s="175">
        <v>103.08499999999999</v>
      </c>
      <c r="H343" s="174"/>
      <c r="I343" s="174">
        <f t="shared" si="38"/>
        <v>0</v>
      </c>
      <c r="J343" s="173">
        <f t="shared" si="39"/>
        <v>916.43</v>
      </c>
      <c r="K343" s="178">
        <f t="shared" si="40"/>
        <v>0</v>
      </c>
      <c r="L343" s="178">
        <f>ROUND(G343*(H343),2)</f>
        <v>0</v>
      </c>
      <c r="M343" s="178"/>
      <c r="N343" s="178">
        <v>8.89</v>
      </c>
      <c r="O343" s="178"/>
      <c r="P343" s="183">
        <v>5.0000000000000002E-5</v>
      </c>
      <c r="Q343" s="181"/>
      <c r="R343" s="181">
        <v>5.0000000000000002E-5</v>
      </c>
      <c r="S343" s="182">
        <f t="shared" si="41"/>
        <v>5.0000000000000001E-3</v>
      </c>
      <c r="T343" s="178"/>
      <c r="U343" s="178"/>
      <c r="V343" s="191"/>
      <c r="W343" s="53"/>
      <c r="Z343">
        <v>0</v>
      </c>
    </row>
    <row r="344" spans="1:26" ht="24.95" customHeight="1" x14ac:dyDescent="0.25">
      <c r="A344" s="179"/>
      <c r="B344" s="205">
        <v>200</v>
      </c>
      <c r="C344" s="180" t="s">
        <v>691</v>
      </c>
      <c r="D344" s="236" t="s">
        <v>692</v>
      </c>
      <c r="E344" s="236"/>
      <c r="F344" s="173" t="s">
        <v>133</v>
      </c>
      <c r="G344" s="175">
        <v>254.7</v>
      </c>
      <c r="H344" s="174"/>
      <c r="I344" s="174">
        <f t="shared" si="38"/>
        <v>0</v>
      </c>
      <c r="J344" s="173">
        <f t="shared" si="39"/>
        <v>1956.1</v>
      </c>
      <c r="K344" s="178">
        <f t="shared" si="40"/>
        <v>0</v>
      </c>
      <c r="L344" s="178">
        <f>ROUND(G344*(H344),2)</f>
        <v>0</v>
      </c>
      <c r="M344" s="178"/>
      <c r="N344" s="178">
        <v>7.68</v>
      </c>
      <c r="O344" s="178"/>
      <c r="P344" s="183">
        <v>1.1100000000000001E-3</v>
      </c>
      <c r="Q344" s="181"/>
      <c r="R344" s="181">
        <v>1.1100000000000001E-3</v>
      </c>
      <c r="S344" s="182">
        <f t="shared" si="41"/>
        <v>0.28299999999999997</v>
      </c>
      <c r="T344" s="178"/>
      <c r="U344" s="178"/>
      <c r="V344" s="191"/>
      <c r="W344" s="53"/>
      <c r="Z344">
        <v>0</v>
      </c>
    </row>
    <row r="345" spans="1:26" ht="24.95" customHeight="1" x14ac:dyDescent="0.25">
      <c r="A345" s="179"/>
      <c r="B345" s="221">
        <v>201</v>
      </c>
      <c r="C345" s="216" t="s">
        <v>693</v>
      </c>
      <c r="D345" s="315" t="s">
        <v>694</v>
      </c>
      <c r="E345" s="315"/>
      <c r="F345" s="210" t="s">
        <v>133</v>
      </c>
      <c r="G345" s="212">
        <v>270</v>
      </c>
      <c r="H345" s="211"/>
      <c r="I345" s="211">
        <f t="shared" si="38"/>
        <v>0</v>
      </c>
      <c r="J345" s="210">
        <f t="shared" si="39"/>
        <v>877.5</v>
      </c>
      <c r="K345" s="215">
        <f t="shared" si="40"/>
        <v>0</v>
      </c>
      <c r="L345" s="215"/>
      <c r="M345" s="215">
        <f>ROUND(G345*(H345),2)</f>
        <v>0</v>
      </c>
      <c r="N345" s="215">
        <v>3.25</v>
      </c>
      <c r="O345" s="215"/>
      <c r="P345" s="217"/>
      <c r="Q345" s="217"/>
      <c r="R345" s="217"/>
      <c r="S345" s="218">
        <f t="shared" si="41"/>
        <v>0</v>
      </c>
      <c r="T345" s="215"/>
      <c r="U345" s="215"/>
      <c r="V345" s="220"/>
      <c r="W345" s="53"/>
      <c r="Z345">
        <v>0</v>
      </c>
    </row>
    <row r="346" spans="1:26" ht="24.95" customHeight="1" x14ac:dyDescent="0.25">
      <c r="A346" s="179"/>
      <c r="B346" s="205">
        <v>202</v>
      </c>
      <c r="C346" s="180" t="s">
        <v>695</v>
      </c>
      <c r="D346" s="236" t="s">
        <v>696</v>
      </c>
      <c r="E346" s="236"/>
      <c r="F346" s="173" t="s">
        <v>133</v>
      </c>
      <c r="G346" s="175">
        <v>96.9</v>
      </c>
      <c r="H346" s="174"/>
      <c r="I346" s="174">
        <f t="shared" si="38"/>
        <v>0</v>
      </c>
      <c r="J346" s="173">
        <f t="shared" si="39"/>
        <v>1065.9000000000001</v>
      </c>
      <c r="K346" s="178">
        <f t="shared" si="40"/>
        <v>0</v>
      </c>
      <c r="L346" s="178">
        <f>ROUND(G346*(H346),2)</f>
        <v>0</v>
      </c>
      <c r="M346" s="178"/>
      <c r="N346" s="178">
        <v>11</v>
      </c>
      <c r="O346" s="178"/>
      <c r="P346" s="181"/>
      <c r="Q346" s="181"/>
      <c r="R346" s="181"/>
      <c r="S346" s="182">
        <f t="shared" si="41"/>
        <v>0</v>
      </c>
      <c r="T346" s="178"/>
      <c r="U346" s="178"/>
      <c r="V346" s="191"/>
      <c r="W346" s="53"/>
      <c r="Z346">
        <v>0</v>
      </c>
    </row>
    <row r="347" spans="1:26" ht="24.95" customHeight="1" x14ac:dyDescent="0.25">
      <c r="A347" s="179"/>
      <c r="B347" s="221">
        <v>203</v>
      </c>
      <c r="C347" s="216" t="s">
        <v>697</v>
      </c>
      <c r="D347" s="315" t="s">
        <v>698</v>
      </c>
      <c r="E347" s="315"/>
      <c r="F347" s="210" t="s">
        <v>133</v>
      </c>
      <c r="G347" s="212">
        <v>100</v>
      </c>
      <c r="H347" s="211"/>
      <c r="I347" s="211">
        <f t="shared" si="38"/>
        <v>0</v>
      </c>
      <c r="J347" s="210">
        <f t="shared" si="39"/>
        <v>1390</v>
      </c>
      <c r="K347" s="215">
        <f t="shared" si="40"/>
        <v>0</v>
      </c>
      <c r="L347" s="215"/>
      <c r="M347" s="215">
        <f>ROUND(G347*(H347),2)</f>
        <v>0</v>
      </c>
      <c r="N347" s="215">
        <v>13.9</v>
      </c>
      <c r="O347" s="215"/>
      <c r="P347" s="217"/>
      <c r="Q347" s="217"/>
      <c r="R347" s="217"/>
      <c r="S347" s="218">
        <f t="shared" si="41"/>
        <v>0</v>
      </c>
      <c r="T347" s="215"/>
      <c r="U347" s="215"/>
      <c r="V347" s="220"/>
      <c r="W347" s="53"/>
      <c r="Z347">
        <v>0</v>
      </c>
    </row>
    <row r="348" spans="1:26" ht="24.95" customHeight="1" x14ac:dyDescent="0.25">
      <c r="A348" s="179"/>
      <c r="B348" s="205">
        <v>204</v>
      </c>
      <c r="C348" s="180" t="s">
        <v>699</v>
      </c>
      <c r="D348" s="236" t="s">
        <v>700</v>
      </c>
      <c r="E348" s="236"/>
      <c r="F348" s="173" t="s">
        <v>175</v>
      </c>
      <c r="G348" s="175">
        <v>4</v>
      </c>
      <c r="H348" s="174"/>
      <c r="I348" s="174">
        <f t="shared" si="38"/>
        <v>0</v>
      </c>
      <c r="J348" s="173">
        <f t="shared" si="39"/>
        <v>71.72</v>
      </c>
      <c r="K348" s="178">
        <f t="shared" si="40"/>
        <v>0</v>
      </c>
      <c r="L348" s="178">
        <f>ROUND(G348*(H348),2)</f>
        <v>0</v>
      </c>
      <c r="M348" s="178"/>
      <c r="N348" s="178">
        <v>17.93</v>
      </c>
      <c r="O348" s="178"/>
      <c r="P348" s="183">
        <v>2.7599999999999999E-3</v>
      </c>
      <c r="Q348" s="181"/>
      <c r="R348" s="181">
        <v>2.7599999999999999E-3</v>
      </c>
      <c r="S348" s="182">
        <f t="shared" si="41"/>
        <v>1.0999999999999999E-2</v>
      </c>
      <c r="T348" s="178"/>
      <c r="U348" s="178"/>
      <c r="V348" s="191"/>
      <c r="W348" s="53"/>
      <c r="Z348">
        <v>0</v>
      </c>
    </row>
    <row r="349" spans="1:26" ht="24.95" customHeight="1" x14ac:dyDescent="0.25">
      <c r="A349" s="179"/>
      <c r="B349" s="221">
        <v>205</v>
      </c>
      <c r="C349" s="216" t="s">
        <v>701</v>
      </c>
      <c r="D349" s="315" t="s">
        <v>702</v>
      </c>
      <c r="E349" s="315"/>
      <c r="F349" s="210" t="s">
        <v>175</v>
      </c>
      <c r="G349" s="212">
        <v>4</v>
      </c>
      <c r="H349" s="211"/>
      <c r="I349" s="211">
        <f t="shared" si="38"/>
        <v>0</v>
      </c>
      <c r="J349" s="210">
        <f t="shared" si="39"/>
        <v>580</v>
      </c>
      <c r="K349" s="215">
        <f t="shared" si="40"/>
        <v>0</v>
      </c>
      <c r="L349" s="215"/>
      <c r="M349" s="215">
        <f>ROUND(G349*(H349),2)</f>
        <v>0</v>
      </c>
      <c r="N349" s="215">
        <v>145</v>
      </c>
      <c r="O349" s="215"/>
      <c r="P349" s="217"/>
      <c r="Q349" s="217"/>
      <c r="R349" s="217"/>
      <c r="S349" s="218">
        <f t="shared" si="41"/>
        <v>0</v>
      </c>
      <c r="T349" s="215"/>
      <c r="U349" s="215"/>
      <c r="V349" s="220"/>
      <c r="W349" s="53"/>
      <c r="Z349">
        <v>0</v>
      </c>
    </row>
    <row r="350" spans="1:26" ht="24.95" customHeight="1" x14ac:dyDescent="0.25">
      <c r="A350" s="179"/>
      <c r="B350" s="221">
        <v>206</v>
      </c>
      <c r="C350" s="216" t="s">
        <v>703</v>
      </c>
      <c r="D350" s="315" t="s">
        <v>704</v>
      </c>
      <c r="E350" s="315"/>
      <c r="F350" s="210" t="s">
        <v>175</v>
      </c>
      <c r="G350" s="212">
        <v>3</v>
      </c>
      <c r="H350" s="211"/>
      <c r="I350" s="211">
        <f t="shared" si="38"/>
        <v>0</v>
      </c>
      <c r="J350" s="210">
        <f t="shared" si="39"/>
        <v>255</v>
      </c>
      <c r="K350" s="215">
        <f t="shared" si="40"/>
        <v>0</v>
      </c>
      <c r="L350" s="215"/>
      <c r="M350" s="215">
        <f>ROUND(G350*(H350),2)</f>
        <v>0</v>
      </c>
      <c r="N350" s="215">
        <v>85</v>
      </c>
      <c r="O350" s="215"/>
      <c r="P350" s="217"/>
      <c r="Q350" s="217"/>
      <c r="R350" s="217"/>
      <c r="S350" s="218">
        <f t="shared" si="41"/>
        <v>0</v>
      </c>
      <c r="T350" s="215"/>
      <c r="U350" s="215"/>
      <c r="V350" s="220"/>
      <c r="W350" s="53"/>
      <c r="Z350">
        <v>0</v>
      </c>
    </row>
    <row r="351" spans="1:26" ht="24.95" customHeight="1" x14ac:dyDescent="0.25">
      <c r="A351" s="179"/>
      <c r="B351" s="205">
        <v>207</v>
      </c>
      <c r="C351" s="180" t="s">
        <v>705</v>
      </c>
      <c r="D351" s="236" t="s">
        <v>706</v>
      </c>
      <c r="E351" s="236"/>
      <c r="F351" s="173" t="s">
        <v>133</v>
      </c>
      <c r="G351" s="175">
        <v>32.75</v>
      </c>
      <c r="H351" s="174"/>
      <c r="I351" s="174">
        <f t="shared" si="38"/>
        <v>0</v>
      </c>
      <c r="J351" s="173">
        <f t="shared" si="39"/>
        <v>392.67</v>
      </c>
      <c r="K351" s="178">
        <f t="shared" si="40"/>
        <v>0</v>
      </c>
      <c r="L351" s="178">
        <f>ROUND(G351*(H351),2)</f>
        <v>0</v>
      </c>
      <c r="M351" s="178"/>
      <c r="N351" s="178">
        <v>11.99</v>
      </c>
      <c r="O351" s="178"/>
      <c r="P351" s="183">
        <v>4.0000000000000003E-5</v>
      </c>
      <c r="Q351" s="181"/>
      <c r="R351" s="181">
        <v>4.0000000000000003E-5</v>
      </c>
      <c r="S351" s="182">
        <f t="shared" si="41"/>
        <v>1E-3</v>
      </c>
      <c r="T351" s="178"/>
      <c r="U351" s="178"/>
      <c r="V351" s="191"/>
      <c r="W351" s="53"/>
      <c r="Z351">
        <v>0</v>
      </c>
    </row>
    <row r="352" spans="1:26" ht="35.1" customHeight="1" x14ac:dyDescent="0.25">
      <c r="A352" s="179"/>
      <c r="B352" s="205">
        <v>208</v>
      </c>
      <c r="C352" s="180" t="s">
        <v>707</v>
      </c>
      <c r="D352" s="236" t="s">
        <v>708</v>
      </c>
      <c r="E352" s="236"/>
      <c r="F352" s="173" t="s">
        <v>133</v>
      </c>
      <c r="G352" s="175">
        <v>79.234999999999999</v>
      </c>
      <c r="H352" s="174"/>
      <c r="I352" s="174">
        <f t="shared" si="38"/>
        <v>0</v>
      </c>
      <c r="J352" s="173">
        <f t="shared" si="39"/>
        <v>1267.76</v>
      </c>
      <c r="K352" s="178">
        <f t="shared" si="40"/>
        <v>0</v>
      </c>
      <c r="L352" s="178">
        <f>ROUND(G352*(H352),2)</f>
        <v>0</v>
      </c>
      <c r="M352" s="178"/>
      <c r="N352" s="178">
        <v>16</v>
      </c>
      <c r="O352" s="178"/>
      <c r="P352" s="183">
        <v>2.3000000000000001E-4</v>
      </c>
      <c r="Q352" s="181"/>
      <c r="R352" s="181">
        <v>2.3000000000000001E-4</v>
      </c>
      <c r="S352" s="182">
        <f t="shared" si="41"/>
        <v>1.7999999999999999E-2</v>
      </c>
      <c r="T352" s="178"/>
      <c r="U352" s="178"/>
      <c r="V352" s="191"/>
      <c r="W352" s="53"/>
      <c r="Z352">
        <v>0</v>
      </c>
    </row>
    <row r="353" spans="1:26" ht="24.95" customHeight="1" x14ac:dyDescent="0.25">
      <c r="A353" s="179"/>
      <c r="B353" s="205">
        <v>209</v>
      </c>
      <c r="C353" s="180" t="s">
        <v>709</v>
      </c>
      <c r="D353" s="236" t="s">
        <v>710</v>
      </c>
      <c r="E353" s="236"/>
      <c r="F353" s="173" t="s">
        <v>133</v>
      </c>
      <c r="G353" s="175">
        <v>10.9</v>
      </c>
      <c r="H353" s="174"/>
      <c r="I353" s="174">
        <f t="shared" si="38"/>
        <v>0</v>
      </c>
      <c r="J353" s="173">
        <f t="shared" si="39"/>
        <v>190.75</v>
      </c>
      <c r="K353" s="178">
        <f t="shared" si="40"/>
        <v>0</v>
      </c>
      <c r="L353" s="178">
        <f>ROUND(G353*(H353),2)</f>
        <v>0</v>
      </c>
      <c r="M353" s="178"/>
      <c r="N353" s="178">
        <v>17.5</v>
      </c>
      <c r="O353" s="178"/>
      <c r="P353" s="183">
        <v>2.8000000000000003E-4</v>
      </c>
      <c r="Q353" s="181"/>
      <c r="R353" s="181">
        <v>2.8000000000000003E-4</v>
      </c>
      <c r="S353" s="182">
        <f t="shared" si="41"/>
        <v>3.0000000000000001E-3</v>
      </c>
      <c r="T353" s="178"/>
      <c r="U353" s="178"/>
      <c r="V353" s="191"/>
      <c r="W353" s="53"/>
      <c r="Z353">
        <v>0</v>
      </c>
    </row>
    <row r="354" spans="1:26" ht="24.95" customHeight="1" x14ac:dyDescent="0.25">
      <c r="A354" s="179"/>
      <c r="B354" s="205">
        <v>210</v>
      </c>
      <c r="C354" s="180" t="s">
        <v>711</v>
      </c>
      <c r="D354" s="236" t="s">
        <v>712</v>
      </c>
      <c r="E354" s="236"/>
      <c r="F354" s="173" t="s">
        <v>113</v>
      </c>
      <c r="G354" s="175">
        <v>165.32499999999999</v>
      </c>
      <c r="H354" s="174"/>
      <c r="I354" s="174">
        <f t="shared" si="38"/>
        <v>0</v>
      </c>
      <c r="J354" s="173">
        <f t="shared" si="39"/>
        <v>89.28</v>
      </c>
      <c r="K354" s="178">
        <f t="shared" si="40"/>
        <v>0</v>
      </c>
      <c r="L354" s="178">
        <f>ROUND(G354*(H354),2)</f>
        <v>0</v>
      </c>
      <c r="M354" s="178"/>
      <c r="N354" s="178">
        <v>0.54</v>
      </c>
      <c r="O354" s="178"/>
      <c r="P354" s="181"/>
      <c r="Q354" s="181"/>
      <c r="R354" s="181"/>
      <c r="S354" s="182">
        <f t="shared" si="41"/>
        <v>0</v>
      </c>
      <c r="T354" s="178"/>
      <c r="U354" s="178"/>
      <c r="V354" s="191"/>
      <c r="W354" s="53"/>
      <c r="Z354">
        <v>0</v>
      </c>
    </row>
    <row r="355" spans="1:26" ht="35.1" customHeight="1" x14ac:dyDescent="0.25">
      <c r="A355" s="179"/>
      <c r="B355" s="221">
        <v>211</v>
      </c>
      <c r="C355" s="216" t="s">
        <v>713</v>
      </c>
      <c r="D355" s="315" t="s">
        <v>714</v>
      </c>
      <c r="E355" s="315"/>
      <c r="F355" s="210" t="s">
        <v>113</v>
      </c>
      <c r="G355" s="212">
        <v>218.643</v>
      </c>
      <c r="H355" s="211"/>
      <c r="I355" s="211">
        <f t="shared" si="38"/>
        <v>0</v>
      </c>
      <c r="J355" s="210">
        <f t="shared" si="39"/>
        <v>382.63</v>
      </c>
      <c r="K355" s="215">
        <f t="shared" si="40"/>
        <v>0</v>
      </c>
      <c r="L355" s="215"/>
      <c r="M355" s="215">
        <f>ROUND(G355*(H355),2)</f>
        <v>0</v>
      </c>
      <c r="N355" s="215">
        <v>1.75</v>
      </c>
      <c r="O355" s="215"/>
      <c r="P355" s="217"/>
      <c r="Q355" s="217"/>
      <c r="R355" s="217"/>
      <c r="S355" s="218">
        <f t="shared" si="41"/>
        <v>0</v>
      </c>
      <c r="T355" s="215"/>
      <c r="U355" s="215"/>
      <c r="V355" s="220"/>
      <c r="W355" s="53"/>
      <c r="Z355">
        <v>0</v>
      </c>
    </row>
    <row r="356" spans="1:26" ht="24.95" customHeight="1" x14ac:dyDescent="0.25">
      <c r="A356" s="179"/>
      <c r="B356" s="205">
        <v>212</v>
      </c>
      <c r="C356" s="180" t="s">
        <v>715</v>
      </c>
      <c r="D356" s="236" t="s">
        <v>716</v>
      </c>
      <c r="E356" s="236"/>
      <c r="F356" s="173" t="s">
        <v>133</v>
      </c>
      <c r="G356" s="175">
        <v>70.734999999999999</v>
      </c>
      <c r="H356" s="174"/>
      <c r="I356" s="174">
        <f t="shared" si="38"/>
        <v>0</v>
      </c>
      <c r="J356" s="173">
        <f t="shared" si="39"/>
        <v>676.93</v>
      </c>
      <c r="K356" s="178">
        <f t="shared" si="40"/>
        <v>0</v>
      </c>
      <c r="L356" s="178">
        <f>ROUND(G356*(H356),2)</f>
        <v>0</v>
      </c>
      <c r="M356" s="178"/>
      <c r="N356" s="178">
        <v>9.57</v>
      </c>
      <c r="O356" s="178"/>
      <c r="P356" s="183">
        <v>3.0000000000000001E-5</v>
      </c>
      <c r="Q356" s="181"/>
      <c r="R356" s="181">
        <v>3.0000000000000001E-5</v>
      </c>
      <c r="S356" s="182">
        <f t="shared" si="41"/>
        <v>2E-3</v>
      </c>
      <c r="T356" s="178"/>
      <c r="U356" s="178"/>
      <c r="V356" s="191"/>
      <c r="W356" s="53"/>
      <c r="Z356">
        <v>0</v>
      </c>
    </row>
    <row r="357" spans="1:26" ht="24.95" customHeight="1" x14ac:dyDescent="0.25">
      <c r="A357" s="179"/>
      <c r="B357" s="205">
        <v>213</v>
      </c>
      <c r="C357" s="180" t="s">
        <v>717</v>
      </c>
      <c r="D357" s="236" t="s">
        <v>718</v>
      </c>
      <c r="E357" s="236"/>
      <c r="F357" s="173" t="s">
        <v>133</v>
      </c>
      <c r="G357" s="175">
        <v>89.9</v>
      </c>
      <c r="H357" s="174"/>
      <c r="I357" s="174">
        <f t="shared" si="38"/>
        <v>0</v>
      </c>
      <c r="J357" s="173">
        <f t="shared" si="39"/>
        <v>854.95</v>
      </c>
      <c r="K357" s="178">
        <f t="shared" si="40"/>
        <v>0</v>
      </c>
      <c r="L357" s="178">
        <f>ROUND(G357*(H357),2)</f>
        <v>0</v>
      </c>
      <c r="M357" s="178"/>
      <c r="N357" s="178">
        <v>9.51</v>
      </c>
      <c r="O357" s="178"/>
      <c r="P357" s="183">
        <v>3.0000000000000001E-5</v>
      </c>
      <c r="Q357" s="181"/>
      <c r="R357" s="181">
        <v>3.0000000000000001E-5</v>
      </c>
      <c r="S357" s="182">
        <f t="shared" si="41"/>
        <v>3.0000000000000001E-3</v>
      </c>
      <c r="T357" s="178"/>
      <c r="U357" s="178"/>
      <c r="V357" s="191"/>
      <c r="W357" s="53"/>
      <c r="Z357">
        <v>0</v>
      </c>
    </row>
    <row r="358" spans="1:26" ht="24.95" customHeight="1" x14ac:dyDescent="0.25">
      <c r="A358" s="179"/>
      <c r="B358" s="221">
        <v>214</v>
      </c>
      <c r="C358" s="216" t="s">
        <v>719</v>
      </c>
      <c r="D358" s="315" t="s">
        <v>720</v>
      </c>
      <c r="E358" s="315"/>
      <c r="F358" s="210" t="s">
        <v>113</v>
      </c>
      <c r="G358" s="212">
        <v>56.25</v>
      </c>
      <c r="H358" s="211"/>
      <c r="I358" s="211">
        <f t="shared" si="38"/>
        <v>0</v>
      </c>
      <c r="J358" s="210">
        <f t="shared" si="39"/>
        <v>542.25</v>
      </c>
      <c r="K358" s="215">
        <f t="shared" si="40"/>
        <v>0</v>
      </c>
      <c r="L358" s="215"/>
      <c r="M358" s="215">
        <f>ROUND(G358*(H358),2)</f>
        <v>0</v>
      </c>
      <c r="N358" s="215">
        <v>9.64</v>
      </c>
      <c r="O358" s="215"/>
      <c r="P358" s="217"/>
      <c r="Q358" s="217"/>
      <c r="R358" s="217"/>
      <c r="S358" s="218">
        <f t="shared" si="41"/>
        <v>0</v>
      </c>
      <c r="T358" s="215"/>
      <c r="U358" s="215"/>
      <c r="V358" s="220"/>
      <c r="W358" s="53"/>
      <c r="Z358">
        <v>0</v>
      </c>
    </row>
    <row r="359" spans="1:26" ht="24.95" customHeight="1" x14ac:dyDescent="0.25">
      <c r="A359" s="179"/>
      <c r="B359" s="205">
        <v>215</v>
      </c>
      <c r="C359" s="180" t="s">
        <v>721</v>
      </c>
      <c r="D359" s="236" t="s">
        <v>722</v>
      </c>
      <c r="E359" s="236"/>
      <c r="F359" s="173" t="s">
        <v>180</v>
      </c>
      <c r="G359" s="175">
        <v>2.95</v>
      </c>
      <c r="H359" s="176"/>
      <c r="I359" s="174">
        <f t="shared" si="38"/>
        <v>0</v>
      </c>
      <c r="J359" s="173">
        <f t="shared" si="39"/>
        <v>1048.97</v>
      </c>
      <c r="K359" s="178">
        <f t="shared" si="40"/>
        <v>0</v>
      </c>
      <c r="L359" s="178">
        <f>ROUND(G359*(H359),2)</f>
        <v>0</v>
      </c>
      <c r="M359" s="178"/>
      <c r="N359" s="178">
        <v>355.58199999999999</v>
      </c>
      <c r="O359" s="178"/>
      <c r="P359" s="181"/>
      <c r="Q359" s="181"/>
      <c r="R359" s="181"/>
      <c r="S359" s="182">
        <f t="shared" si="41"/>
        <v>0</v>
      </c>
      <c r="T359" s="178"/>
      <c r="U359" s="178"/>
      <c r="V359" s="191"/>
      <c r="W359" s="53"/>
      <c r="Z359">
        <v>0</v>
      </c>
    </row>
    <row r="360" spans="1:26" x14ac:dyDescent="0.25">
      <c r="A360" s="10"/>
      <c r="B360" s="204"/>
      <c r="C360" s="172">
        <v>712</v>
      </c>
      <c r="D360" s="235" t="s">
        <v>299</v>
      </c>
      <c r="E360" s="235"/>
      <c r="F360" s="10"/>
      <c r="G360" s="171"/>
      <c r="H360" s="138"/>
      <c r="I360" s="140">
        <f>ROUND((SUM(I324:I359))/1,2)</f>
        <v>0</v>
      </c>
      <c r="J360" s="10"/>
      <c r="K360" s="10"/>
      <c r="L360" s="10">
        <f>ROUND((SUM(L324:L359))/1,2)</f>
        <v>0</v>
      </c>
      <c r="M360" s="10">
        <f>ROUND((SUM(M324:M359))/1,2)</f>
        <v>0</v>
      </c>
      <c r="N360" s="10"/>
      <c r="O360" s="10"/>
      <c r="P360" s="10"/>
      <c r="Q360" s="10"/>
      <c r="R360" s="10"/>
      <c r="S360" s="10">
        <f>ROUND((SUM(S324:S359))/1,2)</f>
        <v>0.54</v>
      </c>
      <c r="T360" s="10"/>
      <c r="U360" s="10"/>
      <c r="V360" s="192">
        <f>ROUND((SUM(V324:V359))/1,2)</f>
        <v>0</v>
      </c>
      <c r="W360" s="208"/>
      <c r="X360" s="137"/>
      <c r="Y360" s="137"/>
      <c r="Z360" s="137"/>
    </row>
    <row r="361" spans="1:26" x14ac:dyDescent="0.25">
      <c r="A361" s="1"/>
      <c r="B361" s="200"/>
      <c r="C361" s="1"/>
      <c r="D361" s="1"/>
      <c r="E361" s="1"/>
      <c r="F361" s="1"/>
      <c r="G361" s="165"/>
      <c r="H361" s="131"/>
      <c r="I361" s="13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93"/>
      <c r="W361" s="53"/>
    </row>
    <row r="362" spans="1:26" x14ac:dyDescent="0.25">
      <c r="A362" s="10"/>
      <c r="B362" s="204"/>
      <c r="C362" s="172">
        <v>713</v>
      </c>
      <c r="D362" s="235" t="s">
        <v>80</v>
      </c>
      <c r="E362" s="235"/>
      <c r="F362" s="10"/>
      <c r="G362" s="171"/>
      <c r="H362" s="138"/>
      <c r="I362" s="138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90"/>
      <c r="W362" s="208"/>
      <c r="X362" s="137"/>
      <c r="Y362" s="137"/>
      <c r="Z362" s="137"/>
    </row>
    <row r="363" spans="1:26" ht="24.95" customHeight="1" x14ac:dyDescent="0.25">
      <c r="A363" s="179"/>
      <c r="B363" s="205">
        <v>216</v>
      </c>
      <c r="C363" s="180" t="s">
        <v>723</v>
      </c>
      <c r="D363" s="236" t="s">
        <v>724</v>
      </c>
      <c r="E363" s="236"/>
      <c r="F363" s="173" t="s">
        <v>113</v>
      </c>
      <c r="G363" s="175">
        <v>638.37800000000004</v>
      </c>
      <c r="H363" s="174"/>
      <c r="I363" s="174">
        <f t="shared" ref="I363:I381" si="42">ROUND(G363*(H363),2)</f>
        <v>0</v>
      </c>
      <c r="J363" s="173">
        <f t="shared" ref="J363:J381" si="43">ROUND(G363*(N363),2)</f>
        <v>836.28</v>
      </c>
      <c r="K363" s="178">
        <f t="shared" ref="K363:K381" si="44">ROUND(G363*(O363),2)</f>
        <v>0</v>
      </c>
      <c r="L363" s="178">
        <f>ROUND(G363*(H363),2)</f>
        <v>0</v>
      </c>
      <c r="M363" s="178"/>
      <c r="N363" s="178">
        <v>1.31</v>
      </c>
      <c r="O363" s="178"/>
      <c r="P363" s="181"/>
      <c r="Q363" s="181"/>
      <c r="R363" s="181"/>
      <c r="S363" s="182">
        <f t="shared" ref="S363:S381" si="45">ROUND(G363*(P363),3)</f>
        <v>0</v>
      </c>
      <c r="T363" s="178"/>
      <c r="U363" s="178"/>
      <c r="V363" s="191"/>
      <c r="W363" s="53"/>
      <c r="Z363">
        <v>0</v>
      </c>
    </row>
    <row r="364" spans="1:26" ht="35.1" customHeight="1" x14ac:dyDescent="0.25">
      <c r="A364" s="179"/>
      <c r="B364" s="221">
        <v>217</v>
      </c>
      <c r="C364" s="216" t="s">
        <v>725</v>
      </c>
      <c r="D364" s="315" t="s">
        <v>726</v>
      </c>
      <c r="E364" s="315"/>
      <c r="F364" s="210" t="s">
        <v>113</v>
      </c>
      <c r="G364" s="212">
        <v>660</v>
      </c>
      <c r="H364" s="211"/>
      <c r="I364" s="211">
        <f t="shared" si="42"/>
        <v>0</v>
      </c>
      <c r="J364" s="210">
        <f t="shared" si="43"/>
        <v>5814.6</v>
      </c>
      <c r="K364" s="215">
        <f t="shared" si="44"/>
        <v>0</v>
      </c>
      <c r="L364" s="215"/>
      <c r="M364" s="215">
        <f>ROUND(G364*(H364),2)</f>
        <v>0</v>
      </c>
      <c r="N364" s="215">
        <v>8.81</v>
      </c>
      <c r="O364" s="215"/>
      <c r="P364" s="217"/>
      <c r="Q364" s="217"/>
      <c r="R364" s="217"/>
      <c r="S364" s="218">
        <f t="shared" si="45"/>
        <v>0</v>
      </c>
      <c r="T364" s="215"/>
      <c r="U364" s="215"/>
      <c r="V364" s="220"/>
      <c r="W364" s="53"/>
      <c r="Z364">
        <v>0</v>
      </c>
    </row>
    <row r="365" spans="1:26" ht="24.95" customHeight="1" x14ac:dyDescent="0.25">
      <c r="A365" s="179"/>
      <c r="B365" s="205">
        <v>218</v>
      </c>
      <c r="C365" s="180" t="s">
        <v>727</v>
      </c>
      <c r="D365" s="236" t="s">
        <v>728</v>
      </c>
      <c r="E365" s="236"/>
      <c r="F365" s="173" t="s">
        <v>113</v>
      </c>
      <c r="G365" s="175">
        <v>568.04</v>
      </c>
      <c r="H365" s="174"/>
      <c r="I365" s="174">
        <f t="shared" si="42"/>
        <v>0</v>
      </c>
      <c r="J365" s="173">
        <f t="shared" si="43"/>
        <v>437.39</v>
      </c>
      <c r="K365" s="178">
        <f t="shared" si="44"/>
        <v>0</v>
      </c>
      <c r="L365" s="178">
        <f>ROUND(G365*(H365),2)</f>
        <v>0</v>
      </c>
      <c r="M365" s="178"/>
      <c r="N365" s="178">
        <v>0.77</v>
      </c>
      <c r="O365" s="178"/>
      <c r="P365" s="183">
        <v>1.1E-4</v>
      </c>
      <c r="Q365" s="181"/>
      <c r="R365" s="181">
        <v>1.1E-4</v>
      </c>
      <c r="S365" s="182">
        <f t="shared" si="45"/>
        <v>6.2E-2</v>
      </c>
      <c r="T365" s="178"/>
      <c r="U365" s="178"/>
      <c r="V365" s="191"/>
      <c r="W365" s="53"/>
      <c r="Z365">
        <v>0</v>
      </c>
    </row>
    <row r="366" spans="1:26" ht="24.95" customHeight="1" x14ac:dyDescent="0.25">
      <c r="A366" s="179"/>
      <c r="B366" s="221">
        <v>219</v>
      </c>
      <c r="C366" s="216" t="s">
        <v>729</v>
      </c>
      <c r="D366" s="315" t="s">
        <v>730</v>
      </c>
      <c r="E366" s="315"/>
      <c r="F366" s="210" t="s">
        <v>113</v>
      </c>
      <c r="G366" s="212">
        <v>653.24599999999998</v>
      </c>
      <c r="H366" s="211"/>
      <c r="I366" s="211">
        <f t="shared" si="42"/>
        <v>0</v>
      </c>
      <c r="J366" s="210">
        <f t="shared" si="43"/>
        <v>901.48</v>
      </c>
      <c r="K366" s="215">
        <f t="shared" si="44"/>
        <v>0</v>
      </c>
      <c r="L366" s="215"/>
      <c r="M366" s="215">
        <f>ROUND(G366*(H366),2)</f>
        <v>0</v>
      </c>
      <c r="N366" s="215">
        <v>1.38</v>
      </c>
      <c r="O366" s="215"/>
      <c r="P366" s="217"/>
      <c r="Q366" s="217"/>
      <c r="R366" s="217"/>
      <c r="S366" s="218">
        <f t="shared" si="45"/>
        <v>0</v>
      </c>
      <c r="T366" s="215"/>
      <c r="U366" s="215"/>
      <c r="V366" s="220"/>
      <c r="W366" s="53"/>
      <c r="Z366">
        <v>0</v>
      </c>
    </row>
    <row r="367" spans="1:26" ht="24.95" customHeight="1" x14ac:dyDescent="0.25">
      <c r="A367" s="179"/>
      <c r="B367" s="205">
        <v>220</v>
      </c>
      <c r="C367" s="180" t="s">
        <v>727</v>
      </c>
      <c r="D367" s="236" t="s">
        <v>728</v>
      </c>
      <c r="E367" s="236"/>
      <c r="F367" s="173" t="s">
        <v>113</v>
      </c>
      <c r="G367" s="175">
        <v>319.18900000000002</v>
      </c>
      <c r="H367" s="174"/>
      <c r="I367" s="174">
        <f t="shared" si="42"/>
        <v>0</v>
      </c>
      <c r="J367" s="173">
        <f t="shared" si="43"/>
        <v>245.78</v>
      </c>
      <c r="K367" s="178">
        <f t="shared" si="44"/>
        <v>0</v>
      </c>
      <c r="L367" s="178">
        <f>ROUND(G367*(H367),2)</f>
        <v>0</v>
      </c>
      <c r="M367" s="178"/>
      <c r="N367" s="178">
        <v>0.77</v>
      </c>
      <c r="O367" s="178"/>
      <c r="P367" s="183">
        <v>1.1E-4</v>
      </c>
      <c r="Q367" s="181"/>
      <c r="R367" s="181">
        <v>1.1E-4</v>
      </c>
      <c r="S367" s="182">
        <f t="shared" si="45"/>
        <v>3.5000000000000003E-2</v>
      </c>
      <c r="T367" s="178"/>
      <c r="U367" s="178"/>
      <c r="V367" s="191"/>
      <c r="W367" s="53"/>
      <c r="Z367">
        <v>0</v>
      </c>
    </row>
    <row r="368" spans="1:26" ht="50.1" customHeight="1" x14ac:dyDescent="0.25">
      <c r="A368" s="179"/>
      <c r="B368" s="221">
        <v>221</v>
      </c>
      <c r="C368" s="216" t="s">
        <v>731</v>
      </c>
      <c r="D368" s="315" t="s">
        <v>732</v>
      </c>
      <c r="E368" s="315"/>
      <c r="F368" s="210" t="s">
        <v>113</v>
      </c>
      <c r="G368" s="212">
        <v>375</v>
      </c>
      <c r="H368" s="211"/>
      <c r="I368" s="211">
        <f t="shared" si="42"/>
        <v>0</v>
      </c>
      <c r="J368" s="210">
        <f t="shared" si="43"/>
        <v>1125</v>
      </c>
      <c r="K368" s="215">
        <f t="shared" si="44"/>
        <v>0</v>
      </c>
      <c r="L368" s="215"/>
      <c r="M368" s="215">
        <f>ROUND(G368*(H368),2)</f>
        <v>0</v>
      </c>
      <c r="N368" s="215">
        <v>3</v>
      </c>
      <c r="O368" s="215"/>
      <c r="P368" s="217"/>
      <c r="Q368" s="217"/>
      <c r="R368" s="217"/>
      <c r="S368" s="218">
        <f t="shared" si="45"/>
        <v>0</v>
      </c>
      <c r="T368" s="215"/>
      <c r="U368" s="215"/>
      <c r="V368" s="220"/>
      <c r="W368" s="53"/>
      <c r="Z368">
        <v>0</v>
      </c>
    </row>
    <row r="369" spans="1:26" ht="24.95" customHeight="1" x14ac:dyDescent="0.25">
      <c r="A369" s="179"/>
      <c r="B369" s="205">
        <v>222</v>
      </c>
      <c r="C369" s="180" t="s">
        <v>733</v>
      </c>
      <c r="D369" s="236" t="s">
        <v>734</v>
      </c>
      <c r="E369" s="236"/>
      <c r="F369" s="173" t="s">
        <v>113</v>
      </c>
      <c r="G369" s="175">
        <v>826.42</v>
      </c>
      <c r="H369" s="174"/>
      <c r="I369" s="174">
        <f t="shared" si="42"/>
        <v>0</v>
      </c>
      <c r="J369" s="173">
        <f t="shared" si="43"/>
        <v>760.31</v>
      </c>
      <c r="K369" s="178">
        <f t="shared" si="44"/>
        <v>0</v>
      </c>
      <c r="L369" s="178">
        <f>ROUND(G369*(H369),2)</f>
        <v>0</v>
      </c>
      <c r="M369" s="178"/>
      <c r="N369" s="178">
        <v>0.92</v>
      </c>
      <c r="O369" s="178"/>
      <c r="P369" s="181"/>
      <c r="Q369" s="181"/>
      <c r="R369" s="181"/>
      <c r="S369" s="182">
        <f t="shared" si="45"/>
        <v>0</v>
      </c>
      <c r="T369" s="178"/>
      <c r="U369" s="178"/>
      <c r="V369" s="191"/>
      <c r="W369" s="53"/>
      <c r="Z369">
        <v>0</v>
      </c>
    </row>
    <row r="370" spans="1:26" ht="24.95" customHeight="1" x14ac:dyDescent="0.25">
      <c r="A370" s="179"/>
      <c r="B370" s="221">
        <v>223</v>
      </c>
      <c r="C370" s="216" t="s">
        <v>735</v>
      </c>
      <c r="D370" s="315" t="s">
        <v>736</v>
      </c>
      <c r="E370" s="315"/>
      <c r="F370" s="210" t="s">
        <v>113</v>
      </c>
      <c r="G370" s="212">
        <v>868.23699999999997</v>
      </c>
      <c r="H370" s="211"/>
      <c r="I370" s="211">
        <f t="shared" si="42"/>
        <v>0</v>
      </c>
      <c r="J370" s="210">
        <f t="shared" si="43"/>
        <v>4775.3</v>
      </c>
      <c r="K370" s="215">
        <f t="shared" si="44"/>
        <v>0</v>
      </c>
      <c r="L370" s="215"/>
      <c r="M370" s="215">
        <f>ROUND(G370*(H370),2)</f>
        <v>0</v>
      </c>
      <c r="N370" s="215">
        <v>5.5</v>
      </c>
      <c r="O370" s="215"/>
      <c r="P370" s="217"/>
      <c r="Q370" s="217"/>
      <c r="R370" s="217"/>
      <c r="S370" s="218">
        <f t="shared" si="45"/>
        <v>0</v>
      </c>
      <c r="T370" s="215"/>
      <c r="U370" s="215"/>
      <c r="V370" s="220"/>
      <c r="W370" s="53"/>
      <c r="Z370">
        <v>0</v>
      </c>
    </row>
    <row r="371" spans="1:26" ht="24.95" customHeight="1" x14ac:dyDescent="0.25">
      <c r="A371" s="179"/>
      <c r="B371" s="205">
        <v>224</v>
      </c>
      <c r="C371" s="180" t="s">
        <v>737</v>
      </c>
      <c r="D371" s="236" t="s">
        <v>738</v>
      </c>
      <c r="E371" s="236"/>
      <c r="F371" s="173" t="s">
        <v>113</v>
      </c>
      <c r="G371" s="175">
        <v>1191.4159999999999</v>
      </c>
      <c r="H371" s="174"/>
      <c r="I371" s="174">
        <f t="shared" si="42"/>
        <v>0</v>
      </c>
      <c r="J371" s="173">
        <f t="shared" si="43"/>
        <v>2227.9499999999998</v>
      </c>
      <c r="K371" s="178">
        <f t="shared" si="44"/>
        <v>0</v>
      </c>
      <c r="L371" s="178">
        <f>ROUND(G371*(H371),2)</f>
        <v>0</v>
      </c>
      <c r="M371" s="178"/>
      <c r="N371" s="178">
        <v>1.87</v>
      </c>
      <c r="O371" s="178"/>
      <c r="P371" s="181"/>
      <c r="Q371" s="181"/>
      <c r="R371" s="181"/>
      <c r="S371" s="182">
        <f t="shared" si="45"/>
        <v>0</v>
      </c>
      <c r="T371" s="178"/>
      <c r="U371" s="178"/>
      <c r="V371" s="191"/>
      <c r="W371" s="53"/>
      <c r="Z371">
        <v>0</v>
      </c>
    </row>
    <row r="372" spans="1:26" ht="24.95" customHeight="1" x14ac:dyDescent="0.25">
      <c r="A372" s="179"/>
      <c r="B372" s="221">
        <v>225</v>
      </c>
      <c r="C372" s="216" t="s">
        <v>739</v>
      </c>
      <c r="D372" s="315" t="s">
        <v>740</v>
      </c>
      <c r="E372" s="315"/>
      <c r="F372" s="210" t="s">
        <v>113</v>
      </c>
      <c r="G372" s="212">
        <v>5006.8069999999998</v>
      </c>
      <c r="H372" s="211"/>
      <c r="I372" s="211">
        <f t="shared" si="42"/>
        <v>0</v>
      </c>
      <c r="J372" s="210">
        <f t="shared" si="43"/>
        <v>30591.59</v>
      </c>
      <c r="K372" s="215">
        <f t="shared" si="44"/>
        <v>0</v>
      </c>
      <c r="L372" s="215"/>
      <c r="M372" s="215">
        <f>ROUND(G372*(H372),2)</f>
        <v>0</v>
      </c>
      <c r="N372" s="215">
        <v>6.11</v>
      </c>
      <c r="O372" s="215"/>
      <c r="P372" s="217"/>
      <c r="Q372" s="217"/>
      <c r="R372" s="217"/>
      <c r="S372" s="218">
        <f t="shared" si="45"/>
        <v>0</v>
      </c>
      <c r="T372" s="215"/>
      <c r="U372" s="215"/>
      <c r="V372" s="220"/>
      <c r="W372" s="53"/>
      <c r="Z372">
        <v>0</v>
      </c>
    </row>
    <row r="373" spans="1:26" ht="24.95" customHeight="1" x14ac:dyDescent="0.25">
      <c r="A373" s="179"/>
      <c r="B373" s="205">
        <v>226</v>
      </c>
      <c r="C373" s="180" t="s">
        <v>741</v>
      </c>
      <c r="D373" s="236" t="s">
        <v>742</v>
      </c>
      <c r="E373" s="236"/>
      <c r="F373" s="173" t="s">
        <v>113</v>
      </c>
      <c r="G373" s="175">
        <v>848.60400000000004</v>
      </c>
      <c r="H373" s="174"/>
      <c r="I373" s="174">
        <f t="shared" si="42"/>
        <v>0</v>
      </c>
      <c r="J373" s="173">
        <f t="shared" si="43"/>
        <v>1213.5</v>
      </c>
      <c r="K373" s="178">
        <f t="shared" si="44"/>
        <v>0</v>
      </c>
      <c r="L373" s="178">
        <f>ROUND(G373*(H373),2)</f>
        <v>0</v>
      </c>
      <c r="M373" s="178"/>
      <c r="N373" s="178">
        <v>1.43</v>
      </c>
      <c r="O373" s="178"/>
      <c r="P373" s="181"/>
      <c r="Q373" s="181"/>
      <c r="R373" s="181"/>
      <c r="S373" s="182">
        <f t="shared" si="45"/>
        <v>0</v>
      </c>
      <c r="T373" s="178"/>
      <c r="U373" s="178"/>
      <c r="V373" s="191"/>
      <c r="W373" s="53"/>
      <c r="Z373">
        <v>0</v>
      </c>
    </row>
    <row r="374" spans="1:26" ht="50.1" customHeight="1" x14ac:dyDescent="0.25">
      <c r="A374" s="179"/>
      <c r="B374" s="221">
        <v>227</v>
      </c>
      <c r="C374" s="216" t="s">
        <v>731</v>
      </c>
      <c r="D374" s="315" t="s">
        <v>743</v>
      </c>
      <c r="E374" s="315"/>
      <c r="F374" s="210" t="s">
        <v>113</v>
      </c>
      <c r="G374" s="212">
        <v>975</v>
      </c>
      <c r="H374" s="211"/>
      <c r="I374" s="211">
        <f t="shared" si="42"/>
        <v>0</v>
      </c>
      <c r="J374" s="210">
        <f t="shared" si="43"/>
        <v>2925</v>
      </c>
      <c r="K374" s="215">
        <f t="shared" si="44"/>
        <v>0</v>
      </c>
      <c r="L374" s="215"/>
      <c r="M374" s="215">
        <f>ROUND(G374*(H374),2)</f>
        <v>0</v>
      </c>
      <c r="N374" s="215">
        <v>3</v>
      </c>
      <c r="O374" s="215"/>
      <c r="P374" s="217"/>
      <c r="Q374" s="217"/>
      <c r="R374" s="217"/>
      <c r="S374" s="218">
        <f t="shared" si="45"/>
        <v>0</v>
      </c>
      <c r="T374" s="215"/>
      <c r="U374" s="215"/>
      <c r="V374" s="220"/>
      <c r="W374" s="53"/>
      <c r="Z374">
        <v>0</v>
      </c>
    </row>
    <row r="375" spans="1:26" ht="24.95" customHeight="1" x14ac:dyDescent="0.25">
      <c r="A375" s="179"/>
      <c r="B375" s="205">
        <v>228</v>
      </c>
      <c r="C375" s="180" t="s">
        <v>744</v>
      </c>
      <c r="D375" s="236" t="s">
        <v>745</v>
      </c>
      <c r="E375" s="236"/>
      <c r="F375" s="173" t="s">
        <v>113</v>
      </c>
      <c r="G375" s="175">
        <v>136.5</v>
      </c>
      <c r="H375" s="174"/>
      <c r="I375" s="174">
        <f t="shared" si="42"/>
        <v>0</v>
      </c>
      <c r="J375" s="173">
        <f t="shared" si="43"/>
        <v>787.61</v>
      </c>
      <c r="K375" s="178">
        <f t="shared" si="44"/>
        <v>0</v>
      </c>
      <c r="L375" s="178">
        <f>ROUND(G375*(H375),2)</f>
        <v>0</v>
      </c>
      <c r="M375" s="178"/>
      <c r="N375" s="178">
        <v>5.77</v>
      </c>
      <c r="O375" s="178"/>
      <c r="P375" s="181"/>
      <c r="Q375" s="181"/>
      <c r="R375" s="181"/>
      <c r="S375" s="182">
        <f t="shared" si="45"/>
        <v>0</v>
      </c>
      <c r="T375" s="178"/>
      <c r="U375" s="178"/>
      <c r="V375" s="191"/>
      <c r="W375" s="53"/>
      <c r="Z375">
        <v>0</v>
      </c>
    </row>
    <row r="376" spans="1:26" ht="24.95" customHeight="1" x14ac:dyDescent="0.25">
      <c r="A376" s="179"/>
      <c r="B376" s="221">
        <v>229</v>
      </c>
      <c r="C376" s="216" t="s">
        <v>746</v>
      </c>
      <c r="D376" s="315" t="s">
        <v>747</v>
      </c>
      <c r="E376" s="315"/>
      <c r="F376" s="210" t="s">
        <v>113</v>
      </c>
      <c r="G376" s="212">
        <v>142.5</v>
      </c>
      <c r="H376" s="211"/>
      <c r="I376" s="211">
        <f t="shared" si="42"/>
        <v>0</v>
      </c>
      <c r="J376" s="210">
        <f t="shared" si="43"/>
        <v>2533.65</v>
      </c>
      <c r="K376" s="215">
        <f t="shared" si="44"/>
        <v>0</v>
      </c>
      <c r="L376" s="215"/>
      <c r="M376" s="215">
        <f>ROUND(G376*(H376),2)</f>
        <v>0</v>
      </c>
      <c r="N376" s="215">
        <v>17.78</v>
      </c>
      <c r="O376" s="215"/>
      <c r="P376" s="217"/>
      <c r="Q376" s="217"/>
      <c r="R376" s="217"/>
      <c r="S376" s="218">
        <f t="shared" si="45"/>
        <v>0</v>
      </c>
      <c r="T376" s="215"/>
      <c r="U376" s="215"/>
      <c r="V376" s="220"/>
      <c r="W376" s="53"/>
      <c r="Z376">
        <v>0</v>
      </c>
    </row>
    <row r="377" spans="1:26" ht="24.95" customHeight="1" x14ac:dyDescent="0.25">
      <c r="A377" s="179"/>
      <c r="B377" s="205">
        <v>230</v>
      </c>
      <c r="C377" s="180" t="s">
        <v>748</v>
      </c>
      <c r="D377" s="236" t="s">
        <v>749</v>
      </c>
      <c r="E377" s="236"/>
      <c r="F377" s="173" t="s">
        <v>113</v>
      </c>
      <c r="G377" s="175">
        <v>568.04</v>
      </c>
      <c r="H377" s="174"/>
      <c r="I377" s="174">
        <f t="shared" si="42"/>
        <v>0</v>
      </c>
      <c r="J377" s="173">
        <f t="shared" si="43"/>
        <v>4317.1000000000004</v>
      </c>
      <c r="K377" s="178">
        <f t="shared" si="44"/>
        <v>0</v>
      </c>
      <c r="L377" s="178">
        <f>ROUND(G377*(H377),2)</f>
        <v>0</v>
      </c>
      <c r="M377" s="178"/>
      <c r="N377" s="178">
        <v>7.6</v>
      </c>
      <c r="O377" s="178"/>
      <c r="P377" s="181"/>
      <c r="Q377" s="181"/>
      <c r="R377" s="181"/>
      <c r="S377" s="182">
        <f t="shared" si="45"/>
        <v>0</v>
      </c>
      <c r="T377" s="178"/>
      <c r="U377" s="178"/>
      <c r="V377" s="191"/>
      <c r="W377" s="53"/>
      <c r="Z377">
        <v>0</v>
      </c>
    </row>
    <row r="378" spans="1:26" ht="35.1" customHeight="1" x14ac:dyDescent="0.25">
      <c r="A378" s="179"/>
      <c r="B378" s="221">
        <v>231</v>
      </c>
      <c r="C378" s="216" t="s">
        <v>750</v>
      </c>
      <c r="D378" s="315" t="s">
        <v>751</v>
      </c>
      <c r="E378" s="315"/>
      <c r="F378" s="210" t="s">
        <v>113</v>
      </c>
      <c r="G378" s="212">
        <v>1175.04</v>
      </c>
      <c r="H378" s="211"/>
      <c r="I378" s="211">
        <f t="shared" si="42"/>
        <v>0</v>
      </c>
      <c r="J378" s="210">
        <f t="shared" si="43"/>
        <v>34663.68</v>
      </c>
      <c r="K378" s="215">
        <f t="shared" si="44"/>
        <v>0</v>
      </c>
      <c r="L378" s="215"/>
      <c r="M378" s="215">
        <f>ROUND(G378*(H378),2)</f>
        <v>0</v>
      </c>
      <c r="N378" s="215">
        <v>29.5</v>
      </c>
      <c r="O378" s="215"/>
      <c r="P378" s="217"/>
      <c r="Q378" s="217"/>
      <c r="R378" s="217"/>
      <c r="S378" s="218">
        <f t="shared" si="45"/>
        <v>0</v>
      </c>
      <c r="T378" s="215"/>
      <c r="U378" s="215"/>
      <c r="V378" s="220"/>
      <c r="W378" s="53"/>
      <c r="Z378">
        <v>0</v>
      </c>
    </row>
    <row r="379" spans="1:26" ht="24.95" customHeight="1" x14ac:dyDescent="0.25">
      <c r="A379" s="179"/>
      <c r="B379" s="205">
        <v>232</v>
      </c>
      <c r="C379" s="180" t="s">
        <v>752</v>
      </c>
      <c r="D379" s="236" t="s">
        <v>753</v>
      </c>
      <c r="E379" s="236"/>
      <c r="F379" s="173" t="s">
        <v>113</v>
      </c>
      <c r="G379" s="175">
        <v>139.72499999999999</v>
      </c>
      <c r="H379" s="174"/>
      <c r="I379" s="174">
        <f t="shared" si="42"/>
        <v>0</v>
      </c>
      <c r="J379" s="173">
        <f t="shared" si="43"/>
        <v>1372.1</v>
      </c>
      <c r="K379" s="178">
        <f t="shared" si="44"/>
        <v>0</v>
      </c>
      <c r="L379" s="178">
        <f>ROUND(G379*(H379),2)</f>
        <v>0</v>
      </c>
      <c r="M379" s="178"/>
      <c r="N379" s="178">
        <v>9.82</v>
      </c>
      <c r="O379" s="178"/>
      <c r="P379" s="181"/>
      <c r="Q379" s="181"/>
      <c r="R379" s="181"/>
      <c r="S379" s="182">
        <f t="shared" si="45"/>
        <v>0</v>
      </c>
      <c r="T379" s="178"/>
      <c r="U379" s="178"/>
      <c r="V379" s="191"/>
      <c r="W379" s="53"/>
      <c r="Z379">
        <v>0</v>
      </c>
    </row>
    <row r="380" spans="1:26" ht="24.95" customHeight="1" x14ac:dyDescent="0.25">
      <c r="A380" s="179"/>
      <c r="B380" s="221">
        <v>233</v>
      </c>
      <c r="C380" s="216" t="s">
        <v>754</v>
      </c>
      <c r="D380" s="315" t="s">
        <v>755</v>
      </c>
      <c r="E380" s="315"/>
      <c r="F380" s="210" t="s">
        <v>113</v>
      </c>
      <c r="G380" s="212">
        <v>146.71100000000001</v>
      </c>
      <c r="H380" s="211"/>
      <c r="I380" s="211">
        <f t="shared" si="42"/>
        <v>0</v>
      </c>
      <c r="J380" s="210">
        <f t="shared" si="43"/>
        <v>1629.96</v>
      </c>
      <c r="K380" s="215">
        <f t="shared" si="44"/>
        <v>0</v>
      </c>
      <c r="L380" s="215"/>
      <c r="M380" s="215">
        <f>ROUND(G380*(H380),2)</f>
        <v>0</v>
      </c>
      <c r="N380" s="215">
        <v>11.11</v>
      </c>
      <c r="O380" s="215"/>
      <c r="P380" s="217"/>
      <c r="Q380" s="217"/>
      <c r="R380" s="217"/>
      <c r="S380" s="218">
        <f t="shared" si="45"/>
        <v>0</v>
      </c>
      <c r="T380" s="215"/>
      <c r="U380" s="215"/>
      <c r="V380" s="220"/>
      <c r="W380" s="53"/>
      <c r="Z380">
        <v>0</v>
      </c>
    </row>
    <row r="381" spans="1:26" ht="24.95" customHeight="1" x14ac:dyDescent="0.25">
      <c r="A381" s="179"/>
      <c r="B381" s="205">
        <v>234</v>
      </c>
      <c r="C381" s="180" t="s">
        <v>178</v>
      </c>
      <c r="D381" s="236" t="s">
        <v>179</v>
      </c>
      <c r="E381" s="236"/>
      <c r="F381" s="173" t="s">
        <v>180</v>
      </c>
      <c r="G381" s="175">
        <v>1.55</v>
      </c>
      <c r="H381" s="176"/>
      <c r="I381" s="174">
        <f t="shared" si="42"/>
        <v>0</v>
      </c>
      <c r="J381" s="173">
        <f t="shared" si="43"/>
        <v>1506.36</v>
      </c>
      <c r="K381" s="178">
        <f t="shared" si="44"/>
        <v>0</v>
      </c>
      <c r="L381" s="178">
        <f>ROUND(G381*(H381),2)</f>
        <v>0</v>
      </c>
      <c r="M381" s="178"/>
      <c r="N381" s="178">
        <v>971.84199999999998</v>
      </c>
      <c r="O381" s="178"/>
      <c r="P381" s="181"/>
      <c r="Q381" s="181"/>
      <c r="R381" s="181"/>
      <c r="S381" s="182">
        <f t="shared" si="45"/>
        <v>0</v>
      </c>
      <c r="T381" s="178"/>
      <c r="U381" s="178"/>
      <c r="V381" s="191"/>
      <c r="W381" s="53"/>
      <c r="Z381">
        <v>0</v>
      </c>
    </row>
    <row r="382" spans="1:26" x14ac:dyDescent="0.25">
      <c r="A382" s="10"/>
      <c r="B382" s="204"/>
      <c r="C382" s="172">
        <v>713</v>
      </c>
      <c r="D382" s="235" t="s">
        <v>80</v>
      </c>
      <c r="E382" s="235"/>
      <c r="F382" s="10"/>
      <c r="G382" s="171"/>
      <c r="H382" s="138"/>
      <c r="I382" s="140">
        <f>ROUND((SUM(I362:I381))/1,2)</f>
        <v>0</v>
      </c>
      <c r="J382" s="10"/>
      <c r="K382" s="10"/>
      <c r="L382" s="10">
        <f>ROUND((SUM(L362:L381))/1,2)</f>
        <v>0</v>
      </c>
      <c r="M382" s="10">
        <f>ROUND((SUM(M362:M381))/1,2)</f>
        <v>0</v>
      </c>
      <c r="N382" s="10"/>
      <c r="O382" s="10"/>
      <c r="P382" s="10"/>
      <c r="Q382" s="10"/>
      <c r="R382" s="10"/>
      <c r="S382" s="10">
        <f>ROUND((SUM(S362:S381))/1,2)</f>
        <v>0.1</v>
      </c>
      <c r="T382" s="10"/>
      <c r="U382" s="10"/>
      <c r="V382" s="192">
        <f>ROUND((SUM(V362:V381))/1,2)</f>
        <v>0</v>
      </c>
      <c r="W382" s="208"/>
      <c r="X382" s="137"/>
      <c r="Y382" s="137"/>
      <c r="Z382" s="137"/>
    </row>
    <row r="383" spans="1:26" x14ac:dyDescent="0.25">
      <c r="A383" s="1"/>
      <c r="B383" s="200"/>
      <c r="C383" s="1"/>
      <c r="D383" s="1"/>
      <c r="E383" s="1"/>
      <c r="F383" s="1"/>
      <c r="G383" s="165"/>
      <c r="H383" s="131"/>
      <c r="I383" s="13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93"/>
      <c r="W383" s="53"/>
    </row>
    <row r="384" spans="1:26" x14ac:dyDescent="0.25">
      <c r="A384" s="10"/>
      <c r="B384" s="204"/>
      <c r="C384" s="172">
        <v>721</v>
      </c>
      <c r="D384" s="235" t="s">
        <v>300</v>
      </c>
      <c r="E384" s="235"/>
      <c r="F384" s="10"/>
      <c r="G384" s="171"/>
      <c r="H384" s="138"/>
      <c r="I384" s="138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90"/>
      <c r="W384" s="208"/>
      <c r="X384" s="137"/>
      <c r="Y384" s="137"/>
      <c r="Z384" s="137"/>
    </row>
    <row r="385" spans="1:26" ht="24.95" customHeight="1" x14ac:dyDescent="0.25">
      <c r="A385" s="179"/>
      <c r="B385" s="205">
        <v>235</v>
      </c>
      <c r="C385" s="180" t="s">
        <v>756</v>
      </c>
      <c r="D385" s="236" t="s">
        <v>757</v>
      </c>
      <c r="E385" s="236"/>
      <c r="F385" s="173" t="s">
        <v>133</v>
      </c>
      <c r="G385" s="175">
        <v>4</v>
      </c>
      <c r="H385" s="174"/>
      <c r="I385" s="174">
        <f>ROUND(G385*(H385),2)</f>
        <v>0</v>
      </c>
      <c r="J385" s="173">
        <f>ROUND(G385*(N385),2)</f>
        <v>65.44</v>
      </c>
      <c r="K385" s="178">
        <f>ROUND(G385*(O385),2)</f>
        <v>0</v>
      </c>
      <c r="L385" s="178">
        <f>ROUND(G385*(H385),2)</f>
        <v>0</v>
      </c>
      <c r="M385" s="178"/>
      <c r="N385" s="178">
        <v>16.36</v>
      </c>
      <c r="O385" s="178"/>
      <c r="P385" s="183">
        <v>4.7000000000000004E-4</v>
      </c>
      <c r="Q385" s="181"/>
      <c r="R385" s="181">
        <v>4.7000000000000004E-4</v>
      </c>
      <c r="S385" s="182">
        <f>ROUND(G385*(P385),3)</f>
        <v>2E-3</v>
      </c>
      <c r="T385" s="178"/>
      <c r="U385" s="178"/>
      <c r="V385" s="191"/>
      <c r="W385" s="53"/>
      <c r="Z385">
        <v>0</v>
      </c>
    </row>
    <row r="386" spans="1:26" ht="24.95" customHeight="1" x14ac:dyDescent="0.25">
      <c r="A386" s="179"/>
      <c r="B386" s="205">
        <v>236</v>
      </c>
      <c r="C386" s="180" t="s">
        <v>758</v>
      </c>
      <c r="D386" s="236" t="s">
        <v>759</v>
      </c>
      <c r="E386" s="236"/>
      <c r="F386" s="173" t="s">
        <v>180</v>
      </c>
      <c r="G386" s="175">
        <v>1.1000000000000001</v>
      </c>
      <c r="H386" s="176"/>
      <c r="I386" s="174">
        <f>ROUND(G386*(H386),2)</f>
        <v>0</v>
      </c>
      <c r="J386" s="173">
        <f>ROUND(G386*(N386),2)</f>
        <v>0.72</v>
      </c>
      <c r="K386" s="178">
        <f>ROUND(G386*(O386),2)</f>
        <v>0</v>
      </c>
      <c r="L386" s="178">
        <f>ROUND(G386*(H386),2)</f>
        <v>0</v>
      </c>
      <c r="M386" s="178"/>
      <c r="N386" s="178">
        <v>0.65400000000000003</v>
      </c>
      <c r="O386" s="178"/>
      <c r="P386" s="181"/>
      <c r="Q386" s="181"/>
      <c r="R386" s="181"/>
      <c r="S386" s="182">
        <f>ROUND(G386*(P386),3)</f>
        <v>0</v>
      </c>
      <c r="T386" s="178"/>
      <c r="U386" s="178"/>
      <c r="V386" s="191"/>
      <c r="W386" s="53"/>
      <c r="Z386">
        <v>0</v>
      </c>
    </row>
    <row r="387" spans="1:26" x14ac:dyDescent="0.25">
      <c r="A387" s="10"/>
      <c r="B387" s="204"/>
      <c r="C387" s="172">
        <v>721</v>
      </c>
      <c r="D387" s="235" t="s">
        <v>300</v>
      </c>
      <c r="E387" s="235"/>
      <c r="F387" s="10"/>
      <c r="G387" s="171"/>
      <c r="H387" s="138"/>
      <c r="I387" s="140">
        <f>ROUND((SUM(I384:I386))/1,2)</f>
        <v>0</v>
      </c>
      <c r="J387" s="10"/>
      <c r="K387" s="10"/>
      <c r="L387" s="10">
        <f>ROUND((SUM(L384:L386))/1,2)</f>
        <v>0</v>
      </c>
      <c r="M387" s="10">
        <f>ROUND((SUM(M384:M386))/1,2)</f>
        <v>0</v>
      </c>
      <c r="N387" s="10"/>
      <c r="O387" s="10"/>
      <c r="P387" s="10"/>
      <c r="Q387" s="10"/>
      <c r="R387" s="10"/>
      <c r="S387" s="10">
        <f>ROUND((SUM(S384:S386))/1,2)</f>
        <v>0</v>
      </c>
      <c r="T387" s="10"/>
      <c r="U387" s="10"/>
      <c r="V387" s="192">
        <f>ROUND((SUM(V384:V386))/1,2)</f>
        <v>0</v>
      </c>
      <c r="W387" s="208"/>
      <c r="X387" s="137"/>
      <c r="Y387" s="137"/>
      <c r="Z387" s="137"/>
    </row>
    <row r="388" spans="1:26" x14ac:dyDescent="0.25">
      <c r="A388" s="1"/>
      <c r="B388" s="200"/>
      <c r="C388" s="1"/>
      <c r="D388" s="1"/>
      <c r="E388" s="1"/>
      <c r="F388" s="1"/>
      <c r="G388" s="165"/>
      <c r="H388" s="131"/>
      <c r="I388" s="13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93"/>
      <c r="W388" s="53"/>
    </row>
    <row r="389" spans="1:26" x14ac:dyDescent="0.25">
      <c r="A389" s="10"/>
      <c r="B389" s="204"/>
      <c r="C389" s="172">
        <v>725</v>
      </c>
      <c r="D389" s="235" t="s">
        <v>82</v>
      </c>
      <c r="E389" s="235"/>
      <c r="F389" s="10"/>
      <c r="G389" s="171"/>
      <c r="H389" s="138"/>
      <c r="I389" s="138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90"/>
      <c r="W389" s="208"/>
      <c r="X389" s="137"/>
      <c r="Y389" s="137"/>
      <c r="Z389" s="137"/>
    </row>
    <row r="390" spans="1:26" ht="24.95" customHeight="1" x14ac:dyDescent="0.25">
      <c r="A390" s="179"/>
      <c r="B390" s="205">
        <v>237</v>
      </c>
      <c r="C390" s="180" t="s">
        <v>760</v>
      </c>
      <c r="D390" s="236" t="s">
        <v>761</v>
      </c>
      <c r="E390" s="236"/>
      <c r="F390" s="173" t="s">
        <v>175</v>
      </c>
      <c r="G390" s="175">
        <v>2</v>
      </c>
      <c r="H390" s="174"/>
      <c r="I390" s="174">
        <f t="shared" ref="I390:I396" si="46">ROUND(G390*(H390),2)</f>
        <v>0</v>
      </c>
      <c r="J390" s="173">
        <f t="shared" ref="J390:J396" si="47">ROUND(G390*(N390),2)</f>
        <v>10.44</v>
      </c>
      <c r="K390" s="178">
        <f t="shared" ref="K390:K396" si="48">ROUND(G390*(O390),2)</f>
        <v>0</v>
      </c>
      <c r="L390" s="178">
        <f>ROUND(G390*(H390),2)</f>
        <v>0</v>
      </c>
      <c r="M390" s="178"/>
      <c r="N390" s="178">
        <v>5.22</v>
      </c>
      <c r="O390" s="178"/>
      <c r="P390" s="181"/>
      <c r="Q390" s="181"/>
      <c r="R390" s="181"/>
      <c r="S390" s="182">
        <f t="shared" ref="S390:S396" si="49">ROUND(G390*(P390),3)</f>
        <v>0</v>
      </c>
      <c r="T390" s="178"/>
      <c r="U390" s="178"/>
      <c r="V390" s="191"/>
      <c r="W390" s="53"/>
      <c r="Z390">
        <v>0</v>
      </c>
    </row>
    <row r="391" spans="1:26" ht="24.95" customHeight="1" x14ac:dyDescent="0.25">
      <c r="A391" s="179"/>
      <c r="B391" s="221">
        <v>238</v>
      </c>
      <c r="C391" s="216" t="s">
        <v>762</v>
      </c>
      <c r="D391" s="315" t="s">
        <v>763</v>
      </c>
      <c r="E391" s="315"/>
      <c r="F391" s="210" t="s">
        <v>175</v>
      </c>
      <c r="G391" s="212">
        <v>2</v>
      </c>
      <c r="H391" s="211"/>
      <c r="I391" s="211">
        <f t="shared" si="46"/>
        <v>0</v>
      </c>
      <c r="J391" s="210">
        <f t="shared" si="47"/>
        <v>1054</v>
      </c>
      <c r="K391" s="215">
        <f t="shared" si="48"/>
        <v>0</v>
      </c>
      <c r="L391" s="215"/>
      <c r="M391" s="215">
        <f>ROUND(G391*(H391),2)</f>
        <v>0</v>
      </c>
      <c r="N391" s="215">
        <v>527</v>
      </c>
      <c r="O391" s="215"/>
      <c r="P391" s="217"/>
      <c r="Q391" s="217"/>
      <c r="R391" s="217"/>
      <c r="S391" s="218">
        <f t="shared" si="49"/>
        <v>0</v>
      </c>
      <c r="T391" s="215"/>
      <c r="U391" s="215"/>
      <c r="V391" s="220"/>
      <c r="W391" s="53"/>
      <c r="Z391">
        <v>0</v>
      </c>
    </row>
    <row r="392" spans="1:26" ht="24.95" customHeight="1" x14ac:dyDescent="0.25">
      <c r="A392" s="179"/>
      <c r="B392" s="205">
        <v>239</v>
      </c>
      <c r="C392" s="180" t="s">
        <v>764</v>
      </c>
      <c r="D392" s="236" t="s">
        <v>765</v>
      </c>
      <c r="E392" s="236"/>
      <c r="F392" s="173" t="s">
        <v>191</v>
      </c>
      <c r="G392" s="175">
        <v>4</v>
      </c>
      <c r="H392" s="174"/>
      <c r="I392" s="174">
        <f t="shared" si="46"/>
        <v>0</v>
      </c>
      <c r="J392" s="173">
        <f t="shared" si="47"/>
        <v>11.88</v>
      </c>
      <c r="K392" s="178">
        <f t="shared" si="48"/>
        <v>0</v>
      </c>
      <c r="L392" s="178">
        <f>ROUND(G392*(H392),2)</f>
        <v>0</v>
      </c>
      <c r="M392" s="178"/>
      <c r="N392" s="178">
        <v>2.9699999999999998</v>
      </c>
      <c r="O392" s="178"/>
      <c r="P392" s="181"/>
      <c r="Q392" s="181"/>
      <c r="R392" s="181"/>
      <c r="S392" s="182">
        <f t="shared" si="49"/>
        <v>0</v>
      </c>
      <c r="T392" s="178"/>
      <c r="U392" s="178"/>
      <c r="V392" s="191"/>
      <c r="W392" s="53"/>
      <c r="Z392">
        <v>0</v>
      </c>
    </row>
    <row r="393" spans="1:26" ht="24.95" customHeight="1" x14ac:dyDescent="0.25">
      <c r="A393" s="179"/>
      <c r="B393" s="221">
        <v>240</v>
      </c>
      <c r="C393" s="216" t="s">
        <v>766</v>
      </c>
      <c r="D393" s="315" t="s">
        <v>767</v>
      </c>
      <c r="E393" s="315"/>
      <c r="F393" s="210" t="s">
        <v>175</v>
      </c>
      <c r="G393" s="212">
        <v>1</v>
      </c>
      <c r="H393" s="211"/>
      <c r="I393" s="211">
        <f t="shared" si="46"/>
        <v>0</v>
      </c>
      <c r="J393" s="210">
        <f t="shared" si="47"/>
        <v>119.82</v>
      </c>
      <c r="K393" s="215">
        <f t="shared" si="48"/>
        <v>0</v>
      </c>
      <c r="L393" s="215"/>
      <c r="M393" s="215">
        <f>ROUND(G393*(H393),2)</f>
        <v>0</v>
      </c>
      <c r="N393" s="215">
        <v>119.82</v>
      </c>
      <c r="O393" s="215"/>
      <c r="P393" s="217"/>
      <c r="Q393" s="217"/>
      <c r="R393" s="217"/>
      <c r="S393" s="218">
        <f t="shared" si="49"/>
        <v>0</v>
      </c>
      <c r="T393" s="215"/>
      <c r="U393" s="215"/>
      <c r="V393" s="220"/>
      <c r="W393" s="53"/>
      <c r="Z393">
        <v>0</v>
      </c>
    </row>
    <row r="394" spans="1:26" ht="24.95" customHeight="1" x14ac:dyDescent="0.25">
      <c r="A394" s="179"/>
      <c r="B394" s="221">
        <v>241</v>
      </c>
      <c r="C394" s="216" t="s">
        <v>768</v>
      </c>
      <c r="D394" s="315" t="s">
        <v>769</v>
      </c>
      <c r="E394" s="315"/>
      <c r="F394" s="210" t="s">
        <v>175</v>
      </c>
      <c r="G394" s="212">
        <v>1</v>
      </c>
      <c r="H394" s="211"/>
      <c r="I394" s="211">
        <f t="shared" si="46"/>
        <v>0</v>
      </c>
      <c r="J394" s="210">
        <f t="shared" si="47"/>
        <v>42.12</v>
      </c>
      <c r="K394" s="215">
        <f t="shared" si="48"/>
        <v>0</v>
      </c>
      <c r="L394" s="215"/>
      <c r="M394" s="215">
        <f>ROUND(G394*(H394),2)</f>
        <v>0</v>
      </c>
      <c r="N394" s="215">
        <v>42.12</v>
      </c>
      <c r="O394" s="215"/>
      <c r="P394" s="217"/>
      <c r="Q394" s="217"/>
      <c r="R394" s="217"/>
      <c r="S394" s="218">
        <f t="shared" si="49"/>
        <v>0</v>
      </c>
      <c r="T394" s="215"/>
      <c r="U394" s="215"/>
      <c r="V394" s="220"/>
      <c r="W394" s="53"/>
      <c r="Z394">
        <v>0</v>
      </c>
    </row>
    <row r="395" spans="1:26" ht="24.95" customHeight="1" x14ac:dyDescent="0.25">
      <c r="A395" s="179"/>
      <c r="B395" s="221">
        <v>242</v>
      </c>
      <c r="C395" s="216" t="s">
        <v>770</v>
      </c>
      <c r="D395" s="315" t="s">
        <v>771</v>
      </c>
      <c r="E395" s="315"/>
      <c r="F395" s="210" t="s">
        <v>175</v>
      </c>
      <c r="G395" s="212">
        <v>2</v>
      </c>
      <c r="H395" s="211"/>
      <c r="I395" s="211">
        <f t="shared" si="46"/>
        <v>0</v>
      </c>
      <c r="J395" s="210">
        <f t="shared" si="47"/>
        <v>111.44</v>
      </c>
      <c r="K395" s="215">
        <f t="shared" si="48"/>
        <v>0</v>
      </c>
      <c r="L395" s="215"/>
      <c r="M395" s="215">
        <f>ROUND(G395*(H395),2)</f>
        <v>0</v>
      </c>
      <c r="N395" s="215">
        <v>55.72</v>
      </c>
      <c r="O395" s="215"/>
      <c r="P395" s="217"/>
      <c r="Q395" s="217"/>
      <c r="R395" s="217"/>
      <c r="S395" s="218">
        <f t="shared" si="49"/>
        <v>0</v>
      </c>
      <c r="T395" s="215"/>
      <c r="U395" s="215"/>
      <c r="V395" s="220"/>
      <c r="W395" s="53"/>
      <c r="Z395">
        <v>0</v>
      </c>
    </row>
    <row r="396" spans="1:26" ht="24.95" customHeight="1" x14ac:dyDescent="0.25">
      <c r="A396" s="179"/>
      <c r="B396" s="205">
        <v>243</v>
      </c>
      <c r="C396" s="180" t="s">
        <v>772</v>
      </c>
      <c r="D396" s="236" t="s">
        <v>773</v>
      </c>
      <c r="E396" s="236"/>
      <c r="F396" s="173" t="s">
        <v>180</v>
      </c>
      <c r="G396" s="175">
        <v>0.35</v>
      </c>
      <c r="H396" s="176"/>
      <c r="I396" s="174">
        <f t="shared" si="46"/>
        <v>0</v>
      </c>
      <c r="J396" s="173">
        <f t="shared" si="47"/>
        <v>4.72</v>
      </c>
      <c r="K396" s="178">
        <f t="shared" si="48"/>
        <v>0</v>
      </c>
      <c r="L396" s="178">
        <f>ROUND(G396*(H396),2)</f>
        <v>0</v>
      </c>
      <c r="M396" s="178"/>
      <c r="N396" s="178">
        <v>13.497</v>
      </c>
      <c r="O396" s="178"/>
      <c r="P396" s="181"/>
      <c r="Q396" s="181"/>
      <c r="R396" s="181"/>
      <c r="S396" s="182">
        <f t="shared" si="49"/>
        <v>0</v>
      </c>
      <c r="T396" s="178"/>
      <c r="U396" s="178"/>
      <c r="V396" s="191"/>
      <c r="W396" s="53"/>
      <c r="Z396">
        <v>0</v>
      </c>
    </row>
    <row r="397" spans="1:26" x14ac:dyDescent="0.25">
      <c r="A397" s="10"/>
      <c r="B397" s="204"/>
      <c r="C397" s="172">
        <v>725</v>
      </c>
      <c r="D397" s="235" t="s">
        <v>82</v>
      </c>
      <c r="E397" s="235"/>
      <c r="F397" s="10"/>
      <c r="G397" s="171"/>
      <c r="H397" s="138"/>
      <c r="I397" s="140">
        <f>ROUND((SUM(I389:I396))/1,2)</f>
        <v>0</v>
      </c>
      <c r="J397" s="10"/>
      <c r="K397" s="10"/>
      <c r="L397" s="10">
        <f>ROUND((SUM(L389:L396))/1,2)</f>
        <v>0</v>
      </c>
      <c r="M397" s="10">
        <f>ROUND((SUM(M389:M396))/1,2)</f>
        <v>0</v>
      </c>
      <c r="N397" s="10"/>
      <c r="O397" s="10"/>
      <c r="P397" s="10"/>
      <c r="Q397" s="10"/>
      <c r="R397" s="10"/>
      <c r="S397" s="10">
        <f>ROUND((SUM(S389:S396))/1,2)</f>
        <v>0</v>
      </c>
      <c r="T397" s="10"/>
      <c r="U397" s="10"/>
      <c r="V397" s="192">
        <f>ROUND((SUM(V389:V396))/1,2)</f>
        <v>0</v>
      </c>
      <c r="W397" s="208"/>
      <c r="X397" s="137"/>
      <c r="Y397" s="137"/>
      <c r="Z397" s="137"/>
    </row>
    <row r="398" spans="1:26" x14ac:dyDescent="0.25">
      <c r="A398" s="1"/>
      <c r="B398" s="200"/>
      <c r="C398" s="1"/>
      <c r="D398" s="1"/>
      <c r="E398" s="1"/>
      <c r="F398" s="1"/>
      <c r="G398" s="165"/>
      <c r="H398" s="131"/>
      <c r="I398" s="13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93"/>
      <c r="W398" s="53"/>
    </row>
    <row r="399" spans="1:26" x14ac:dyDescent="0.25">
      <c r="A399" s="10"/>
      <c r="B399" s="204"/>
      <c r="C399" s="172">
        <v>762</v>
      </c>
      <c r="D399" s="235" t="s">
        <v>85</v>
      </c>
      <c r="E399" s="235"/>
      <c r="F399" s="10"/>
      <c r="G399" s="171"/>
      <c r="H399" s="138"/>
      <c r="I399" s="138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90"/>
      <c r="W399" s="208"/>
      <c r="X399" s="137"/>
      <c r="Y399" s="137"/>
      <c r="Z399" s="137"/>
    </row>
    <row r="400" spans="1:26" ht="24.95" customHeight="1" x14ac:dyDescent="0.25">
      <c r="A400" s="179"/>
      <c r="B400" s="205">
        <v>244</v>
      </c>
      <c r="C400" s="180" t="s">
        <v>774</v>
      </c>
      <c r="D400" s="236" t="s">
        <v>775</v>
      </c>
      <c r="E400" s="236"/>
      <c r="F400" s="173" t="s">
        <v>113</v>
      </c>
      <c r="G400" s="175">
        <v>99.74</v>
      </c>
      <c r="H400" s="174"/>
      <c r="I400" s="174">
        <f t="shared" ref="I400:I428" si="50">ROUND(G400*(H400),2)</f>
        <v>0</v>
      </c>
      <c r="J400" s="173">
        <f t="shared" ref="J400:J428" si="51">ROUND(G400*(N400),2)</f>
        <v>304.20999999999998</v>
      </c>
      <c r="K400" s="178">
        <f t="shared" ref="K400:K428" si="52">ROUND(G400*(O400),2)</f>
        <v>0</v>
      </c>
      <c r="L400" s="178">
        <f>ROUND(G400*(H400),2)</f>
        <v>0</v>
      </c>
      <c r="M400" s="178"/>
      <c r="N400" s="178">
        <v>3.05</v>
      </c>
      <c r="O400" s="178"/>
      <c r="P400" s="181"/>
      <c r="Q400" s="181"/>
      <c r="R400" s="181"/>
      <c r="S400" s="182">
        <f t="shared" ref="S400:S428" si="53">ROUND(G400*(P400),3)</f>
        <v>0</v>
      </c>
      <c r="T400" s="178"/>
      <c r="U400" s="178"/>
      <c r="V400" s="191"/>
      <c r="W400" s="53"/>
      <c r="Z400">
        <v>0</v>
      </c>
    </row>
    <row r="401" spans="1:26" ht="24.95" customHeight="1" x14ac:dyDescent="0.25">
      <c r="A401" s="179"/>
      <c r="B401" s="221">
        <v>245</v>
      </c>
      <c r="C401" s="216" t="s">
        <v>776</v>
      </c>
      <c r="D401" s="315" t="s">
        <v>777</v>
      </c>
      <c r="E401" s="315"/>
      <c r="F401" s="210" t="s">
        <v>113</v>
      </c>
      <c r="G401" s="212">
        <v>25</v>
      </c>
      <c r="H401" s="211"/>
      <c r="I401" s="211">
        <f t="shared" si="50"/>
        <v>0</v>
      </c>
      <c r="J401" s="210">
        <f t="shared" si="51"/>
        <v>201</v>
      </c>
      <c r="K401" s="215">
        <f t="shared" si="52"/>
        <v>0</v>
      </c>
      <c r="L401" s="215"/>
      <c r="M401" s="215">
        <f>ROUND(G401*(H401),2)</f>
        <v>0</v>
      </c>
      <c r="N401" s="215">
        <v>8.0399999999999991</v>
      </c>
      <c r="O401" s="215"/>
      <c r="P401" s="217"/>
      <c r="Q401" s="217"/>
      <c r="R401" s="217"/>
      <c r="S401" s="218">
        <f t="shared" si="53"/>
        <v>0</v>
      </c>
      <c r="T401" s="215"/>
      <c r="U401" s="215"/>
      <c r="V401" s="220"/>
      <c r="W401" s="53"/>
      <c r="Z401">
        <v>0</v>
      </c>
    </row>
    <row r="402" spans="1:26" ht="24.95" customHeight="1" x14ac:dyDescent="0.25">
      <c r="A402" s="179"/>
      <c r="B402" s="221">
        <v>246</v>
      </c>
      <c r="C402" s="216" t="s">
        <v>778</v>
      </c>
      <c r="D402" s="315" t="s">
        <v>779</v>
      </c>
      <c r="E402" s="315"/>
      <c r="F402" s="210" t="s">
        <v>113</v>
      </c>
      <c r="G402" s="212">
        <v>96.875</v>
      </c>
      <c r="H402" s="211"/>
      <c r="I402" s="211">
        <f t="shared" si="50"/>
        <v>0</v>
      </c>
      <c r="J402" s="210">
        <f t="shared" si="51"/>
        <v>631.63</v>
      </c>
      <c r="K402" s="215">
        <f t="shared" si="52"/>
        <v>0</v>
      </c>
      <c r="L402" s="215"/>
      <c r="M402" s="215">
        <f>ROUND(G402*(H402),2)</f>
        <v>0</v>
      </c>
      <c r="N402" s="215">
        <v>6.52</v>
      </c>
      <c r="O402" s="215"/>
      <c r="P402" s="217"/>
      <c r="Q402" s="217"/>
      <c r="R402" s="217"/>
      <c r="S402" s="218">
        <f t="shared" si="53"/>
        <v>0</v>
      </c>
      <c r="T402" s="215"/>
      <c r="U402" s="215"/>
      <c r="V402" s="220"/>
      <c r="W402" s="53"/>
      <c r="Z402">
        <v>0</v>
      </c>
    </row>
    <row r="403" spans="1:26" ht="24.95" customHeight="1" x14ac:dyDescent="0.25">
      <c r="A403" s="179"/>
      <c r="B403" s="205">
        <v>247</v>
      </c>
      <c r="C403" s="180" t="s">
        <v>774</v>
      </c>
      <c r="D403" s="236" t="s">
        <v>775</v>
      </c>
      <c r="E403" s="236"/>
      <c r="F403" s="173" t="s">
        <v>113</v>
      </c>
      <c r="G403" s="175">
        <v>79.3</v>
      </c>
      <c r="H403" s="174"/>
      <c r="I403" s="174">
        <f t="shared" si="50"/>
        <v>0</v>
      </c>
      <c r="J403" s="173">
        <f t="shared" si="51"/>
        <v>241.87</v>
      </c>
      <c r="K403" s="178">
        <f t="shared" si="52"/>
        <v>0</v>
      </c>
      <c r="L403" s="178">
        <f>ROUND(G403*(H403),2)</f>
        <v>0</v>
      </c>
      <c r="M403" s="178"/>
      <c r="N403" s="178">
        <v>3.05</v>
      </c>
      <c r="O403" s="178"/>
      <c r="P403" s="181"/>
      <c r="Q403" s="181"/>
      <c r="R403" s="181"/>
      <c r="S403" s="182">
        <f t="shared" si="53"/>
        <v>0</v>
      </c>
      <c r="T403" s="178"/>
      <c r="U403" s="178"/>
      <c r="V403" s="191"/>
      <c r="W403" s="53"/>
      <c r="Z403">
        <v>0</v>
      </c>
    </row>
    <row r="404" spans="1:26" ht="24.95" customHeight="1" x14ac:dyDescent="0.25">
      <c r="A404" s="179"/>
      <c r="B404" s="205">
        <v>248</v>
      </c>
      <c r="C404" s="180" t="s">
        <v>780</v>
      </c>
      <c r="D404" s="236" t="s">
        <v>781</v>
      </c>
      <c r="E404" s="236"/>
      <c r="F404" s="173" t="s">
        <v>175</v>
      </c>
      <c r="G404" s="175">
        <v>148</v>
      </c>
      <c r="H404" s="174"/>
      <c r="I404" s="174">
        <f t="shared" si="50"/>
        <v>0</v>
      </c>
      <c r="J404" s="173">
        <f t="shared" si="51"/>
        <v>291.56</v>
      </c>
      <c r="K404" s="178">
        <f t="shared" si="52"/>
        <v>0</v>
      </c>
      <c r="L404" s="178">
        <f>ROUND(G404*(H404),2)</f>
        <v>0</v>
      </c>
      <c r="M404" s="178"/>
      <c r="N404" s="178">
        <v>1.97</v>
      </c>
      <c r="O404" s="178"/>
      <c r="P404" s="183">
        <v>2.1000000000000001E-4</v>
      </c>
      <c r="Q404" s="181"/>
      <c r="R404" s="181">
        <v>2.1000000000000001E-4</v>
      </c>
      <c r="S404" s="182">
        <f t="shared" si="53"/>
        <v>3.1E-2</v>
      </c>
      <c r="T404" s="178"/>
      <c r="U404" s="178"/>
      <c r="V404" s="191"/>
      <c r="W404" s="53"/>
      <c r="Z404">
        <v>0</v>
      </c>
    </row>
    <row r="405" spans="1:26" ht="24.95" customHeight="1" x14ac:dyDescent="0.25">
      <c r="A405" s="179"/>
      <c r="B405" s="221">
        <v>249</v>
      </c>
      <c r="C405" s="216" t="s">
        <v>782</v>
      </c>
      <c r="D405" s="315" t="s">
        <v>783</v>
      </c>
      <c r="E405" s="315"/>
      <c r="F405" s="210" t="s">
        <v>175</v>
      </c>
      <c r="G405" s="212">
        <v>148</v>
      </c>
      <c r="H405" s="211"/>
      <c r="I405" s="211">
        <f t="shared" si="50"/>
        <v>0</v>
      </c>
      <c r="J405" s="210">
        <f t="shared" si="51"/>
        <v>370</v>
      </c>
      <c r="K405" s="215">
        <f t="shared" si="52"/>
        <v>0</v>
      </c>
      <c r="L405" s="215"/>
      <c r="M405" s="215">
        <f>ROUND(G405*(H405),2)</f>
        <v>0</v>
      </c>
      <c r="N405" s="215">
        <v>2.5</v>
      </c>
      <c r="O405" s="215"/>
      <c r="P405" s="217"/>
      <c r="Q405" s="217"/>
      <c r="R405" s="217"/>
      <c r="S405" s="218">
        <f t="shared" si="53"/>
        <v>0</v>
      </c>
      <c r="T405" s="215"/>
      <c r="U405" s="215"/>
      <c r="V405" s="220"/>
      <c r="W405" s="53"/>
      <c r="Z405">
        <v>0</v>
      </c>
    </row>
    <row r="406" spans="1:26" ht="24.95" customHeight="1" x14ac:dyDescent="0.25">
      <c r="A406" s="179"/>
      <c r="B406" s="205">
        <v>250</v>
      </c>
      <c r="C406" s="180" t="s">
        <v>780</v>
      </c>
      <c r="D406" s="236" t="s">
        <v>781</v>
      </c>
      <c r="E406" s="236"/>
      <c r="F406" s="173" t="s">
        <v>175</v>
      </c>
      <c r="G406" s="175">
        <v>2</v>
      </c>
      <c r="H406" s="174"/>
      <c r="I406" s="174">
        <f t="shared" si="50"/>
        <v>0</v>
      </c>
      <c r="J406" s="173">
        <f t="shared" si="51"/>
        <v>3.94</v>
      </c>
      <c r="K406" s="178">
        <f t="shared" si="52"/>
        <v>0</v>
      </c>
      <c r="L406" s="178">
        <f>ROUND(G406*(H406),2)</f>
        <v>0</v>
      </c>
      <c r="M406" s="178"/>
      <c r="N406" s="178">
        <v>1.97</v>
      </c>
      <c r="O406" s="178"/>
      <c r="P406" s="183">
        <v>2.1000000000000001E-4</v>
      </c>
      <c r="Q406" s="181"/>
      <c r="R406" s="181">
        <v>2.1000000000000001E-4</v>
      </c>
      <c r="S406" s="182">
        <f t="shared" si="53"/>
        <v>0</v>
      </c>
      <c r="T406" s="178"/>
      <c r="U406" s="178"/>
      <c r="V406" s="191"/>
      <c r="W406" s="53"/>
      <c r="Z406">
        <v>0</v>
      </c>
    </row>
    <row r="407" spans="1:26" ht="24.95" customHeight="1" x14ac:dyDescent="0.25">
      <c r="A407" s="179"/>
      <c r="B407" s="221">
        <v>251</v>
      </c>
      <c r="C407" s="216" t="s">
        <v>784</v>
      </c>
      <c r="D407" s="315" t="s">
        <v>785</v>
      </c>
      <c r="E407" s="315"/>
      <c r="F407" s="210" t="s">
        <v>175</v>
      </c>
      <c r="G407" s="212">
        <v>2</v>
      </c>
      <c r="H407" s="211"/>
      <c r="I407" s="211">
        <f t="shared" si="50"/>
        <v>0</v>
      </c>
      <c r="J407" s="210">
        <f t="shared" si="51"/>
        <v>10</v>
      </c>
      <c r="K407" s="215">
        <f t="shared" si="52"/>
        <v>0</v>
      </c>
      <c r="L407" s="215"/>
      <c r="M407" s="215">
        <f>ROUND(G407*(H407),2)</f>
        <v>0</v>
      </c>
      <c r="N407" s="215">
        <v>5</v>
      </c>
      <c r="O407" s="215"/>
      <c r="P407" s="217"/>
      <c r="Q407" s="217"/>
      <c r="R407" s="217"/>
      <c r="S407" s="218">
        <f t="shared" si="53"/>
        <v>0</v>
      </c>
      <c r="T407" s="215"/>
      <c r="U407" s="215"/>
      <c r="V407" s="220"/>
      <c r="W407" s="53"/>
      <c r="Z407">
        <v>0</v>
      </c>
    </row>
    <row r="408" spans="1:26" ht="24.95" customHeight="1" x14ac:dyDescent="0.25">
      <c r="A408" s="179"/>
      <c r="B408" s="205">
        <v>252</v>
      </c>
      <c r="C408" s="180" t="s">
        <v>786</v>
      </c>
      <c r="D408" s="236" t="s">
        <v>787</v>
      </c>
      <c r="E408" s="236"/>
      <c r="F408" s="173" t="s">
        <v>133</v>
      </c>
      <c r="G408" s="175">
        <v>184.5</v>
      </c>
      <c r="H408" s="174"/>
      <c r="I408" s="174">
        <f t="shared" si="50"/>
        <v>0</v>
      </c>
      <c r="J408" s="173">
        <f t="shared" si="51"/>
        <v>966.78</v>
      </c>
      <c r="K408" s="178">
        <f t="shared" si="52"/>
        <v>0</v>
      </c>
      <c r="L408" s="178">
        <f>ROUND(G408*(H408),2)</f>
        <v>0</v>
      </c>
      <c r="M408" s="178"/>
      <c r="N408" s="178">
        <v>5.24</v>
      </c>
      <c r="O408" s="178"/>
      <c r="P408" s="183">
        <v>2.5999999999999998E-4</v>
      </c>
      <c r="Q408" s="181"/>
      <c r="R408" s="181">
        <v>2.5999999999999998E-4</v>
      </c>
      <c r="S408" s="182">
        <f t="shared" si="53"/>
        <v>4.8000000000000001E-2</v>
      </c>
      <c r="T408" s="178"/>
      <c r="U408" s="178"/>
      <c r="V408" s="191"/>
      <c r="W408" s="53"/>
      <c r="Z408">
        <v>0</v>
      </c>
    </row>
    <row r="409" spans="1:26" ht="24.95" customHeight="1" x14ac:dyDescent="0.25">
      <c r="A409" s="179"/>
      <c r="B409" s="205">
        <v>253</v>
      </c>
      <c r="C409" s="180" t="s">
        <v>788</v>
      </c>
      <c r="D409" s="236" t="s">
        <v>789</v>
      </c>
      <c r="E409" s="236"/>
      <c r="F409" s="173" t="s">
        <v>133</v>
      </c>
      <c r="G409" s="175">
        <v>21.5</v>
      </c>
      <c r="H409" s="174"/>
      <c r="I409" s="174">
        <f t="shared" si="50"/>
        <v>0</v>
      </c>
      <c r="J409" s="173">
        <f t="shared" si="51"/>
        <v>151.15</v>
      </c>
      <c r="K409" s="178">
        <f t="shared" si="52"/>
        <v>0</v>
      </c>
      <c r="L409" s="178">
        <f>ROUND(G409*(H409),2)</f>
        <v>0</v>
      </c>
      <c r="M409" s="178"/>
      <c r="N409" s="178">
        <v>7.03</v>
      </c>
      <c r="O409" s="178"/>
      <c r="P409" s="183">
        <v>2.5999999999999998E-4</v>
      </c>
      <c r="Q409" s="181"/>
      <c r="R409" s="181">
        <v>2.5999999999999998E-4</v>
      </c>
      <c r="S409" s="182">
        <f t="shared" si="53"/>
        <v>6.0000000000000001E-3</v>
      </c>
      <c r="T409" s="178"/>
      <c r="U409" s="178"/>
      <c r="V409" s="191"/>
      <c r="W409" s="53"/>
      <c r="Z409">
        <v>0</v>
      </c>
    </row>
    <row r="410" spans="1:26" ht="24.95" customHeight="1" x14ac:dyDescent="0.25">
      <c r="A410" s="179"/>
      <c r="B410" s="205">
        <v>254</v>
      </c>
      <c r="C410" s="180" t="s">
        <v>790</v>
      </c>
      <c r="D410" s="236" t="s">
        <v>791</v>
      </c>
      <c r="E410" s="236"/>
      <c r="F410" s="173" t="s">
        <v>133</v>
      </c>
      <c r="G410" s="175">
        <v>273.04000000000002</v>
      </c>
      <c r="H410" s="174"/>
      <c r="I410" s="174">
        <f t="shared" si="50"/>
        <v>0</v>
      </c>
      <c r="J410" s="173">
        <f t="shared" si="51"/>
        <v>2640.3</v>
      </c>
      <c r="K410" s="178">
        <f t="shared" si="52"/>
        <v>0</v>
      </c>
      <c r="L410" s="178">
        <f>ROUND(G410*(H410),2)</f>
        <v>0</v>
      </c>
      <c r="M410" s="178"/>
      <c r="N410" s="178">
        <v>9.67</v>
      </c>
      <c r="O410" s="178"/>
      <c r="P410" s="183">
        <v>2.5999999999999998E-4</v>
      </c>
      <c r="Q410" s="181"/>
      <c r="R410" s="181">
        <v>2.5999999999999998E-4</v>
      </c>
      <c r="S410" s="182">
        <f t="shared" si="53"/>
        <v>7.0999999999999994E-2</v>
      </c>
      <c r="T410" s="178"/>
      <c r="U410" s="178"/>
      <c r="V410" s="191"/>
      <c r="W410" s="53"/>
      <c r="Z410">
        <v>0</v>
      </c>
    </row>
    <row r="411" spans="1:26" ht="24.95" customHeight="1" x14ac:dyDescent="0.25">
      <c r="A411" s="179"/>
      <c r="B411" s="221">
        <v>255</v>
      </c>
      <c r="C411" s="216" t="s">
        <v>792</v>
      </c>
      <c r="D411" s="315" t="s">
        <v>793</v>
      </c>
      <c r="E411" s="315"/>
      <c r="F411" s="210" t="s">
        <v>120</v>
      </c>
      <c r="G411" s="212">
        <v>1.881</v>
      </c>
      <c r="H411" s="211"/>
      <c r="I411" s="211">
        <f t="shared" si="50"/>
        <v>0</v>
      </c>
      <c r="J411" s="210">
        <f t="shared" si="51"/>
        <v>714.78</v>
      </c>
      <c r="K411" s="215">
        <f t="shared" si="52"/>
        <v>0</v>
      </c>
      <c r="L411" s="215"/>
      <c r="M411" s="215">
        <f>ROUND(G411*(H411),2)</f>
        <v>0</v>
      </c>
      <c r="N411" s="215">
        <v>380</v>
      </c>
      <c r="O411" s="215"/>
      <c r="P411" s="217"/>
      <c r="Q411" s="217"/>
      <c r="R411" s="217"/>
      <c r="S411" s="218">
        <f t="shared" si="53"/>
        <v>0</v>
      </c>
      <c r="T411" s="215"/>
      <c r="U411" s="215"/>
      <c r="V411" s="220"/>
      <c r="W411" s="53"/>
      <c r="Z411">
        <v>0</v>
      </c>
    </row>
    <row r="412" spans="1:26" ht="24.95" customHeight="1" x14ac:dyDescent="0.25">
      <c r="A412" s="179"/>
      <c r="B412" s="221">
        <v>256</v>
      </c>
      <c r="C412" s="216" t="s">
        <v>794</v>
      </c>
      <c r="D412" s="315" t="s">
        <v>795</v>
      </c>
      <c r="E412" s="315"/>
      <c r="F412" s="210" t="s">
        <v>120</v>
      </c>
      <c r="G412" s="212">
        <v>6.742</v>
      </c>
      <c r="H412" s="211"/>
      <c r="I412" s="211">
        <f t="shared" si="50"/>
        <v>0</v>
      </c>
      <c r="J412" s="210">
        <f t="shared" si="51"/>
        <v>2764.22</v>
      </c>
      <c r="K412" s="215">
        <f t="shared" si="52"/>
        <v>0</v>
      </c>
      <c r="L412" s="215"/>
      <c r="M412" s="215">
        <f>ROUND(G412*(H412),2)</f>
        <v>0</v>
      </c>
      <c r="N412" s="215">
        <v>410</v>
      </c>
      <c r="O412" s="215"/>
      <c r="P412" s="217"/>
      <c r="Q412" s="217"/>
      <c r="R412" s="217"/>
      <c r="S412" s="218">
        <f t="shared" si="53"/>
        <v>0</v>
      </c>
      <c r="T412" s="215"/>
      <c r="U412" s="215"/>
      <c r="V412" s="220"/>
      <c r="W412" s="53"/>
      <c r="Z412">
        <v>0</v>
      </c>
    </row>
    <row r="413" spans="1:26" ht="24.95" customHeight="1" x14ac:dyDescent="0.25">
      <c r="A413" s="179"/>
      <c r="B413" s="205">
        <v>257</v>
      </c>
      <c r="C413" s="180" t="s">
        <v>796</v>
      </c>
      <c r="D413" s="236" t="s">
        <v>797</v>
      </c>
      <c r="E413" s="236"/>
      <c r="F413" s="173" t="s">
        <v>133</v>
      </c>
      <c r="G413" s="175">
        <v>19.600000000000001</v>
      </c>
      <c r="H413" s="174"/>
      <c r="I413" s="174">
        <f t="shared" si="50"/>
        <v>0</v>
      </c>
      <c r="J413" s="173">
        <f t="shared" si="51"/>
        <v>28.62</v>
      </c>
      <c r="K413" s="178">
        <f t="shared" si="52"/>
        <v>0</v>
      </c>
      <c r="L413" s="178">
        <f>ROUND(G413*(H413),2)</f>
        <v>0</v>
      </c>
      <c r="M413" s="178"/>
      <c r="N413" s="178">
        <v>1.46</v>
      </c>
      <c r="O413" s="178"/>
      <c r="P413" s="181"/>
      <c r="Q413" s="181"/>
      <c r="R413" s="181"/>
      <c r="S413" s="182">
        <f t="shared" si="53"/>
        <v>0</v>
      </c>
      <c r="T413" s="178"/>
      <c r="U413" s="178"/>
      <c r="V413" s="191"/>
      <c r="W413" s="53"/>
      <c r="Z413">
        <v>0</v>
      </c>
    </row>
    <row r="414" spans="1:26" ht="24.95" customHeight="1" x14ac:dyDescent="0.25">
      <c r="A414" s="179"/>
      <c r="B414" s="221">
        <v>258</v>
      </c>
      <c r="C414" s="216" t="s">
        <v>792</v>
      </c>
      <c r="D414" s="315" t="s">
        <v>793</v>
      </c>
      <c r="E414" s="315"/>
      <c r="F414" s="210" t="s">
        <v>120</v>
      </c>
      <c r="G414" s="212">
        <v>0.34499999999999997</v>
      </c>
      <c r="H414" s="211"/>
      <c r="I414" s="211">
        <f t="shared" si="50"/>
        <v>0</v>
      </c>
      <c r="J414" s="210">
        <f t="shared" si="51"/>
        <v>131.1</v>
      </c>
      <c r="K414" s="215">
        <f t="shared" si="52"/>
        <v>0</v>
      </c>
      <c r="L414" s="215"/>
      <c r="M414" s="215">
        <f>ROUND(G414*(H414),2)</f>
        <v>0</v>
      </c>
      <c r="N414" s="215">
        <v>380</v>
      </c>
      <c r="O414" s="215"/>
      <c r="P414" s="217"/>
      <c r="Q414" s="217"/>
      <c r="R414" s="217"/>
      <c r="S414" s="218">
        <f t="shared" si="53"/>
        <v>0</v>
      </c>
      <c r="T414" s="215"/>
      <c r="U414" s="215"/>
      <c r="V414" s="220"/>
      <c r="W414" s="53"/>
      <c r="Z414">
        <v>0</v>
      </c>
    </row>
    <row r="415" spans="1:26" ht="24.95" customHeight="1" x14ac:dyDescent="0.25">
      <c r="A415" s="179"/>
      <c r="B415" s="205">
        <v>259</v>
      </c>
      <c r="C415" s="180" t="s">
        <v>798</v>
      </c>
      <c r="D415" s="236" t="s">
        <v>799</v>
      </c>
      <c r="E415" s="236"/>
      <c r="F415" s="173" t="s">
        <v>113</v>
      </c>
      <c r="G415" s="175">
        <v>132.33500000000001</v>
      </c>
      <c r="H415" s="174"/>
      <c r="I415" s="174">
        <f t="shared" si="50"/>
        <v>0</v>
      </c>
      <c r="J415" s="173">
        <f t="shared" si="51"/>
        <v>530.66</v>
      </c>
      <c r="K415" s="178">
        <f t="shared" si="52"/>
        <v>0</v>
      </c>
      <c r="L415" s="178">
        <f>ROUND(G415*(H415),2)</f>
        <v>0</v>
      </c>
      <c r="M415" s="178"/>
      <c r="N415" s="178">
        <v>4.01</v>
      </c>
      <c r="O415" s="178"/>
      <c r="P415" s="181"/>
      <c r="Q415" s="181"/>
      <c r="R415" s="181"/>
      <c r="S415" s="182">
        <f t="shared" si="53"/>
        <v>0</v>
      </c>
      <c r="T415" s="178"/>
      <c r="U415" s="178"/>
      <c r="V415" s="191"/>
      <c r="W415" s="53"/>
      <c r="Z415">
        <v>0</v>
      </c>
    </row>
    <row r="416" spans="1:26" ht="24.95" customHeight="1" x14ac:dyDescent="0.25">
      <c r="A416" s="179"/>
      <c r="B416" s="221">
        <v>260</v>
      </c>
      <c r="C416" s="216" t="s">
        <v>800</v>
      </c>
      <c r="D416" s="315" t="s">
        <v>801</v>
      </c>
      <c r="E416" s="315"/>
      <c r="F416" s="210" t="s">
        <v>113</v>
      </c>
      <c r="G416" s="212">
        <v>150</v>
      </c>
      <c r="H416" s="211"/>
      <c r="I416" s="211">
        <f t="shared" si="50"/>
        <v>0</v>
      </c>
      <c r="J416" s="210">
        <f t="shared" si="51"/>
        <v>2011.5</v>
      </c>
      <c r="K416" s="215">
        <f t="shared" si="52"/>
        <v>0</v>
      </c>
      <c r="L416" s="215"/>
      <c r="M416" s="215">
        <f>ROUND(G416*(H416),2)</f>
        <v>0</v>
      </c>
      <c r="N416" s="215">
        <v>13.41</v>
      </c>
      <c r="O416" s="215"/>
      <c r="P416" s="217"/>
      <c r="Q416" s="217"/>
      <c r="R416" s="217"/>
      <c r="S416" s="218">
        <f t="shared" si="53"/>
        <v>0</v>
      </c>
      <c r="T416" s="215"/>
      <c r="U416" s="215"/>
      <c r="V416" s="220"/>
      <c r="W416" s="53"/>
      <c r="Z416">
        <v>0</v>
      </c>
    </row>
    <row r="417" spans="1:26" ht="24.95" customHeight="1" x14ac:dyDescent="0.25">
      <c r="A417" s="179"/>
      <c r="B417" s="205">
        <v>261</v>
      </c>
      <c r="C417" s="180" t="s">
        <v>802</v>
      </c>
      <c r="D417" s="236" t="s">
        <v>803</v>
      </c>
      <c r="E417" s="236"/>
      <c r="F417" s="173" t="s">
        <v>113</v>
      </c>
      <c r="G417" s="175">
        <v>354.2</v>
      </c>
      <c r="H417" s="174"/>
      <c r="I417" s="174">
        <f t="shared" si="50"/>
        <v>0</v>
      </c>
      <c r="J417" s="173">
        <f t="shared" si="51"/>
        <v>1462.85</v>
      </c>
      <c r="K417" s="178">
        <f t="shared" si="52"/>
        <v>0</v>
      </c>
      <c r="L417" s="178">
        <f>ROUND(G417*(H417),2)</f>
        <v>0</v>
      </c>
      <c r="M417" s="178"/>
      <c r="N417" s="178">
        <v>4.13</v>
      </c>
      <c r="O417" s="178"/>
      <c r="P417" s="181"/>
      <c r="Q417" s="181"/>
      <c r="R417" s="181"/>
      <c r="S417" s="182">
        <f t="shared" si="53"/>
        <v>0</v>
      </c>
      <c r="T417" s="178"/>
      <c r="U417" s="178"/>
      <c r="V417" s="191"/>
      <c r="W417" s="53"/>
      <c r="Z417">
        <v>0</v>
      </c>
    </row>
    <row r="418" spans="1:26" ht="24.95" customHeight="1" x14ac:dyDescent="0.25">
      <c r="A418" s="179"/>
      <c r="B418" s="221">
        <v>262</v>
      </c>
      <c r="C418" s="216" t="s">
        <v>804</v>
      </c>
      <c r="D418" s="315" t="s">
        <v>805</v>
      </c>
      <c r="E418" s="315"/>
      <c r="F418" s="210" t="s">
        <v>120</v>
      </c>
      <c r="G418" s="212">
        <v>9.7409999999999997</v>
      </c>
      <c r="H418" s="211"/>
      <c r="I418" s="211">
        <f t="shared" si="50"/>
        <v>0</v>
      </c>
      <c r="J418" s="210">
        <f t="shared" si="51"/>
        <v>2215.79</v>
      </c>
      <c r="K418" s="215">
        <f t="shared" si="52"/>
        <v>0</v>
      </c>
      <c r="L418" s="215"/>
      <c r="M418" s="215">
        <f>ROUND(G418*(H418),2)</f>
        <v>0</v>
      </c>
      <c r="N418" s="215">
        <v>227.47</v>
      </c>
      <c r="O418" s="215"/>
      <c r="P418" s="217"/>
      <c r="Q418" s="217"/>
      <c r="R418" s="217"/>
      <c r="S418" s="218">
        <f t="shared" si="53"/>
        <v>0</v>
      </c>
      <c r="T418" s="215"/>
      <c r="U418" s="215"/>
      <c r="V418" s="220"/>
      <c r="W418" s="53"/>
      <c r="Z418">
        <v>0</v>
      </c>
    </row>
    <row r="419" spans="1:26" ht="35.1" customHeight="1" x14ac:dyDescent="0.25">
      <c r="A419" s="179"/>
      <c r="B419" s="205">
        <v>263</v>
      </c>
      <c r="C419" s="180" t="s">
        <v>806</v>
      </c>
      <c r="D419" s="236" t="s">
        <v>807</v>
      </c>
      <c r="E419" s="236"/>
      <c r="F419" s="173" t="s">
        <v>120</v>
      </c>
      <c r="G419" s="175">
        <v>21.834</v>
      </c>
      <c r="H419" s="174"/>
      <c r="I419" s="174">
        <f t="shared" si="50"/>
        <v>0</v>
      </c>
      <c r="J419" s="173">
        <f t="shared" si="51"/>
        <v>602.4</v>
      </c>
      <c r="K419" s="178">
        <f t="shared" si="52"/>
        <v>0</v>
      </c>
      <c r="L419" s="178">
        <f>ROUND(G419*(H419),2)</f>
        <v>0</v>
      </c>
      <c r="M419" s="178"/>
      <c r="N419" s="178">
        <v>27.59</v>
      </c>
      <c r="O419" s="178"/>
      <c r="P419" s="183">
        <v>2.3100000000000002E-2</v>
      </c>
      <c r="Q419" s="181"/>
      <c r="R419" s="181">
        <v>2.3100000000000002E-2</v>
      </c>
      <c r="S419" s="182">
        <f t="shared" si="53"/>
        <v>0.504</v>
      </c>
      <c r="T419" s="178"/>
      <c r="U419" s="178"/>
      <c r="V419" s="191"/>
      <c r="W419" s="53"/>
      <c r="Z419">
        <v>0</v>
      </c>
    </row>
    <row r="420" spans="1:26" ht="24.95" customHeight="1" x14ac:dyDescent="0.25">
      <c r="A420" s="179"/>
      <c r="B420" s="205">
        <v>264</v>
      </c>
      <c r="C420" s="180" t="s">
        <v>808</v>
      </c>
      <c r="D420" s="236" t="s">
        <v>809</v>
      </c>
      <c r="E420" s="236"/>
      <c r="F420" s="173" t="s">
        <v>113</v>
      </c>
      <c r="G420" s="175">
        <v>135.19999999999999</v>
      </c>
      <c r="H420" s="174"/>
      <c r="I420" s="174">
        <f t="shared" si="50"/>
        <v>0</v>
      </c>
      <c r="J420" s="173">
        <f t="shared" si="51"/>
        <v>504.3</v>
      </c>
      <c r="K420" s="178">
        <f t="shared" si="52"/>
        <v>0</v>
      </c>
      <c r="L420" s="178">
        <f>ROUND(G420*(H420),2)</f>
        <v>0</v>
      </c>
      <c r="M420" s="178"/>
      <c r="N420" s="178">
        <v>3.73</v>
      </c>
      <c r="O420" s="178"/>
      <c r="P420" s="181"/>
      <c r="Q420" s="181"/>
      <c r="R420" s="181"/>
      <c r="S420" s="182">
        <f t="shared" si="53"/>
        <v>0</v>
      </c>
      <c r="T420" s="178"/>
      <c r="U420" s="178"/>
      <c r="V420" s="191"/>
      <c r="W420" s="53"/>
      <c r="Z420">
        <v>0</v>
      </c>
    </row>
    <row r="421" spans="1:26" ht="35.1" customHeight="1" x14ac:dyDescent="0.25">
      <c r="A421" s="179"/>
      <c r="B421" s="221">
        <v>265</v>
      </c>
      <c r="C421" s="216" t="s">
        <v>810</v>
      </c>
      <c r="D421" s="315" t="s">
        <v>811</v>
      </c>
      <c r="E421" s="315"/>
      <c r="F421" s="210" t="s">
        <v>113</v>
      </c>
      <c r="G421" s="212">
        <v>154.93799999999999</v>
      </c>
      <c r="H421" s="211"/>
      <c r="I421" s="211">
        <f t="shared" si="50"/>
        <v>0</v>
      </c>
      <c r="J421" s="210">
        <f t="shared" si="51"/>
        <v>6535.28</v>
      </c>
      <c r="K421" s="215">
        <f t="shared" si="52"/>
        <v>0</v>
      </c>
      <c r="L421" s="215"/>
      <c r="M421" s="215">
        <f>ROUND(G421*(H421),2)</f>
        <v>0</v>
      </c>
      <c r="N421" s="215">
        <v>42.18</v>
      </c>
      <c r="O421" s="215"/>
      <c r="P421" s="217"/>
      <c r="Q421" s="217"/>
      <c r="R421" s="217"/>
      <c r="S421" s="218">
        <f t="shared" si="53"/>
        <v>0</v>
      </c>
      <c r="T421" s="215"/>
      <c r="U421" s="215"/>
      <c r="V421" s="220"/>
      <c r="W421" s="53"/>
      <c r="Z421">
        <v>0</v>
      </c>
    </row>
    <row r="422" spans="1:26" ht="24.95" customHeight="1" x14ac:dyDescent="0.25">
      <c r="A422" s="179"/>
      <c r="B422" s="205">
        <v>266</v>
      </c>
      <c r="C422" s="180" t="s">
        <v>812</v>
      </c>
      <c r="D422" s="236" t="s">
        <v>813</v>
      </c>
      <c r="E422" s="236"/>
      <c r="F422" s="173" t="s">
        <v>113</v>
      </c>
      <c r="G422" s="175">
        <v>7.45</v>
      </c>
      <c r="H422" s="174"/>
      <c r="I422" s="174">
        <f t="shared" si="50"/>
        <v>0</v>
      </c>
      <c r="J422" s="173">
        <f t="shared" si="51"/>
        <v>104</v>
      </c>
      <c r="K422" s="178">
        <f t="shared" si="52"/>
        <v>0</v>
      </c>
      <c r="L422" s="178">
        <f>ROUND(G422*(H422),2)</f>
        <v>0</v>
      </c>
      <c r="M422" s="178"/>
      <c r="N422" s="178">
        <v>13.96</v>
      </c>
      <c r="O422" s="178"/>
      <c r="P422" s="183">
        <v>1.507E-2</v>
      </c>
      <c r="Q422" s="181"/>
      <c r="R422" s="181">
        <v>1.507E-2</v>
      </c>
      <c r="S422" s="182">
        <f t="shared" si="53"/>
        <v>0.112</v>
      </c>
      <c r="T422" s="178"/>
      <c r="U422" s="178"/>
      <c r="V422" s="191"/>
      <c r="W422" s="53"/>
      <c r="Z422">
        <v>0</v>
      </c>
    </row>
    <row r="423" spans="1:26" ht="24.95" customHeight="1" x14ac:dyDescent="0.25">
      <c r="A423" s="179"/>
      <c r="B423" s="205">
        <v>267</v>
      </c>
      <c r="C423" s="180" t="s">
        <v>814</v>
      </c>
      <c r="D423" s="236" t="s">
        <v>815</v>
      </c>
      <c r="E423" s="236"/>
      <c r="F423" s="173" t="s">
        <v>133</v>
      </c>
      <c r="G423" s="175">
        <v>138.91</v>
      </c>
      <c r="H423" s="174"/>
      <c r="I423" s="174">
        <f t="shared" si="50"/>
        <v>0</v>
      </c>
      <c r="J423" s="173">
        <f t="shared" si="51"/>
        <v>547.30999999999995</v>
      </c>
      <c r="K423" s="178">
        <f t="shared" si="52"/>
        <v>0</v>
      </c>
      <c r="L423" s="178">
        <f>ROUND(G423*(H423),2)</f>
        <v>0</v>
      </c>
      <c r="M423" s="178"/>
      <c r="N423" s="178">
        <v>3.94</v>
      </c>
      <c r="O423" s="178"/>
      <c r="P423" s="183">
        <v>3.0000000000000001E-5</v>
      </c>
      <c r="Q423" s="181"/>
      <c r="R423" s="181">
        <v>3.0000000000000001E-5</v>
      </c>
      <c r="S423" s="182">
        <f t="shared" si="53"/>
        <v>4.0000000000000001E-3</v>
      </c>
      <c r="T423" s="178"/>
      <c r="U423" s="178"/>
      <c r="V423" s="191"/>
      <c r="W423" s="53"/>
      <c r="Z423">
        <v>0</v>
      </c>
    </row>
    <row r="424" spans="1:26" ht="24.95" customHeight="1" x14ac:dyDescent="0.25">
      <c r="A424" s="179"/>
      <c r="B424" s="221">
        <v>268</v>
      </c>
      <c r="C424" s="216" t="s">
        <v>816</v>
      </c>
      <c r="D424" s="315" t="s">
        <v>817</v>
      </c>
      <c r="E424" s="315"/>
      <c r="F424" s="210" t="s">
        <v>120</v>
      </c>
      <c r="G424" s="212">
        <v>0.23699999999999999</v>
      </c>
      <c r="H424" s="211"/>
      <c r="I424" s="211">
        <f t="shared" si="50"/>
        <v>0</v>
      </c>
      <c r="J424" s="210">
        <f t="shared" si="51"/>
        <v>63.63</v>
      </c>
      <c r="K424" s="215">
        <f t="shared" si="52"/>
        <v>0</v>
      </c>
      <c r="L424" s="215"/>
      <c r="M424" s="215">
        <f>ROUND(G424*(H424),2)</f>
        <v>0</v>
      </c>
      <c r="N424" s="215">
        <v>268.47000000000003</v>
      </c>
      <c r="O424" s="215"/>
      <c r="P424" s="217"/>
      <c r="Q424" s="217"/>
      <c r="R424" s="217"/>
      <c r="S424" s="218">
        <f t="shared" si="53"/>
        <v>0</v>
      </c>
      <c r="T424" s="215"/>
      <c r="U424" s="215"/>
      <c r="V424" s="220"/>
      <c r="W424" s="53"/>
      <c r="Z424">
        <v>0</v>
      </c>
    </row>
    <row r="425" spans="1:26" ht="24.95" customHeight="1" x14ac:dyDescent="0.25">
      <c r="A425" s="179"/>
      <c r="B425" s="205">
        <v>269</v>
      </c>
      <c r="C425" s="180" t="s">
        <v>818</v>
      </c>
      <c r="D425" s="236" t="s">
        <v>819</v>
      </c>
      <c r="E425" s="236"/>
      <c r="F425" s="173" t="s">
        <v>113</v>
      </c>
      <c r="G425" s="175">
        <v>9.6780000000000008</v>
      </c>
      <c r="H425" s="174"/>
      <c r="I425" s="174">
        <f t="shared" si="50"/>
        <v>0</v>
      </c>
      <c r="J425" s="173">
        <f t="shared" si="51"/>
        <v>130.94</v>
      </c>
      <c r="K425" s="178">
        <f t="shared" si="52"/>
        <v>0</v>
      </c>
      <c r="L425" s="178">
        <f>ROUND(G425*(H425),2)</f>
        <v>0</v>
      </c>
      <c r="M425" s="178"/>
      <c r="N425" s="178">
        <v>13.53</v>
      </c>
      <c r="O425" s="178"/>
      <c r="P425" s="183">
        <v>1.5010000000000001E-2</v>
      </c>
      <c r="Q425" s="181"/>
      <c r="R425" s="181">
        <v>1.5010000000000001E-2</v>
      </c>
      <c r="S425" s="182">
        <f t="shared" si="53"/>
        <v>0.14499999999999999</v>
      </c>
      <c r="T425" s="178"/>
      <c r="U425" s="178"/>
      <c r="V425" s="191"/>
      <c r="W425" s="53"/>
      <c r="Z425">
        <v>0</v>
      </c>
    </row>
    <row r="426" spans="1:26" ht="24.95" customHeight="1" x14ac:dyDescent="0.25">
      <c r="A426" s="179"/>
      <c r="B426" s="205">
        <v>270</v>
      </c>
      <c r="C426" s="180" t="s">
        <v>820</v>
      </c>
      <c r="D426" s="236" t="s">
        <v>821</v>
      </c>
      <c r="E426" s="236"/>
      <c r="F426" s="173" t="s">
        <v>133</v>
      </c>
      <c r="G426" s="175">
        <v>110</v>
      </c>
      <c r="H426" s="174"/>
      <c r="I426" s="174">
        <f t="shared" si="50"/>
        <v>0</v>
      </c>
      <c r="J426" s="173">
        <f t="shared" si="51"/>
        <v>242</v>
      </c>
      <c r="K426" s="178">
        <f t="shared" si="52"/>
        <v>0</v>
      </c>
      <c r="L426" s="178">
        <f>ROUND(G426*(H426),2)</f>
        <v>0</v>
      </c>
      <c r="M426" s="178"/>
      <c r="N426" s="178">
        <v>2.2000000000000002</v>
      </c>
      <c r="O426" s="178"/>
      <c r="P426" s="183">
        <v>3.0000000000000001E-5</v>
      </c>
      <c r="Q426" s="181"/>
      <c r="R426" s="181">
        <v>3.0000000000000001E-5</v>
      </c>
      <c r="S426" s="182">
        <f t="shared" si="53"/>
        <v>3.0000000000000001E-3</v>
      </c>
      <c r="T426" s="178"/>
      <c r="U426" s="178"/>
      <c r="V426" s="191"/>
      <c r="W426" s="53"/>
      <c r="Z426">
        <v>0</v>
      </c>
    </row>
    <row r="427" spans="1:26" ht="24.95" customHeight="1" x14ac:dyDescent="0.25">
      <c r="A427" s="179"/>
      <c r="B427" s="221">
        <v>271</v>
      </c>
      <c r="C427" s="216" t="s">
        <v>822</v>
      </c>
      <c r="D427" s="315" t="s">
        <v>823</v>
      </c>
      <c r="E427" s="315"/>
      <c r="F427" s="210" t="s">
        <v>120</v>
      </c>
      <c r="G427" s="212">
        <v>0.28999999999999998</v>
      </c>
      <c r="H427" s="211"/>
      <c r="I427" s="211">
        <f t="shared" si="50"/>
        <v>0</v>
      </c>
      <c r="J427" s="210">
        <f t="shared" si="51"/>
        <v>83.66</v>
      </c>
      <c r="K427" s="215">
        <f t="shared" si="52"/>
        <v>0</v>
      </c>
      <c r="L427" s="215"/>
      <c r="M427" s="215">
        <f>ROUND(G427*(H427),2)</f>
        <v>0</v>
      </c>
      <c r="N427" s="215">
        <v>288.47000000000003</v>
      </c>
      <c r="O427" s="215"/>
      <c r="P427" s="217"/>
      <c r="Q427" s="217"/>
      <c r="R427" s="217"/>
      <c r="S427" s="218">
        <f t="shared" si="53"/>
        <v>0</v>
      </c>
      <c r="T427" s="215"/>
      <c r="U427" s="215"/>
      <c r="V427" s="220"/>
      <c r="W427" s="53"/>
      <c r="Z427">
        <v>0</v>
      </c>
    </row>
    <row r="428" spans="1:26" ht="24.95" customHeight="1" x14ac:dyDescent="0.25">
      <c r="A428" s="179"/>
      <c r="B428" s="205">
        <v>272</v>
      </c>
      <c r="C428" s="180" t="s">
        <v>228</v>
      </c>
      <c r="D428" s="236" t="s">
        <v>229</v>
      </c>
      <c r="E428" s="236"/>
      <c r="F428" s="173" t="s">
        <v>180</v>
      </c>
      <c r="G428" s="175">
        <v>4.7</v>
      </c>
      <c r="H428" s="176"/>
      <c r="I428" s="174">
        <f t="shared" si="50"/>
        <v>0</v>
      </c>
      <c r="J428" s="173">
        <f t="shared" si="51"/>
        <v>1150.79</v>
      </c>
      <c r="K428" s="178">
        <f t="shared" si="52"/>
        <v>0</v>
      </c>
      <c r="L428" s="178">
        <f>ROUND(G428*(H428),2)</f>
        <v>0</v>
      </c>
      <c r="M428" s="178"/>
      <c r="N428" s="178">
        <v>244.84899999999999</v>
      </c>
      <c r="O428" s="178"/>
      <c r="P428" s="181"/>
      <c r="Q428" s="181"/>
      <c r="R428" s="181"/>
      <c r="S428" s="182">
        <f t="shared" si="53"/>
        <v>0</v>
      </c>
      <c r="T428" s="178"/>
      <c r="U428" s="178"/>
      <c r="V428" s="191"/>
      <c r="W428" s="53"/>
      <c r="Z428">
        <v>0</v>
      </c>
    </row>
    <row r="429" spans="1:26" x14ac:dyDescent="0.25">
      <c r="A429" s="10"/>
      <c r="B429" s="204"/>
      <c r="C429" s="172">
        <v>762</v>
      </c>
      <c r="D429" s="235" t="s">
        <v>85</v>
      </c>
      <c r="E429" s="235"/>
      <c r="F429" s="10"/>
      <c r="G429" s="171"/>
      <c r="H429" s="138"/>
      <c r="I429" s="140">
        <f>ROUND((SUM(I399:I428))/1,2)</f>
        <v>0</v>
      </c>
      <c r="J429" s="10"/>
      <c r="K429" s="10"/>
      <c r="L429" s="10">
        <f>ROUND((SUM(L399:L428))/1,2)</f>
        <v>0</v>
      </c>
      <c r="M429" s="10">
        <f>ROUND((SUM(M399:M428))/1,2)</f>
        <v>0</v>
      </c>
      <c r="N429" s="10"/>
      <c r="O429" s="10"/>
      <c r="P429" s="10"/>
      <c r="Q429" s="10"/>
      <c r="R429" s="10"/>
      <c r="S429" s="10">
        <f>ROUND((SUM(S399:S428))/1,2)</f>
        <v>0.92</v>
      </c>
      <c r="T429" s="10"/>
      <c r="U429" s="10"/>
      <c r="V429" s="192">
        <f>ROUND((SUM(V399:V428))/1,2)</f>
        <v>0</v>
      </c>
      <c r="W429" s="208"/>
      <c r="X429" s="137"/>
      <c r="Y429" s="137"/>
      <c r="Z429" s="137"/>
    </row>
    <row r="430" spans="1:26" x14ac:dyDescent="0.25">
      <c r="A430" s="1"/>
      <c r="B430" s="200"/>
      <c r="C430" s="1"/>
      <c r="D430" s="1"/>
      <c r="E430" s="1"/>
      <c r="F430" s="1"/>
      <c r="G430" s="165"/>
      <c r="H430" s="131"/>
      <c r="I430" s="13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3"/>
      <c r="W430" s="53"/>
    </row>
    <row r="431" spans="1:26" x14ac:dyDescent="0.25">
      <c r="A431" s="10"/>
      <c r="B431" s="204"/>
      <c r="C431" s="172">
        <v>763</v>
      </c>
      <c r="D431" s="235" t="s">
        <v>86</v>
      </c>
      <c r="E431" s="235"/>
      <c r="F431" s="10"/>
      <c r="G431" s="171"/>
      <c r="H431" s="138"/>
      <c r="I431" s="138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90"/>
      <c r="W431" s="208"/>
      <c r="X431" s="137"/>
      <c r="Y431" s="137"/>
      <c r="Z431" s="137"/>
    </row>
    <row r="432" spans="1:26" ht="35.1" customHeight="1" x14ac:dyDescent="0.25">
      <c r="A432" s="179"/>
      <c r="B432" s="205">
        <v>273</v>
      </c>
      <c r="C432" s="180" t="s">
        <v>824</v>
      </c>
      <c r="D432" s="236" t="s">
        <v>825</v>
      </c>
      <c r="E432" s="236"/>
      <c r="F432" s="173" t="s">
        <v>113</v>
      </c>
      <c r="G432" s="175">
        <v>16.100000000000001</v>
      </c>
      <c r="H432" s="174"/>
      <c r="I432" s="174">
        <f t="shared" ref="I432:I456" si="54">ROUND(G432*(H432),2)</f>
        <v>0</v>
      </c>
      <c r="J432" s="173">
        <f t="shared" ref="J432:J456" si="55">ROUND(G432*(N432),2)</f>
        <v>687.79</v>
      </c>
      <c r="K432" s="178">
        <f t="shared" ref="K432:K456" si="56">ROUND(G432*(O432),2)</f>
        <v>0</v>
      </c>
      <c r="L432" s="178">
        <f t="shared" ref="L432:L443" si="57">ROUND(G432*(H432),2)</f>
        <v>0</v>
      </c>
      <c r="M432" s="178"/>
      <c r="N432" s="178">
        <v>42.72</v>
      </c>
      <c r="O432" s="178"/>
      <c r="P432" s="183">
        <v>4.5489999999999996E-2</v>
      </c>
      <c r="Q432" s="181"/>
      <c r="R432" s="181">
        <v>4.5489999999999996E-2</v>
      </c>
      <c r="S432" s="182">
        <f t="shared" ref="S432:S456" si="58">ROUND(G432*(P432),3)</f>
        <v>0.73199999999999998</v>
      </c>
      <c r="T432" s="178"/>
      <c r="U432" s="178"/>
      <c r="V432" s="191"/>
      <c r="W432" s="53"/>
      <c r="Z432">
        <v>0</v>
      </c>
    </row>
    <row r="433" spans="1:26" ht="35.1" customHeight="1" x14ac:dyDescent="0.25">
      <c r="A433" s="179"/>
      <c r="B433" s="205">
        <v>274</v>
      </c>
      <c r="C433" s="180" t="s">
        <v>826</v>
      </c>
      <c r="D433" s="236" t="s">
        <v>827</v>
      </c>
      <c r="E433" s="236"/>
      <c r="F433" s="173" t="s">
        <v>113</v>
      </c>
      <c r="G433" s="175">
        <v>15.006</v>
      </c>
      <c r="H433" s="174"/>
      <c r="I433" s="174">
        <f t="shared" si="54"/>
        <v>0</v>
      </c>
      <c r="J433" s="173">
        <f t="shared" si="55"/>
        <v>681.42</v>
      </c>
      <c r="K433" s="178">
        <f t="shared" si="56"/>
        <v>0</v>
      </c>
      <c r="L433" s="178">
        <f t="shared" si="57"/>
        <v>0</v>
      </c>
      <c r="M433" s="178"/>
      <c r="N433" s="178">
        <v>45.41</v>
      </c>
      <c r="O433" s="178"/>
      <c r="P433" s="183">
        <v>5.2089999999999997E-2</v>
      </c>
      <c r="Q433" s="181"/>
      <c r="R433" s="181">
        <v>5.2089999999999997E-2</v>
      </c>
      <c r="S433" s="182">
        <f t="shared" si="58"/>
        <v>0.78200000000000003</v>
      </c>
      <c r="T433" s="178"/>
      <c r="U433" s="178"/>
      <c r="V433" s="191"/>
      <c r="W433" s="53"/>
      <c r="Z433">
        <v>0</v>
      </c>
    </row>
    <row r="434" spans="1:26" ht="24.95" customHeight="1" x14ac:dyDescent="0.25">
      <c r="A434" s="179"/>
      <c r="B434" s="205">
        <v>275</v>
      </c>
      <c r="C434" s="180" t="s">
        <v>828</v>
      </c>
      <c r="D434" s="236" t="s">
        <v>829</v>
      </c>
      <c r="E434" s="236"/>
      <c r="F434" s="173" t="s">
        <v>113</v>
      </c>
      <c r="G434" s="175">
        <v>8.5399999999999991</v>
      </c>
      <c r="H434" s="174"/>
      <c r="I434" s="174">
        <f t="shared" si="54"/>
        <v>0</v>
      </c>
      <c r="J434" s="173">
        <f t="shared" si="55"/>
        <v>262.26</v>
      </c>
      <c r="K434" s="178">
        <f t="shared" si="56"/>
        <v>0</v>
      </c>
      <c r="L434" s="178">
        <f t="shared" si="57"/>
        <v>0</v>
      </c>
      <c r="M434" s="178"/>
      <c r="N434" s="178">
        <v>30.71</v>
      </c>
      <c r="O434" s="178"/>
      <c r="P434" s="181"/>
      <c r="Q434" s="181"/>
      <c r="R434" s="181"/>
      <c r="S434" s="182">
        <f t="shared" si="58"/>
        <v>0</v>
      </c>
      <c r="T434" s="178"/>
      <c r="U434" s="178"/>
      <c r="V434" s="191"/>
      <c r="W434" s="53"/>
      <c r="Z434">
        <v>0</v>
      </c>
    </row>
    <row r="435" spans="1:26" ht="35.1" customHeight="1" x14ac:dyDescent="0.25">
      <c r="A435" s="179"/>
      <c r="B435" s="205">
        <v>276</v>
      </c>
      <c r="C435" s="180" t="s">
        <v>830</v>
      </c>
      <c r="D435" s="236" t="s">
        <v>831</v>
      </c>
      <c r="E435" s="236"/>
      <c r="F435" s="173" t="s">
        <v>113</v>
      </c>
      <c r="G435" s="175">
        <v>2.8</v>
      </c>
      <c r="H435" s="174"/>
      <c r="I435" s="174">
        <f t="shared" si="54"/>
        <v>0</v>
      </c>
      <c r="J435" s="173">
        <f t="shared" si="55"/>
        <v>49.64</v>
      </c>
      <c r="K435" s="178">
        <f t="shared" si="56"/>
        <v>0</v>
      </c>
      <c r="L435" s="178">
        <f t="shared" si="57"/>
        <v>0</v>
      </c>
      <c r="M435" s="178"/>
      <c r="N435" s="178">
        <v>17.73</v>
      </c>
      <c r="O435" s="178"/>
      <c r="P435" s="181"/>
      <c r="Q435" s="181"/>
      <c r="R435" s="181"/>
      <c r="S435" s="182">
        <f t="shared" si="58"/>
        <v>0</v>
      </c>
      <c r="T435" s="178"/>
      <c r="U435" s="178"/>
      <c r="V435" s="191"/>
      <c r="W435" s="53"/>
      <c r="Z435">
        <v>0</v>
      </c>
    </row>
    <row r="436" spans="1:26" ht="35.1" customHeight="1" x14ac:dyDescent="0.25">
      <c r="A436" s="179"/>
      <c r="B436" s="205">
        <v>277</v>
      </c>
      <c r="C436" s="180" t="s">
        <v>832</v>
      </c>
      <c r="D436" s="236" t="s">
        <v>833</v>
      </c>
      <c r="E436" s="236"/>
      <c r="F436" s="173" t="s">
        <v>113</v>
      </c>
      <c r="G436" s="175">
        <v>3.238</v>
      </c>
      <c r="H436" s="174"/>
      <c r="I436" s="174">
        <f t="shared" si="54"/>
        <v>0</v>
      </c>
      <c r="J436" s="173">
        <f t="shared" si="55"/>
        <v>116.67</v>
      </c>
      <c r="K436" s="178">
        <f t="shared" si="56"/>
        <v>0</v>
      </c>
      <c r="L436" s="178">
        <f t="shared" si="57"/>
        <v>0</v>
      </c>
      <c r="M436" s="178"/>
      <c r="N436" s="178">
        <v>36.03</v>
      </c>
      <c r="O436" s="178"/>
      <c r="P436" s="183">
        <v>1.3179999999999997E-2</v>
      </c>
      <c r="Q436" s="181"/>
      <c r="R436" s="181">
        <v>1.3179999999999997E-2</v>
      </c>
      <c r="S436" s="182">
        <f t="shared" si="58"/>
        <v>4.2999999999999997E-2</v>
      </c>
      <c r="T436" s="178"/>
      <c r="U436" s="178"/>
      <c r="V436" s="191"/>
      <c r="W436" s="53"/>
      <c r="Z436">
        <v>0</v>
      </c>
    </row>
    <row r="437" spans="1:26" ht="35.1" customHeight="1" x14ac:dyDescent="0.25">
      <c r="A437" s="179"/>
      <c r="B437" s="205">
        <v>278</v>
      </c>
      <c r="C437" s="180" t="s">
        <v>834</v>
      </c>
      <c r="D437" s="236" t="s">
        <v>835</v>
      </c>
      <c r="E437" s="236"/>
      <c r="F437" s="173" t="s">
        <v>113</v>
      </c>
      <c r="G437" s="175">
        <v>59.24</v>
      </c>
      <c r="H437" s="174"/>
      <c r="I437" s="174">
        <f t="shared" si="54"/>
        <v>0</v>
      </c>
      <c r="J437" s="173">
        <f t="shared" si="55"/>
        <v>1754.1</v>
      </c>
      <c r="K437" s="178">
        <f t="shared" si="56"/>
        <v>0</v>
      </c>
      <c r="L437" s="178">
        <f t="shared" si="57"/>
        <v>0</v>
      </c>
      <c r="M437" s="178"/>
      <c r="N437" s="178">
        <v>29.61</v>
      </c>
      <c r="O437" s="178"/>
      <c r="P437" s="183">
        <v>1.5959999999999998E-2</v>
      </c>
      <c r="Q437" s="181"/>
      <c r="R437" s="181">
        <v>1.5959999999999998E-2</v>
      </c>
      <c r="S437" s="182">
        <f t="shared" si="58"/>
        <v>0.94499999999999995</v>
      </c>
      <c r="T437" s="178"/>
      <c r="U437" s="178"/>
      <c r="V437" s="191"/>
      <c r="W437" s="53"/>
      <c r="Z437">
        <v>0</v>
      </c>
    </row>
    <row r="438" spans="1:26" ht="35.1" customHeight="1" x14ac:dyDescent="0.25">
      <c r="A438" s="179"/>
      <c r="B438" s="205">
        <v>279</v>
      </c>
      <c r="C438" s="180" t="s">
        <v>836</v>
      </c>
      <c r="D438" s="236" t="s">
        <v>837</v>
      </c>
      <c r="E438" s="236"/>
      <c r="F438" s="173" t="s">
        <v>113</v>
      </c>
      <c r="G438" s="175">
        <v>58.5</v>
      </c>
      <c r="H438" s="174"/>
      <c r="I438" s="174">
        <f t="shared" si="54"/>
        <v>0</v>
      </c>
      <c r="J438" s="173">
        <f t="shared" si="55"/>
        <v>1988.42</v>
      </c>
      <c r="K438" s="178">
        <f t="shared" si="56"/>
        <v>0</v>
      </c>
      <c r="L438" s="178">
        <f t="shared" si="57"/>
        <v>0</v>
      </c>
      <c r="M438" s="178"/>
      <c r="N438" s="178">
        <v>33.99</v>
      </c>
      <c r="O438" s="178"/>
      <c r="P438" s="183">
        <v>2.3560000000000001E-2</v>
      </c>
      <c r="Q438" s="181"/>
      <c r="R438" s="181">
        <v>2.3560000000000001E-2</v>
      </c>
      <c r="S438" s="182">
        <f t="shared" si="58"/>
        <v>1.3779999999999999</v>
      </c>
      <c r="T438" s="178"/>
      <c r="U438" s="178"/>
      <c r="V438" s="191"/>
      <c r="W438" s="53"/>
      <c r="Z438">
        <v>0</v>
      </c>
    </row>
    <row r="439" spans="1:26" ht="35.1" customHeight="1" x14ac:dyDescent="0.25">
      <c r="A439" s="179"/>
      <c r="B439" s="205">
        <v>280</v>
      </c>
      <c r="C439" s="180" t="s">
        <v>838</v>
      </c>
      <c r="D439" s="236" t="s">
        <v>839</v>
      </c>
      <c r="E439" s="236"/>
      <c r="F439" s="173" t="s">
        <v>113</v>
      </c>
      <c r="G439" s="175">
        <v>36.878</v>
      </c>
      <c r="H439" s="174"/>
      <c r="I439" s="174">
        <f t="shared" si="54"/>
        <v>0</v>
      </c>
      <c r="J439" s="173">
        <f t="shared" si="55"/>
        <v>1206.6500000000001</v>
      </c>
      <c r="K439" s="178">
        <f t="shared" si="56"/>
        <v>0</v>
      </c>
      <c r="L439" s="178">
        <f t="shared" si="57"/>
        <v>0</v>
      </c>
      <c r="M439" s="178"/>
      <c r="N439" s="178">
        <v>32.72</v>
      </c>
      <c r="O439" s="178"/>
      <c r="P439" s="181"/>
      <c r="Q439" s="181"/>
      <c r="R439" s="181"/>
      <c r="S439" s="182">
        <f t="shared" si="58"/>
        <v>0</v>
      </c>
      <c r="T439" s="178"/>
      <c r="U439" s="178"/>
      <c r="V439" s="191"/>
      <c r="W439" s="53"/>
      <c r="Z439">
        <v>0</v>
      </c>
    </row>
    <row r="440" spans="1:26" ht="35.1" customHeight="1" x14ac:dyDescent="0.25">
      <c r="A440" s="179"/>
      <c r="B440" s="205">
        <v>281</v>
      </c>
      <c r="C440" s="180" t="s">
        <v>840</v>
      </c>
      <c r="D440" s="236" t="s">
        <v>841</v>
      </c>
      <c r="E440" s="236"/>
      <c r="F440" s="173" t="s">
        <v>113</v>
      </c>
      <c r="G440" s="175">
        <v>88.23</v>
      </c>
      <c r="H440" s="174"/>
      <c r="I440" s="174">
        <f t="shared" si="54"/>
        <v>0</v>
      </c>
      <c r="J440" s="173">
        <f t="shared" si="55"/>
        <v>2759.83</v>
      </c>
      <c r="K440" s="178">
        <f t="shared" si="56"/>
        <v>0</v>
      </c>
      <c r="L440" s="178">
        <f t="shared" si="57"/>
        <v>0</v>
      </c>
      <c r="M440" s="178"/>
      <c r="N440" s="178">
        <v>31.28</v>
      </c>
      <c r="O440" s="178"/>
      <c r="P440" s="181"/>
      <c r="Q440" s="181"/>
      <c r="R440" s="181"/>
      <c r="S440" s="182">
        <f t="shared" si="58"/>
        <v>0</v>
      </c>
      <c r="T440" s="178"/>
      <c r="U440" s="178"/>
      <c r="V440" s="191"/>
      <c r="W440" s="53"/>
      <c r="Z440">
        <v>0</v>
      </c>
    </row>
    <row r="441" spans="1:26" ht="35.1" customHeight="1" x14ac:dyDescent="0.25">
      <c r="A441" s="179"/>
      <c r="B441" s="205">
        <v>282</v>
      </c>
      <c r="C441" s="180" t="s">
        <v>842</v>
      </c>
      <c r="D441" s="236" t="s">
        <v>843</v>
      </c>
      <c r="E441" s="236"/>
      <c r="F441" s="173" t="s">
        <v>113</v>
      </c>
      <c r="G441" s="175">
        <v>1306.7670000000001</v>
      </c>
      <c r="H441" s="174"/>
      <c r="I441" s="174">
        <f t="shared" si="54"/>
        <v>0</v>
      </c>
      <c r="J441" s="173">
        <f t="shared" si="55"/>
        <v>31872.05</v>
      </c>
      <c r="K441" s="178">
        <f t="shared" si="56"/>
        <v>0</v>
      </c>
      <c r="L441" s="178">
        <f t="shared" si="57"/>
        <v>0</v>
      </c>
      <c r="M441" s="178"/>
      <c r="N441" s="178">
        <v>24.39</v>
      </c>
      <c r="O441" s="178"/>
      <c r="P441" s="183">
        <v>1.418E-2</v>
      </c>
      <c r="Q441" s="181"/>
      <c r="R441" s="181">
        <v>1.418E-2</v>
      </c>
      <c r="S441" s="182">
        <f t="shared" si="58"/>
        <v>18.53</v>
      </c>
      <c r="T441" s="178"/>
      <c r="U441" s="178"/>
      <c r="V441" s="191"/>
      <c r="W441" s="53"/>
      <c r="Z441">
        <v>0</v>
      </c>
    </row>
    <row r="442" spans="1:26" ht="35.1" customHeight="1" x14ac:dyDescent="0.25">
      <c r="A442" s="179"/>
      <c r="B442" s="205">
        <v>283</v>
      </c>
      <c r="C442" s="180" t="s">
        <v>844</v>
      </c>
      <c r="D442" s="236" t="s">
        <v>845</v>
      </c>
      <c r="E442" s="236"/>
      <c r="F442" s="173" t="s">
        <v>113</v>
      </c>
      <c r="G442" s="175">
        <v>44.81</v>
      </c>
      <c r="H442" s="174"/>
      <c r="I442" s="174">
        <f t="shared" si="54"/>
        <v>0</v>
      </c>
      <c r="J442" s="173">
        <f t="shared" si="55"/>
        <v>1145.3399999999999</v>
      </c>
      <c r="K442" s="178">
        <f t="shared" si="56"/>
        <v>0</v>
      </c>
      <c r="L442" s="178">
        <f t="shared" si="57"/>
        <v>0</v>
      </c>
      <c r="M442" s="178"/>
      <c r="N442" s="178">
        <v>25.56</v>
      </c>
      <c r="O442" s="178"/>
      <c r="P442" s="183">
        <v>1.418E-2</v>
      </c>
      <c r="Q442" s="181"/>
      <c r="R442" s="181">
        <v>1.418E-2</v>
      </c>
      <c r="S442" s="182">
        <f t="shared" si="58"/>
        <v>0.63500000000000001</v>
      </c>
      <c r="T442" s="178"/>
      <c r="U442" s="178"/>
      <c r="V442" s="191"/>
      <c r="W442" s="53"/>
      <c r="Z442">
        <v>0</v>
      </c>
    </row>
    <row r="443" spans="1:26" ht="35.1" customHeight="1" x14ac:dyDescent="0.25">
      <c r="A443" s="179"/>
      <c r="B443" s="205">
        <v>284</v>
      </c>
      <c r="C443" s="180" t="s">
        <v>846</v>
      </c>
      <c r="D443" s="236" t="s">
        <v>847</v>
      </c>
      <c r="E443" s="236"/>
      <c r="F443" s="173" t="s">
        <v>113</v>
      </c>
      <c r="G443" s="175">
        <v>27.259</v>
      </c>
      <c r="H443" s="174"/>
      <c r="I443" s="174">
        <f t="shared" si="54"/>
        <v>0</v>
      </c>
      <c r="J443" s="173">
        <f t="shared" si="55"/>
        <v>291.94</v>
      </c>
      <c r="K443" s="178">
        <f t="shared" si="56"/>
        <v>0</v>
      </c>
      <c r="L443" s="178">
        <f t="shared" si="57"/>
        <v>0</v>
      </c>
      <c r="M443" s="178"/>
      <c r="N443" s="178">
        <v>10.71</v>
      </c>
      <c r="O443" s="178"/>
      <c r="P443" s="183">
        <v>2.33E-3</v>
      </c>
      <c r="Q443" s="181"/>
      <c r="R443" s="181">
        <v>2.33E-3</v>
      </c>
      <c r="S443" s="182">
        <f t="shared" si="58"/>
        <v>6.4000000000000001E-2</v>
      </c>
      <c r="T443" s="178"/>
      <c r="U443" s="178"/>
      <c r="V443" s="191"/>
      <c r="W443" s="53"/>
      <c r="Z443">
        <v>0</v>
      </c>
    </row>
    <row r="444" spans="1:26" ht="35.1" customHeight="1" x14ac:dyDescent="0.25">
      <c r="A444" s="179"/>
      <c r="B444" s="221">
        <v>285</v>
      </c>
      <c r="C444" s="216" t="s">
        <v>848</v>
      </c>
      <c r="D444" s="315" t="s">
        <v>849</v>
      </c>
      <c r="E444" s="315"/>
      <c r="F444" s="210" t="s">
        <v>133</v>
      </c>
      <c r="G444" s="212">
        <v>90</v>
      </c>
      <c r="H444" s="211"/>
      <c r="I444" s="211">
        <f t="shared" si="54"/>
        <v>0</v>
      </c>
      <c r="J444" s="210">
        <f t="shared" si="55"/>
        <v>108</v>
      </c>
      <c r="K444" s="215">
        <f t="shared" si="56"/>
        <v>0</v>
      </c>
      <c r="L444" s="215"/>
      <c r="M444" s="215">
        <f>ROUND(G444*(H444),2)</f>
        <v>0</v>
      </c>
      <c r="N444" s="215">
        <v>1.2</v>
      </c>
      <c r="O444" s="215"/>
      <c r="P444" s="217"/>
      <c r="Q444" s="217"/>
      <c r="R444" s="217"/>
      <c r="S444" s="218">
        <f t="shared" si="58"/>
        <v>0</v>
      </c>
      <c r="T444" s="215"/>
      <c r="U444" s="215"/>
      <c r="V444" s="220"/>
      <c r="W444" s="53"/>
      <c r="Z444">
        <v>0</v>
      </c>
    </row>
    <row r="445" spans="1:26" ht="35.1" customHeight="1" x14ac:dyDescent="0.25">
      <c r="A445" s="179"/>
      <c r="B445" s="221">
        <v>286</v>
      </c>
      <c r="C445" s="216" t="s">
        <v>850</v>
      </c>
      <c r="D445" s="315" t="s">
        <v>851</v>
      </c>
      <c r="E445" s="315"/>
      <c r="F445" s="210" t="s">
        <v>133</v>
      </c>
      <c r="G445" s="212">
        <v>28</v>
      </c>
      <c r="H445" s="211"/>
      <c r="I445" s="211">
        <f t="shared" si="54"/>
        <v>0</v>
      </c>
      <c r="J445" s="210">
        <f t="shared" si="55"/>
        <v>21.28</v>
      </c>
      <c r="K445" s="215">
        <f t="shared" si="56"/>
        <v>0</v>
      </c>
      <c r="L445" s="215"/>
      <c r="M445" s="215">
        <f>ROUND(G445*(H445),2)</f>
        <v>0</v>
      </c>
      <c r="N445" s="215">
        <v>0.76</v>
      </c>
      <c r="O445" s="215"/>
      <c r="P445" s="217"/>
      <c r="Q445" s="217"/>
      <c r="R445" s="217"/>
      <c r="S445" s="218">
        <f t="shared" si="58"/>
        <v>0</v>
      </c>
      <c r="T445" s="215"/>
      <c r="U445" s="215"/>
      <c r="V445" s="220"/>
      <c r="W445" s="53"/>
      <c r="Z445">
        <v>0</v>
      </c>
    </row>
    <row r="446" spans="1:26" ht="35.1" customHeight="1" x14ac:dyDescent="0.25">
      <c r="A446" s="179"/>
      <c r="B446" s="205">
        <v>287</v>
      </c>
      <c r="C446" s="180" t="s">
        <v>852</v>
      </c>
      <c r="D446" s="236" t="s">
        <v>853</v>
      </c>
      <c r="E446" s="236"/>
      <c r="F446" s="173" t="s">
        <v>113</v>
      </c>
      <c r="G446" s="175">
        <v>1351.577</v>
      </c>
      <c r="H446" s="174"/>
      <c r="I446" s="174">
        <f t="shared" si="54"/>
        <v>0</v>
      </c>
      <c r="J446" s="173">
        <f t="shared" si="55"/>
        <v>5460.37</v>
      </c>
      <c r="K446" s="178">
        <f t="shared" si="56"/>
        <v>0</v>
      </c>
      <c r="L446" s="178">
        <f>ROUND(G446*(H446),2)</f>
        <v>0</v>
      </c>
      <c r="M446" s="178"/>
      <c r="N446" s="178">
        <v>4.04</v>
      </c>
      <c r="O446" s="178"/>
      <c r="P446" s="183">
        <v>4.0000000000000002E-4</v>
      </c>
      <c r="Q446" s="181"/>
      <c r="R446" s="181">
        <v>4.0000000000000002E-4</v>
      </c>
      <c r="S446" s="182">
        <f t="shared" si="58"/>
        <v>0.54100000000000004</v>
      </c>
      <c r="T446" s="178"/>
      <c r="U446" s="178"/>
      <c r="V446" s="191"/>
      <c r="W446" s="53"/>
      <c r="Z446">
        <v>0</v>
      </c>
    </row>
    <row r="447" spans="1:26" ht="35.1" customHeight="1" x14ac:dyDescent="0.25">
      <c r="A447" s="179"/>
      <c r="B447" s="221">
        <v>288</v>
      </c>
      <c r="C447" s="216" t="s">
        <v>854</v>
      </c>
      <c r="D447" s="315" t="s">
        <v>855</v>
      </c>
      <c r="E447" s="315"/>
      <c r="F447" s="210" t="s">
        <v>113</v>
      </c>
      <c r="G447" s="212">
        <v>1437.5</v>
      </c>
      <c r="H447" s="211"/>
      <c r="I447" s="211">
        <f t="shared" si="54"/>
        <v>0</v>
      </c>
      <c r="J447" s="210">
        <f t="shared" si="55"/>
        <v>4600</v>
      </c>
      <c r="K447" s="215">
        <f t="shared" si="56"/>
        <v>0</v>
      </c>
      <c r="L447" s="215"/>
      <c r="M447" s="215">
        <f>ROUND(G447*(H447),2)</f>
        <v>0</v>
      </c>
      <c r="N447" s="215">
        <v>3.2</v>
      </c>
      <c r="O447" s="215"/>
      <c r="P447" s="217"/>
      <c r="Q447" s="217"/>
      <c r="R447" s="217"/>
      <c r="S447" s="218">
        <f t="shared" si="58"/>
        <v>0</v>
      </c>
      <c r="T447" s="215"/>
      <c r="U447" s="215"/>
      <c r="V447" s="220"/>
      <c r="W447" s="53"/>
      <c r="Z447">
        <v>0</v>
      </c>
    </row>
    <row r="448" spans="1:26" ht="35.1" customHeight="1" x14ac:dyDescent="0.25">
      <c r="A448" s="179"/>
      <c r="B448" s="221">
        <v>289</v>
      </c>
      <c r="C448" s="216" t="s">
        <v>856</v>
      </c>
      <c r="D448" s="315" t="s">
        <v>857</v>
      </c>
      <c r="E448" s="315"/>
      <c r="F448" s="210" t="s">
        <v>113</v>
      </c>
      <c r="G448" s="212">
        <v>50</v>
      </c>
      <c r="H448" s="211"/>
      <c r="I448" s="211">
        <f t="shared" si="54"/>
        <v>0</v>
      </c>
      <c r="J448" s="210">
        <f t="shared" si="55"/>
        <v>215.5</v>
      </c>
      <c r="K448" s="215">
        <f t="shared" si="56"/>
        <v>0</v>
      </c>
      <c r="L448" s="215"/>
      <c r="M448" s="215">
        <f>ROUND(G448*(H448),2)</f>
        <v>0</v>
      </c>
      <c r="N448" s="215">
        <v>4.3099999999999996</v>
      </c>
      <c r="O448" s="215"/>
      <c r="P448" s="217"/>
      <c r="Q448" s="217"/>
      <c r="R448" s="217"/>
      <c r="S448" s="218">
        <f t="shared" si="58"/>
        <v>0</v>
      </c>
      <c r="T448" s="215"/>
      <c r="U448" s="215"/>
      <c r="V448" s="220"/>
      <c r="W448" s="53"/>
      <c r="Z448">
        <v>0</v>
      </c>
    </row>
    <row r="449" spans="1:26" ht="24.95" customHeight="1" x14ac:dyDescent="0.25">
      <c r="A449" s="179"/>
      <c r="B449" s="205">
        <v>290</v>
      </c>
      <c r="C449" s="180" t="s">
        <v>858</v>
      </c>
      <c r="D449" s="236" t="s">
        <v>859</v>
      </c>
      <c r="E449" s="236"/>
      <c r="F449" s="173" t="s">
        <v>113</v>
      </c>
      <c r="G449" s="175">
        <v>27.259</v>
      </c>
      <c r="H449" s="174"/>
      <c r="I449" s="174">
        <f t="shared" si="54"/>
        <v>0</v>
      </c>
      <c r="J449" s="173">
        <f t="shared" si="55"/>
        <v>110.13</v>
      </c>
      <c r="K449" s="178">
        <f t="shared" si="56"/>
        <v>0</v>
      </c>
      <c r="L449" s="178">
        <f>ROUND(G449*(H449),2)</f>
        <v>0</v>
      </c>
      <c r="M449" s="178"/>
      <c r="N449" s="178">
        <v>4.04</v>
      </c>
      <c r="O449" s="178"/>
      <c r="P449" s="181"/>
      <c r="Q449" s="181"/>
      <c r="R449" s="181"/>
      <c r="S449" s="182">
        <f t="shared" si="58"/>
        <v>0</v>
      </c>
      <c r="T449" s="178"/>
      <c r="U449" s="178"/>
      <c r="V449" s="191"/>
      <c r="W449" s="53"/>
      <c r="Z449">
        <v>0</v>
      </c>
    </row>
    <row r="450" spans="1:26" ht="35.1" customHeight="1" x14ac:dyDescent="0.25">
      <c r="A450" s="179"/>
      <c r="B450" s="221">
        <v>291</v>
      </c>
      <c r="C450" s="216" t="s">
        <v>513</v>
      </c>
      <c r="D450" s="315" t="s">
        <v>860</v>
      </c>
      <c r="E450" s="315"/>
      <c r="F450" s="210" t="s">
        <v>113</v>
      </c>
      <c r="G450" s="212">
        <v>30.779</v>
      </c>
      <c r="H450" s="211"/>
      <c r="I450" s="211">
        <f t="shared" si="54"/>
        <v>0</v>
      </c>
      <c r="J450" s="210">
        <f t="shared" si="55"/>
        <v>287.48</v>
      </c>
      <c r="K450" s="215">
        <f t="shared" si="56"/>
        <v>0</v>
      </c>
      <c r="L450" s="215"/>
      <c r="M450" s="215">
        <f>ROUND(G450*(H450),2)</f>
        <v>0</v>
      </c>
      <c r="N450" s="215">
        <v>9.34</v>
      </c>
      <c r="O450" s="215"/>
      <c r="P450" s="217"/>
      <c r="Q450" s="217"/>
      <c r="R450" s="217"/>
      <c r="S450" s="218">
        <f t="shared" si="58"/>
        <v>0</v>
      </c>
      <c r="T450" s="215"/>
      <c r="U450" s="215"/>
      <c r="V450" s="220"/>
      <c r="W450" s="53"/>
      <c r="Z450">
        <v>0</v>
      </c>
    </row>
    <row r="451" spans="1:26" ht="35.1" customHeight="1" x14ac:dyDescent="0.25">
      <c r="A451" s="179"/>
      <c r="B451" s="205">
        <v>292</v>
      </c>
      <c r="C451" s="180" t="s">
        <v>861</v>
      </c>
      <c r="D451" s="236" t="s">
        <v>862</v>
      </c>
      <c r="E451" s="236"/>
      <c r="F451" s="173" t="s">
        <v>113</v>
      </c>
      <c r="G451" s="175">
        <v>1.8380000000000001</v>
      </c>
      <c r="H451" s="174"/>
      <c r="I451" s="174">
        <f t="shared" si="54"/>
        <v>0</v>
      </c>
      <c r="J451" s="173">
        <f t="shared" si="55"/>
        <v>59.75</v>
      </c>
      <c r="K451" s="178">
        <f t="shared" si="56"/>
        <v>0</v>
      </c>
      <c r="L451" s="178">
        <f>ROUND(G451*(H451),2)</f>
        <v>0</v>
      </c>
      <c r="M451" s="178"/>
      <c r="N451" s="178">
        <v>32.51</v>
      </c>
      <c r="O451" s="178"/>
      <c r="P451" s="181"/>
      <c r="Q451" s="181"/>
      <c r="R451" s="181"/>
      <c r="S451" s="182">
        <f t="shared" si="58"/>
        <v>0</v>
      </c>
      <c r="T451" s="178"/>
      <c r="U451" s="178"/>
      <c r="V451" s="191"/>
      <c r="W451" s="53"/>
      <c r="Z451">
        <v>0</v>
      </c>
    </row>
    <row r="452" spans="1:26" ht="35.1" customHeight="1" x14ac:dyDescent="0.25">
      <c r="A452" s="179"/>
      <c r="B452" s="205">
        <v>293</v>
      </c>
      <c r="C452" s="180" t="s">
        <v>863</v>
      </c>
      <c r="D452" s="236" t="s">
        <v>864</v>
      </c>
      <c r="E452" s="236"/>
      <c r="F452" s="173" t="s">
        <v>113</v>
      </c>
      <c r="G452" s="175">
        <v>1794.0989999999999</v>
      </c>
      <c r="H452" s="174"/>
      <c r="I452" s="174">
        <f t="shared" si="54"/>
        <v>0</v>
      </c>
      <c r="J452" s="173">
        <f t="shared" si="55"/>
        <v>61124.95</v>
      </c>
      <c r="K452" s="178">
        <f t="shared" si="56"/>
        <v>0</v>
      </c>
      <c r="L452" s="178">
        <f>ROUND(G452*(H452),2)</f>
        <v>0</v>
      </c>
      <c r="M452" s="178"/>
      <c r="N452" s="178">
        <v>34.07</v>
      </c>
      <c r="O452" s="178"/>
      <c r="P452" s="183">
        <v>9.1423375000000001E-3</v>
      </c>
      <c r="Q452" s="181"/>
      <c r="R452" s="181">
        <v>9.1423375000000001E-3</v>
      </c>
      <c r="S452" s="182">
        <f t="shared" si="58"/>
        <v>16.402000000000001</v>
      </c>
      <c r="T452" s="178"/>
      <c r="U452" s="178"/>
      <c r="V452" s="191"/>
      <c r="W452" s="53"/>
      <c r="Z452">
        <v>0</v>
      </c>
    </row>
    <row r="453" spans="1:26" ht="35.1" customHeight="1" x14ac:dyDescent="0.25">
      <c r="A453" s="179"/>
      <c r="B453" s="205">
        <v>294</v>
      </c>
      <c r="C453" s="180" t="s">
        <v>865</v>
      </c>
      <c r="D453" s="236" t="s">
        <v>866</v>
      </c>
      <c r="E453" s="236"/>
      <c r="F453" s="173" t="s">
        <v>113</v>
      </c>
      <c r="G453" s="175">
        <v>94.75</v>
      </c>
      <c r="H453" s="174"/>
      <c r="I453" s="174">
        <f t="shared" si="54"/>
        <v>0</v>
      </c>
      <c r="J453" s="173">
        <f t="shared" si="55"/>
        <v>5311.69</v>
      </c>
      <c r="K453" s="178">
        <f t="shared" si="56"/>
        <v>0</v>
      </c>
      <c r="L453" s="178">
        <f>ROUND(G453*(H453),2)</f>
        <v>0</v>
      </c>
      <c r="M453" s="178"/>
      <c r="N453" s="178">
        <v>56.06</v>
      </c>
      <c r="O453" s="178"/>
      <c r="P453" s="183">
        <v>1.15623375E-2</v>
      </c>
      <c r="Q453" s="181"/>
      <c r="R453" s="181">
        <v>1.15623375E-2</v>
      </c>
      <c r="S453" s="182">
        <f t="shared" si="58"/>
        <v>1.0960000000000001</v>
      </c>
      <c r="T453" s="178"/>
      <c r="U453" s="178"/>
      <c r="V453" s="191"/>
      <c r="W453" s="53"/>
      <c r="Z453">
        <v>0</v>
      </c>
    </row>
    <row r="454" spans="1:26" ht="35.1" customHeight="1" x14ac:dyDescent="0.25">
      <c r="A454" s="179"/>
      <c r="B454" s="205">
        <v>295</v>
      </c>
      <c r="C454" s="180" t="s">
        <v>867</v>
      </c>
      <c r="D454" s="236" t="s">
        <v>868</v>
      </c>
      <c r="E454" s="236"/>
      <c r="F454" s="173" t="s">
        <v>113</v>
      </c>
      <c r="G454" s="175">
        <v>245.251</v>
      </c>
      <c r="H454" s="174"/>
      <c r="I454" s="174">
        <f t="shared" si="54"/>
        <v>0</v>
      </c>
      <c r="J454" s="173">
        <f t="shared" si="55"/>
        <v>7970.66</v>
      </c>
      <c r="K454" s="178">
        <f t="shared" si="56"/>
        <v>0</v>
      </c>
      <c r="L454" s="178">
        <f>ROUND(G454*(H454),2)</f>
        <v>0</v>
      </c>
      <c r="M454" s="178"/>
      <c r="N454" s="178">
        <v>32.5</v>
      </c>
      <c r="O454" s="178"/>
      <c r="P454" s="181"/>
      <c r="Q454" s="181"/>
      <c r="R454" s="181"/>
      <c r="S454" s="182">
        <f t="shared" si="58"/>
        <v>0</v>
      </c>
      <c r="T454" s="178"/>
      <c r="U454" s="178"/>
      <c r="V454" s="191"/>
      <c r="W454" s="53"/>
      <c r="Z454">
        <v>0</v>
      </c>
    </row>
    <row r="455" spans="1:26" ht="24.95" customHeight="1" x14ac:dyDescent="0.25">
      <c r="A455" s="179"/>
      <c r="B455" s="221">
        <v>296</v>
      </c>
      <c r="C455" s="216" t="s">
        <v>869</v>
      </c>
      <c r="D455" s="315" t="s">
        <v>870</v>
      </c>
      <c r="E455" s="315"/>
      <c r="F455" s="210" t="s">
        <v>133</v>
      </c>
      <c r="G455" s="212">
        <v>1800</v>
      </c>
      <c r="H455" s="211"/>
      <c r="I455" s="211">
        <f t="shared" si="54"/>
        <v>0</v>
      </c>
      <c r="J455" s="210">
        <f t="shared" si="55"/>
        <v>12330</v>
      </c>
      <c r="K455" s="215">
        <f t="shared" si="56"/>
        <v>0</v>
      </c>
      <c r="L455" s="215"/>
      <c r="M455" s="215">
        <f>ROUND(G455*(H455),2)</f>
        <v>0</v>
      </c>
      <c r="N455" s="215">
        <v>6.85</v>
      </c>
      <c r="O455" s="215"/>
      <c r="P455" s="217"/>
      <c r="Q455" s="217"/>
      <c r="R455" s="217"/>
      <c r="S455" s="218">
        <f t="shared" si="58"/>
        <v>0</v>
      </c>
      <c r="T455" s="215"/>
      <c r="U455" s="215"/>
      <c r="V455" s="220"/>
      <c r="W455" s="53"/>
      <c r="Z455">
        <v>0</v>
      </c>
    </row>
    <row r="456" spans="1:26" ht="24.95" customHeight="1" x14ac:dyDescent="0.25">
      <c r="A456" s="179"/>
      <c r="B456" s="205">
        <v>297</v>
      </c>
      <c r="C456" s="180" t="s">
        <v>236</v>
      </c>
      <c r="D456" s="236" t="s">
        <v>237</v>
      </c>
      <c r="E456" s="236"/>
      <c r="F456" s="173" t="s">
        <v>180</v>
      </c>
      <c r="G456" s="175">
        <v>4.5</v>
      </c>
      <c r="H456" s="176"/>
      <c r="I456" s="174">
        <f t="shared" si="54"/>
        <v>0</v>
      </c>
      <c r="J456" s="173">
        <f t="shared" si="55"/>
        <v>6318.61</v>
      </c>
      <c r="K456" s="178">
        <f t="shared" si="56"/>
        <v>0</v>
      </c>
      <c r="L456" s="178">
        <f>ROUND(G456*(H456),2)</f>
        <v>0</v>
      </c>
      <c r="M456" s="178"/>
      <c r="N456" s="178">
        <v>1404.136</v>
      </c>
      <c r="O456" s="178"/>
      <c r="P456" s="181"/>
      <c r="Q456" s="181"/>
      <c r="R456" s="181"/>
      <c r="S456" s="182">
        <f t="shared" si="58"/>
        <v>0</v>
      </c>
      <c r="T456" s="178"/>
      <c r="U456" s="178"/>
      <c r="V456" s="191"/>
      <c r="W456" s="53"/>
      <c r="Z456">
        <v>0</v>
      </c>
    </row>
    <row r="457" spans="1:26" x14ac:dyDescent="0.25">
      <c r="A457" s="10"/>
      <c r="B457" s="204"/>
      <c r="C457" s="172">
        <v>763</v>
      </c>
      <c r="D457" s="235" t="s">
        <v>86</v>
      </c>
      <c r="E457" s="235"/>
      <c r="F457" s="10"/>
      <c r="G457" s="171"/>
      <c r="H457" s="138"/>
      <c r="I457" s="140">
        <f>ROUND((SUM(I431:I456))/1,2)</f>
        <v>0</v>
      </c>
      <c r="J457" s="10"/>
      <c r="K457" s="10"/>
      <c r="L457" s="10">
        <f>ROUND((SUM(L431:L456))/1,2)</f>
        <v>0</v>
      </c>
      <c r="M457" s="10">
        <f>ROUND((SUM(M431:M456))/1,2)</f>
        <v>0</v>
      </c>
      <c r="N457" s="10"/>
      <c r="O457" s="10"/>
      <c r="P457" s="10"/>
      <c r="Q457" s="10"/>
      <c r="R457" s="10"/>
      <c r="S457" s="10">
        <f>ROUND((SUM(S431:S456))/1,2)</f>
        <v>41.15</v>
      </c>
      <c r="T457" s="10"/>
      <c r="U457" s="10"/>
      <c r="V457" s="192">
        <f>ROUND((SUM(V431:V456))/1,2)</f>
        <v>0</v>
      </c>
      <c r="W457" s="208"/>
      <c r="X457" s="137"/>
      <c r="Y457" s="137"/>
      <c r="Z457" s="137"/>
    </row>
    <row r="458" spans="1:26" x14ac:dyDescent="0.25">
      <c r="A458" s="1"/>
      <c r="B458" s="200"/>
      <c r="C458" s="1"/>
      <c r="D458" s="1"/>
      <c r="E458" s="1"/>
      <c r="F458" s="1"/>
      <c r="G458" s="165"/>
      <c r="H458" s="131"/>
      <c r="I458" s="13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93"/>
      <c r="W458" s="53"/>
    </row>
    <row r="459" spans="1:26" x14ac:dyDescent="0.25">
      <c r="A459" s="10"/>
      <c r="B459" s="204"/>
      <c r="C459" s="172">
        <v>764</v>
      </c>
      <c r="D459" s="235" t="s">
        <v>87</v>
      </c>
      <c r="E459" s="235"/>
      <c r="F459" s="10"/>
      <c r="G459" s="171"/>
      <c r="H459" s="138"/>
      <c r="I459" s="138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90"/>
      <c r="W459" s="208"/>
      <c r="X459" s="137"/>
      <c r="Y459" s="137"/>
      <c r="Z459" s="137"/>
    </row>
    <row r="460" spans="1:26" ht="24.95" customHeight="1" x14ac:dyDescent="0.25">
      <c r="A460" s="179"/>
      <c r="B460" s="205">
        <v>298</v>
      </c>
      <c r="C460" s="180" t="s">
        <v>871</v>
      </c>
      <c r="D460" s="236" t="s">
        <v>872</v>
      </c>
      <c r="E460" s="236"/>
      <c r="F460" s="173" t="s">
        <v>113</v>
      </c>
      <c r="G460" s="175">
        <v>172.2</v>
      </c>
      <c r="H460" s="174"/>
      <c r="I460" s="174">
        <f t="shared" ref="I460:I493" si="59">ROUND(G460*(H460),2)</f>
        <v>0</v>
      </c>
      <c r="J460" s="173">
        <f t="shared" ref="J460:J493" si="60">ROUND(G460*(N460),2)</f>
        <v>7552.69</v>
      </c>
      <c r="K460" s="178">
        <f t="shared" ref="K460:K493" si="61">ROUND(G460*(O460),2)</f>
        <v>0</v>
      </c>
      <c r="L460" s="178">
        <f>ROUND(G460*(H460),2)</f>
        <v>0</v>
      </c>
      <c r="M460" s="178"/>
      <c r="N460" s="178">
        <v>43.86</v>
      </c>
      <c r="O460" s="178"/>
      <c r="P460" s="181"/>
      <c r="Q460" s="181"/>
      <c r="R460" s="181"/>
      <c r="S460" s="182">
        <f t="shared" ref="S460:S493" si="62">ROUND(G460*(P460),3)</f>
        <v>0</v>
      </c>
      <c r="T460" s="178"/>
      <c r="U460" s="178"/>
      <c r="V460" s="191"/>
      <c r="W460" s="53"/>
      <c r="Z460">
        <v>0</v>
      </c>
    </row>
    <row r="461" spans="1:26" ht="24.95" customHeight="1" x14ac:dyDescent="0.25">
      <c r="A461" s="179"/>
      <c r="B461" s="205">
        <v>299</v>
      </c>
      <c r="C461" s="180" t="s">
        <v>873</v>
      </c>
      <c r="D461" s="236" t="s">
        <v>874</v>
      </c>
      <c r="E461" s="236"/>
      <c r="F461" s="173" t="s">
        <v>113</v>
      </c>
      <c r="G461" s="175">
        <v>189</v>
      </c>
      <c r="H461" s="174"/>
      <c r="I461" s="174">
        <f t="shared" si="59"/>
        <v>0</v>
      </c>
      <c r="J461" s="173">
        <f t="shared" si="60"/>
        <v>6563.97</v>
      </c>
      <c r="K461" s="178">
        <f t="shared" si="61"/>
        <v>0</v>
      </c>
      <c r="L461" s="178">
        <f>ROUND(G461*(H461),2)</f>
        <v>0</v>
      </c>
      <c r="M461" s="178"/>
      <c r="N461" s="178">
        <v>34.729999999999997</v>
      </c>
      <c r="O461" s="178"/>
      <c r="P461" s="181"/>
      <c r="Q461" s="181"/>
      <c r="R461" s="181"/>
      <c r="S461" s="182">
        <f t="shared" si="62"/>
        <v>0</v>
      </c>
      <c r="T461" s="178"/>
      <c r="U461" s="178"/>
      <c r="V461" s="191"/>
      <c r="W461" s="53"/>
      <c r="Z461">
        <v>0</v>
      </c>
    </row>
    <row r="462" spans="1:26" x14ac:dyDescent="0.25">
      <c r="A462" s="179"/>
      <c r="B462" s="205">
        <v>300</v>
      </c>
      <c r="C462" s="180" t="s">
        <v>875</v>
      </c>
      <c r="D462" s="236" t="s">
        <v>876</v>
      </c>
      <c r="E462" s="236"/>
      <c r="F462" s="173" t="s">
        <v>113</v>
      </c>
      <c r="G462" s="175">
        <v>361.2</v>
      </c>
      <c r="H462" s="174"/>
      <c r="I462" s="174">
        <f t="shared" si="59"/>
        <v>0</v>
      </c>
      <c r="J462" s="173">
        <f t="shared" si="60"/>
        <v>884.94</v>
      </c>
      <c r="K462" s="178">
        <f t="shared" si="61"/>
        <v>0</v>
      </c>
      <c r="L462" s="178">
        <f>ROUND(G462*(H462),2)</f>
        <v>0</v>
      </c>
      <c r="M462" s="178"/>
      <c r="N462" s="178">
        <v>2.4500000000000002</v>
      </c>
      <c r="O462" s="178"/>
      <c r="P462" s="181"/>
      <c r="Q462" s="181"/>
      <c r="R462" s="181"/>
      <c r="S462" s="182">
        <f t="shared" si="62"/>
        <v>0</v>
      </c>
      <c r="T462" s="178"/>
      <c r="U462" s="178"/>
      <c r="V462" s="191"/>
      <c r="W462" s="53"/>
      <c r="Z462">
        <v>0</v>
      </c>
    </row>
    <row r="463" spans="1:26" ht="35.1" customHeight="1" x14ac:dyDescent="0.25">
      <c r="A463" s="179"/>
      <c r="B463" s="221">
        <v>301</v>
      </c>
      <c r="C463" s="216" t="s">
        <v>877</v>
      </c>
      <c r="D463" s="315" t="s">
        <v>878</v>
      </c>
      <c r="E463" s="315"/>
      <c r="F463" s="210" t="s">
        <v>113</v>
      </c>
      <c r="G463" s="212">
        <v>397.32</v>
      </c>
      <c r="H463" s="211"/>
      <c r="I463" s="211">
        <f t="shared" si="59"/>
        <v>0</v>
      </c>
      <c r="J463" s="210">
        <f t="shared" si="60"/>
        <v>3210.35</v>
      </c>
      <c r="K463" s="215">
        <f t="shared" si="61"/>
        <v>0</v>
      </c>
      <c r="L463" s="215"/>
      <c r="M463" s="215">
        <f>ROUND(G463*(H463),2)</f>
        <v>0</v>
      </c>
      <c r="N463" s="215">
        <v>8.08</v>
      </c>
      <c r="O463" s="215"/>
      <c r="P463" s="217"/>
      <c r="Q463" s="217"/>
      <c r="R463" s="217"/>
      <c r="S463" s="218">
        <f t="shared" si="62"/>
        <v>0</v>
      </c>
      <c r="T463" s="215"/>
      <c r="U463" s="215"/>
      <c r="V463" s="220"/>
      <c r="W463" s="53"/>
      <c r="Z463">
        <v>0</v>
      </c>
    </row>
    <row r="464" spans="1:26" ht="35.1" customHeight="1" x14ac:dyDescent="0.25">
      <c r="A464" s="179"/>
      <c r="B464" s="205">
        <v>302</v>
      </c>
      <c r="C464" s="180" t="s">
        <v>879</v>
      </c>
      <c r="D464" s="236" t="s">
        <v>880</v>
      </c>
      <c r="E464" s="236"/>
      <c r="F464" s="173" t="s">
        <v>133</v>
      </c>
      <c r="G464" s="175">
        <v>10.9</v>
      </c>
      <c r="H464" s="174"/>
      <c r="I464" s="174">
        <f t="shared" si="59"/>
        <v>0</v>
      </c>
      <c r="J464" s="173">
        <f t="shared" si="60"/>
        <v>364.61</v>
      </c>
      <c r="K464" s="178">
        <f t="shared" si="61"/>
        <v>0</v>
      </c>
      <c r="L464" s="178">
        <f t="shared" ref="L464:L470" si="63">ROUND(G464*(H464),2)</f>
        <v>0</v>
      </c>
      <c r="M464" s="178"/>
      <c r="N464" s="178">
        <v>33.450000000000003</v>
      </c>
      <c r="O464" s="178"/>
      <c r="P464" s="181"/>
      <c r="Q464" s="181"/>
      <c r="R464" s="181"/>
      <c r="S464" s="182">
        <f t="shared" si="62"/>
        <v>0</v>
      </c>
      <c r="T464" s="178"/>
      <c r="U464" s="178"/>
      <c r="V464" s="191"/>
      <c r="W464" s="53"/>
      <c r="Z464">
        <v>0</v>
      </c>
    </row>
    <row r="465" spans="1:26" ht="24.95" customHeight="1" x14ac:dyDescent="0.25">
      <c r="A465" s="179"/>
      <c r="B465" s="205">
        <v>303</v>
      </c>
      <c r="C465" s="180" t="s">
        <v>881</v>
      </c>
      <c r="D465" s="236" t="s">
        <v>882</v>
      </c>
      <c r="E465" s="236"/>
      <c r="F465" s="173" t="s">
        <v>113</v>
      </c>
      <c r="G465" s="175">
        <v>79.3</v>
      </c>
      <c r="H465" s="174"/>
      <c r="I465" s="174">
        <f t="shared" si="59"/>
        <v>0</v>
      </c>
      <c r="J465" s="173">
        <f t="shared" si="60"/>
        <v>3568.5</v>
      </c>
      <c r="K465" s="178">
        <f t="shared" si="61"/>
        <v>0</v>
      </c>
      <c r="L465" s="178">
        <f t="shared" si="63"/>
        <v>0</v>
      </c>
      <c r="M465" s="178"/>
      <c r="N465" s="178">
        <v>45</v>
      </c>
      <c r="O465" s="178"/>
      <c r="P465" s="181"/>
      <c r="Q465" s="181"/>
      <c r="R465" s="181"/>
      <c r="S465" s="182">
        <f t="shared" si="62"/>
        <v>0</v>
      </c>
      <c r="T465" s="178"/>
      <c r="U465" s="178"/>
      <c r="V465" s="191"/>
      <c r="W465" s="53"/>
      <c r="Z465">
        <v>0</v>
      </c>
    </row>
    <row r="466" spans="1:26" ht="24.95" customHeight="1" x14ac:dyDescent="0.25">
      <c r="A466" s="179"/>
      <c r="B466" s="205">
        <v>304</v>
      </c>
      <c r="C466" s="180" t="s">
        <v>883</v>
      </c>
      <c r="D466" s="236" t="s">
        <v>884</v>
      </c>
      <c r="E466" s="236"/>
      <c r="F466" s="173" t="s">
        <v>133</v>
      </c>
      <c r="G466" s="175">
        <v>12</v>
      </c>
      <c r="H466" s="174"/>
      <c r="I466" s="174">
        <f t="shared" si="59"/>
        <v>0</v>
      </c>
      <c r="J466" s="173">
        <f t="shared" si="60"/>
        <v>510.24</v>
      </c>
      <c r="K466" s="178">
        <f t="shared" si="61"/>
        <v>0</v>
      </c>
      <c r="L466" s="178">
        <f t="shared" si="63"/>
        <v>0</v>
      </c>
      <c r="M466" s="178"/>
      <c r="N466" s="178">
        <v>42.52</v>
      </c>
      <c r="O466" s="178"/>
      <c r="P466" s="181"/>
      <c r="Q466" s="181"/>
      <c r="R466" s="181"/>
      <c r="S466" s="182">
        <f t="shared" si="62"/>
        <v>0</v>
      </c>
      <c r="T466" s="178"/>
      <c r="U466" s="178"/>
      <c r="V466" s="191"/>
      <c r="W466" s="53"/>
      <c r="Z466">
        <v>0</v>
      </c>
    </row>
    <row r="467" spans="1:26" ht="24.95" customHeight="1" x14ac:dyDescent="0.25">
      <c r="A467" s="179"/>
      <c r="B467" s="205">
        <v>305</v>
      </c>
      <c r="C467" s="180" t="s">
        <v>885</v>
      </c>
      <c r="D467" s="236" t="s">
        <v>886</v>
      </c>
      <c r="E467" s="236"/>
      <c r="F467" s="173" t="s">
        <v>133</v>
      </c>
      <c r="G467" s="175">
        <v>27</v>
      </c>
      <c r="H467" s="174"/>
      <c r="I467" s="174">
        <f t="shared" si="59"/>
        <v>0</v>
      </c>
      <c r="J467" s="173">
        <f t="shared" si="60"/>
        <v>384.48</v>
      </c>
      <c r="K467" s="178">
        <f t="shared" si="61"/>
        <v>0</v>
      </c>
      <c r="L467" s="178">
        <f t="shared" si="63"/>
        <v>0</v>
      </c>
      <c r="M467" s="178"/>
      <c r="N467" s="178">
        <v>14.24</v>
      </c>
      <c r="O467" s="178"/>
      <c r="P467" s="181"/>
      <c r="Q467" s="181"/>
      <c r="R467" s="181"/>
      <c r="S467" s="182">
        <f t="shared" si="62"/>
        <v>0</v>
      </c>
      <c r="T467" s="178"/>
      <c r="U467" s="178"/>
      <c r="V467" s="191"/>
      <c r="W467" s="53"/>
      <c r="Z467">
        <v>0</v>
      </c>
    </row>
    <row r="468" spans="1:26" ht="24.95" customHeight="1" x14ac:dyDescent="0.25">
      <c r="A468" s="179"/>
      <c r="B468" s="205">
        <v>306</v>
      </c>
      <c r="C468" s="180" t="s">
        <v>887</v>
      </c>
      <c r="D468" s="236" t="s">
        <v>888</v>
      </c>
      <c r="E468" s="236"/>
      <c r="F468" s="173" t="s">
        <v>133</v>
      </c>
      <c r="G468" s="175">
        <v>61</v>
      </c>
      <c r="H468" s="174"/>
      <c r="I468" s="174">
        <f t="shared" si="59"/>
        <v>0</v>
      </c>
      <c r="J468" s="173">
        <f t="shared" si="60"/>
        <v>1468.27</v>
      </c>
      <c r="K468" s="178">
        <f t="shared" si="61"/>
        <v>0</v>
      </c>
      <c r="L468" s="178">
        <f t="shared" si="63"/>
        <v>0</v>
      </c>
      <c r="M468" s="178"/>
      <c r="N468" s="178">
        <v>24.07</v>
      </c>
      <c r="O468" s="178"/>
      <c r="P468" s="181"/>
      <c r="Q468" s="181"/>
      <c r="R468" s="181"/>
      <c r="S468" s="182">
        <f t="shared" si="62"/>
        <v>0</v>
      </c>
      <c r="T468" s="178"/>
      <c r="U468" s="178"/>
      <c r="V468" s="191"/>
      <c r="W468" s="53"/>
      <c r="Z468">
        <v>0</v>
      </c>
    </row>
    <row r="469" spans="1:26" ht="35.1" customHeight="1" x14ac:dyDescent="0.25">
      <c r="A469" s="179"/>
      <c r="B469" s="205">
        <v>307</v>
      </c>
      <c r="C469" s="180" t="s">
        <v>889</v>
      </c>
      <c r="D469" s="236" t="s">
        <v>890</v>
      </c>
      <c r="E469" s="236"/>
      <c r="F469" s="173" t="s">
        <v>133</v>
      </c>
      <c r="G469" s="175">
        <v>10.9</v>
      </c>
      <c r="H469" s="174"/>
      <c r="I469" s="174">
        <f t="shared" si="59"/>
        <v>0</v>
      </c>
      <c r="J469" s="173">
        <f t="shared" si="60"/>
        <v>325.91000000000003</v>
      </c>
      <c r="K469" s="178">
        <f t="shared" si="61"/>
        <v>0</v>
      </c>
      <c r="L469" s="178">
        <f t="shared" si="63"/>
        <v>0</v>
      </c>
      <c r="M469" s="178"/>
      <c r="N469" s="178">
        <v>29.9</v>
      </c>
      <c r="O469" s="178"/>
      <c r="P469" s="181"/>
      <c r="Q469" s="181"/>
      <c r="R469" s="181"/>
      <c r="S469" s="182">
        <f t="shared" si="62"/>
        <v>0</v>
      </c>
      <c r="T469" s="178"/>
      <c r="U469" s="178"/>
      <c r="V469" s="191"/>
      <c r="W469" s="53"/>
      <c r="Z469">
        <v>0</v>
      </c>
    </row>
    <row r="470" spans="1:26" ht="24.95" customHeight="1" x14ac:dyDescent="0.25">
      <c r="A470" s="179"/>
      <c r="B470" s="205">
        <v>308</v>
      </c>
      <c r="C470" s="180" t="s">
        <v>891</v>
      </c>
      <c r="D470" s="236" t="s">
        <v>892</v>
      </c>
      <c r="E470" s="236"/>
      <c r="F470" s="173" t="s">
        <v>133</v>
      </c>
      <c r="G470" s="175">
        <v>26</v>
      </c>
      <c r="H470" s="174"/>
      <c r="I470" s="174">
        <f t="shared" si="59"/>
        <v>0</v>
      </c>
      <c r="J470" s="173">
        <f t="shared" si="60"/>
        <v>299.52</v>
      </c>
      <c r="K470" s="178">
        <f t="shared" si="61"/>
        <v>0</v>
      </c>
      <c r="L470" s="178">
        <f t="shared" si="63"/>
        <v>0</v>
      </c>
      <c r="M470" s="178"/>
      <c r="N470" s="178">
        <v>11.52</v>
      </c>
      <c r="O470" s="178"/>
      <c r="P470" s="181"/>
      <c r="Q470" s="181"/>
      <c r="R470" s="181"/>
      <c r="S470" s="182">
        <f t="shared" si="62"/>
        <v>0</v>
      </c>
      <c r="T470" s="178"/>
      <c r="U470" s="178"/>
      <c r="V470" s="191"/>
      <c r="W470" s="53"/>
      <c r="Z470">
        <v>0</v>
      </c>
    </row>
    <row r="471" spans="1:26" ht="24.95" customHeight="1" x14ac:dyDescent="0.25">
      <c r="A471" s="179"/>
      <c r="B471" s="221">
        <v>309</v>
      </c>
      <c r="C471" s="216" t="s">
        <v>893</v>
      </c>
      <c r="D471" s="315" t="s">
        <v>894</v>
      </c>
      <c r="E471" s="315"/>
      <c r="F471" s="210" t="s">
        <v>133</v>
      </c>
      <c r="G471" s="212">
        <v>12</v>
      </c>
      <c r="H471" s="211"/>
      <c r="I471" s="211">
        <f t="shared" si="59"/>
        <v>0</v>
      </c>
      <c r="J471" s="210">
        <f t="shared" si="60"/>
        <v>58.68</v>
      </c>
      <c r="K471" s="215">
        <f t="shared" si="61"/>
        <v>0</v>
      </c>
      <c r="L471" s="215"/>
      <c r="M471" s="215">
        <f>ROUND(G471*(H471),2)</f>
        <v>0</v>
      </c>
      <c r="N471" s="215">
        <v>4.8899999999999997</v>
      </c>
      <c r="O471" s="215"/>
      <c r="P471" s="217"/>
      <c r="Q471" s="217"/>
      <c r="R471" s="217"/>
      <c r="S471" s="218">
        <f t="shared" si="62"/>
        <v>0</v>
      </c>
      <c r="T471" s="215"/>
      <c r="U471" s="215"/>
      <c r="V471" s="220"/>
      <c r="W471" s="53"/>
      <c r="Z471">
        <v>0</v>
      </c>
    </row>
    <row r="472" spans="1:26" ht="24.95" customHeight="1" x14ac:dyDescent="0.25">
      <c r="A472" s="179"/>
      <c r="B472" s="221">
        <v>310</v>
      </c>
      <c r="C472" s="216" t="s">
        <v>895</v>
      </c>
      <c r="D472" s="315" t="s">
        <v>896</v>
      </c>
      <c r="E472" s="315"/>
      <c r="F472" s="210" t="s">
        <v>133</v>
      </c>
      <c r="G472" s="212">
        <v>16</v>
      </c>
      <c r="H472" s="211"/>
      <c r="I472" s="211">
        <f t="shared" si="59"/>
        <v>0</v>
      </c>
      <c r="J472" s="210">
        <f t="shared" si="60"/>
        <v>80.959999999999994</v>
      </c>
      <c r="K472" s="215">
        <f t="shared" si="61"/>
        <v>0</v>
      </c>
      <c r="L472" s="215"/>
      <c r="M472" s="215">
        <f>ROUND(G472*(H472),2)</f>
        <v>0</v>
      </c>
      <c r="N472" s="215">
        <v>5.0599999999999996</v>
      </c>
      <c r="O472" s="215"/>
      <c r="P472" s="217"/>
      <c r="Q472" s="217"/>
      <c r="R472" s="217"/>
      <c r="S472" s="218">
        <f t="shared" si="62"/>
        <v>0</v>
      </c>
      <c r="T472" s="215"/>
      <c r="U472" s="215"/>
      <c r="V472" s="220"/>
      <c r="W472" s="53"/>
      <c r="Z472">
        <v>0</v>
      </c>
    </row>
    <row r="473" spans="1:26" ht="24.95" customHeight="1" x14ac:dyDescent="0.25">
      <c r="A473" s="179"/>
      <c r="B473" s="205">
        <v>311</v>
      </c>
      <c r="C473" s="180" t="s">
        <v>897</v>
      </c>
      <c r="D473" s="236" t="s">
        <v>898</v>
      </c>
      <c r="E473" s="236"/>
      <c r="F473" s="173" t="s">
        <v>175</v>
      </c>
      <c r="G473" s="175">
        <v>2</v>
      </c>
      <c r="H473" s="174"/>
      <c r="I473" s="174">
        <f t="shared" si="59"/>
        <v>0</v>
      </c>
      <c r="J473" s="173">
        <f t="shared" si="60"/>
        <v>12.28</v>
      </c>
      <c r="K473" s="178">
        <f t="shared" si="61"/>
        <v>0</v>
      </c>
      <c r="L473" s="178">
        <f>ROUND(G473*(H473),2)</f>
        <v>0</v>
      </c>
      <c r="M473" s="178"/>
      <c r="N473" s="178">
        <v>6.14</v>
      </c>
      <c r="O473" s="178"/>
      <c r="P473" s="181"/>
      <c r="Q473" s="181"/>
      <c r="R473" s="181"/>
      <c r="S473" s="182">
        <f t="shared" si="62"/>
        <v>0</v>
      </c>
      <c r="T473" s="178"/>
      <c r="U473" s="178"/>
      <c r="V473" s="191"/>
      <c r="W473" s="53"/>
      <c r="Z473">
        <v>0</v>
      </c>
    </row>
    <row r="474" spans="1:26" ht="24.95" customHeight="1" x14ac:dyDescent="0.25">
      <c r="A474" s="179"/>
      <c r="B474" s="221">
        <v>312</v>
      </c>
      <c r="C474" s="216" t="s">
        <v>899</v>
      </c>
      <c r="D474" s="315" t="s">
        <v>900</v>
      </c>
      <c r="E474" s="315"/>
      <c r="F474" s="210" t="s">
        <v>175</v>
      </c>
      <c r="G474" s="212">
        <v>2</v>
      </c>
      <c r="H474" s="211"/>
      <c r="I474" s="211">
        <f t="shared" si="59"/>
        <v>0</v>
      </c>
      <c r="J474" s="210">
        <f t="shared" si="60"/>
        <v>13.66</v>
      </c>
      <c r="K474" s="215">
        <f t="shared" si="61"/>
        <v>0</v>
      </c>
      <c r="L474" s="215"/>
      <c r="M474" s="215">
        <f>ROUND(G474*(H474),2)</f>
        <v>0</v>
      </c>
      <c r="N474" s="215">
        <v>6.83</v>
      </c>
      <c r="O474" s="215"/>
      <c r="P474" s="217"/>
      <c r="Q474" s="217"/>
      <c r="R474" s="217"/>
      <c r="S474" s="218">
        <f t="shared" si="62"/>
        <v>0</v>
      </c>
      <c r="T474" s="215"/>
      <c r="U474" s="215"/>
      <c r="V474" s="220"/>
      <c r="W474" s="53"/>
      <c r="Z474">
        <v>0</v>
      </c>
    </row>
    <row r="475" spans="1:26" ht="35.1" customHeight="1" x14ac:dyDescent="0.25">
      <c r="A475" s="179"/>
      <c r="B475" s="205">
        <v>313</v>
      </c>
      <c r="C475" s="180" t="s">
        <v>901</v>
      </c>
      <c r="D475" s="236" t="s">
        <v>902</v>
      </c>
      <c r="E475" s="236"/>
      <c r="F475" s="173" t="s">
        <v>175</v>
      </c>
      <c r="G475" s="175">
        <v>8</v>
      </c>
      <c r="H475" s="174"/>
      <c r="I475" s="174">
        <f t="shared" si="59"/>
        <v>0</v>
      </c>
      <c r="J475" s="173">
        <f t="shared" si="60"/>
        <v>17.04</v>
      </c>
      <c r="K475" s="178">
        <f t="shared" si="61"/>
        <v>0</v>
      </c>
      <c r="L475" s="178">
        <f>ROUND(G475*(H475),2)</f>
        <v>0</v>
      </c>
      <c r="M475" s="178"/>
      <c r="N475" s="178">
        <v>2.13</v>
      </c>
      <c r="O475" s="178"/>
      <c r="P475" s="181"/>
      <c r="Q475" s="181"/>
      <c r="R475" s="181"/>
      <c r="S475" s="182">
        <f t="shared" si="62"/>
        <v>0</v>
      </c>
      <c r="T475" s="178"/>
      <c r="U475" s="178"/>
      <c r="V475" s="191"/>
      <c r="W475" s="53"/>
      <c r="Z475">
        <v>0</v>
      </c>
    </row>
    <row r="476" spans="1:26" ht="24.95" customHeight="1" x14ac:dyDescent="0.25">
      <c r="A476" s="179"/>
      <c r="B476" s="221">
        <v>314</v>
      </c>
      <c r="C476" s="216" t="s">
        <v>903</v>
      </c>
      <c r="D476" s="315" t="s">
        <v>904</v>
      </c>
      <c r="E476" s="315"/>
      <c r="F476" s="210" t="s">
        <v>175</v>
      </c>
      <c r="G476" s="212">
        <v>4</v>
      </c>
      <c r="H476" s="211"/>
      <c r="I476" s="211">
        <f t="shared" si="59"/>
        <v>0</v>
      </c>
      <c r="J476" s="210">
        <f t="shared" si="60"/>
        <v>3.84</v>
      </c>
      <c r="K476" s="215">
        <f t="shared" si="61"/>
        <v>0</v>
      </c>
      <c r="L476" s="215"/>
      <c r="M476" s="215">
        <f>ROUND(G476*(H476),2)</f>
        <v>0</v>
      </c>
      <c r="N476" s="215">
        <v>0.96</v>
      </c>
      <c r="O476" s="215"/>
      <c r="P476" s="217"/>
      <c r="Q476" s="217"/>
      <c r="R476" s="217"/>
      <c r="S476" s="218">
        <f t="shared" si="62"/>
        <v>0</v>
      </c>
      <c r="T476" s="215"/>
      <c r="U476" s="215"/>
      <c r="V476" s="220"/>
      <c r="W476" s="53"/>
      <c r="Z476">
        <v>0</v>
      </c>
    </row>
    <row r="477" spans="1:26" ht="24.95" customHeight="1" x14ac:dyDescent="0.25">
      <c r="A477" s="179"/>
      <c r="B477" s="221">
        <v>315</v>
      </c>
      <c r="C477" s="216" t="s">
        <v>905</v>
      </c>
      <c r="D477" s="315" t="s">
        <v>906</v>
      </c>
      <c r="E477" s="315"/>
      <c r="F477" s="210" t="s">
        <v>175</v>
      </c>
      <c r="G477" s="212">
        <v>8</v>
      </c>
      <c r="H477" s="211"/>
      <c r="I477" s="211">
        <f t="shared" si="59"/>
        <v>0</v>
      </c>
      <c r="J477" s="210">
        <f t="shared" si="60"/>
        <v>8.4</v>
      </c>
      <c r="K477" s="215">
        <f t="shared" si="61"/>
        <v>0</v>
      </c>
      <c r="L477" s="215"/>
      <c r="M477" s="215">
        <f>ROUND(G477*(H477),2)</f>
        <v>0</v>
      </c>
      <c r="N477" s="215">
        <v>1.05</v>
      </c>
      <c r="O477" s="215"/>
      <c r="P477" s="217"/>
      <c r="Q477" s="217"/>
      <c r="R477" s="217"/>
      <c r="S477" s="218">
        <f t="shared" si="62"/>
        <v>0</v>
      </c>
      <c r="T477" s="215"/>
      <c r="U477" s="215"/>
      <c r="V477" s="220"/>
      <c r="W477" s="53"/>
      <c r="Z477">
        <v>0</v>
      </c>
    </row>
    <row r="478" spans="1:26" ht="35.1" customHeight="1" x14ac:dyDescent="0.25">
      <c r="A478" s="179"/>
      <c r="B478" s="205">
        <v>316</v>
      </c>
      <c r="C478" s="180" t="s">
        <v>907</v>
      </c>
      <c r="D478" s="236" t="s">
        <v>908</v>
      </c>
      <c r="E478" s="236"/>
      <c r="F478" s="173" t="s">
        <v>175</v>
      </c>
      <c r="G478" s="175">
        <v>23</v>
      </c>
      <c r="H478" s="174"/>
      <c r="I478" s="174">
        <f t="shared" si="59"/>
        <v>0</v>
      </c>
      <c r="J478" s="173">
        <f t="shared" si="60"/>
        <v>64.17</v>
      </c>
      <c r="K478" s="178">
        <f t="shared" si="61"/>
        <v>0</v>
      </c>
      <c r="L478" s="178">
        <f>ROUND(G478*(H478),2)</f>
        <v>0</v>
      </c>
      <c r="M478" s="178"/>
      <c r="N478" s="178">
        <v>2.79</v>
      </c>
      <c r="O478" s="178"/>
      <c r="P478" s="181"/>
      <c r="Q478" s="181"/>
      <c r="R478" s="181"/>
      <c r="S478" s="182">
        <f t="shared" si="62"/>
        <v>0</v>
      </c>
      <c r="T478" s="178"/>
      <c r="U478" s="178"/>
      <c r="V478" s="191"/>
      <c r="W478" s="53"/>
      <c r="Z478">
        <v>0</v>
      </c>
    </row>
    <row r="479" spans="1:26" ht="24.95" customHeight="1" x14ac:dyDescent="0.25">
      <c r="A479" s="179"/>
      <c r="B479" s="221">
        <v>317</v>
      </c>
      <c r="C479" s="216" t="s">
        <v>909</v>
      </c>
      <c r="D479" s="315" t="s">
        <v>910</v>
      </c>
      <c r="E479" s="315"/>
      <c r="F479" s="210" t="s">
        <v>175</v>
      </c>
      <c r="G479" s="212">
        <v>8</v>
      </c>
      <c r="H479" s="211"/>
      <c r="I479" s="211">
        <f t="shared" si="59"/>
        <v>0</v>
      </c>
      <c r="J479" s="210">
        <f t="shared" si="60"/>
        <v>18.64</v>
      </c>
      <c r="K479" s="215">
        <f t="shared" si="61"/>
        <v>0</v>
      </c>
      <c r="L479" s="215"/>
      <c r="M479" s="215">
        <f>ROUND(G479*(H479),2)</f>
        <v>0</v>
      </c>
      <c r="N479" s="215">
        <v>2.33</v>
      </c>
      <c r="O479" s="215"/>
      <c r="P479" s="217"/>
      <c r="Q479" s="217"/>
      <c r="R479" s="217"/>
      <c r="S479" s="218">
        <f t="shared" si="62"/>
        <v>0</v>
      </c>
      <c r="T479" s="215"/>
      <c r="U479" s="215"/>
      <c r="V479" s="220"/>
      <c r="W479" s="53"/>
      <c r="Z479">
        <v>0</v>
      </c>
    </row>
    <row r="480" spans="1:26" ht="24.95" customHeight="1" x14ac:dyDescent="0.25">
      <c r="A480" s="179"/>
      <c r="B480" s="221">
        <v>318</v>
      </c>
      <c r="C480" s="216" t="s">
        <v>911</v>
      </c>
      <c r="D480" s="315" t="s">
        <v>912</v>
      </c>
      <c r="E480" s="315"/>
      <c r="F480" s="210" t="s">
        <v>175</v>
      </c>
      <c r="G480" s="212">
        <v>15</v>
      </c>
      <c r="H480" s="211"/>
      <c r="I480" s="211">
        <f t="shared" si="59"/>
        <v>0</v>
      </c>
      <c r="J480" s="210">
        <f t="shared" si="60"/>
        <v>37.200000000000003</v>
      </c>
      <c r="K480" s="215">
        <f t="shared" si="61"/>
        <v>0</v>
      </c>
      <c r="L480" s="215"/>
      <c r="M480" s="215">
        <f>ROUND(G480*(H480),2)</f>
        <v>0</v>
      </c>
      <c r="N480" s="215">
        <v>2.48</v>
      </c>
      <c r="O480" s="215"/>
      <c r="P480" s="217"/>
      <c r="Q480" s="217"/>
      <c r="R480" s="217"/>
      <c r="S480" s="218">
        <f t="shared" si="62"/>
        <v>0</v>
      </c>
      <c r="T480" s="215"/>
      <c r="U480" s="215"/>
      <c r="V480" s="220"/>
      <c r="W480" s="53"/>
      <c r="Z480">
        <v>0</v>
      </c>
    </row>
    <row r="481" spans="1:26" ht="24.95" customHeight="1" x14ac:dyDescent="0.25">
      <c r="A481" s="179"/>
      <c r="B481" s="205">
        <v>319</v>
      </c>
      <c r="C481" s="180" t="s">
        <v>913</v>
      </c>
      <c r="D481" s="236" t="s">
        <v>914</v>
      </c>
      <c r="E481" s="236"/>
      <c r="F481" s="173" t="s">
        <v>133</v>
      </c>
      <c r="G481" s="175">
        <v>61</v>
      </c>
      <c r="H481" s="174"/>
      <c r="I481" s="174">
        <f t="shared" si="59"/>
        <v>0</v>
      </c>
      <c r="J481" s="173">
        <f t="shared" si="60"/>
        <v>1279.78</v>
      </c>
      <c r="K481" s="178">
        <f t="shared" si="61"/>
        <v>0</v>
      </c>
      <c r="L481" s="178">
        <f>ROUND(G481*(H481),2)</f>
        <v>0</v>
      </c>
      <c r="M481" s="178"/>
      <c r="N481" s="178">
        <v>20.98</v>
      </c>
      <c r="O481" s="178"/>
      <c r="P481" s="183">
        <v>8.4999999999999995E-4</v>
      </c>
      <c r="Q481" s="181"/>
      <c r="R481" s="181">
        <v>8.4999999999999995E-4</v>
      </c>
      <c r="S481" s="182">
        <f t="shared" si="62"/>
        <v>5.1999999999999998E-2</v>
      </c>
      <c r="T481" s="178"/>
      <c r="U481" s="178"/>
      <c r="V481" s="191"/>
      <c r="W481" s="53"/>
      <c r="Z481">
        <v>0</v>
      </c>
    </row>
    <row r="482" spans="1:26" ht="24.95" customHeight="1" x14ac:dyDescent="0.25">
      <c r="A482" s="179"/>
      <c r="B482" s="205">
        <v>320</v>
      </c>
      <c r="C482" s="180" t="s">
        <v>915</v>
      </c>
      <c r="D482" s="236" t="s">
        <v>916</v>
      </c>
      <c r="E482" s="236"/>
      <c r="F482" s="173" t="s">
        <v>133</v>
      </c>
      <c r="G482" s="175">
        <v>68.72</v>
      </c>
      <c r="H482" s="174"/>
      <c r="I482" s="174">
        <f t="shared" si="59"/>
        <v>0</v>
      </c>
      <c r="J482" s="173">
        <f t="shared" si="60"/>
        <v>652.84</v>
      </c>
      <c r="K482" s="178">
        <f t="shared" si="61"/>
        <v>0</v>
      </c>
      <c r="L482" s="178">
        <f>ROUND(G482*(H482),2)</f>
        <v>0</v>
      </c>
      <c r="M482" s="178"/>
      <c r="N482" s="178">
        <v>9.5</v>
      </c>
      <c r="O482" s="178"/>
      <c r="P482" s="181"/>
      <c r="Q482" s="181"/>
      <c r="R482" s="181"/>
      <c r="S482" s="182">
        <f t="shared" si="62"/>
        <v>0</v>
      </c>
      <c r="T482" s="178"/>
      <c r="U482" s="178"/>
      <c r="V482" s="191"/>
      <c r="W482" s="53"/>
      <c r="Z482">
        <v>0</v>
      </c>
    </row>
    <row r="483" spans="1:26" ht="24.95" customHeight="1" x14ac:dyDescent="0.25">
      <c r="A483" s="179"/>
      <c r="B483" s="221">
        <v>321</v>
      </c>
      <c r="C483" s="216" t="s">
        <v>917</v>
      </c>
      <c r="D483" s="315" t="s">
        <v>918</v>
      </c>
      <c r="E483" s="315"/>
      <c r="F483" s="210" t="s">
        <v>133</v>
      </c>
      <c r="G483" s="212">
        <v>72.156000000000006</v>
      </c>
      <c r="H483" s="211"/>
      <c r="I483" s="211">
        <f t="shared" si="59"/>
        <v>0</v>
      </c>
      <c r="J483" s="210">
        <f t="shared" si="60"/>
        <v>1226.6500000000001</v>
      </c>
      <c r="K483" s="215">
        <f t="shared" si="61"/>
        <v>0</v>
      </c>
      <c r="L483" s="215"/>
      <c r="M483" s="215">
        <f>ROUND(G483*(H483),2)</f>
        <v>0</v>
      </c>
      <c r="N483" s="215">
        <v>17</v>
      </c>
      <c r="O483" s="215"/>
      <c r="P483" s="217"/>
      <c r="Q483" s="217"/>
      <c r="R483" s="217"/>
      <c r="S483" s="218">
        <f t="shared" si="62"/>
        <v>0</v>
      </c>
      <c r="T483" s="215"/>
      <c r="U483" s="215"/>
      <c r="V483" s="220"/>
      <c r="W483" s="53"/>
      <c r="Z483">
        <v>0</v>
      </c>
    </row>
    <row r="484" spans="1:26" ht="24.95" customHeight="1" x14ac:dyDescent="0.25">
      <c r="A484" s="179"/>
      <c r="B484" s="221">
        <v>322</v>
      </c>
      <c r="C484" s="216" t="s">
        <v>919</v>
      </c>
      <c r="D484" s="315" t="s">
        <v>920</v>
      </c>
      <c r="E484" s="315"/>
      <c r="F484" s="210" t="s">
        <v>921</v>
      </c>
      <c r="G484" s="212">
        <v>19</v>
      </c>
      <c r="H484" s="211"/>
      <c r="I484" s="211">
        <f t="shared" si="59"/>
        <v>0</v>
      </c>
      <c r="J484" s="210">
        <f t="shared" si="60"/>
        <v>218.5</v>
      </c>
      <c r="K484" s="215">
        <f t="shared" si="61"/>
        <v>0</v>
      </c>
      <c r="L484" s="215"/>
      <c r="M484" s="215">
        <f>ROUND(G484*(H484),2)</f>
        <v>0</v>
      </c>
      <c r="N484" s="215">
        <v>11.5</v>
      </c>
      <c r="O484" s="215"/>
      <c r="P484" s="217"/>
      <c r="Q484" s="217"/>
      <c r="R484" s="217"/>
      <c r="S484" s="218">
        <f t="shared" si="62"/>
        <v>0</v>
      </c>
      <c r="T484" s="215"/>
      <c r="U484" s="215"/>
      <c r="V484" s="220"/>
      <c r="W484" s="53"/>
      <c r="Z484">
        <v>0</v>
      </c>
    </row>
    <row r="485" spans="1:26" ht="24.95" customHeight="1" x14ac:dyDescent="0.25">
      <c r="A485" s="179"/>
      <c r="B485" s="205">
        <v>323</v>
      </c>
      <c r="C485" s="180" t="s">
        <v>922</v>
      </c>
      <c r="D485" s="236" t="s">
        <v>923</v>
      </c>
      <c r="E485" s="236"/>
      <c r="F485" s="173" t="s">
        <v>133</v>
      </c>
      <c r="G485" s="175">
        <v>5.7</v>
      </c>
      <c r="H485" s="174"/>
      <c r="I485" s="174">
        <f t="shared" si="59"/>
        <v>0</v>
      </c>
      <c r="J485" s="173">
        <f t="shared" si="60"/>
        <v>136.12</v>
      </c>
      <c r="K485" s="178">
        <f t="shared" si="61"/>
        <v>0</v>
      </c>
      <c r="L485" s="178">
        <f>ROUND(G485*(H485),2)</f>
        <v>0</v>
      </c>
      <c r="M485" s="178"/>
      <c r="N485" s="178">
        <v>23.88</v>
      </c>
      <c r="O485" s="178"/>
      <c r="P485" s="181"/>
      <c r="Q485" s="181"/>
      <c r="R485" s="181"/>
      <c r="S485" s="182">
        <f t="shared" si="62"/>
        <v>0</v>
      </c>
      <c r="T485" s="178"/>
      <c r="U485" s="178"/>
      <c r="V485" s="191"/>
      <c r="W485" s="53"/>
      <c r="Z485">
        <v>0</v>
      </c>
    </row>
    <row r="486" spans="1:26" ht="24.95" customHeight="1" x14ac:dyDescent="0.25">
      <c r="A486" s="179"/>
      <c r="B486" s="205">
        <v>324</v>
      </c>
      <c r="C486" s="180" t="s">
        <v>924</v>
      </c>
      <c r="D486" s="236" t="s">
        <v>925</v>
      </c>
      <c r="E486" s="236"/>
      <c r="F486" s="173" t="s">
        <v>133</v>
      </c>
      <c r="G486" s="175">
        <v>28.4</v>
      </c>
      <c r="H486" s="174"/>
      <c r="I486" s="174">
        <f t="shared" si="59"/>
        <v>0</v>
      </c>
      <c r="J486" s="173">
        <f t="shared" si="60"/>
        <v>212.15</v>
      </c>
      <c r="K486" s="178">
        <f t="shared" si="61"/>
        <v>0</v>
      </c>
      <c r="L486" s="178">
        <f>ROUND(G486*(H486),2)</f>
        <v>0</v>
      </c>
      <c r="M486" s="178"/>
      <c r="N486" s="178">
        <v>7.47</v>
      </c>
      <c r="O486" s="178"/>
      <c r="P486" s="181"/>
      <c r="Q486" s="181"/>
      <c r="R486" s="181"/>
      <c r="S486" s="182">
        <f t="shared" si="62"/>
        <v>0</v>
      </c>
      <c r="T486" s="178"/>
      <c r="U486" s="178"/>
      <c r="V486" s="191"/>
      <c r="W486" s="53"/>
      <c r="Z486">
        <v>0</v>
      </c>
    </row>
    <row r="487" spans="1:26" ht="24.95" customHeight="1" x14ac:dyDescent="0.25">
      <c r="A487" s="179"/>
      <c r="B487" s="221">
        <v>325</v>
      </c>
      <c r="C487" s="216" t="s">
        <v>926</v>
      </c>
      <c r="D487" s="315" t="s">
        <v>927</v>
      </c>
      <c r="E487" s="315"/>
      <c r="F487" s="210" t="s">
        <v>133</v>
      </c>
      <c r="G487" s="212">
        <v>16</v>
      </c>
      <c r="H487" s="211"/>
      <c r="I487" s="211">
        <f t="shared" si="59"/>
        <v>0</v>
      </c>
      <c r="J487" s="210">
        <f t="shared" si="60"/>
        <v>79.84</v>
      </c>
      <c r="K487" s="215">
        <f t="shared" si="61"/>
        <v>0</v>
      </c>
      <c r="L487" s="215"/>
      <c r="M487" s="215">
        <f>ROUND(G487*(H487),2)</f>
        <v>0</v>
      </c>
      <c r="N487" s="215">
        <v>4.99</v>
      </c>
      <c r="O487" s="215"/>
      <c r="P487" s="217"/>
      <c r="Q487" s="217"/>
      <c r="R487" s="217"/>
      <c r="S487" s="218">
        <f t="shared" si="62"/>
        <v>0</v>
      </c>
      <c r="T487" s="215"/>
      <c r="U487" s="215"/>
      <c r="V487" s="220"/>
      <c r="W487" s="53"/>
      <c r="Z487">
        <v>0</v>
      </c>
    </row>
    <row r="488" spans="1:26" ht="24.95" customHeight="1" x14ac:dyDescent="0.25">
      <c r="A488" s="179"/>
      <c r="B488" s="221">
        <v>326</v>
      </c>
      <c r="C488" s="216" t="s">
        <v>928</v>
      </c>
      <c r="D488" s="315" t="s">
        <v>929</v>
      </c>
      <c r="E488" s="315"/>
      <c r="F488" s="210" t="s">
        <v>133</v>
      </c>
      <c r="G488" s="212">
        <v>16</v>
      </c>
      <c r="H488" s="211"/>
      <c r="I488" s="211">
        <f t="shared" si="59"/>
        <v>0</v>
      </c>
      <c r="J488" s="210">
        <f t="shared" si="60"/>
        <v>80.959999999999994</v>
      </c>
      <c r="K488" s="215">
        <f t="shared" si="61"/>
        <v>0</v>
      </c>
      <c r="L488" s="215"/>
      <c r="M488" s="215">
        <f>ROUND(G488*(H488),2)</f>
        <v>0</v>
      </c>
      <c r="N488" s="215">
        <v>5.0599999999999996</v>
      </c>
      <c r="O488" s="215"/>
      <c r="P488" s="217"/>
      <c r="Q488" s="217"/>
      <c r="R488" s="217"/>
      <c r="S488" s="218">
        <f t="shared" si="62"/>
        <v>0</v>
      </c>
      <c r="T488" s="215"/>
      <c r="U488" s="215"/>
      <c r="V488" s="220"/>
      <c r="W488" s="53"/>
      <c r="Z488">
        <v>0</v>
      </c>
    </row>
    <row r="489" spans="1:26" ht="24.95" customHeight="1" x14ac:dyDescent="0.25">
      <c r="A489" s="179"/>
      <c r="B489" s="205">
        <v>327</v>
      </c>
      <c r="C489" s="180" t="s">
        <v>930</v>
      </c>
      <c r="D489" s="236" t="s">
        <v>931</v>
      </c>
      <c r="E489" s="236"/>
      <c r="F489" s="173" t="s">
        <v>175</v>
      </c>
      <c r="G489" s="175">
        <v>6</v>
      </c>
      <c r="H489" s="174"/>
      <c r="I489" s="174">
        <f t="shared" si="59"/>
        <v>0</v>
      </c>
      <c r="J489" s="173">
        <f t="shared" si="60"/>
        <v>34.44</v>
      </c>
      <c r="K489" s="178">
        <f t="shared" si="61"/>
        <v>0</v>
      </c>
      <c r="L489" s="178">
        <f>ROUND(G489*(H489),2)</f>
        <v>0</v>
      </c>
      <c r="M489" s="178"/>
      <c r="N489" s="178">
        <v>5.74</v>
      </c>
      <c r="O489" s="178"/>
      <c r="P489" s="181"/>
      <c r="Q489" s="181"/>
      <c r="R489" s="181"/>
      <c r="S489" s="182">
        <f t="shared" si="62"/>
        <v>0</v>
      </c>
      <c r="T489" s="178"/>
      <c r="U489" s="178"/>
      <c r="V489" s="191"/>
      <c r="W489" s="53"/>
      <c r="Z489">
        <v>0</v>
      </c>
    </row>
    <row r="490" spans="1:26" ht="24.95" customHeight="1" x14ac:dyDescent="0.25">
      <c r="A490" s="179"/>
      <c r="B490" s="221">
        <v>328</v>
      </c>
      <c r="C490" s="216" t="s">
        <v>932</v>
      </c>
      <c r="D490" s="315" t="s">
        <v>933</v>
      </c>
      <c r="E490" s="315"/>
      <c r="F490" s="210" t="s">
        <v>175</v>
      </c>
      <c r="G490" s="212">
        <v>2</v>
      </c>
      <c r="H490" s="211"/>
      <c r="I490" s="211">
        <f t="shared" si="59"/>
        <v>0</v>
      </c>
      <c r="J490" s="210">
        <f t="shared" si="60"/>
        <v>12.54</v>
      </c>
      <c r="K490" s="215">
        <f t="shared" si="61"/>
        <v>0</v>
      </c>
      <c r="L490" s="215"/>
      <c r="M490" s="215">
        <f>ROUND(G490*(H490),2)</f>
        <v>0</v>
      </c>
      <c r="N490" s="215">
        <v>6.27</v>
      </c>
      <c r="O490" s="215"/>
      <c r="P490" s="217"/>
      <c r="Q490" s="217"/>
      <c r="R490" s="217"/>
      <c r="S490" s="218">
        <f t="shared" si="62"/>
        <v>0</v>
      </c>
      <c r="T490" s="215"/>
      <c r="U490" s="215"/>
      <c r="V490" s="220"/>
      <c r="W490" s="53"/>
      <c r="Z490">
        <v>0</v>
      </c>
    </row>
    <row r="491" spans="1:26" ht="24.95" customHeight="1" x14ac:dyDescent="0.25">
      <c r="A491" s="179"/>
      <c r="B491" s="221">
        <v>329</v>
      </c>
      <c r="C491" s="216" t="s">
        <v>934</v>
      </c>
      <c r="D491" s="315" t="s">
        <v>935</v>
      </c>
      <c r="E491" s="315"/>
      <c r="F491" s="210" t="s">
        <v>175</v>
      </c>
      <c r="G491" s="212">
        <v>4</v>
      </c>
      <c r="H491" s="211"/>
      <c r="I491" s="211">
        <f t="shared" si="59"/>
        <v>0</v>
      </c>
      <c r="J491" s="210">
        <f t="shared" si="60"/>
        <v>26.52</v>
      </c>
      <c r="K491" s="215">
        <f t="shared" si="61"/>
        <v>0</v>
      </c>
      <c r="L491" s="215"/>
      <c r="M491" s="215">
        <f>ROUND(G491*(H491),2)</f>
        <v>0</v>
      </c>
      <c r="N491" s="215">
        <v>6.63</v>
      </c>
      <c r="O491" s="215"/>
      <c r="P491" s="217"/>
      <c r="Q491" s="217"/>
      <c r="R491" s="217"/>
      <c r="S491" s="218">
        <f t="shared" si="62"/>
        <v>0</v>
      </c>
      <c r="T491" s="215"/>
      <c r="U491" s="215"/>
      <c r="V491" s="220"/>
      <c r="W491" s="53"/>
      <c r="Z491">
        <v>0</v>
      </c>
    </row>
    <row r="492" spans="1:26" ht="35.1" customHeight="1" x14ac:dyDescent="0.25">
      <c r="A492" s="179"/>
      <c r="B492" s="205">
        <v>330</v>
      </c>
      <c r="C492" s="180" t="s">
        <v>936</v>
      </c>
      <c r="D492" s="236" t="s">
        <v>937</v>
      </c>
      <c r="E492" s="236"/>
      <c r="F492" s="173" t="s">
        <v>113</v>
      </c>
      <c r="G492" s="175">
        <v>55</v>
      </c>
      <c r="H492" s="174"/>
      <c r="I492" s="174">
        <f t="shared" si="59"/>
        <v>0</v>
      </c>
      <c r="J492" s="173">
        <f t="shared" si="60"/>
        <v>3025</v>
      </c>
      <c r="K492" s="178">
        <f t="shared" si="61"/>
        <v>0</v>
      </c>
      <c r="L492" s="178">
        <f>ROUND(G492*(H492),2)</f>
        <v>0</v>
      </c>
      <c r="M492" s="178"/>
      <c r="N492" s="178">
        <v>55</v>
      </c>
      <c r="O492" s="178"/>
      <c r="P492" s="181"/>
      <c r="Q492" s="181"/>
      <c r="R492" s="181"/>
      <c r="S492" s="182">
        <f t="shared" si="62"/>
        <v>0</v>
      </c>
      <c r="T492" s="178"/>
      <c r="U492" s="178"/>
      <c r="V492" s="191"/>
      <c r="W492" s="53"/>
      <c r="Z492">
        <v>0</v>
      </c>
    </row>
    <row r="493" spans="1:26" ht="24.95" customHeight="1" x14ac:dyDescent="0.25">
      <c r="A493" s="179"/>
      <c r="B493" s="205">
        <v>331</v>
      </c>
      <c r="C493" s="180" t="s">
        <v>252</v>
      </c>
      <c r="D493" s="236" t="s">
        <v>253</v>
      </c>
      <c r="E493" s="236"/>
      <c r="F493" s="173" t="s">
        <v>180</v>
      </c>
      <c r="G493" s="175">
        <v>1.95</v>
      </c>
      <c r="H493" s="176"/>
      <c r="I493" s="174">
        <f t="shared" si="59"/>
        <v>0</v>
      </c>
      <c r="J493" s="173">
        <f t="shared" si="60"/>
        <v>632.49</v>
      </c>
      <c r="K493" s="178">
        <f t="shared" si="61"/>
        <v>0</v>
      </c>
      <c r="L493" s="178">
        <f>ROUND(G493*(H493),2)</f>
        <v>0</v>
      </c>
      <c r="M493" s="178"/>
      <c r="N493" s="178">
        <v>324.35500000000002</v>
      </c>
      <c r="O493" s="178"/>
      <c r="P493" s="181"/>
      <c r="Q493" s="181"/>
      <c r="R493" s="181"/>
      <c r="S493" s="182">
        <f t="shared" si="62"/>
        <v>0</v>
      </c>
      <c r="T493" s="178"/>
      <c r="U493" s="178"/>
      <c r="V493" s="191"/>
      <c r="W493" s="53"/>
      <c r="Z493">
        <v>0</v>
      </c>
    </row>
    <row r="494" spans="1:26" x14ac:dyDescent="0.25">
      <c r="A494" s="10"/>
      <c r="B494" s="204"/>
      <c r="C494" s="172">
        <v>764</v>
      </c>
      <c r="D494" s="235" t="s">
        <v>87</v>
      </c>
      <c r="E494" s="235"/>
      <c r="F494" s="10"/>
      <c r="G494" s="171"/>
      <c r="H494" s="138"/>
      <c r="I494" s="140">
        <f>ROUND((SUM(I459:I493))/1,2)</f>
        <v>0</v>
      </c>
      <c r="J494" s="10"/>
      <c r="K494" s="10"/>
      <c r="L494" s="10">
        <f>ROUND((SUM(L459:L493))/1,2)</f>
        <v>0</v>
      </c>
      <c r="M494" s="10">
        <f>ROUND((SUM(M459:M493))/1,2)</f>
        <v>0</v>
      </c>
      <c r="N494" s="10"/>
      <c r="O494" s="10"/>
      <c r="P494" s="10"/>
      <c r="Q494" s="10"/>
      <c r="R494" s="10"/>
      <c r="S494" s="10">
        <f>ROUND((SUM(S459:S493))/1,2)</f>
        <v>0.05</v>
      </c>
      <c r="T494" s="10"/>
      <c r="U494" s="10"/>
      <c r="V494" s="192">
        <f>ROUND((SUM(V459:V493))/1,2)</f>
        <v>0</v>
      </c>
      <c r="W494" s="208"/>
      <c r="X494" s="137"/>
      <c r="Y494" s="137"/>
      <c r="Z494" s="137"/>
    </row>
    <row r="495" spans="1:26" x14ac:dyDescent="0.25">
      <c r="A495" s="1"/>
      <c r="B495" s="200"/>
      <c r="C495" s="1"/>
      <c r="D495" s="1"/>
      <c r="E495" s="1"/>
      <c r="F495" s="1"/>
      <c r="G495" s="165"/>
      <c r="H495" s="131"/>
      <c r="I495" s="13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93"/>
      <c r="W495" s="53"/>
    </row>
    <row r="496" spans="1:26" x14ac:dyDescent="0.25">
      <c r="A496" s="10"/>
      <c r="B496" s="204"/>
      <c r="C496" s="172">
        <v>766</v>
      </c>
      <c r="D496" s="235" t="s">
        <v>88</v>
      </c>
      <c r="E496" s="235"/>
      <c r="F496" s="10"/>
      <c r="G496" s="171"/>
      <c r="H496" s="138"/>
      <c r="I496" s="138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90"/>
      <c r="W496" s="208"/>
      <c r="X496" s="137"/>
      <c r="Y496" s="137"/>
      <c r="Z496" s="137"/>
    </row>
    <row r="497" spans="1:26" ht="24.95" customHeight="1" x14ac:dyDescent="0.25">
      <c r="A497" s="179"/>
      <c r="B497" s="205">
        <v>332</v>
      </c>
      <c r="C497" s="180" t="s">
        <v>938</v>
      </c>
      <c r="D497" s="236" t="s">
        <v>939</v>
      </c>
      <c r="E497" s="236"/>
      <c r="F497" s="173" t="s">
        <v>113</v>
      </c>
      <c r="G497" s="175">
        <v>69.165000000000006</v>
      </c>
      <c r="H497" s="174"/>
      <c r="I497" s="174">
        <f t="shared" ref="I497:I528" si="64">ROUND(G497*(H497),2)</f>
        <v>0</v>
      </c>
      <c r="J497" s="173">
        <f t="shared" ref="J497:J528" si="65">ROUND(G497*(N497),2)</f>
        <v>2420.7800000000002</v>
      </c>
      <c r="K497" s="178">
        <f t="shared" ref="K497:K528" si="66">ROUND(G497*(O497),2)</f>
        <v>0</v>
      </c>
      <c r="L497" s="178">
        <f>ROUND(G497*(H497),2)</f>
        <v>0</v>
      </c>
      <c r="M497" s="178"/>
      <c r="N497" s="178">
        <v>35</v>
      </c>
      <c r="O497" s="178"/>
      <c r="P497" s="181"/>
      <c r="Q497" s="181"/>
      <c r="R497" s="181"/>
      <c r="S497" s="182">
        <f t="shared" ref="S497:S528" si="67">ROUND(G497*(P497),3)</f>
        <v>0</v>
      </c>
      <c r="T497" s="178"/>
      <c r="U497" s="178"/>
      <c r="V497" s="191"/>
      <c r="W497" s="53"/>
      <c r="Z497">
        <v>0</v>
      </c>
    </row>
    <row r="498" spans="1:26" ht="24.95" customHeight="1" x14ac:dyDescent="0.25">
      <c r="A498" s="179"/>
      <c r="B498" s="221">
        <v>333</v>
      </c>
      <c r="C498" s="216" t="s">
        <v>940</v>
      </c>
      <c r="D498" s="315" t="s">
        <v>941</v>
      </c>
      <c r="E498" s="315"/>
      <c r="F498" s="210" t="s">
        <v>113</v>
      </c>
      <c r="G498" s="212">
        <v>69.165000000000006</v>
      </c>
      <c r="H498" s="211"/>
      <c r="I498" s="211">
        <f t="shared" si="64"/>
        <v>0</v>
      </c>
      <c r="J498" s="210">
        <f t="shared" si="65"/>
        <v>48069.68</v>
      </c>
      <c r="K498" s="215">
        <f t="shared" si="66"/>
        <v>0</v>
      </c>
      <c r="L498" s="215"/>
      <c r="M498" s="215">
        <f>ROUND(G498*(H498),2)</f>
        <v>0</v>
      </c>
      <c r="N498" s="215">
        <v>695</v>
      </c>
      <c r="O498" s="215"/>
      <c r="P498" s="217"/>
      <c r="Q498" s="217"/>
      <c r="R498" s="217"/>
      <c r="S498" s="218">
        <f t="shared" si="67"/>
        <v>0</v>
      </c>
      <c r="T498" s="215"/>
      <c r="U498" s="215"/>
      <c r="V498" s="220"/>
      <c r="W498" s="53"/>
      <c r="Z498">
        <v>0</v>
      </c>
    </row>
    <row r="499" spans="1:26" ht="24.95" customHeight="1" x14ac:dyDescent="0.25">
      <c r="A499" s="179"/>
      <c r="B499" s="205">
        <v>334</v>
      </c>
      <c r="C499" s="180" t="s">
        <v>942</v>
      </c>
      <c r="D499" s="236" t="s">
        <v>943</v>
      </c>
      <c r="E499" s="236"/>
      <c r="F499" s="173" t="s">
        <v>175</v>
      </c>
      <c r="G499" s="175">
        <v>1</v>
      </c>
      <c r="H499" s="174"/>
      <c r="I499" s="174">
        <f t="shared" si="64"/>
        <v>0</v>
      </c>
      <c r="J499" s="173">
        <f t="shared" si="65"/>
        <v>38.450000000000003</v>
      </c>
      <c r="K499" s="178">
        <f t="shared" si="66"/>
        <v>0</v>
      </c>
      <c r="L499" s="178">
        <f>ROUND(G499*(H499),2)</f>
        <v>0</v>
      </c>
      <c r="M499" s="178"/>
      <c r="N499" s="178">
        <v>38.450000000000003</v>
      </c>
      <c r="O499" s="178"/>
      <c r="P499" s="183">
        <v>3.8000000000000002E-4</v>
      </c>
      <c r="Q499" s="181"/>
      <c r="R499" s="181">
        <v>3.8000000000000002E-4</v>
      </c>
      <c r="S499" s="182">
        <f t="shared" si="67"/>
        <v>0</v>
      </c>
      <c r="T499" s="178"/>
      <c r="U499" s="178"/>
      <c r="V499" s="191"/>
      <c r="W499" s="53"/>
      <c r="Z499">
        <v>0</v>
      </c>
    </row>
    <row r="500" spans="1:26" ht="35.1" customHeight="1" x14ac:dyDescent="0.25">
      <c r="A500" s="179"/>
      <c r="B500" s="221">
        <v>335</v>
      </c>
      <c r="C500" s="216" t="s">
        <v>944</v>
      </c>
      <c r="D500" s="315" t="s">
        <v>945</v>
      </c>
      <c r="E500" s="315"/>
      <c r="F500" s="210" t="s">
        <v>175</v>
      </c>
      <c r="G500" s="212">
        <v>1</v>
      </c>
      <c r="H500" s="211"/>
      <c r="I500" s="211">
        <f t="shared" si="64"/>
        <v>0</v>
      </c>
      <c r="J500" s="210">
        <f t="shared" si="65"/>
        <v>840</v>
      </c>
      <c r="K500" s="215">
        <f t="shared" si="66"/>
        <v>0</v>
      </c>
      <c r="L500" s="215"/>
      <c r="M500" s="215">
        <f>ROUND(G500*(H500),2)</f>
        <v>0</v>
      </c>
      <c r="N500" s="215">
        <v>840</v>
      </c>
      <c r="O500" s="215"/>
      <c r="P500" s="217"/>
      <c r="Q500" s="217"/>
      <c r="R500" s="217"/>
      <c r="S500" s="218">
        <f t="shared" si="67"/>
        <v>0</v>
      </c>
      <c r="T500" s="215"/>
      <c r="U500" s="215"/>
      <c r="V500" s="220"/>
      <c r="W500" s="53"/>
      <c r="Z500">
        <v>0</v>
      </c>
    </row>
    <row r="501" spans="1:26" ht="24.95" customHeight="1" x14ac:dyDescent="0.25">
      <c r="A501" s="179"/>
      <c r="B501" s="205">
        <v>336</v>
      </c>
      <c r="C501" s="180" t="s">
        <v>946</v>
      </c>
      <c r="D501" s="236" t="s">
        <v>947</v>
      </c>
      <c r="E501" s="236"/>
      <c r="F501" s="173" t="s">
        <v>175</v>
      </c>
      <c r="G501" s="175">
        <v>52</v>
      </c>
      <c r="H501" s="174"/>
      <c r="I501" s="174">
        <f t="shared" si="64"/>
        <v>0</v>
      </c>
      <c r="J501" s="173">
        <f t="shared" si="65"/>
        <v>945.36</v>
      </c>
      <c r="K501" s="178">
        <f t="shared" si="66"/>
        <v>0</v>
      </c>
      <c r="L501" s="178">
        <f>ROUND(G501*(H501),2)</f>
        <v>0</v>
      </c>
      <c r="M501" s="178"/>
      <c r="N501" s="178">
        <v>18.18</v>
      </c>
      <c r="O501" s="178"/>
      <c r="P501" s="181"/>
      <c r="Q501" s="181"/>
      <c r="R501" s="181"/>
      <c r="S501" s="182">
        <f t="shared" si="67"/>
        <v>0</v>
      </c>
      <c r="T501" s="178"/>
      <c r="U501" s="178"/>
      <c r="V501" s="191"/>
      <c r="W501" s="53"/>
      <c r="Z501">
        <v>0</v>
      </c>
    </row>
    <row r="502" spans="1:26" ht="24.95" customHeight="1" x14ac:dyDescent="0.25">
      <c r="A502" s="179"/>
      <c r="B502" s="205">
        <v>337</v>
      </c>
      <c r="C502" s="180" t="s">
        <v>948</v>
      </c>
      <c r="D502" s="236" t="s">
        <v>949</v>
      </c>
      <c r="E502" s="236"/>
      <c r="F502" s="173" t="s">
        <v>175</v>
      </c>
      <c r="G502" s="175">
        <v>4</v>
      </c>
      <c r="H502" s="174"/>
      <c r="I502" s="174">
        <f t="shared" si="64"/>
        <v>0</v>
      </c>
      <c r="J502" s="173">
        <f t="shared" si="65"/>
        <v>141.24</v>
      </c>
      <c r="K502" s="178">
        <f t="shared" si="66"/>
        <v>0</v>
      </c>
      <c r="L502" s="178">
        <f>ROUND(G502*(H502),2)</f>
        <v>0</v>
      </c>
      <c r="M502" s="178"/>
      <c r="N502" s="178">
        <v>35.31</v>
      </c>
      <c r="O502" s="178"/>
      <c r="P502" s="181"/>
      <c r="Q502" s="181"/>
      <c r="R502" s="181"/>
      <c r="S502" s="182">
        <f t="shared" si="67"/>
        <v>0</v>
      </c>
      <c r="T502" s="178"/>
      <c r="U502" s="178"/>
      <c r="V502" s="191"/>
      <c r="W502" s="53"/>
      <c r="Z502">
        <v>0</v>
      </c>
    </row>
    <row r="503" spans="1:26" ht="24.95" customHeight="1" x14ac:dyDescent="0.25">
      <c r="A503" s="179"/>
      <c r="B503" s="221">
        <v>338</v>
      </c>
      <c r="C503" s="216" t="s">
        <v>950</v>
      </c>
      <c r="D503" s="315" t="s">
        <v>951</v>
      </c>
      <c r="E503" s="315"/>
      <c r="F503" s="210" t="s">
        <v>175</v>
      </c>
      <c r="G503" s="212">
        <v>56</v>
      </c>
      <c r="H503" s="211"/>
      <c r="I503" s="211">
        <f t="shared" si="64"/>
        <v>0</v>
      </c>
      <c r="J503" s="210">
        <f t="shared" si="65"/>
        <v>2184</v>
      </c>
      <c r="K503" s="215">
        <f t="shared" si="66"/>
        <v>0</v>
      </c>
      <c r="L503" s="215"/>
      <c r="M503" s="215">
        <f t="shared" ref="M503:M510" si="68">ROUND(G503*(H503),2)</f>
        <v>0</v>
      </c>
      <c r="N503" s="215">
        <v>39</v>
      </c>
      <c r="O503" s="215"/>
      <c r="P503" s="217"/>
      <c r="Q503" s="217"/>
      <c r="R503" s="217"/>
      <c r="S503" s="218">
        <f t="shared" si="67"/>
        <v>0</v>
      </c>
      <c r="T503" s="215"/>
      <c r="U503" s="215"/>
      <c r="V503" s="220"/>
      <c r="W503" s="53"/>
      <c r="Z503">
        <v>0</v>
      </c>
    </row>
    <row r="504" spans="1:26" ht="35.1" customHeight="1" x14ac:dyDescent="0.25">
      <c r="A504" s="179"/>
      <c r="B504" s="221">
        <v>339</v>
      </c>
      <c r="C504" s="216" t="s">
        <v>952</v>
      </c>
      <c r="D504" s="315" t="s">
        <v>953</v>
      </c>
      <c r="E504" s="315"/>
      <c r="F504" s="210" t="s">
        <v>175</v>
      </c>
      <c r="G504" s="212">
        <v>38</v>
      </c>
      <c r="H504" s="211"/>
      <c r="I504" s="211">
        <f t="shared" si="64"/>
        <v>0</v>
      </c>
      <c r="J504" s="210">
        <f t="shared" si="65"/>
        <v>4864</v>
      </c>
      <c r="K504" s="215">
        <f t="shared" si="66"/>
        <v>0</v>
      </c>
      <c r="L504" s="215"/>
      <c r="M504" s="215">
        <f t="shared" si="68"/>
        <v>0</v>
      </c>
      <c r="N504" s="215">
        <v>128</v>
      </c>
      <c r="O504" s="215"/>
      <c r="P504" s="217"/>
      <c r="Q504" s="217"/>
      <c r="R504" s="217"/>
      <c r="S504" s="218">
        <f t="shared" si="67"/>
        <v>0</v>
      </c>
      <c r="T504" s="215"/>
      <c r="U504" s="215"/>
      <c r="V504" s="220"/>
      <c r="W504" s="53"/>
      <c r="Z504">
        <v>0</v>
      </c>
    </row>
    <row r="505" spans="1:26" ht="35.1" customHeight="1" x14ac:dyDescent="0.25">
      <c r="A505" s="179"/>
      <c r="B505" s="221">
        <v>340</v>
      </c>
      <c r="C505" s="216" t="s">
        <v>954</v>
      </c>
      <c r="D505" s="315" t="s">
        <v>955</v>
      </c>
      <c r="E505" s="315"/>
      <c r="F505" s="210" t="s">
        <v>175</v>
      </c>
      <c r="G505" s="212">
        <v>1</v>
      </c>
      <c r="H505" s="211"/>
      <c r="I505" s="211">
        <f t="shared" si="64"/>
        <v>0</v>
      </c>
      <c r="J505" s="210">
        <f t="shared" si="65"/>
        <v>258</v>
      </c>
      <c r="K505" s="215">
        <f t="shared" si="66"/>
        <v>0</v>
      </c>
      <c r="L505" s="215"/>
      <c r="M505" s="215">
        <f t="shared" si="68"/>
        <v>0</v>
      </c>
      <c r="N505" s="215">
        <v>258</v>
      </c>
      <c r="O505" s="215"/>
      <c r="P505" s="217"/>
      <c r="Q505" s="217"/>
      <c r="R505" s="217"/>
      <c r="S505" s="218">
        <f t="shared" si="67"/>
        <v>0</v>
      </c>
      <c r="T505" s="215"/>
      <c r="U505" s="215"/>
      <c r="V505" s="220"/>
      <c r="W505" s="53"/>
      <c r="Z505">
        <v>0</v>
      </c>
    </row>
    <row r="506" spans="1:26" ht="35.1" customHeight="1" x14ac:dyDescent="0.25">
      <c r="A506" s="179"/>
      <c r="B506" s="221">
        <v>341</v>
      </c>
      <c r="C506" s="216" t="s">
        <v>956</v>
      </c>
      <c r="D506" s="315" t="s">
        <v>957</v>
      </c>
      <c r="E506" s="315"/>
      <c r="F506" s="210" t="s">
        <v>175</v>
      </c>
      <c r="G506" s="212">
        <v>3</v>
      </c>
      <c r="H506" s="211"/>
      <c r="I506" s="211">
        <f t="shared" si="64"/>
        <v>0</v>
      </c>
      <c r="J506" s="210">
        <f t="shared" si="65"/>
        <v>795</v>
      </c>
      <c r="K506" s="215">
        <f t="shared" si="66"/>
        <v>0</v>
      </c>
      <c r="L506" s="215"/>
      <c r="M506" s="215">
        <f t="shared" si="68"/>
        <v>0</v>
      </c>
      <c r="N506" s="215">
        <v>265</v>
      </c>
      <c r="O506" s="215"/>
      <c r="P506" s="217"/>
      <c r="Q506" s="217"/>
      <c r="R506" s="217"/>
      <c r="S506" s="218">
        <f t="shared" si="67"/>
        <v>0</v>
      </c>
      <c r="T506" s="215"/>
      <c r="U506" s="215"/>
      <c r="V506" s="220"/>
      <c r="W506" s="53"/>
      <c r="Z506">
        <v>0</v>
      </c>
    </row>
    <row r="507" spans="1:26" ht="35.1" customHeight="1" x14ac:dyDescent="0.25">
      <c r="A507" s="179"/>
      <c r="B507" s="221">
        <v>342</v>
      </c>
      <c r="C507" s="216" t="s">
        <v>958</v>
      </c>
      <c r="D507" s="315" t="s">
        <v>959</v>
      </c>
      <c r="E507" s="315"/>
      <c r="F507" s="210" t="s">
        <v>175</v>
      </c>
      <c r="G507" s="212">
        <v>11</v>
      </c>
      <c r="H507" s="211"/>
      <c r="I507" s="211">
        <f t="shared" si="64"/>
        <v>0</v>
      </c>
      <c r="J507" s="210">
        <f t="shared" si="65"/>
        <v>2805</v>
      </c>
      <c r="K507" s="215">
        <f t="shared" si="66"/>
        <v>0</v>
      </c>
      <c r="L507" s="215"/>
      <c r="M507" s="215">
        <f t="shared" si="68"/>
        <v>0</v>
      </c>
      <c r="N507" s="215">
        <v>255</v>
      </c>
      <c r="O507" s="215"/>
      <c r="P507" s="217"/>
      <c r="Q507" s="217"/>
      <c r="R507" s="217"/>
      <c r="S507" s="218">
        <f t="shared" si="67"/>
        <v>0</v>
      </c>
      <c r="T507" s="215"/>
      <c r="U507" s="215"/>
      <c r="V507" s="220"/>
      <c r="W507" s="53"/>
      <c r="Z507">
        <v>0</v>
      </c>
    </row>
    <row r="508" spans="1:26" ht="35.1" customHeight="1" x14ac:dyDescent="0.25">
      <c r="A508" s="179"/>
      <c r="B508" s="221">
        <v>343</v>
      </c>
      <c r="C508" s="216" t="s">
        <v>960</v>
      </c>
      <c r="D508" s="315" t="s">
        <v>961</v>
      </c>
      <c r="E508" s="315"/>
      <c r="F508" s="210" t="s">
        <v>175</v>
      </c>
      <c r="G508" s="212">
        <v>1</v>
      </c>
      <c r="H508" s="211"/>
      <c r="I508" s="211">
        <f t="shared" si="64"/>
        <v>0</v>
      </c>
      <c r="J508" s="210">
        <f t="shared" si="65"/>
        <v>405</v>
      </c>
      <c r="K508" s="215">
        <f t="shared" si="66"/>
        <v>0</v>
      </c>
      <c r="L508" s="215"/>
      <c r="M508" s="215">
        <f t="shared" si="68"/>
        <v>0</v>
      </c>
      <c r="N508" s="215">
        <v>405</v>
      </c>
      <c r="O508" s="215"/>
      <c r="P508" s="217"/>
      <c r="Q508" s="217"/>
      <c r="R508" s="217"/>
      <c r="S508" s="218">
        <f t="shared" si="67"/>
        <v>0</v>
      </c>
      <c r="T508" s="215"/>
      <c r="U508" s="215"/>
      <c r="V508" s="220"/>
      <c r="W508" s="53"/>
      <c r="Z508">
        <v>0</v>
      </c>
    </row>
    <row r="509" spans="1:26" ht="35.1" customHeight="1" x14ac:dyDescent="0.25">
      <c r="A509" s="179"/>
      <c r="B509" s="221">
        <v>344</v>
      </c>
      <c r="C509" s="216" t="s">
        <v>962</v>
      </c>
      <c r="D509" s="315" t="s">
        <v>963</v>
      </c>
      <c r="E509" s="315"/>
      <c r="F509" s="210" t="s">
        <v>175</v>
      </c>
      <c r="G509" s="212">
        <v>1</v>
      </c>
      <c r="H509" s="211"/>
      <c r="I509" s="211">
        <f t="shared" si="64"/>
        <v>0</v>
      </c>
      <c r="J509" s="210">
        <f t="shared" si="65"/>
        <v>255</v>
      </c>
      <c r="K509" s="215">
        <f t="shared" si="66"/>
        <v>0</v>
      </c>
      <c r="L509" s="215"/>
      <c r="M509" s="215">
        <f t="shared" si="68"/>
        <v>0</v>
      </c>
      <c r="N509" s="215">
        <v>255</v>
      </c>
      <c r="O509" s="215"/>
      <c r="P509" s="217"/>
      <c r="Q509" s="217"/>
      <c r="R509" s="217"/>
      <c r="S509" s="218">
        <f t="shared" si="67"/>
        <v>0</v>
      </c>
      <c r="T509" s="215"/>
      <c r="U509" s="215"/>
      <c r="V509" s="220"/>
      <c r="W509" s="53"/>
      <c r="Z509">
        <v>0</v>
      </c>
    </row>
    <row r="510" spans="1:26" ht="35.1" customHeight="1" x14ac:dyDescent="0.25">
      <c r="A510" s="179"/>
      <c r="B510" s="221">
        <v>345</v>
      </c>
      <c r="C510" s="216" t="s">
        <v>964</v>
      </c>
      <c r="D510" s="315" t="s">
        <v>965</v>
      </c>
      <c r="E510" s="315"/>
      <c r="F510" s="210" t="s">
        <v>175</v>
      </c>
      <c r="G510" s="212">
        <v>1</v>
      </c>
      <c r="H510" s="211"/>
      <c r="I510" s="211">
        <f t="shared" si="64"/>
        <v>0</v>
      </c>
      <c r="J510" s="210">
        <f t="shared" si="65"/>
        <v>510</v>
      </c>
      <c r="K510" s="215">
        <f t="shared" si="66"/>
        <v>0</v>
      </c>
      <c r="L510" s="215"/>
      <c r="M510" s="215">
        <f t="shared" si="68"/>
        <v>0</v>
      </c>
      <c r="N510" s="215">
        <v>510</v>
      </c>
      <c r="O510" s="215"/>
      <c r="P510" s="217"/>
      <c r="Q510" s="217"/>
      <c r="R510" s="217"/>
      <c r="S510" s="218">
        <f t="shared" si="67"/>
        <v>0</v>
      </c>
      <c r="T510" s="215"/>
      <c r="U510" s="215"/>
      <c r="V510" s="220"/>
      <c r="W510" s="53"/>
      <c r="Z510">
        <v>0</v>
      </c>
    </row>
    <row r="511" spans="1:26" ht="24.95" customHeight="1" x14ac:dyDescent="0.25">
      <c r="A511" s="179"/>
      <c r="B511" s="205">
        <v>346</v>
      </c>
      <c r="C511" s="180" t="s">
        <v>966</v>
      </c>
      <c r="D511" s="236" t="s">
        <v>967</v>
      </c>
      <c r="E511" s="236"/>
      <c r="F511" s="173" t="s">
        <v>175</v>
      </c>
      <c r="G511" s="175">
        <v>2</v>
      </c>
      <c r="H511" s="174"/>
      <c r="I511" s="174">
        <f t="shared" si="64"/>
        <v>0</v>
      </c>
      <c r="J511" s="173">
        <f t="shared" si="65"/>
        <v>124.38</v>
      </c>
      <c r="K511" s="178">
        <f t="shared" si="66"/>
        <v>0</v>
      </c>
      <c r="L511" s="178">
        <f>ROUND(G511*(H511),2)</f>
        <v>0</v>
      </c>
      <c r="M511" s="178"/>
      <c r="N511" s="178">
        <v>62.19</v>
      </c>
      <c r="O511" s="178"/>
      <c r="P511" s="181"/>
      <c r="Q511" s="181"/>
      <c r="R511" s="181"/>
      <c r="S511" s="182">
        <f t="shared" si="67"/>
        <v>0</v>
      </c>
      <c r="T511" s="178"/>
      <c r="U511" s="178"/>
      <c r="V511" s="191"/>
      <c r="W511" s="53"/>
      <c r="Z511">
        <v>0</v>
      </c>
    </row>
    <row r="512" spans="1:26" ht="50.1" customHeight="1" x14ac:dyDescent="0.25">
      <c r="A512" s="179"/>
      <c r="B512" s="221">
        <v>347</v>
      </c>
      <c r="C512" s="216" t="s">
        <v>968</v>
      </c>
      <c r="D512" s="315" t="s">
        <v>969</v>
      </c>
      <c r="E512" s="315"/>
      <c r="F512" s="210" t="s">
        <v>175</v>
      </c>
      <c r="G512" s="212">
        <v>2</v>
      </c>
      <c r="H512" s="211"/>
      <c r="I512" s="211">
        <f t="shared" si="64"/>
        <v>0</v>
      </c>
      <c r="J512" s="210">
        <f t="shared" si="65"/>
        <v>840</v>
      </c>
      <c r="K512" s="215">
        <f t="shared" si="66"/>
        <v>0</v>
      </c>
      <c r="L512" s="215"/>
      <c r="M512" s="215">
        <f>ROUND(G512*(H512),2)</f>
        <v>0</v>
      </c>
      <c r="N512" s="215">
        <v>420</v>
      </c>
      <c r="O512" s="215"/>
      <c r="P512" s="217"/>
      <c r="Q512" s="217"/>
      <c r="R512" s="217"/>
      <c r="S512" s="218">
        <f t="shared" si="67"/>
        <v>0</v>
      </c>
      <c r="T512" s="215"/>
      <c r="U512" s="215"/>
      <c r="V512" s="220"/>
      <c r="W512" s="53"/>
      <c r="Z512">
        <v>0</v>
      </c>
    </row>
    <row r="513" spans="1:26" ht="24.95" customHeight="1" x14ac:dyDescent="0.25">
      <c r="A513" s="179"/>
      <c r="B513" s="205">
        <v>348</v>
      </c>
      <c r="C513" s="180" t="s">
        <v>966</v>
      </c>
      <c r="D513" s="236" t="s">
        <v>967</v>
      </c>
      <c r="E513" s="236"/>
      <c r="F513" s="173" t="s">
        <v>175</v>
      </c>
      <c r="G513" s="175">
        <v>2</v>
      </c>
      <c r="H513" s="174"/>
      <c r="I513" s="174">
        <f t="shared" si="64"/>
        <v>0</v>
      </c>
      <c r="J513" s="173">
        <f t="shared" si="65"/>
        <v>124.38</v>
      </c>
      <c r="K513" s="178">
        <f t="shared" si="66"/>
        <v>0</v>
      </c>
      <c r="L513" s="178">
        <f>ROUND(G513*(H513),2)</f>
        <v>0</v>
      </c>
      <c r="M513" s="178"/>
      <c r="N513" s="178">
        <v>62.19</v>
      </c>
      <c r="O513" s="178"/>
      <c r="P513" s="181"/>
      <c r="Q513" s="181"/>
      <c r="R513" s="181"/>
      <c r="S513" s="182">
        <f t="shared" si="67"/>
        <v>0</v>
      </c>
      <c r="T513" s="178"/>
      <c r="U513" s="178"/>
      <c r="V513" s="191"/>
      <c r="W513" s="53"/>
      <c r="Z513">
        <v>0</v>
      </c>
    </row>
    <row r="514" spans="1:26" ht="24.95" customHeight="1" x14ac:dyDescent="0.25">
      <c r="A514" s="179"/>
      <c r="B514" s="205">
        <v>349</v>
      </c>
      <c r="C514" s="180" t="s">
        <v>970</v>
      </c>
      <c r="D514" s="236" t="s">
        <v>971</v>
      </c>
      <c r="E514" s="236"/>
      <c r="F514" s="173" t="s">
        <v>175</v>
      </c>
      <c r="G514" s="175">
        <v>14</v>
      </c>
      <c r="H514" s="174"/>
      <c r="I514" s="174">
        <f t="shared" si="64"/>
        <v>0</v>
      </c>
      <c r="J514" s="173">
        <f t="shared" si="65"/>
        <v>128.80000000000001</v>
      </c>
      <c r="K514" s="178">
        <f t="shared" si="66"/>
        <v>0</v>
      </c>
      <c r="L514" s="178">
        <f>ROUND(G514*(H514),2)</f>
        <v>0</v>
      </c>
      <c r="M514" s="178"/>
      <c r="N514" s="178">
        <v>9.1999999999999993</v>
      </c>
      <c r="O514" s="178"/>
      <c r="P514" s="181"/>
      <c r="Q514" s="181"/>
      <c r="R514" s="181"/>
      <c r="S514" s="182">
        <f t="shared" si="67"/>
        <v>0</v>
      </c>
      <c r="T514" s="178"/>
      <c r="U514" s="178"/>
      <c r="V514" s="191"/>
      <c r="W514" s="53"/>
      <c r="Z514">
        <v>0</v>
      </c>
    </row>
    <row r="515" spans="1:26" ht="24.95" customHeight="1" x14ac:dyDescent="0.25">
      <c r="A515" s="179"/>
      <c r="B515" s="221">
        <v>350</v>
      </c>
      <c r="C515" s="216" t="s">
        <v>972</v>
      </c>
      <c r="D515" s="315" t="s">
        <v>973</v>
      </c>
      <c r="E515" s="315"/>
      <c r="F515" s="210" t="s">
        <v>175</v>
      </c>
      <c r="G515" s="212">
        <v>14</v>
      </c>
      <c r="H515" s="211"/>
      <c r="I515" s="211">
        <f t="shared" si="64"/>
        <v>0</v>
      </c>
      <c r="J515" s="210">
        <f t="shared" si="65"/>
        <v>603.12</v>
      </c>
      <c r="K515" s="215">
        <f t="shared" si="66"/>
        <v>0</v>
      </c>
      <c r="L515" s="215"/>
      <c r="M515" s="215">
        <f>ROUND(G515*(H515),2)</f>
        <v>0</v>
      </c>
      <c r="N515" s="215">
        <v>43.08</v>
      </c>
      <c r="O515" s="215"/>
      <c r="P515" s="217"/>
      <c r="Q515" s="217"/>
      <c r="R515" s="217"/>
      <c r="S515" s="218">
        <f t="shared" si="67"/>
        <v>0</v>
      </c>
      <c r="T515" s="215"/>
      <c r="U515" s="215"/>
      <c r="V515" s="220"/>
      <c r="W515" s="53"/>
      <c r="Z515">
        <v>0</v>
      </c>
    </row>
    <row r="516" spans="1:26" ht="24.95" customHeight="1" x14ac:dyDescent="0.25">
      <c r="A516" s="179"/>
      <c r="B516" s="205">
        <v>351</v>
      </c>
      <c r="C516" s="180" t="s">
        <v>974</v>
      </c>
      <c r="D516" s="236" t="s">
        <v>975</v>
      </c>
      <c r="E516" s="236"/>
      <c r="F516" s="173" t="s">
        <v>175</v>
      </c>
      <c r="G516" s="175">
        <v>10</v>
      </c>
      <c r="H516" s="174"/>
      <c r="I516" s="174">
        <f t="shared" si="64"/>
        <v>0</v>
      </c>
      <c r="J516" s="173">
        <f t="shared" si="65"/>
        <v>103.2</v>
      </c>
      <c r="K516" s="178">
        <f t="shared" si="66"/>
        <v>0</v>
      </c>
      <c r="L516" s="178">
        <f>ROUND(G516*(H516),2)</f>
        <v>0</v>
      </c>
      <c r="M516" s="178"/>
      <c r="N516" s="178">
        <v>10.32</v>
      </c>
      <c r="O516" s="178"/>
      <c r="P516" s="181"/>
      <c r="Q516" s="181"/>
      <c r="R516" s="181"/>
      <c r="S516" s="182">
        <f t="shared" si="67"/>
        <v>0</v>
      </c>
      <c r="T516" s="178"/>
      <c r="U516" s="178"/>
      <c r="V516" s="191"/>
      <c r="W516" s="53"/>
      <c r="Z516">
        <v>0</v>
      </c>
    </row>
    <row r="517" spans="1:26" ht="24.95" customHeight="1" x14ac:dyDescent="0.25">
      <c r="A517" s="179"/>
      <c r="B517" s="205">
        <v>352</v>
      </c>
      <c r="C517" s="180" t="s">
        <v>976</v>
      </c>
      <c r="D517" s="236" t="s">
        <v>977</v>
      </c>
      <c r="E517" s="236"/>
      <c r="F517" s="173" t="s">
        <v>175</v>
      </c>
      <c r="G517" s="175">
        <v>2</v>
      </c>
      <c r="H517" s="174"/>
      <c r="I517" s="174">
        <f t="shared" si="64"/>
        <v>0</v>
      </c>
      <c r="J517" s="173">
        <f t="shared" si="65"/>
        <v>12.56</v>
      </c>
      <c r="K517" s="178">
        <f t="shared" si="66"/>
        <v>0</v>
      </c>
      <c r="L517" s="178">
        <f>ROUND(G517*(H517),2)</f>
        <v>0</v>
      </c>
      <c r="M517" s="178"/>
      <c r="N517" s="178">
        <v>6.28</v>
      </c>
      <c r="O517" s="178"/>
      <c r="P517" s="183">
        <v>2.5000000000000001E-4</v>
      </c>
      <c r="Q517" s="181"/>
      <c r="R517" s="181">
        <v>2.5000000000000001E-4</v>
      </c>
      <c r="S517" s="182">
        <f t="shared" si="67"/>
        <v>1E-3</v>
      </c>
      <c r="T517" s="178"/>
      <c r="U517" s="178"/>
      <c r="V517" s="191"/>
      <c r="W517" s="53"/>
      <c r="Z517">
        <v>0</v>
      </c>
    </row>
    <row r="518" spans="1:26" ht="24.95" customHeight="1" x14ac:dyDescent="0.25">
      <c r="A518" s="179"/>
      <c r="B518" s="205">
        <v>353</v>
      </c>
      <c r="C518" s="180" t="s">
        <v>978</v>
      </c>
      <c r="D518" s="236" t="s">
        <v>979</v>
      </c>
      <c r="E518" s="236"/>
      <c r="F518" s="173" t="s">
        <v>175</v>
      </c>
      <c r="G518" s="175">
        <v>4</v>
      </c>
      <c r="H518" s="174"/>
      <c r="I518" s="174">
        <f t="shared" si="64"/>
        <v>0</v>
      </c>
      <c r="J518" s="173">
        <f t="shared" si="65"/>
        <v>32.72</v>
      </c>
      <c r="K518" s="178">
        <f t="shared" si="66"/>
        <v>0</v>
      </c>
      <c r="L518" s="178">
        <f>ROUND(G518*(H518),2)</f>
        <v>0</v>
      </c>
      <c r="M518" s="178"/>
      <c r="N518" s="178">
        <v>8.18</v>
      </c>
      <c r="O518" s="178"/>
      <c r="P518" s="183">
        <v>2.6000000000000003E-4</v>
      </c>
      <c r="Q518" s="181"/>
      <c r="R518" s="181">
        <v>2.6000000000000003E-4</v>
      </c>
      <c r="S518" s="182">
        <f t="shared" si="67"/>
        <v>1E-3</v>
      </c>
      <c r="T518" s="178"/>
      <c r="U518" s="178"/>
      <c r="V518" s="191"/>
      <c r="W518" s="53"/>
      <c r="Z518">
        <v>0</v>
      </c>
    </row>
    <row r="519" spans="1:26" ht="24.95" customHeight="1" x14ac:dyDescent="0.25">
      <c r="A519" s="179"/>
      <c r="B519" s="205">
        <v>354</v>
      </c>
      <c r="C519" s="180" t="s">
        <v>980</v>
      </c>
      <c r="D519" s="236" t="s">
        <v>981</v>
      </c>
      <c r="E519" s="236"/>
      <c r="F519" s="173" t="s">
        <v>175</v>
      </c>
      <c r="G519" s="175">
        <v>8</v>
      </c>
      <c r="H519" s="174"/>
      <c r="I519" s="174">
        <f t="shared" si="64"/>
        <v>0</v>
      </c>
      <c r="J519" s="173">
        <f t="shared" si="65"/>
        <v>86.8</v>
      </c>
      <c r="K519" s="178">
        <f t="shared" si="66"/>
        <v>0</v>
      </c>
      <c r="L519" s="178">
        <f>ROUND(G519*(H519),2)</f>
        <v>0</v>
      </c>
      <c r="M519" s="178"/>
      <c r="N519" s="178">
        <v>10.85</v>
      </c>
      <c r="O519" s="178"/>
      <c r="P519" s="183">
        <v>3.0000000000000003E-4</v>
      </c>
      <c r="Q519" s="181"/>
      <c r="R519" s="181">
        <v>3.0000000000000003E-4</v>
      </c>
      <c r="S519" s="182">
        <f t="shared" si="67"/>
        <v>2E-3</v>
      </c>
      <c r="T519" s="178"/>
      <c r="U519" s="178"/>
      <c r="V519" s="191"/>
      <c r="W519" s="53"/>
      <c r="Z519">
        <v>0</v>
      </c>
    </row>
    <row r="520" spans="1:26" ht="24.95" customHeight="1" x14ac:dyDescent="0.25">
      <c r="A520" s="179"/>
      <c r="B520" s="205">
        <v>355</v>
      </c>
      <c r="C520" s="180" t="s">
        <v>982</v>
      </c>
      <c r="D520" s="236" t="s">
        <v>983</v>
      </c>
      <c r="E520" s="236"/>
      <c r="F520" s="173" t="s">
        <v>175</v>
      </c>
      <c r="G520" s="175">
        <v>5</v>
      </c>
      <c r="H520" s="174"/>
      <c r="I520" s="174">
        <f t="shared" si="64"/>
        <v>0</v>
      </c>
      <c r="J520" s="173">
        <f t="shared" si="65"/>
        <v>59.7</v>
      </c>
      <c r="K520" s="178">
        <f t="shared" si="66"/>
        <v>0</v>
      </c>
      <c r="L520" s="178">
        <f>ROUND(G520*(H520),2)</f>
        <v>0</v>
      </c>
      <c r="M520" s="178"/>
      <c r="N520" s="178">
        <v>11.94</v>
      </c>
      <c r="O520" s="178"/>
      <c r="P520" s="183">
        <v>3.2000000000000003E-4</v>
      </c>
      <c r="Q520" s="181"/>
      <c r="R520" s="181">
        <v>3.2000000000000003E-4</v>
      </c>
      <c r="S520" s="182">
        <f t="shared" si="67"/>
        <v>2E-3</v>
      </c>
      <c r="T520" s="178"/>
      <c r="U520" s="178"/>
      <c r="V520" s="191"/>
      <c r="W520" s="53"/>
      <c r="Z520">
        <v>0</v>
      </c>
    </row>
    <row r="521" spans="1:26" ht="24.95" customHeight="1" x14ac:dyDescent="0.25">
      <c r="A521" s="179"/>
      <c r="B521" s="221">
        <v>356</v>
      </c>
      <c r="C521" s="216" t="s">
        <v>984</v>
      </c>
      <c r="D521" s="315" t="s">
        <v>985</v>
      </c>
      <c r="E521" s="315"/>
      <c r="F521" s="210" t="s">
        <v>133</v>
      </c>
      <c r="G521" s="212">
        <v>46.2</v>
      </c>
      <c r="H521" s="211"/>
      <c r="I521" s="211">
        <f t="shared" si="64"/>
        <v>0</v>
      </c>
      <c r="J521" s="210">
        <f t="shared" si="65"/>
        <v>792.33</v>
      </c>
      <c r="K521" s="215">
        <f t="shared" si="66"/>
        <v>0</v>
      </c>
      <c r="L521" s="215"/>
      <c r="M521" s="215">
        <f>ROUND(G521*(H521),2)</f>
        <v>0</v>
      </c>
      <c r="N521" s="215">
        <v>17.149999999999999</v>
      </c>
      <c r="O521" s="215"/>
      <c r="P521" s="217"/>
      <c r="Q521" s="217"/>
      <c r="R521" s="217"/>
      <c r="S521" s="218">
        <f t="shared" si="67"/>
        <v>0</v>
      </c>
      <c r="T521" s="215"/>
      <c r="U521" s="215"/>
      <c r="V521" s="220"/>
      <c r="W521" s="53"/>
      <c r="Z521">
        <v>0</v>
      </c>
    </row>
    <row r="522" spans="1:26" ht="35.1" customHeight="1" x14ac:dyDescent="0.25">
      <c r="A522" s="179"/>
      <c r="B522" s="221">
        <v>357</v>
      </c>
      <c r="C522" s="216" t="s">
        <v>986</v>
      </c>
      <c r="D522" s="315" t="s">
        <v>987</v>
      </c>
      <c r="E522" s="315"/>
      <c r="F522" s="210" t="s">
        <v>175</v>
      </c>
      <c r="G522" s="212">
        <v>38</v>
      </c>
      <c r="H522" s="211"/>
      <c r="I522" s="211">
        <f t="shared" si="64"/>
        <v>0</v>
      </c>
      <c r="J522" s="210">
        <f t="shared" si="65"/>
        <v>19.38</v>
      </c>
      <c r="K522" s="215">
        <f t="shared" si="66"/>
        <v>0</v>
      </c>
      <c r="L522" s="215"/>
      <c r="M522" s="215">
        <f>ROUND(G522*(H522),2)</f>
        <v>0</v>
      </c>
      <c r="N522" s="215">
        <v>0.51</v>
      </c>
      <c r="O522" s="215"/>
      <c r="P522" s="217"/>
      <c r="Q522" s="217"/>
      <c r="R522" s="217"/>
      <c r="S522" s="218">
        <f t="shared" si="67"/>
        <v>0</v>
      </c>
      <c r="T522" s="215"/>
      <c r="U522" s="215"/>
      <c r="V522" s="220"/>
      <c r="W522" s="53"/>
      <c r="Z522">
        <v>0</v>
      </c>
    </row>
    <row r="523" spans="1:26" ht="24.95" customHeight="1" x14ac:dyDescent="0.25">
      <c r="A523" s="179"/>
      <c r="B523" s="205">
        <v>358</v>
      </c>
      <c r="C523" s="180" t="s">
        <v>988</v>
      </c>
      <c r="D523" s="236" t="s">
        <v>989</v>
      </c>
      <c r="E523" s="236"/>
      <c r="F523" s="173" t="s">
        <v>133</v>
      </c>
      <c r="G523" s="175">
        <v>23.5</v>
      </c>
      <c r="H523" s="174"/>
      <c r="I523" s="174">
        <f t="shared" si="64"/>
        <v>0</v>
      </c>
      <c r="J523" s="173">
        <f t="shared" si="65"/>
        <v>352.5</v>
      </c>
      <c r="K523" s="178">
        <f t="shared" si="66"/>
        <v>0</v>
      </c>
      <c r="L523" s="178">
        <f>ROUND(G523*(H523),2)</f>
        <v>0</v>
      </c>
      <c r="M523" s="178"/>
      <c r="N523" s="178">
        <v>15</v>
      </c>
      <c r="O523" s="178"/>
      <c r="P523" s="181"/>
      <c r="Q523" s="181"/>
      <c r="R523" s="181"/>
      <c r="S523" s="182">
        <f t="shared" si="67"/>
        <v>0</v>
      </c>
      <c r="T523" s="178"/>
      <c r="U523" s="178"/>
      <c r="V523" s="191"/>
      <c r="W523" s="53"/>
      <c r="Z523">
        <v>0</v>
      </c>
    </row>
    <row r="524" spans="1:26" ht="24.95" customHeight="1" x14ac:dyDescent="0.25">
      <c r="A524" s="179"/>
      <c r="B524" s="221">
        <v>359</v>
      </c>
      <c r="C524" s="216" t="s">
        <v>990</v>
      </c>
      <c r="D524" s="315" t="s">
        <v>991</v>
      </c>
      <c r="E524" s="315"/>
      <c r="F524" s="210" t="s">
        <v>133</v>
      </c>
      <c r="G524" s="212">
        <v>24.675000000000001</v>
      </c>
      <c r="H524" s="211"/>
      <c r="I524" s="211">
        <f t="shared" si="64"/>
        <v>0</v>
      </c>
      <c r="J524" s="210">
        <f t="shared" si="65"/>
        <v>4688.25</v>
      </c>
      <c r="K524" s="215">
        <f t="shared" si="66"/>
        <v>0</v>
      </c>
      <c r="L524" s="215"/>
      <c r="M524" s="215">
        <f>ROUND(G524*(H524),2)</f>
        <v>0</v>
      </c>
      <c r="N524" s="215">
        <v>190</v>
      </c>
      <c r="O524" s="215"/>
      <c r="P524" s="217"/>
      <c r="Q524" s="217"/>
      <c r="R524" s="217"/>
      <c r="S524" s="218">
        <f t="shared" si="67"/>
        <v>0</v>
      </c>
      <c r="T524" s="215"/>
      <c r="U524" s="215"/>
      <c r="V524" s="220"/>
      <c r="W524" s="53"/>
      <c r="Z524">
        <v>0</v>
      </c>
    </row>
    <row r="525" spans="1:26" ht="24.95" customHeight="1" x14ac:dyDescent="0.25">
      <c r="A525" s="179"/>
      <c r="B525" s="205">
        <v>360</v>
      </c>
      <c r="C525" s="180" t="s">
        <v>992</v>
      </c>
      <c r="D525" s="236" t="s">
        <v>993</v>
      </c>
      <c r="E525" s="236"/>
      <c r="F525" s="173" t="s">
        <v>175</v>
      </c>
      <c r="G525" s="175">
        <v>7</v>
      </c>
      <c r="H525" s="174"/>
      <c r="I525" s="174">
        <f t="shared" si="64"/>
        <v>0</v>
      </c>
      <c r="J525" s="173">
        <f t="shared" si="65"/>
        <v>356.93</v>
      </c>
      <c r="K525" s="178">
        <f t="shared" si="66"/>
        <v>0</v>
      </c>
      <c r="L525" s="178">
        <f>ROUND(G525*(H525),2)</f>
        <v>0</v>
      </c>
      <c r="M525" s="178"/>
      <c r="N525" s="178">
        <v>50.99</v>
      </c>
      <c r="O525" s="178"/>
      <c r="P525" s="183">
        <v>4.4999999999999999E-4</v>
      </c>
      <c r="Q525" s="181"/>
      <c r="R525" s="181">
        <v>4.4999999999999999E-4</v>
      </c>
      <c r="S525" s="182">
        <f t="shared" si="67"/>
        <v>3.0000000000000001E-3</v>
      </c>
      <c r="T525" s="178"/>
      <c r="U525" s="178"/>
      <c r="V525" s="191"/>
      <c r="W525" s="53"/>
      <c r="Z525">
        <v>0</v>
      </c>
    </row>
    <row r="526" spans="1:26" ht="35.1" customHeight="1" x14ac:dyDescent="0.25">
      <c r="A526" s="179"/>
      <c r="B526" s="221">
        <v>361</v>
      </c>
      <c r="C526" s="216" t="s">
        <v>994</v>
      </c>
      <c r="D526" s="315" t="s">
        <v>995</v>
      </c>
      <c r="E526" s="315"/>
      <c r="F526" s="210" t="s">
        <v>175</v>
      </c>
      <c r="G526" s="212">
        <v>5</v>
      </c>
      <c r="H526" s="211"/>
      <c r="I526" s="211">
        <f t="shared" si="64"/>
        <v>0</v>
      </c>
      <c r="J526" s="210">
        <f t="shared" si="65"/>
        <v>449.1</v>
      </c>
      <c r="K526" s="215">
        <f t="shared" si="66"/>
        <v>0</v>
      </c>
      <c r="L526" s="215"/>
      <c r="M526" s="215">
        <f>ROUND(G526*(H526),2)</f>
        <v>0</v>
      </c>
      <c r="N526" s="215">
        <v>89.82</v>
      </c>
      <c r="O526" s="215"/>
      <c r="P526" s="217"/>
      <c r="Q526" s="217"/>
      <c r="R526" s="217"/>
      <c r="S526" s="218">
        <f t="shared" si="67"/>
        <v>0</v>
      </c>
      <c r="T526" s="215"/>
      <c r="U526" s="215"/>
      <c r="V526" s="220"/>
      <c r="W526" s="53"/>
      <c r="Z526">
        <v>0</v>
      </c>
    </row>
    <row r="527" spans="1:26" ht="35.1" customHeight="1" x14ac:dyDescent="0.25">
      <c r="A527" s="179"/>
      <c r="B527" s="221">
        <v>362</v>
      </c>
      <c r="C527" s="216" t="s">
        <v>996</v>
      </c>
      <c r="D527" s="315" t="s">
        <v>997</v>
      </c>
      <c r="E527" s="315"/>
      <c r="F527" s="210" t="s">
        <v>175</v>
      </c>
      <c r="G527" s="212">
        <v>2</v>
      </c>
      <c r="H527" s="211"/>
      <c r="I527" s="211">
        <f t="shared" si="64"/>
        <v>0</v>
      </c>
      <c r="J527" s="210">
        <f t="shared" si="65"/>
        <v>290</v>
      </c>
      <c r="K527" s="215">
        <f t="shared" si="66"/>
        <v>0</v>
      </c>
      <c r="L527" s="215"/>
      <c r="M527" s="215">
        <f>ROUND(G527*(H527),2)</f>
        <v>0</v>
      </c>
      <c r="N527" s="215">
        <v>145</v>
      </c>
      <c r="O527" s="215"/>
      <c r="P527" s="217"/>
      <c r="Q527" s="217"/>
      <c r="R527" s="217"/>
      <c r="S527" s="218">
        <f t="shared" si="67"/>
        <v>0</v>
      </c>
      <c r="T527" s="215"/>
      <c r="U527" s="215"/>
      <c r="V527" s="220"/>
      <c r="W527" s="53"/>
      <c r="Z527">
        <v>0</v>
      </c>
    </row>
    <row r="528" spans="1:26" ht="24.95" customHeight="1" x14ac:dyDescent="0.25">
      <c r="A528" s="179"/>
      <c r="B528" s="205">
        <v>363</v>
      </c>
      <c r="C528" s="180" t="s">
        <v>262</v>
      </c>
      <c r="D528" s="236" t="s">
        <v>263</v>
      </c>
      <c r="E528" s="236"/>
      <c r="F528" s="173" t="s">
        <v>180</v>
      </c>
      <c r="G528" s="175">
        <v>0.8</v>
      </c>
      <c r="H528" s="176"/>
      <c r="I528" s="174">
        <f t="shared" si="64"/>
        <v>0</v>
      </c>
      <c r="J528" s="173">
        <f t="shared" si="65"/>
        <v>588.76</v>
      </c>
      <c r="K528" s="178">
        <f t="shared" si="66"/>
        <v>0</v>
      </c>
      <c r="L528" s="178">
        <f>ROUND(G528*(H528),2)</f>
        <v>0</v>
      </c>
      <c r="M528" s="178"/>
      <c r="N528" s="178">
        <v>735.95500000000004</v>
      </c>
      <c r="O528" s="178"/>
      <c r="P528" s="181"/>
      <c r="Q528" s="181"/>
      <c r="R528" s="181"/>
      <c r="S528" s="182">
        <f t="shared" si="67"/>
        <v>0</v>
      </c>
      <c r="T528" s="178"/>
      <c r="U528" s="178"/>
      <c r="V528" s="191"/>
      <c r="W528" s="53"/>
      <c r="Z528">
        <v>0</v>
      </c>
    </row>
    <row r="529" spans="1:26" x14ac:dyDescent="0.25">
      <c r="A529" s="10"/>
      <c r="B529" s="204"/>
      <c r="C529" s="172">
        <v>766</v>
      </c>
      <c r="D529" s="235" t="s">
        <v>88</v>
      </c>
      <c r="E529" s="235"/>
      <c r="F529" s="10"/>
      <c r="G529" s="171"/>
      <c r="H529" s="138"/>
      <c r="I529" s="140">
        <f>ROUND((SUM(I496:I528))/1,2)</f>
        <v>0</v>
      </c>
      <c r="J529" s="10"/>
      <c r="K529" s="10"/>
      <c r="L529" s="10">
        <f>ROUND((SUM(L496:L528))/1,2)</f>
        <v>0</v>
      </c>
      <c r="M529" s="10">
        <f>ROUND((SUM(M496:M528))/1,2)</f>
        <v>0</v>
      </c>
      <c r="N529" s="10"/>
      <c r="O529" s="10"/>
      <c r="P529" s="10"/>
      <c r="Q529" s="10"/>
      <c r="R529" s="10"/>
      <c r="S529" s="10">
        <f>ROUND((SUM(S496:S528))/1,2)</f>
        <v>0.01</v>
      </c>
      <c r="T529" s="10"/>
      <c r="U529" s="10"/>
      <c r="V529" s="192">
        <f>ROUND((SUM(V496:V528))/1,2)</f>
        <v>0</v>
      </c>
      <c r="W529" s="208"/>
      <c r="X529" s="137"/>
      <c r="Y529" s="137"/>
      <c r="Z529" s="137"/>
    </row>
    <row r="530" spans="1:26" x14ac:dyDescent="0.25">
      <c r="A530" s="1"/>
      <c r="B530" s="200"/>
      <c r="C530" s="1"/>
      <c r="D530" s="1"/>
      <c r="E530" s="1"/>
      <c r="F530" s="1"/>
      <c r="G530" s="165"/>
      <c r="H530" s="131"/>
      <c r="I530" s="13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93"/>
      <c r="W530" s="53"/>
    </row>
    <row r="531" spans="1:26" x14ac:dyDescent="0.25">
      <c r="A531" s="10"/>
      <c r="B531" s="204"/>
      <c r="C531" s="172">
        <v>767</v>
      </c>
      <c r="D531" s="235" t="s">
        <v>89</v>
      </c>
      <c r="E531" s="235"/>
      <c r="F531" s="10"/>
      <c r="G531" s="171"/>
      <c r="H531" s="138"/>
      <c r="I531" s="138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90"/>
      <c r="W531" s="208"/>
      <c r="X531" s="137"/>
      <c r="Y531" s="137"/>
      <c r="Z531" s="137"/>
    </row>
    <row r="532" spans="1:26" ht="24.95" customHeight="1" x14ac:dyDescent="0.25">
      <c r="A532" s="179"/>
      <c r="B532" s="205">
        <v>364</v>
      </c>
      <c r="C532" s="180" t="s">
        <v>998</v>
      </c>
      <c r="D532" s="236" t="s">
        <v>999</v>
      </c>
      <c r="E532" s="236"/>
      <c r="F532" s="173" t="s">
        <v>175</v>
      </c>
      <c r="G532" s="175">
        <v>1</v>
      </c>
      <c r="H532" s="174"/>
      <c r="I532" s="174">
        <f t="shared" ref="I532:I563" si="69">ROUND(G532*(H532),2)</f>
        <v>0</v>
      </c>
      <c r="J532" s="173">
        <f t="shared" ref="J532:J563" si="70">ROUND(G532*(N532),2)</f>
        <v>3500</v>
      </c>
      <c r="K532" s="178">
        <f t="shared" ref="K532:K563" si="71">ROUND(G532*(O532),2)</f>
        <v>0</v>
      </c>
      <c r="L532" s="178">
        <f>ROUND(G532*(H532),2)</f>
        <v>0</v>
      </c>
      <c r="M532" s="178"/>
      <c r="N532" s="178">
        <v>3500</v>
      </c>
      <c r="O532" s="178"/>
      <c r="P532" s="181"/>
      <c r="Q532" s="181"/>
      <c r="R532" s="181"/>
      <c r="S532" s="182">
        <f t="shared" ref="S532:S563" si="72">ROUND(G532*(P532),3)</f>
        <v>0</v>
      </c>
      <c r="T532" s="178"/>
      <c r="U532" s="178"/>
      <c r="V532" s="191"/>
      <c r="W532" s="53"/>
      <c r="Z532">
        <v>0</v>
      </c>
    </row>
    <row r="533" spans="1:26" ht="24.95" customHeight="1" x14ac:dyDescent="0.25">
      <c r="A533" s="179"/>
      <c r="B533" s="221">
        <v>365</v>
      </c>
      <c r="C533" s="216" t="s">
        <v>1000</v>
      </c>
      <c r="D533" s="315" t="s">
        <v>1001</v>
      </c>
      <c r="E533" s="315"/>
      <c r="F533" s="210" t="s">
        <v>175</v>
      </c>
      <c r="G533" s="212">
        <v>1</v>
      </c>
      <c r="H533" s="211"/>
      <c r="I533" s="211">
        <f t="shared" si="69"/>
        <v>0</v>
      </c>
      <c r="J533" s="210">
        <f t="shared" si="70"/>
        <v>38220</v>
      </c>
      <c r="K533" s="215">
        <f t="shared" si="71"/>
        <v>0</v>
      </c>
      <c r="L533" s="215"/>
      <c r="M533" s="215">
        <f>ROUND(G533*(H533),2)</f>
        <v>0</v>
      </c>
      <c r="N533" s="215">
        <v>38220</v>
      </c>
      <c r="O533" s="215"/>
      <c r="P533" s="217"/>
      <c r="Q533" s="217"/>
      <c r="R533" s="217"/>
      <c r="S533" s="218">
        <f t="shared" si="72"/>
        <v>0</v>
      </c>
      <c r="T533" s="215"/>
      <c r="U533" s="215"/>
      <c r="V533" s="220"/>
      <c r="W533" s="53"/>
      <c r="Z533">
        <v>0</v>
      </c>
    </row>
    <row r="534" spans="1:26" ht="24.95" customHeight="1" x14ac:dyDescent="0.25">
      <c r="A534" s="179"/>
      <c r="B534" s="205">
        <v>366</v>
      </c>
      <c r="C534" s="180" t="s">
        <v>1002</v>
      </c>
      <c r="D534" s="236" t="s">
        <v>1003</v>
      </c>
      <c r="E534" s="236"/>
      <c r="F534" s="173" t="s">
        <v>113</v>
      </c>
      <c r="G534" s="175">
        <v>74.311000000000007</v>
      </c>
      <c r="H534" s="174"/>
      <c r="I534" s="174">
        <f t="shared" si="69"/>
        <v>0</v>
      </c>
      <c r="J534" s="173">
        <f t="shared" si="70"/>
        <v>2972.44</v>
      </c>
      <c r="K534" s="178">
        <f t="shared" si="71"/>
        <v>0</v>
      </c>
      <c r="L534" s="178">
        <f>ROUND(G534*(H534),2)</f>
        <v>0</v>
      </c>
      <c r="M534" s="178"/>
      <c r="N534" s="178">
        <v>40</v>
      </c>
      <c r="O534" s="178"/>
      <c r="P534" s="181"/>
      <c r="Q534" s="181"/>
      <c r="R534" s="181"/>
      <c r="S534" s="182">
        <f t="shared" si="72"/>
        <v>0</v>
      </c>
      <c r="T534" s="178"/>
      <c r="U534" s="178"/>
      <c r="V534" s="191"/>
      <c r="W534" s="53"/>
      <c r="Z534">
        <v>0</v>
      </c>
    </row>
    <row r="535" spans="1:26" ht="24.95" customHeight="1" x14ac:dyDescent="0.25">
      <c r="A535" s="179"/>
      <c r="B535" s="221">
        <v>367</v>
      </c>
      <c r="C535" s="216" t="s">
        <v>1004</v>
      </c>
      <c r="D535" s="315" t="s">
        <v>1005</v>
      </c>
      <c r="E535" s="315"/>
      <c r="F535" s="210" t="s">
        <v>113</v>
      </c>
      <c r="G535" s="212">
        <v>74.311000000000007</v>
      </c>
      <c r="H535" s="211"/>
      <c r="I535" s="211">
        <f t="shared" si="69"/>
        <v>0</v>
      </c>
      <c r="J535" s="210">
        <f t="shared" si="70"/>
        <v>43843.49</v>
      </c>
      <c r="K535" s="215">
        <f t="shared" si="71"/>
        <v>0</v>
      </c>
      <c r="L535" s="215"/>
      <c r="M535" s="215">
        <f>ROUND(G535*(H535),2)</f>
        <v>0</v>
      </c>
      <c r="N535" s="215">
        <v>590</v>
      </c>
      <c r="O535" s="215"/>
      <c r="P535" s="217"/>
      <c r="Q535" s="217"/>
      <c r="R535" s="217"/>
      <c r="S535" s="218">
        <f t="shared" si="72"/>
        <v>0</v>
      </c>
      <c r="T535" s="215"/>
      <c r="U535" s="215"/>
      <c r="V535" s="220"/>
      <c r="W535" s="53"/>
      <c r="Z535">
        <v>0</v>
      </c>
    </row>
    <row r="536" spans="1:26" ht="24.95" customHeight="1" x14ac:dyDescent="0.25">
      <c r="A536" s="179"/>
      <c r="B536" s="205">
        <v>368</v>
      </c>
      <c r="C536" s="180" t="s">
        <v>1006</v>
      </c>
      <c r="D536" s="236" t="s">
        <v>1007</v>
      </c>
      <c r="E536" s="236"/>
      <c r="F536" s="173" t="s">
        <v>113</v>
      </c>
      <c r="G536" s="175">
        <v>476</v>
      </c>
      <c r="H536" s="174"/>
      <c r="I536" s="174">
        <f t="shared" si="69"/>
        <v>0</v>
      </c>
      <c r="J536" s="173">
        <f t="shared" si="70"/>
        <v>23324</v>
      </c>
      <c r="K536" s="178">
        <f t="shared" si="71"/>
        <v>0</v>
      </c>
      <c r="L536" s="178">
        <f>ROUND(G536*(H536),2)</f>
        <v>0</v>
      </c>
      <c r="M536" s="178"/>
      <c r="N536" s="178">
        <v>49</v>
      </c>
      <c r="O536" s="178"/>
      <c r="P536" s="183">
        <v>8.0000000000000007E-5</v>
      </c>
      <c r="Q536" s="181"/>
      <c r="R536" s="181">
        <v>8.0000000000000007E-5</v>
      </c>
      <c r="S536" s="182">
        <f t="shared" si="72"/>
        <v>3.7999999999999999E-2</v>
      </c>
      <c r="T536" s="178"/>
      <c r="U536" s="178"/>
      <c r="V536" s="191"/>
      <c r="W536" s="53"/>
      <c r="Z536">
        <v>0</v>
      </c>
    </row>
    <row r="537" spans="1:26" ht="24.95" customHeight="1" x14ac:dyDescent="0.25">
      <c r="A537" s="179"/>
      <c r="B537" s="221">
        <v>369</v>
      </c>
      <c r="C537" s="216" t="s">
        <v>1008</v>
      </c>
      <c r="D537" s="315" t="s">
        <v>1009</v>
      </c>
      <c r="E537" s="315"/>
      <c r="F537" s="210" t="s">
        <v>113</v>
      </c>
      <c r="G537" s="212">
        <v>476</v>
      </c>
      <c r="H537" s="211"/>
      <c r="I537" s="211">
        <f t="shared" si="69"/>
        <v>0</v>
      </c>
      <c r="J537" s="210">
        <f t="shared" si="70"/>
        <v>59024</v>
      </c>
      <c r="K537" s="215">
        <f t="shared" si="71"/>
        <v>0</v>
      </c>
      <c r="L537" s="215"/>
      <c r="M537" s="215">
        <f>ROUND(G537*(H537),2)</f>
        <v>0</v>
      </c>
      <c r="N537" s="215">
        <v>124</v>
      </c>
      <c r="O537" s="215"/>
      <c r="P537" s="217"/>
      <c r="Q537" s="217"/>
      <c r="R537" s="217"/>
      <c r="S537" s="218">
        <f t="shared" si="72"/>
        <v>0</v>
      </c>
      <c r="T537" s="215"/>
      <c r="U537" s="215"/>
      <c r="V537" s="220"/>
      <c r="W537" s="53"/>
      <c r="Z537">
        <v>0</v>
      </c>
    </row>
    <row r="538" spans="1:26" ht="24.95" customHeight="1" x14ac:dyDescent="0.25">
      <c r="A538" s="179"/>
      <c r="B538" s="205">
        <v>370</v>
      </c>
      <c r="C538" s="180" t="s">
        <v>1010</v>
      </c>
      <c r="D538" s="236" t="s">
        <v>1011</v>
      </c>
      <c r="E538" s="236"/>
      <c r="F538" s="173" t="s">
        <v>113</v>
      </c>
      <c r="G538" s="175">
        <v>106.22</v>
      </c>
      <c r="H538" s="174"/>
      <c r="I538" s="174">
        <f t="shared" si="69"/>
        <v>0</v>
      </c>
      <c r="J538" s="173">
        <f t="shared" si="70"/>
        <v>2230.62</v>
      </c>
      <c r="K538" s="178">
        <f t="shared" si="71"/>
        <v>0</v>
      </c>
      <c r="L538" s="178">
        <f>ROUND(G538*(H538),2)</f>
        <v>0</v>
      </c>
      <c r="M538" s="178"/>
      <c r="N538" s="178">
        <v>21</v>
      </c>
      <c r="O538" s="178"/>
      <c r="P538" s="181"/>
      <c r="Q538" s="181"/>
      <c r="R538" s="181"/>
      <c r="S538" s="182">
        <f t="shared" si="72"/>
        <v>0</v>
      </c>
      <c r="T538" s="178"/>
      <c r="U538" s="178"/>
      <c r="V538" s="191"/>
      <c r="W538" s="53"/>
      <c r="Z538">
        <v>0</v>
      </c>
    </row>
    <row r="539" spans="1:26" ht="24.95" customHeight="1" x14ac:dyDescent="0.25">
      <c r="A539" s="179"/>
      <c r="B539" s="221">
        <v>371</v>
      </c>
      <c r="C539" s="216" t="s">
        <v>1012</v>
      </c>
      <c r="D539" s="315" t="s">
        <v>1013</v>
      </c>
      <c r="E539" s="315"/>
      <c r="F539" s="210" t="s">
        <v>113</v>
      </c>
      <c r="G539" s="212">
        <v>106.22</v>
      </c>
      <c r="H539" s="211"/>
      <c r="I539" s="211">
        <f t="shared" si="69"/>
        <v>0</v>
      </c>
      <c r="J539" s="210">
        <f t="shared" si="70"/>
        <v>10409.56</v>
      </c>
      <c r="K539" s="215">
        <f t="shared" si="71"/>
        <v>0</v>
      </c>
      <c r="L539" s="215"/>
      <c r="M539" s="215">
        <f>ROUND(G539*(H539),2)</f>
        <v>0</v>
      </c>
      <c r="N539" s="215">
        <v>98</v>
      </c>
      <c r="O539" s="215"/>
      <c r="P539" s="217"/>
      <c r="Q539" s="217"/>
      <c r="R539" s="217"/>
      <c r="S539" s="218">
        <f t="shared" si="72"/>
        <v>0</v>
      </c>
      <c r="T539" s="215"/>
      <c r="U539" s="215"/>
      <c r="V539" s="220"/>
      <c r="W539" s="53"/>
      <c r="Z539">
        <v>0</v>
      </c>
    </row>
    <row r="540" spans="1:26" ht="24.95" customHeight="1" x14ac:dyDescent="0.25">
      <c r="A540" s="179"/>
      <c r="B540" s="221">
        <v>372</v>
      </c>
      <c r="C540" s="216" t="s">
        <v>1014</v>
      </c>
      <c r="D540" s="315" t="s">
        <v>1015</v>
      </c>
      <c r="E540" s="315"/>
      <c r="F540" s="210" t="s">
        <v>113</v>
      </c>
      <c r="G540" s="212">
        <v>1.94</v>
      </c>
      <c r="H540" s="211"/>
      <c r="I540" s="211">
        <f t="shared" si="69"/>
        <v>0</v>
      </c>
      <c r="J540" s="210">
        <f t="shared" si="70"/>
        <v>131.91999999999999</v>
      </c>
      <c r="K540" s="215">
        <f t="shared" si="71"/>
        <v>0</v>
      </c>
      <c r="L540" s="215"/>
      <c r="M540" s="215">
        <f>ROUND(G540*(H540),2)</f>
        <v>0</v>
      </c>
      <c r="N540" s="215">
        <v>68</v>
      </c>
      <c r="O540" s="215"/>
      <c r="P540" s="217"/>
      <c r="Q540" s="217"/>
      <c r="R540" s="217"/>
      <c r="S540" s="218">
        <f t="shared" si="72"/>
        <v>0</v>
      </c>
      <c r="T540" s="215"/>
      <c r="U540" s="215"/>
      <c r="V540" s="220"/>
      <c r="W540" s="53"/>
      <c r="Z540">
        <v>0</v>
      </c>
    </row>
    <row r="541" spans="1:26" ht="24.95" customHeight="1" x14ac:dyDescent="0.25">
      <c r="A541" s="179"/>
      <c r="B541" s="205">
        <v>373</v>
      </c>
      <c r="C541" s="180" t="s">
        <v>1016</v>
      </c>
      <c r="D541" s="236" t="s">
        <v>1017</v>
      </c>
      <c r="E541" s="236"/>
      <c r="F541" s="173" t="s">
        <v>133</v>
      </c>
      <c r="G541" s="175">
        <v>12</v>
      </c>
      <c r="H541" s="174"/>
      <c r="I541" s="174">
        <f t="shared" si="69"/>
        <v>0</v>
      </c>
      <c r="J541" s="173">
        <f t="shared" si="70"/>
        <v>51</v>
      </c>
      <c r="K541" s="178">
        <f t="shared" si="71"/>
        <v>0</v>
      </c>
      <c r="L541" s="178">
        <f>ROUND(G541*(H541),2)</f>
        <v>0</v>
      </c>
      <c r="M541" s="178"/>
      <c r="N541" s="178">
        <v>4.25</v>
      </c>
      <c r="O541" s="178"/>
      <c r="P541" s="183">
        <v>6.0000000000000002E-5</v>
      </c>
      <c r="Q541" s="181"/>
      <c r="R541" s="181">
        <v>6.0000000000000002E-5</v>
      </c>
      <c r="S541" s="182">
        <f t="shared" si="72"/>
        <v>1E-3</v>
      </c>
      <c r="T541" s="178"/>
      <c r="U541" s="178"/>
      <c r="V541" s="191"/>
      <c r="W541" s="53"/>
      <c r="Z541">
        <v>0</v>
      </c>
    </row>
    <row r="542" spans="1:26" ht="35.1" customHeight="1" x14ac:dyDescent="0.25">
      <c r="A542" s="179"/>
      <c r="B542" s="221">
        <v>374</v>
      </c>
      <c r="C542" s="216" t="s">
        <v>1018</v>
      </c>
      <c r="D542" s="315" t="s">
        <v>1019</v>
      </c>
      <c r="E542" s="315"/>
      <c r="F542" s="210" t="s">
        <v>133</v>
      </c>
      <c r="G542" s="212">
        <v>12</v>
      </c>
      <c r="H542" s="211"/>
      <c r="I542" s="211">
        <f t="shared" si="69"/>
        <v>0</v>
      </c>
      <c r="J542" s="210">
        <f t="shared" si="70"/>
        <v>480</v>
      </c>
      <c r="K542" s="215">
        <f t="shared" si="71"/>
        <v>0</v>
      </c>
      <c r="L542" s="215"/>
      <c r="M542" s="215">
        <f>ROUND(G542*(H542),2)</f>
        <v>0</v>
      </c>
      <c r="N542" s="215">
        <v>40</v>
      </c>
      <c r="O542" s="215"/>
      <c r="P542" s="217"/>
      <c r="Q542" s="217"/>
      <c r="R542" s="217"/>
      <c r="S542" s="218">
        <f t="shared" si="72"/>
        <v>0</v>
      </c>
      <c r="T542" s="215"/>
      <c r="U542" s="215"/>
      <c r="V542" s="220"/>
      <c r="W542" s="53"/>
      <c r="Z542">
        <v>0</v>
      </c>
    </row>
    <row r="543" spans="1:26" ht="24.95" customHeight="1" x14ac:dyDescent="0.25">
      <c r="A543" s="179"/>
      <c r="B543" s="205">
        <v>375</v>
      </c>
      <c r="C543" s="180" t="s">
        <v>1020</v>
      </c>
      <c r="D543" s="236" t="s">
        <v>1021</v>
      </c>
      <c r="E543" s="236"/>
      <c r="F543" s="173" t="s">
        <v>133</v>
      </c>
      <c r="G543" s="175">
        <v>16.43</v>
      </c>
      <c r="H543" s="174"/>
      <c r="I543" s="174">
        <f t="shared" si="69"/>
        <v>0</v>
      </c>
      <c r="J543" s="173">
        <f t="shared" si="70"/>
        <v>796.86</v>
      </c>
      <c r="K543" s="178">
        <f t="shared" si="71"/>
        <v>0</v>
      </c>
      <c r="L543" s="178">
        <f>ROUND(G543*(H543),2)</f>
        <v>0</v>
      </c>
      <c r="M543" s="178"/>
      <c r="N543" s="178">
        <v>48.5</v>
      </c>
      <c r="O543" s="178"/>
      <c r="P543" s="181"/>
      <c r="Q543" s="181"/>
      <c r="R543" s="181"/>
      <c r="S543" s="182">
        <f t="shared" si="72"/>
        <v>0</v>
      </c>
      <c r="T543" s="178"/>
      <c r="U543" s="178"/>
      <c r="V543" s="191"/>
      <c r="W543" s="53"/>
      <c r="Z543">
        <v>0</v>
      </c>
    </row>
    <row r="544" spans="1:26" ht="50.1" customHeight="1" x14ac:dyDescent="0.25">
      <c r="A544" s="179"/>
      <c r="B544" s="221">
        <v>376</v>
      </c>
      <c r="C544" s="216" t="s">
        <v>1022</v>
      </c>
      <c r="D544" s="315" t="s">
        <v>1023</v>
      </c>
      <c r="E544" s="315"/>
      <c r="F544" s="210" t="s">
        <v>133</v>
      </c>
      <c r="G544" s="212">
        <v>16.43</v>
      </c>
      <c r="H544" s="211"/>
      <c r="I544" s="211">
        <f t="shared" si="69"/>
        <v>0</v>
      </c>
      <c r="J544" s="210">
        <f t="shared" si="70"/>
        <v>12897.55</v>
      </c>
      <c r="K544" s="215">
        <f t="shared" si="71"/>
        <v>0</v>
      </c>
      <c r="L544" s="215"/>
      <c r="M544" s="215">
        <f>ROUND(G544*(H544),2)</f>
        <v>0</v>
      </c>
      <c r="N544" s="215">
        <v>785</v>
      </c>
      <c r="O544" s="215"/>
      <c r="P544" s="217"/>
      <c r="Q544" s="217"/>
      <c r="R544" s="217"/>
      <c r="S544" s="218">
        <f t="shared" si="72"/>
        <v>0</v>
      </c>
      <c r="T544" s="215"/>
      <c r="U544" s="215"/>
      <c r="V544" s="220"/>
      <c r="W544" s="53"/>
      <c r="Z544">
        <v>0</v>
      </c>
    </row>
    <row r="545" spans="1:26" ht="24.95" customHeight="1" x14ac:dyDescent="0.25">
      <c r="A545" s="179"/>
      <c r="B545" s="205">
        <v>377</v>
      </c>
      <c r="C545" s="180" t="s">
        <v>1024</v>
      </c>
      <c r="D545" s="236" t="s">
        <v>1025</v>
      </c>
      <c r="E545" s="236"/>
      <c r="F545" s="173" t="s">
        <v>133</v>
      </c>
      <c r="G545" s="175">
        <v>62.16</v>
      </c>
      <c r="H545" s="174"/>
      <c r="I545" s="174">
        <f t="shared" si="69"/>
        <v>0</v>
      </c>
      <c r="J545" s="173">
        <f t="shared" si="70"/>
        <v>3014.76</v>
      </c>
      <c r="K545" s="178">
        <f t="shared" si="71"/>
        <v>0</v>
      </c>
      <c r="L545" s="178">
        <f>ROUND(G545*(H545),2)</f>
        <v>0</v>
      </c>
      <c r="M545" s="178"/>
      <c r="N545" s="178">
        <v>48.5</v>
      </c>
      <c r="O545" s="178"/>
      <c r="P545" s="181"/>
      <c r="Q545" s="181"/>
      <c r="R545" s="181"/>
      <c r="S545" s="182">
        <f t="shared" si="72"/>
        <v>0</v>
      </c>
      <c r="T545" s="178"/>
      <c r="U545" s="178"/>
      <c r="V545" s="191"/>
      <c r="W545" s="53"/>
      <c r="Z545">
        <v>0</v>
      </c>
    </row>
    <row r="546" spans="1:26" ht="35.1" customHeight="1" x14ac:dyDescent="0.25">
      <c r="A546" s="179"/>
      <c r="B546" s="221">
        <v>378</v>
      </c>
      <c r="C546" s="216" t="s">
        <v>1026</v>
      </c>
      <c r="D546" s="315" t="s">
        <v>1027</v>
      </c>
      <c r="E546" s="315"/>
      <c r="F546" s="210" t="s">
        <v>133</v>
      </c>
      <c r="G546" s="212">
        <v>20.16</v>
      </c>
      <c r="H546" s="211"/>
      <c r="I546" s="211">
        <f t="shared" si="69"/>
        <v>0</v>
      </c>
      <c r="J546" s="210">
        <f t="shared" si="70"/>
        <v>17236.8</v>
      </c>
      <c r="K546" s="215">
        <f t="shared" si="71"/>
        <v>0</v>
      </c>
      <c r="L546" s="215"/>
      <c r="M546" s="215">
        <f>ROUND(G546*(H546),2)</f>
        <v>0</v>
      </c>
      <c r="N546" s="215">
        <v>855</v>
      </c>
      <c r="O546" s="215"/>
      <c r="P546" s="217"/>
      <c r="Q546" s="217"/>
      <c r="R546" s="217"/>
      <c r="S546" s="218">
        <f t="shared" si="72"/>
        <v>0</v>
      </c>
      <c r="T546" s="215"/>
      <c r="U546" s="215"/>
      <c r="V546" s="220"/>
      <c r="W546" s="53"/>
      <c r="Z546">
        <v>0</v>
      </c>
    </row>
    <row r="547" spans="1:26" ht="50.1" customHeight="1" x14ac:dyDescent="0.25">
      <c r="A547" s="179"/>
      <c r="B547" s="221">
        <v>379</v>
      </c>
      <c r="C547" s="216" t="s">
        <v>1028</v>
      </c>
      <c r="D547" s="315" t="s">
        <v>1029</v>
      </c>
      <c r="E547" s="315"/>
      <c r="F547" s="210" t="s">
        <v>133</v>
      </c>
      <c r="G547" s="212">
        <v>42</v>
      </c>
      <c r="H547" s="211"/>
      <c r="I547" s="211">
        <f t="shared" si="69"/>
        <v>0</v>
      </c>
      <c r="J547" s="210">
        <f t="shared" si="70"/>
        <v>31710</v>
      </c>
      <c r="K547" s="215">
        <f t="shared" si="71"/>
        <v>0</v>
      </c>
      <c r="L547" s="215"/>
      <c r="M547" s="215">
        <f>ROUND(G547*(H547),2)</f>
        <v>0</v>
      </c>
      <c r="N547" s="215">
        <v>755</v>
      </c>
      <c r="O547" s="215"/>
      <c r="P547" s="217"/>
      <c r="Q547" s="217"/>
      <c r="R547" s="217"/>
      <c r="S547" s="218">
        <f t="shared" si="72"/>
        <v>0</v>
      </c>
      <c r="T547" s="215"/>
      <c r="U547" s="215"/>
      <c r="V547" s="220"/>
      <c r="W547" s="53"/>
      <c r="Z547">
        <v>0</v>
      </c>
    </row>
    <row r="548" spans="1:26" ht="24.95" customHeight="1" x14ac:dyDescent="0.25">
      <c r="A548" s="179"/>
      <c r="B548" s="205">
        <v>380</v>
      </c>
      <c r="C548" s="180" t="s">
        <v>1030</v>
      </c>
      <c r="D548" s="236" t="s">
        <v>1031</v>
      </c>
      <c r="E548" s="236"/>
      <c r="F548" s="173" t="s">
        <v>133</v>
      </c>
      <c r="G548" s="175">
        <v>17.05</v>
      </c>
      <c r="H548" s="174"/>
      <c r="I548" s="174">
        <f t="shared" si="69"/>
        <v>0</v>
      </c>
      <c r="J548" s="173">
        <f t="shared" si="70"/>
        <v>494.45</v>
      </c>
      <c r="K548" s="178">
        <f t="shared" si="71"/>
        <v>0</v>
      </c>
      <c r="L548" s="178">
        <f>ROUND(G548*(H548),2)</f>
        <v>0</v>
      </c>
      <c r="M548" s="178"/>
      <c r="N548" s="178">
        <v>29</v>
      </c>
      <c r="O548" s="178"/>
      <c r="P548" s="181"/>
      <c r="Q548" s="181"/>
      <c r="R548" s="181"/>
      <c r="S548" s="182">
        <f t="shared" si="72"/>
        <v>0</v>
      </c>
      <c r="T548" s="178"/>
      <c r="U548" s="178"/>
      <c r="V548" s="191"/>
      <c r="W548" s="53"/>
      <c r="Z548">
        <v>0</v>
      </c>
    </row>
    <row r="549" spans="1:26" ht="35.1" customHeight="1" x14ac:dyDescent="0.25">
      <c r="A549" s="179"/>
      <c r="B549" s="221">
        <v>381</v>
      </c>
      <c r="C549" s="216" t="s">
        <v>1032</v>
      </c>
      <c r="D549" s="315" t="s">
        <v>1033</v>
      </c>
      <c r="E549" s="315"/>
      <c r="F549" s="210" t="s">
        <v>133</v>
      </c>
      <c r="G549" s="212">
        <v>4.05</v>
      </c>
      <c r="H549" s="211"/>
      <c r="I549" s="211">
        <f t="shared" si="69"/>
        <v>0</v>
      </c>
      <c r="J549" s="210">
        <f t="shared" si="70"/>
        <v>303.75</v>
      </c>
      <c r="K549" s="215">
        <f t="shared" si="71"/>
        <v>0</v>
      </c>
      <c r="L549" s="215"/>
      <c r="M549" s="215">
        <f>ROUND(G549*(H549),2)</f>
        <v>0</v>
      </c>
      <c r="N549" s="215">
        <v>75</v>
      </c>
      <c r="O549" s="215"/>
      <c r="P549" s="217"/>
      <c r="Q549" s="217"/>
      <c r="R549" s="217"/>
      <c r="S549" s="218">
        <f t="shared" si="72"/>
        <v>0</v>
      </c>
      <c r="T549" s="215"/>
      <c r="U549" s="215"/>
      <c r="V549" s="220"/>
      <c r="W549" s="53"/>
      <c r="Z549">
        <v>0</v>
      </c>
    </row>
    <row r="550" spans="1:26" ht="35.1" customHeight="1" x14ac:dyDescent="0.25">
      <c r="A550" s="179"/>
      <c r="B550" s="221">
        <v>382</v>
      </c>
      <c r="C550" s="216" t="s">
        <v>1034</v>
      </c>
      <c r="D550" s="315" t="s">
        <v>1035</v>
      </c>
      <c r="E550" s="315"/>
      <c r="F550" s="210" t="s">
        <v>133</v>
      </c>
      <c r="G550" s="212">
        <v>1</v>
      </c>
      <c r="H550" s="211"/>
      <c r="I550" s="211">
        <f t="shared" si="69"/>
        <v>0</v>
      </c>
      <c r="J550" s="210">
        <f t="shared" si="70"/>
        <v>70</v>
      </c>
      <c r="K550" s="215">
        <f t="shared" si="71"/>
        <v>0</v>
      </c>
      <c r="L550" s="215"/>
      <c r="M550" s="215">
        <f>ROUND(G550*(H550),2)</f>
        <v>0</v>
      </c>
      <c r="N550" s="215">
        <v>70</v>
      </c>
      <c r="O550" s="215"/>
      <c r="P550" s="217"/>
      <c r="Q550" s="217"/>
      <c r="R550" s="217"/>
      <c r="S550" s="218">
        <f t="shared" si="72"/>
        <v>0</v>
      </c>
      <c r="T550" s="215"/>
      <c r="U550" s="215"/>
      <c r="V550" s="220"/>
      <c r="W550" s="53"/>
      <c r="Z550">
        <v>0</v>
      </c>
    </row>
    <row r="551" spans="1:26" ht="35.1" customHeight="1" x14ac:dyDescent="0.25">
      <c r="A551" s="179"/>
      <c r="B551" s="221">
        <v>383</v>
      </c>
      <c r="C551" s="216" t="s">
        <v>1036</v>
      </c>
      <c r="D551" s="315" t="s">
        <v>1037</v>
      </c>
      <c r="E551" s="315"/>
      <c r="F551" s="210" t="s">
        <v>133</v>
      </c>
      <c r="G551" s="212">
        <v>12</v>
      </c>
      <c r="H551" s="211"/>
      <c r="I551" s="211">
        <f t="shared" si="69"/>
        <v>0</v>
      </c>
      <c r="J551" s="210">
        <f t="shared" si="70"/>
        <v>780</v>
      </c>
      <c r="K551" s="215">
        <f t="shared" si="71"/>
        <v>0</v>
      </c>
      <c r="L551" s="215"/>
      <c r="M551" s="215">
        <f>ROUND(G551*(H551),2)</f>
        <v>0</v>
      </c>
      <c r="N551" s="215">
        <v>65</v>
      </c>
      <c r="O551" s="215"/>
      <c r="P551" s="217"/>
      <c r="Q551" s="217"/>
      <c r="R551" s="217"/>
      <c r="S551" s="218">
        <f t="shared" si="72"/>
        <v>0</v>
      </c>
      <c r="T551" s="215"/>
      <c r="U551" s="215"/>
      <c r="V551" s="220"/>
      <c r="W551" s="53"/>
      <c r="Z551">
        <v>0</v>
      </c>
    </row>
    <row r="552" spans="1:26" ht="24.95" customHeight="1" x14ac:dyDescent="0.25">
      <c r="A552" s="179"/>
      <c r="B552" s="205">
        <v>384</v>
      </c>
      <c r="C552" s="180" t="s">
        <v>1038</v>
      </c>
      <c r="D552" s="236" t="s">
        <v>1039</v>
      </c>
      <c r="E552" s="236"/>
      <c r="F552" s="173" t="s">
        <v>133</v>
      </c>
      <c r="G552" s="175">
        <v>58.351999999999997</v>
      </c>
      <c r="H552" s="174"/>
      <c r="I552" s="174">
        <f t="shared" si="69"/>
        <v>0</v>
      </c>
      <c r="J552" s="173">
        <f t="shared" si="70"/>
        <v>2042.32</v>
      </c>
      <c r="K552" s="178">
        <f t="shared" si="71"/>
        <v>0</v>
      </c>
      <c r="L552" s="178">
        <f>ROUND(G552*(H552),2)</f>
        <v>0</v>
      </c>
      <c r="M552" s="178"/>
      <c r="N552" s="178">
        <v>35</v>
      </c>
      <c r="O552" s="178"/>
      <c r="P552" s="181"/>
      <c r="Q552" s="181"/>
      <c r="R552" s="181"/>
      <c r="S552" s="182">
        <f t="shared" si="72"/>
        <v>0</v>
      </c>
      <c r="T552" s="178"/>
      <c r="U552" s="178"/>
      <c r="V552" s="191"/>
      <c r="W552" s="53"/>
      <c r="Z552">
        <v>0</v>
      </c>
    </row>
    <row r="553" spans="1:26" ht="35.1" customHeight="1" x14ac:dyDescent="0.25">
      <c r="A553" s="179"/>
      <c r="B553" s="221">
        <v>385</v>
      </c>
      <c r="C553" s="216" t="s">
        <v>1040</v>
      </c>
      <c r="D553" s="315" t="s">
        <v>1041</v>
      </c>
      <c r="E553" s="315"/>
      <c r="F553" s="210" t="s">
        <v>133</v>
      </c>
      <c r="G553" s="212">
        <v>17.872</v>
      </c>
      <c r="H553" s="211"/>
      <c r="I553" s="211">
        <f t="shared" si="69"/>
        <v>0</v>
      </c>
      <c r="J553" s="210">
        <f t="shared" si="70"/>
        <v>1519.12</v>
      </c>
      <c r="K553" s="215">
        <f t="shared" si="71"/>
        <v>0</v>
      </c>
      <c r="L553" s="215"/>
      <c r="M553" s="215">
        <f>ROUND(G553*(H553),2)</f>
        <v>0</v>
      </c>
      <c r="N553" s="215">
        <v>85</v>
      </c>
      <c r="O553" s="215"/>
      <c r="P553" s="217"/>
      <c r="Q553" s="217"/>
      <c r="R553" s="217"/>
      <c r="S553" s="218">
        <f t="shared" si="72"/>
        <v>0</v>
      </c>
      <c r="T553" s="215"/>
      <c r="U553" s="215"/>
      <c r="V553" s="220"/>
      <c r="W553" s="53"/>
      <c r="Z553">
        <v>0</v>
      </c>
    </row>
    <row r="554" spans="1:26" ht="35.1" customHeight="1" x14ac:dyDescent="0.25">
      <c r="A554" s="179"/>
      <c r="B554" s="221">
        <v>386</v>
      </c>
      <c r="C554" s="216" t="s">
        <v>1042</v>
      </c>
      <c r="D554" s="315" t="s">
        <v>1043</v>
      </c>
      <c r="E554" s="315"/>
      <c r="F554" s="210" t="s">
        <v>133</v>
      </c>
      <c r="G554" s="212">
        <v>10.48</v>
      </c>
      <c r="H554" s="211"/>
      <c r="I554" s="211">
        <f t="shared" si="69"/>
        <v>0</v>
      </c>
      <c r="J554" s="210">
        <f t="shared" si="70"/>
        <v>786</v>
      </c>
      <c r="K554" s="215">
        <f t="shared" si="71"/>
        <v>0</v>
      </c>
      <c r="L554" s="215"/>
      <c r="M554" s="215">
        <f>ROUND(G554*(H554),2)</f>
        <v>0</v>
      </c>
      <c r="N554" s="215">
        <v>75</v>
      </c>
      <c r="O554" s="215"/>
      <c r="P554" s="217"/>
      <c r="Q554" s="217"/>
      <c r="R554" s="217"/>
      <c r="S554" s="218">
        <f t="shared" si="72"/>
        <v>0</v>
      </c>
      <c r="T554" s="215"/>
      <c r="U554" s="215"/>
      <c r="V554" s="220"/>
      <c r="W554" s="53"/>
      <c r="Z554">
        <v>0</v>
      </c>
    </row>
    <row r="555" spans="1:26" ht="35.1" customHeight="1" x14ac:dyDescent="0.25">
      <c r="A555" s="179"/>
      <c r="B555" s="221">
        <v>387</v>
      </c>
      <c r="C555" s="216" t="s">
        <v>1044</v>
      </c>
      <c r="D555" s="315" t="s">
        <v>1045</v>
      </c>
      <c r="E555" s="315"/>
      <c r="F555" s="210" t="s">
        <v>133</v>
      </c>
      <c r="G555" s="212">
        <v>30</v>
      </c>
      <c r="H555" s="211"/>
      <c r="I555" s="211">
        <f t="shared" si="69"/>
        <v>0</v>
      </c>
      <c r="J555" s="210">
        <f t="shared" si="70"/>
        <v>2100</v>
      </c>
      <c r="K555" s="215">
        <f t="shared" si="71"/>
        <v>0</v>
      </c>
      <c r="L555" s="215"/>
      <c r="M555" s="215">
        <f>ROUND(G555*(H555),2)</f>
        <v>0</v>
      </c>
      <c r="N555" s="215">
        <v>70</v>
      </c>
      <c r="O555" s="215"/>
      <c r="P555" s="217"/>
      <c r="Q555" s="217"/>
      <c r="R555" s="217"/>
      <c r="S555" s="218">
        <f t="shared" si="72"/>
        <v>0</v>
      </c>
      <c r="T555" s="215"/>
      <c r="U555" s="215"/>
      <c r="V555" s="220"/>
      <c r="W555" s="53"/>
      <c r="Z555">
        <v>0</v>
      </c>
    </row>
    <row r="556" spans="1:26" ht="24.95" customHeight="1" x14ac:dyDescent="0.25">
      <c r="A556" s="179"/>
      <c r="B556" s="205">
        <v>388</v>
      </c>
      <c r="C556" s="180" t="s">
        <v>1046</v>
      </c>
      <c r="D556" s="236" t="s">
        <v>1047</v>
      </c>
      <c r="E556" s="236"/>
      <c r="F556" s="173" t="s">
        <v>133</v>
      </c>
      <c r="G556" s="175">
        <v>41.642000000000003</v>
      </c>
      <c r="H556" s="174"/>
      <c r="I556" s="174">
        <f t="shared" si="69"/>
        <v>0</v>
      </c>
      <c r="J556" s="173">
        <f t="shared" si="70"/>
        <v>677.52</v>
      </c>
      <c r="K556" s="178">
        <f t="shared" si="71"/>
        <v>0</v>
      </c>
      <c r="L556" s="178">
        <f>ROUND(G556*(H556),2)</f>
        <v>0</v>
      </c>
      <c r="M556" s="178"/>
      <c r="N556" s="178">
        <v>16.27</v>
      </c>
      <c r="O556" s="178"/>
      <c r="P556" s="181"/>
      <c r="Q556" s="181"/>
      <c r="R556" s="181"/>
      <c r="S556" s="182">
        <f t="shared" si="72"/>
        <v>0</v>
      </c>
      <c r="T556" s="178"/>
      <c r="U556" s="178"/>
      <c r="V556" s="191"/>
      <c r="W556" s="53"/>
      <c r="Z556">
        <v>0</v>
      </c>
    </row>
    <row r="557" spans="1:26" ht="35.1" customHeight="1" x14ac:dyDescent="0.25">
      <c r="A557" s="179"/>
      <c r="B557" s="221">
        <v>389</v>
      </c>
      <c r="C557" s="216" t="s">
        <v>1048</v>
      </c>
      <c r="D557" s="315" t="s">
        <v>1049</v>
      </c>
      <c r="E557" s="315"/>
      <c r="F557" s="210" t="s">
        <v>133</v>
      </c>
      <c r="G557" s="212">
        <v>41.642000000000003</v>
      </c>
      <c r="H557" s="211"/>
      <c r="I557" s="211">
        <f t="shared" si="69"/>
        <v>0</v>
      </c>
      <c r="J557" s="210">
        <f t="shared" si="70"/>
        <v>761.63</v>
      </c>
      <c r="K557" s="215">
        <f t="shared" si="71"/>
        <v>0</v>
      </c>
      <c r="L557" s="215"/>
      <c r="M557" s="215">
        <f>ROUND(G557*(H557),2)</f>
        <v>0</v>
      </c>
      <c r="N557" s="215">
        <v>18.29</v>
      </c>
      <c r="O557" s="215"/>
      <c r="P557" s="217"/>
      <c r="Q557" s="217"/>
      <c r="R557" s="217"/>
      <c r="S557" s="218">
        <f t="shared" si="72"/>
        <v>0</v>
      </c>
      <c r="T557" s="215"/>
      <c r="U557" s="215"/>
      <c r="V557" s="220"/>
      <c r="W557" s="53"/>
      <c r="Z557">
        <v>0</v>
      </c>
    </row>
    <row r="558" spans="1:26" ht="24.95" customHeight="1" x14ac:dyDescent="0.25">
      <c r="A558" s="179"/>
      <c r="B558" s="205">
        <v>390</v>
      </c>
      <c r="C558" s="180" t="s">
        <v>1050</v>
      </c>
      <c r="D558" s="236" t="s">
        <v>1051</v>
      </c>
      <c r="E558" s="236"/>
      <c r="F558" s="173" t="s">
        <v>270</v>
      </c>
      <c r="G558" s="175">
        <v>1138.7159999999999</v>
      </c>
      <c r="H558" s="174"/>
      <c r="I558" s="174">
        <f t="shared" si="69"/>
        <v>0</v>
      </c>
      <c r="J558" s="173">
        <f t="shared" si="70"/>
        <v>967.91</v>
      </c>
      <c r="K558" s="178">
        <f t="shared" si="71"/>
        <v>0</v>
      </c>
      <c r="L558" s="178">
        <f>ROUND(G558*(H558),2)</f>
        <v>0</v>
      </c>
      <c r="M558" s="178"/>
      <c r="N558" s="178">
        <v>0.85</v>
      </c>
      <c r="O558" s="178"/>
      <c r="P558" s="183">
        <v>6.0000000000000002E-5</v>
      </c>
      <c r="Q558" s="181"/>
      <c r="R558" s="181">
        <v>6.0000000000000002E-5</v>
      </c>
      <c r="S558" s="182">
        <f t="shared" si="72"/>
        <v>6.8000000000000005E-2</v>
      </c>
      <c r="T558" s="178"/>
      <c r="U558" s="178"/>
      <c r="V558" s="191"/>
      <c r="W558" s="53"/>
      <c r="Z558">
        <v>0</v>
      </c>
    </row>
    <row r="559" spans="1:26" ht="24.95" customHeight="1" x14ac:dyDescent="0.25">
      <c r="A559" s="179"/>
      <c r="B559" s="221">
        <v>391</v>
      </c>
      <c r="C559" s="216" t="s">
        <v>1052</v>
      </c>
      <c r="D559" s="315" t="s">
        <v>1053</v>
      </c>
      <c r="E559" s="315"/>
      <c r="F559" s="210" t="s">
        <v>270</v>
      </c>
      <c r="G559" s="212">
        <v>1195.652</v>
      </c>
      <c r="H559" s="211"/>
      <c r="I559" s="211">
        <f t="shared" si="69"/>
        <v>0</v>
      </c>
      <c r="J559" s="210">
        <f t="shared" si="70"/>
        <v>3527.17</v>
      </c>
      <c r="K559" s="215">
        <f t="shared" si="71"/>
        <v>0</v>
      </c>
      <c r="L559" s="215"/>
      <c r="M559" s="215">
        <f>ROUND(G559*(H559),2)</f>
        <v>0</v>
      </c>
      <c r="N559" s="215">
        <v>2.95</v>
      </c>
      <c r="O559" s="215"/>
      <c r="P559" s="217"/>
      <c r="Q559" s="217"/>
      <c r="R559" s="217"/>
      <c r="S559" s="218">
        <f t="shared" si="72"/>
        <v>0</v>
      </c>
      <c r="T559" s="215"/>
      <c r="U559" s="215"/>
      <c r="V559" s="220"/>
      <c r="W559" s="53"/>
      <c r="Z559">
        <v>0</v>
      </c>
    </row>
    <row r="560" spans="1:26" ht="24.95" customHeight="1" x14ac:dyDescent="0.25">
      <c r="A560" s="179"/>
      <c r="B560" s="205">
        <v>392</v>
      </c>
      <c r="C560" s="180" t="s">
        <v>1054</v>
      </c>
      <c r="D560" s="236" t="s">
        <v>1055</v>
      </c>
      <c r="E560" s="236"/>
      <c r="F560" s="173" t="s">
        <v>133</v>
      </c>
      <c r="G560" s="175">
        <v>200.77</v>
      </c>
      <c r="H560" s="174"/>
      <c r="I560" s="174">
        <f t="shared" si="69"/>
        <v>0</v>
      </c>
      <c r="J560" s="173">
        <f t="shared" si="70"/>
        <v>3537.57</v>
      </c>
      <c r="K560" s="178">
        <f t="shared" si="71"/>
        <v>0</v>
      </c>
      <c r="L560" s="178">
        <f>ROUND(G560*(H560),2)</f>
        <v>0</v>
      </c>
      <c r="M560" s="178"/>
      <c r="N560" s="178">
        <v>17.62</v>
      </c>
      <c r="O560" s="178"/>
      <c r="P560" s="181"/>
      <c r="Q560" s="181"/>
      <c r="R560" s="181"/>
      <c r="S560" s="182">
        <f t="shared" si="72"/>
        <v>0</v>
      </c>
      <c r="T560" s="178"/>
      <c r="U560" s="178"/>
      <c r="V560" s="191"/>
      <c r="W560" s="53"/>
      <c r="Z560">
        <v>0</v>
      </c>
    </row>
    <row r="561" spans="1:26" ht="24.95" customHeight="1" x14ac:dyDescent="0.25">
      <c r="A561" s="179"/>
      <c r="B561" s="205">
        <v>393</v>
      </c>
      <c r="C561" s="180" t="s">
        <v>1056</v>
      </c>
      <c r="D561" s="236" t="s">
        <v>1057</v>
      </c>
      <c r="E561" s="236"/>
      <c r="F561" s="173" t="s">
        <v>133</v>
      </c>
      <c r="G561" s="175">
        <v>40.29</v>
      </c>
      <c r="H561" s="174"/>
      <c r="I561" s="174">
        <f t="shared" si="69"/>
        <v>0</v>
      </c>
      <c r="J561" s="173">
        <f t="shared" si="70"/>
        <v>709.91</v>
      </c>
      <c r="K561" s="178">
        <f t="shared" si="71"/>
        <v>0</v>
      </c>
      <c r="L561" s="178">
        <f>ROUND(G561*(H561),2)</f>
        <v>0</v>
      </c>
      <c r="M561" s="178"/>
      <c r="N561" s="178">
        <v>17.62</v>
      </c>
      <c r="O561" s="178"/>
      <c r="P561" s="181"/>
      <c r="Q561" s="181"/>
      <c r="R561" s="181"/>
      <c r="S561" s="182">
        <f t="shared" si="72"/>
        <v>0</v>
      </c>
      <c r="T561" s="178"/>
      <c r="U561" s="178"/>
      <c r="V561" s="191"/>
      <c r="W561" s="53"/>
      <c r="Z561">
        <v>0</v>
      </c>
    </row>
    <row r="562" spans="1:26" ht="24.95" customHeight="1" x14ac:dyDescent="0.25">
      <c r="A562" s="179"/>
      <c r="B562" s="205">
        <v>394</v>
      </c>
      <c r="C562" s="180" t="s">
        <v>1058</v>
      </c>
      <c r="D562" s="236" t="s">
        <v>1059</v>
      </c>
      <c r="E562" s="236"/>
      <c r="F562" s="173" t="s">
        <v>133</v>
      </c>
      <c r="G562" s="175">
        <v>283.69</v>
      </c>
      <c r="H562" s="174"/>
      <c r="I562" s="174">
        <f t="shared" si="69"/>
        <v>0</v>
      </c>
      <c r="J562" s="173">
        <f t="shared" si="70"/>
        <v>4998.62</v>
      </c>
      <c r="K562" s="178">
        <f t="shared" si="71"/>
        <v>0</v>
      </c>
      <c r="L562" s="178">
        <f>ROUND(G562*(H562),2)</f>
        <v>0</v>
      </c>
      <c r="M562" s="178"/>
      <c r="N562" s="178">
        <v>17.62</v>
      </c>
      <c r="O562" s="178"/>
      <c r="P562" s="181"/>
      <c r="Q562" s="181"/>
      <c r="R562" s="181"/>
      <c r="S562" s="182">
        <f t="shared" si="72"/>
        <v>0</v>
      </c>
      <c r="T562" s="178"/>
      <c r="U562" s="178"/>
      <c r="V562" s="191"/>
      <c r="W562" s="53"/>
      <c r="Z562">
        <v>0</v>
      </c>
    </row>
    <row r="563" spans="1:26" ht="24.95" customHeight="1" x14ac:dyDescent="0.25">
      <c r="A563" s="179"/>
      <c r="B563" s="221">
        <v>395</v>
      </c>
      <c r="C563" s="216" t="s">
        <v>1060</v>
      </c>
      <c r="D563" s="315" t="s">
        <v>1061</v>
      </c>
      <c r="E563" s="315"/>
      <c r="F563" s="210" t="s">
        <v>133</v>
      </c>
      <c r="G563" s="212">
        <v>330</v>
      </c>
      <c r="H563" s="211"/>
      <c r="I563" s="211">
        <f t="shared" si="69"/>
        <v>0</v>
      </c>
      <c r="J563" s="210">
        <f t="shared" si="70"/>
        <v>240.9</v>
      </c>
      <c r="K563" s="215">
        <f t="shared" si="71"/>
        <v>0</v>
      </c>
      <c r="L563" s="215"/>
      <c r="M563" s="215">
        <f t="shared" ref="M563:M584" si="73">ROUND(G563*(H563),2)</f>
        <v>0</v>
      </c>
      <c r="N563" s="215">
        <v>0.73</v>
      </c>
      <c r="O563" s="215"/>
      <c r="P563" s="217"/>
      <c r="Q563" s="217"/>
      <c r="R563" s="217"/>
      <c r="S563" s="218">
        <f t="shared" si="72"/>
        <v>0</v>
      </c>
      <c r="T563" s="215"/>
      <c r="U563" s="215"/>
      <c r="V563" s="220"/>
      <c r="W563" s="53"/>
      <c r="Z563">
        <v>0</v>
      </c>
    </row>
    <row r="564" spans="1:26" ht="24.95" customHeight="1" x14ac:dyDescent="0.25">
      <c r="A564" s="179"/>
      <c r="B564" s="221">
        <v>396</v>
      </c>
      <c r="C564" s="216" t="s">
        <v>1062</v>
      </c>
      <c r="D564" s="315" t="s">
        <v>1063</v>
      </c>
      <c r="E564" s="315"/>
      <c r="F564" s="210" t="s">
        <v>133</v>
      </c>
      <c r="G564" s="212">
        <v>330</v>
      </c>
      <c r="H564" s="211"/>
      <c r="I564" s="211">
        <f t="shared" ref="I564:I595" si="74">ROUND(G564*(H564),2)</f>
        <v>0</v>
      </c>
      <c r="J564" s="210">
        <f t="shared" ref="J564:J595" si="75">ROUND(G564*(N564),2)</f>
        <v>240.9</v>
      </c>
      <c r="K564" s="215">
        <f t="shared" ref="K564:K595" si="76">ROUND(G564*(O564),2)</f>
        <v>0</v>
      </c>
      <c r="L564" s="215"/>
      <c r="M564" s="215">
        <f t="shared" si="73"/>
        <v>0</v>
      </c>
      <c r="N564" s="215">
        <v>0.73</v>
      </c>
      <c r="O564" s="215"/>
      <c r="P564" s="217"/>
      <c r="Q564" s="217"/>
      <c r="R564" s="217"/>
      <c r="S564" s="218">
        <f t="shared" ref="S564:S595" si="77">ROUND(G564*(P564),3)</f>
        <v>0</v>
      </c>
      <c r="T564" s="215"/>
      <c r="U564" s="215"/>
      <c r="V564" s="220"/>
      <c r="W564" s="53"/>
      <c r="Z564">
        <v>0</v>
      </c>
    </row>
    <row r="565" spans="1:26" ht="50.1" customHeight="1" x14ac:dyDescent="0.25">
      <c r="A565" s="179"/>
      <c r="B565" s="221">
        <v>397</v>
      </c>
      <c r="C565" s="216" t="s">
        <v>1064</v>
      </c>
      <c r="D565" s="315" t="s">
        <v>1065</v>
      </c>
      <c r="E565" s="315"/>
      <c r="F565" s="210" t="s">
        <v>175</v>
      </c>
      <c r="G565" s="212">
        <v>1</v>
      </c>
      <c r="H565" s="211"/>
      <c r="I565" s="211">
        <f t="shared" si="74"/>
        <v>0</v>
      </c>
      <c r="J565" s="210">
        <f t="shared" si="75"/>
        <v>11290</v>
      </c>
      <c r="K565" s="215">
        <f t="shared" si="76"/>
        <v>0</v>
      </c>
      <c r="L565" s="215"/>
      <c r="M565" s="215">
        <f t="shared" si="73"/>
        <v>0</v>
      </c>
      <c r="N565" s="215">
        <v>11290</v>
      </c>
      <c r="O565" s="215"/>
      <c r="P565" s="217"/>
      <c r="Q565" s="217"/>
      <c r="R565" s="217"/>
      <c r="S565" s="218">
        <f t="shared" si="77"/>
        <v>0</v>
      </c>
      <c r="T565" s="215"/>
      <c r="U565" s="215"/>
      <c r="V565" s="220"/>
      <c r="W565" s="53"/>
      <c r="Z565">
        <v>0</v>
      </c>
    </row>
    <row r="566" spans="1:26" ht="35.1" customHeight="1" x14ac:dyDescent="0.25">
      <c r="A566" s="179"/>
      <c r="B566" s="221">
        <v>398</v>
      </c>
      <c r="C566" s="216" t="s">
        <v>1066</v>
      </c>
      <c r="D566" s="315" t="s">
        <v>1067</v>
      </c>
      <c r="E566" s="315"/>
      <c r="F566" s="210" t="s">
        <v>175</v>
      </c>
      <c r="G566" s="212">
        <v>1</v>
      </c>
      <c r="H566" s="211"/>
      <c r="I566" s="211">
        <f t="shared" si="74"/>
        <v>0</v>
      </c>
      <c r="J566" s="210">
        <f t="shared" si="75"/>
        <v>4018</v>
      </c>
      <c r="K566" s="215">
        <f t="shared" si="76"/>
        <v>0</v>
      </c>
      <c r="L566" s="215"/>
      <c r="M566" s="215">
        <f t="shared" si="73"/>
        <v>0</v>
      </c>
      <c r="N566" s="215">
        <v>4018</v>
      </c>
      <c r="O566" s="215"/>
      <c r="P566" s="217"/>
      <c r="Q566" s="217"/>
      <c r="R566" s="217"/>
      <c r="S566" s="218">
        <f t="shared" si="77"/>
        <v>0</v>
      </c>
      <c r="T566" s="215"/>
      <c r="U566" s="215"/>
      <c r="V566" s="220"/>
      <c r="W566" s="53"/>
      <c r="Z566">
        <v>0</v>
      </c>
    </row>
    <row r="567" spans="1:26" ht="35.1" customHeight="1" x14ac:dyDescent="0.25">
      <c r="A567" s="179"/>
      <c r="B567" s="221">
        <v>399</v>
      </c>
      <c r="C567" s="216" t="s">
        <v>1068</v>
      </c>
      <c r="D567" s="315" t="s">
        <v>1069</v>
      </c>
      <c r="E567" s="315"/>
      <c r="F567" s="210" t="s">
        <v>175</v>
      </c>
      <c r="G567" s="212">
        <v>1</v>
      </c>
      <c r="H567" s="211"/>
      <c r="I567" s="211">
        <f t="shared" si="74"/>
        <v>0</v>
      </c>
      <c r="J567" s="210">
        <f t="shared" si="75"/>
        <v>5125</v>
      </c>
      <c r="K567" s="215">
        <f t="shared" si="76"/>
        <v>0</v>
      </c>
      <c r="L567" s="215"/>
      <c r="M567" s="215">
        <f t="shared" si="73"/>
        <v>0</v>
      </c>
      <c r="N567" s="215">
        <v>5125</v>
      </c>
      <c r="O567" s="215"/>
      <c r="P567" s="217"/>
      <c r="Q567" s="217"/>
      <c r="R567" s="217"/>
      <c r="S567" s="218">
        <f t="shared" si="77"/>
        <v>0</v>
      </c>
      <c r="T567" s="215"/>
      <c r="U567" s="215"/>
      <c r="V567" s="220"/>
      <c r="W567" s="53"/>
      <c r="Z567">
        <v>0</v>
      </c>
    </row>
    <row r="568" spans="1:26" ht="50.1" customHeight="1" x14ac:dyDescent="0.25">
      <c r="A568" s="179"/>
      <c r="B568" s="221">
        <v>400</v>
      </c>
      <c r="C568" s="216" t="s">
        <v>1070</v>
      </c>
      <c r="D568" s="315" t="s">
        <v>1071</v>
      </c>
      <c r="E568" s="315"/>
      <c r="F568" s="210" t="s">
        <v>175</v>
      </c>
      <c r="G568" s="212">
        <v>1</v>
      </c>
      <c r="H568" s="211"/>
      <c r="I568" s="211">
        <f t="shared" si="74"/>
        <v>0</v>
      </c>
      <c r="J568" s="210">
        <f t="shared" si="75"/>
        <v>3630</v>
      </c>
      <c r="K568" s="215">
        <f t="shared" si="76"/>
        <v>0</v>
      </c>
      <c r="L568" s="215"/>
      <c r="M568" s="215">
        <f t="shared" si="73"/>
        <v>0</v>
      </c>
      <c r="N568" s="215">
        <v>3630</v>
      </c>
      <c r="O568" s="215"/>
      <c r="P568" s="217"/>
      <c r="Q568" s="217"/>
      <c r="R568" s="217"/>
      <c r="S568" s="218">
        <f t="shared" si="77"/>
        <v>0</v>
      </c>
      <c r="T568" s="215"/>
      <c r="U568" s="215"/>
      <c r="V568" s="220"/>
      <c r="W568" s="53"/>
      <c r="Z568">
        <v>0</v>
      </c>
    </row>
    <row r="569" spans="1:26" ht="35.1" customHeight="1" x14ac:dyDescent="0.25">
      <c r="A569" s="179"/>
      <c r="B569" s="221">
        <v>401</v>
      </c>
      <c r="C569" s="216" t="s">
        <v>1072</v>
      </c>
      <c r="D569" s="315" t="s">
        <v>1073</v>
      </c>
      <c r="E569" s="315"/>
      <c r="F569" s="210" t="s">
        <v>175</v>
      </c>
      <c r="G569" s="212">
        <v>1</v>
      </c>
      <c r="H569" s="211"/>
      <c r="I569" s="211">
        <f t="shared" si="74"/>
        <v>0</v>
      </c>
      <c r="J569" s="210">
        <f t="shared" si="75"/>
        <v>11865</v>
      </c>
      <c r="K569" s="215">
        <f t="shared" si="76"/>
        <v>0</v>
      </c>
      <c r="L569" s="215"/>
      <c r="M569" s="215">
        <f t="shared" si="73"/>
        <v>0</v>
      </c>
      <c r="N569" s="215">
        <v>11865</v>
      </c>
      <c r="O569" s="215"/>
      <c r="P569" s="217"/>
      <c r="Q569" s="217"/>
      <c r="R569" s="217"/>
      <c r="S569" s="218">
        <f t="shared" si="77"/>
        <v>0</v>
      </c>
      <c r="T569" s="215"/>
      <c r="U569" s="215"/>
      <c r="V569" s="220"/>
      <c r="W569" s="53"/>
      <c r="Z569">
        <v>0</v>
      </c>
    </row>
    <row r="570" spans="1:26" ht="50.1" customHeight="1" x14ac:dyDescent="0.25">
      <c r="A570" s="179"/>
      <c r="B570" s="221">
        <v>402</v>
      </c>
      <c r="C570" s="216" t="s">
        <v>1074</v>
      </c>
      <c r="D570" s="315" t="s">
        <v>1075</v>
      </c>
      <c r="E570" s="315"/>
      <c r="F570" s="210" t="s">
        <v>175</v>
      </c>
      <c r="G570" s="212">
        <v>1</v>
      </c>
      <c r="H570" s="211"/>
      <c r="I570" s="211">
        <f t="shared" si="74"/>
        <v>0</v>
      </c>
      <c r="J570" s="210">
        <f t="shared" si="75"/>
        <v>7865</v>
      </c>
      <c r="K570" s="215">
        <f t="shared" si="76"/>
        <v>0</v>
      </c>
      <c r="L570" s="215"/>
      <c r="M570" s="215">
        <f t="shared" si="73"/>
        <v>0</v>
      </c>
      <c r="N570" s="215">
        <v>7865</v>
      </c>
      <c r="O570" s="215"/>
      <c r="P570" s="217"/>
      <c r="Q570" s="217"/>
      <c r="R570" s="217"/>
      <c r="S570" s="218">
        <f t="shared" si="77"/>
        <v>0</v>
      </c>
      <c r="T570" s="215"/>
      <c r="U570" s="215"/>
      <c r="V570" s="220"/>
      <c r="W570" s="53"/>
      <c r="Z570">
        <v>0</v>
      </c>
    </row>
    <row r="571" spans="1:26" ht="35.1" customHeight="1" x14ac:dyDescent="0.25">
      <c r="A571" s="179"/>
      <c r="B571" s="221">
        <v>403</v>
      </c>
      <c r="C571" s="216" t="s">
        <v>1076</v>
      </c>
      <c r="D571" s="315" t="s">
        <v>1077</v>
      </c>
      <c r="E571" s="315"/>
      <c r="F571" s="210" t="s">
        <v>175</v>
      </c>
      <c r="G571" s="212">
        <v>1</v>
      </c>
      <c r="H571" s="211"/>
      <c r="I571" s="211">
        <f t="shared" si="74"/>
        <v>0</v>
      </c>
      <c r="J571" s="210">
        <f t="shared" si="75"/>
        <v>1340</v>
      </c>
      <c r="K571" s="215">
        <f t="shared" si="76"/>
        <v>0</v>
      </c>
      <c r="L571" s="215"/>
      <c r="M571" s="215">
        <f t="shared" si="73"/>
        <v>0</v>
      </c>
      <c r="N571" s="215">
        <v>1340</v>
      </c>
      <c r="O571" s="215"/>
      <c r="P571" s="217"/>
      <c r="Q571" s="217"/>
      <c r="R571" s="217"/>
      <c r="S571" s="218">
        <f t="shared" si="77"/>
        <v>0</v>
      </c>
      <c r="T571" s="215"/>
      <c r="U571" s="215"/>
      <c r="V571" s="220"/>
      <c r="W571" s="53"/>
      <c r="Z571">
        <v>0</v>
      </c>
    </row>
    <row r="572" spans="1:26" ht="35.1" customHeight="1" x14ac:dyDescent="0.25">
      <c r="A572" s="179"/>
      <c r="B572" s="221">
        <v>404</v>
      </c>
      <c r="C572" s="216" t="s">
        <v>1078</v>
      </c>
      <c r="D572" s="315" t="s">
        <v>1079</v>
      </c>
      <c r="E572" s="315"/>
      <c r="F572" s="210" t="s">
        <v>175</v>
      </c>
      <c r="G572" s="212">
        <v>2</v>
      </c>
      <c r="H572" s="211"/>
      <c r="I572" s="211">
        <f t="shared" si="74"/>
        <v>0</v>
      </c>
      <c r="J572" s="210">
        <f t="shared" si="75"/>
        <v>2010</v>
      </c>
      <c r="K572" s="215">
        <f t="shared" si="76"/>
        <v>0</v>
      </c>
      <c r="L572" s="215"/>
      <c r="M572" s="215">
        <f t="shared" si="73"/>
        <v>0</v>
      </c>
      <c r="N572" s="215">
        <v>1005</v>
      </c>
      <c r="O572" s="215"/>
      <c r="P572" s="217"/>
      <c r="Q572" s="217"/>
      <c r="R572" s="217"/>
      <c r="S572" s="218">
        <f t="shared" si="77"/>
        <v>0</v>
      </c>
      <c r="T572" s="215"/>
      <c r="U572" s="215"/>
      <c r="V572" s="220"/>
      <c r="W572" s="53"/>
      <c r="Z572">
        <v>0</v>
      </c>
    </row>
    <row r="573" spans="1:26" ht="35.1" customHeight="1" x14ac:dyDescent="0.25">
      <c r="A573" s="179"/>
      <c r="B573" s="221">
        <v>405</v>
      </c>
      <c r="C573" s="216" t="s">
        <v>1080</v>
      </c>
      <c r="D573" s="315" t="s">
        <v>1081</v>
      </c>
      <c r="E573" s="315"/>
      <c r="F573" s="210" t="s">
        <v>175</v>
      </c>
      <c r="G573" s="212">
        <v>1</v>
      </c>
      <c r="H573" s="211"/>
      <c r="I573" s="211">
        <f t="shared" si="74"/>
        <v>0</v>
      </c>
      <c r="J573" s="210">
        <f t="shared" si="75"/>
        <v>778</v>
      </c>
      <c r="K573" s="215">
        <f t="shared" si="76"/>
        <v>0</v>
      </c>
      <c r="L573" s="215"/>
      <c r="M573" s="215">
        <f t="shared" si="73"/>
        <v>0</v>
      </c>
      <c r="N573" s="215">
        <v>778</v>
      </c>
      <c r="O573" s="215"/>
      <c r="P573" s="217"/>
      <c r="Q573" s="217"/>
      <c r="R573" s="217"/>
      <c r="S573" s="218">
        <f t="shared" si="77"/>
        <v>0</v>
      </c>
      <c r="T573" s="215"/>
      <c r="U573" s="215"/>
      <c r="V573" s="220"/>
      <c r="W573" s="53"/>
      <c r="Z573">
        <v>0</v>
      </c>
    </row>
    <row r="574" spans="1:26" ht="35.1" customHeight="1" x14ac:dyDescent="0.25">
      <c r="A574" s="179"/>
      <c r="B574" s="221">
        <v>406</v>
      </c>
      <c r="C574" s="216" t="s">
        <v>1082</v>
      </c>
      <c r="D574" s="315" t="s">
        <v>1083</v>
      </c>
      <c r="E574" s="315"/>
      <c r="F574" s="210" t="s">
        <v>175</v>
      </c>
      <c r="G574" s="212">
        <v>2</v>
      </c>
      <c r="H574" s="211"/>
      <c r="I574" s="211">
        <f t="shared" si="74"/>
        <v>0</v>
      </c>
      <c r="J574" s="210">
        <f t="shared" si="75"/>
        <v>2766</v>
      </c>
      <c r="K574" s="215">
        <f t="shared" si="76"/>
        <v>0</v>
      </c>
      <c r="L574" s="215"/>
      <c r="M574" s="215">
        <f t="shared" si="73"/>
        <v>0</v>
      </c>
      <c r="N574" s="215">
        <v>1383</v>
      </c>
      <c r="O574" s="215"/>
      <c r="P574" s="217"/>
      <c r="Q574" s="217"/>
      <c r="R574" s="217"/>
      <c r="S574" s="218">
        <f t="shared" si="77"/>
        <v>0</v>
      </c>
      <c r="T574" s="215"/>
      <c r="U574" s="215"/>
      <c r="V574" s="220"/>
      <c r="W574" s="53"/>
      <c r="Z574">
        <v>0</v>
      </c>
    </row>
    <row r="575" spans="1:26" ht="50.1" customHeight="1" x14ac:dyDescent="0.25">
      <c r="A575" s="179"/>
      <c r="B575" s="221">
        <v>407</v>
      </c>
      <c r="C575" s="216" t="s">
        <v>1084</v>
      </c>
      <c r="D575" s="315" t="s">
        <v>1085</v>
      </c>
      <c r="E575" s="315"/>
      <c r="F575" s="210" t="s">
        <v>175</v>
      </c>
      <c r="G575" s="212">
        <v>1</v>
      </c>
      <c r="H575" s="211"/>
      <c r="I575" s="211">
        <f t="shared" si="74"/>
        <v>0</v>
      </c>
      <c r="J575" s="210">
        <f t="shared" si="75"/>
        <v>21373</v>
      </c>
      <c r="K575" s="215">
        <f t="shared" si="76"/>
        <v>0</v>
      </c>
      <c r="L575" s="215"/>
      <c r="M575" s="215">
        <f t="shared" si="73"/>
        <v>0</v>
      </c>
      <c r="N575" s="215">
        <v>21373</v>
      </c>
      <c r="O575" s="215"/>
      <c r="P575" s="217"/>
      <c r="Q575" s="217"/>
      <c r="R575" s="217"/>
      <c r="S575" s="218">
        <f t="shared" si="77"/>
        <v>0</v>
      </c>
      <c r="T575" s="215"/>
      <c r="U575" s="215"/>
      <c r="V575" s="220"/>
      <c r="W575" s="53"/>
      <c r="Z575">
        <v>0</v>
      </c>
    </row>
    <row r="576" spans="1:26" ht="35.1" customHeight="1" x14ac:dyDescent="0.25">
      <c r="A576" s="179"/>
      <c r="B576" s="221">
        <v>408</v>
      </c>
      <c r="C576" s="216" t="s">
        <v>1086</v>
      </c>
      <c r="D576" s="315" t="s">
        <v>1087</v>
      </c>
      <c r="E576" s="315"/>
      <c r="F576" s="210" t="s">
        <v>175</v>
      </c>
      <c r="G576" s="212">
        <v>4</v>
      </c>
      <c r="H576" s="211"/>
      <c r="I576" s="211">
        <f t="shared" si="74"/>
        <v>0</v>
      </c>
      <c r="J576" s="210">
        <f t="shared" si="75"/>
        <v>6912</v>
      </c>
      <c r="K576" s="215">
        <f t="shared" si="76"/>
        <v>0</v>
      </c>
      <c r="L576" s="215"/>
      <c r="M576" s="215">
        <f t="shared" si="73"/>
        <v>0</v>
      </c>
      <c r="N576" s="215">
        <v>1728</v>
      </c>
      <c r="O576" s="215"/>
      <c r="P576" s="217"/>
      <c r="Q576" s="217"/>
      <c r="R576" s="217"/>
      <c r="S576" s="218">
        <f t="shared" si="77"/>
        <v>0</v>
      </c>
      <c r="T576" s="215"/>
      <c r="U576" s="215"/>
      <c r="V576" s="220"/>
      <c r="W576" s="53"/>
      <c r="Z576">
        <v>0</v>
      </c>
    </row>
    <row r="577" spans="1:26" ht="35.1" customHeight="1" x14ac:dyDescent="0.25">
      <c r="A577" s="179"/>
      <c r="B577" s="221">
        <v>409</v>
      </c>
      <c r="C577" s="216" t="s">
        <v>1088</v>
      </c>
      <c r="D577" s="315" t="s">
        <v>1089</v>
      </c>
      <c r="E577" s="315"/>
      <c r="F577" s="210" t="s">
        <v>175</v>
      </c>
      <c r="G577" s="212">
        <v>1</v>
      </c>
      <c r="H577" s="211"/>
      <c r="I577" s="211">
        <f t="shared" si="74"/>
        <v>0</v>
      </c>
      <c r="J577" s="210">
        <f t="shared" si="75"/>
        <v>216</v>
      </c>
      <c r="K577" s="215">
        <f t="shared" si="76"/>
        <v>0</v>
      </c>
      <c r="L577" s="215"/>
      <c r="M577" s="215">
        <f t="shared" si="73"/>
        <v>0</v>
      </c>
      <c r="N577" s="215">
        <v>216</v>
      </c>
      <c r="O577" s="215"/>
      <c r="P577" s="217"/>
      <c r="Q577" s="217"/>
      <c r="R577" s="217"/>
      <c r="S577" s="218">
        <f t="shared" si="77"/>
        <v>0</v>
      </c>
      <c r="T577" s="215"/>
      <c r="U577" s="215"/>
      <c r="V577" s="220"/>
      <c r="W577" s="53"/>
      <c r="Z577">
        <v>0</v>
      </c>
    </row>
    <row r="578" spans="1:26" ht="50.1" customHeight="1" x14ac:dyDescent="0.25">
      <c r="A578" s="179"/>
      <c r="B578" s="221">
        <v>410</v>
      </c>
      <c r="C578" s="216" t="s">
        <v>1090</v>
      </c>
      <c r="D578" s="315" t="s">
        <v>1091</v>
      </c>
      <c r="E578" s="315"/>
      <c r="F578" s="210" t="s">
        <v>175</v>
      </c>
      <c r="G578" s="212">
        <v>1</v>
      </c>
      <c r="H578" s="211"/>
      <c r="I578" s="211">
        <f t="shared" si="74"/>
        <v>0</v>
      </c>
      <c r="J578" s="210">
        <f t="shared" si="75"/>
        <v>9685</v>
      </c>
      <c r="K578" s="215">
        <f t="shared" si="76"/>
        <v>0</v>
      </c>
      <c r="L578" s="215"/>
      <c r="M578" s="215">
        <f t="shared" si="73"/>
        <v>0</v>
      </c>
      <c r="N578" s="215">
        <v>9685</v>
      </c>
      <c r="O578" s="215"/>
      <c r="P578" s="217"/>
      <c r="Q578" s="217"/>
      <c r="R578" s="217"/>
      <c r="S578" s="218">
        <f t="shared" si="77"/>
        <v>0</v>
      </c>
      <c r="T578" s="215"/>
      <c r="U578" s="215"/>
      <c r="V578" s="220"/>
      <c r="W578" s="53"/>
      <c r="Z578">
        <v>0</v>
      </c>
    </row>
    <row r="579" spans="1:26" ht="35.1" customHeight="1" x14ac:dyDescent="0.25">
      <c r="A579" s="179"/>
      <c r="B579" s="221">
        <v>411</v>
      </c>
      <c r="C579" s="216" t="s">
        <v>1092</v>
      </c>
      <c r="D579" s="315" t="s">
        <v>1093</v>
      </c>
      <c r="E579" s="315"/>
      <c r="F579" s="210" t="s">
        <v>175</v>
      </c>
      <c r="G579" s="212">
        <v>4</v>
      </c>
      <c r="H579" s="211"/>
      <c r="I579" s="211">
        <f t="shared" si="74"/>
        <v>0</v>
      </c>
      <c r="J579" s="210">
        <f t="shared" si="75"/>
        <v>23104</v>
      </c>
      <c r="K579" s="215">
        <f t="shared" si="76"/>
        <v>0</v>
      </c>
      <c r="L579" s="215"/>
      <c r="M579" s="215">
        <f t="shared" si="73"/>
        <v>0</v>
      </c>
      <c r="N579" s="215">
        <v>5776</v>
      </c>
      <c r="O579" s="215"/>
      <c r="P579" s="217"/>
      <c r="Q579" s="217"/>
      <c r="R579" s="217"/>
      <c r="S579" s="218">
        <f t="shared" si="77"/>
        <v>0</v>
      </c>
      <c r="T579" s="215"/>
      <c r="U579" s="215"/>
      <c r="V579" s="220"/>
      <c r="W579" s="53"/>
      <c r="Z579">
        <v>0</v>
      </c>
    </row>
    <row r="580" spans="1:26" ht="50.1" customHeight="1" x14ac:dyDescent="0.25">
      <c r="A580" s="179"/>
      <c r="B580" s="221">
        <v>412</v>
      </c>
      <c r="C580" s="216" t="s">
        <v>1094</v>
      </c>
      <c r="D580" s="315" t="s">
        <v>1095</v>
      </c>
      <c r="E580" s="315"/>
      <c r="F580" s="210" t="s">
        <v>175</v>
      </c>
      <c r="G580" s="212">
        <v>1</v>
      </c>
      <c r="H580" s="211"/>
      <c r="I580" s="211">
        <f t="shared" si="74"/>
        <v>0</v>
      </c>
      <c r="J580" s="210">
        <f t="shared" si="75"/>
        <v>9385</v>
      </c>
      <c r="K580" s="215">
        <f t="shared" si="76"/>
        <v>0</v>
      </c>
      <c r="L580" s="215"/>
      <c r="M580" s="215">
        <f t="shared" si="73"/>
        <v>0</v>
      </c>
      <c r="N580" s="215">
        <v>9385</v>
      </c>
      <c r="O580" s="215"/>
      <c r="P580" s="217"/>
      <c r="Q580" s="217"/>
      <c r="R580" s="217"/>
      <c r="S580" s="218">
        <f t="shared" si="77"/>
        <v>0</v>
      </c>
      <c r="T580" s="215"/>
      <c r="U580" s="215"/>
      <c r="V580" s="220"/>
      <c r="W580" s="53"/>
      <c r="Z580">
        <v>0</v>
      </c>
    </row>
    <row r="581" spans="1:26" ht="50.1" customHeight="1" x14ac:dyDescent="0.25">
      <c r="A581" s="179"/>
      <c r="B581" s="221">
        <v>413</v>
      </c>
      <c r="C581" s="216" t="s">
        <v>1096</v>
      </c>
      <c r="D581" s="315" t="s">
        <v>1097</v>
      </c>
      <c r="E581" s="315"/>
      <c r="F581" s="210" t="s">
        <v>175</v>
      </c>
      <c r="G581" s="212">
        <v>1</v>
      </c>
      <c r="H581" s="211"/>
      <c r="I581" s="211">
        <f t="shared" si="74"/>
        <v>0</v>
      </c>
      <c r="J581" s="210">
        <f t="shared" si="75"/>
        <v>9685</v>
      </c>
      <c r="K581" s="215">
        <f t="shared" si="76"/>
        <v>0</v>
      </c>
      <c r="L581" s="215"/>
      <c r="M581" s="215">
        <f t="shared" si="73"/>
        <v>0</v>
      </c>
      <c r="N581" s="215">
        <v>9685</v>
      </c>
      <c r="O581" s="215"/>
      <c r="P581" s="217"/>
      <c r="Q581" s="217"/>
      <c r="R581" s="217"/>
      <c r="S581" s="218">
        <f t="shared" si="77"/>
        <v>0</v>
      </c>
      <c r="T581" s="215"/>
      <c r="U581" s="215"/>
      <c r="V581" s="220"/>
      <c r="W581" s="53"/>
      <c r="Z581">
        <v>0</v>
      </c>
    </row>
    <row r="582" spans="1:26" ht="24.95" customHeight="1" x14ac:dyDescent="0.25">
      <c r="A582" s="179"/>
      <c r="B582" s="221">
        <v>414</v>
      </c>
      <c r="C582" s="216" t="s">
        <v>1098</v>
      </c>
      <c r="D582" s="315" t="s">
        <v>1099</v>
      </c>
      <c r="E582" s="315"/>
      <c r="F582" s="210" t="s">
        <v>175</v>
      </c>
      <c r="G582" s="212">
        <v>1</v>
      </c>
      <c r="H582" s="211"/>
      <c r="I582" s="211">
        <f t="shared" si="74"/>
        <v>0</v>
      </c>
      <c r="J582" s="210">
        <f t="shared" si="75"/>
        <v>1580</v>
      </c>
      <c r="K582" s="215">
        <f t="shared" si="76"/>
        <v>0</v>
      </c>
      <c r="L582" s="215"/>
      <c r="M582" s="215">
        <f t="shared" si="73"/>
        <v>0</v>
      </c>
      <c r="N582" s="215">
        <v>1580</v>
      </c>
      <c r="O582" s="215"/>
      <c r="P582" s="217"/>
      <c r="Q582" s="217"/>
      <c r="R582" s="217"/>
      <c r="S582" s="218">
        <f t="shared" si="77"/>
        <v>0</v>
      </c>
      <c r="T582" s="215"/>
      <c r="U582" s="215"/>
      <c r="V582" s="220"/>
      <c r="W582" s="53"/>
      <c r="Z582">
        <v>0</v>
      </c>
    </row>
    <row r="583" spans="1:26" ht="35.1" customHeight="1" x14ac:dyDescent="0.25">
      <c r="A583" s="179"/>
      <c r="B583" s="221">
        <v>415</v>
      </c>
      <c r="C583" s="216" t="s">
        <v>1100</v>
      </c>
      <c r="D583" s="315" t="s">
        <v>1101</v>
      </c>
      <c r="E583" s="315"/>
      <c r="F583" s="210" t="s">
        <v>175</v>
      </c>
      <c r="G583" s="212">
        <v>7</v>
      </c>
      <c r="H583" s="211"/>
      <c r="I583" s="211">
        <f t="shared" si="74"/>
        <v>0</v>
      </c>
      <c r="J583" s="210">
        <f t="shared" si="75"/>
        <v>31584</v>
      </c>
      <c r="K583" s="215">
        <f t="shared" si="76"/>
        <v>0</v>
      </c>
      <c r="L583" s="215"/>
      <c r="M583" s="215">
        <f t="shared" si="73"/>
        <v>0</v>
      </c>
      <c r="N583" s="215">
        <v>4512</v>
      </c>
      <c r="O583" s="215"/>
      <c r="P583" s="217"/>
      <c r="Q583" s="217"/>
      <c r="R583" s="217"/>
      <c r="S583" s="218">
        <f t="shared" si="77"/>
        <v>0</v>
      </c>
      <c r="T583" s="215"/>
      <c r="U583" s="215"/>
      <c r="V583" s="220"/>
      <c r="W583" s="53"/>
      <c r="Z583">
        <v>0</v>
      </c>
    </row>
    <row r="584" spans="1:26" ht="50.1" customHeight="1" x14ac:dyDescent="0.25">
      <c r="A584" s="179"/>
      <c r="B584" s="221">
        <v>416</v>
      </c>
      <c r="C584" s="216" t="s">
        <v>1102</v>
      </c>
      <c r="D584" s="315" t="s">
        <v>1103</v>
      </c>
      <c r="E584" s="315"/>
      <c r="F584" s="210" t="s">
        <v>175</v>
      </c>
      <c r="G584" s="212">
        <v>5</v>
      </c>
      <c r="H584" s="211"/>
      <c r="I584" s="211">
        <f t="shared" si="74"/>
        <v>0</v>
      </c>
      <c r="J584" s="210">
        <f t="shared" si="75"/>
        <v>19175</v>
      </c>
      <c r="K584" s="215">
        <f t="shared" si="76"/>
        <v>0</v>
      </c>
      <c r="L584" s="215"/>
      <c r="M584" s="215">
        <f t="shared" si="73"/>
        <v>0</v>
      </c>
      <c r="N584" s="215">
        <v>3835</v>
      </c>
      <c r="O584" s="215"/>
      <c r="P584" s="217"/>
      <c r="Q584" s="217"/>
      <c r="R584" s="217"/>
      <c r="S584" s="218">
        <f t="shared" si="77"/>
        <v>0</v>
      </c>
      <c r="T584" s="215"/>
      <c r="U584" s="215"/>
      <c r="V584" s="220"/>
      <c r="W584" s="53"/>
      <c r="Z584">
        <v>0</v>
      </c>
    </row>
    <row r="585" spans="1:26" ht="24.95" customHeight="1" x14ac:dyDescent="0.25">
      <c r="A585" s="179"/>
      <c r="B585" s="205">
        <v>417</v>
      </c>
      <c r="C585" s="180" t="s">
        <v>1104</v>
      </c>
      <c r="D585" s="236" t="s">
        <v>1105</v>
      </c>
      <c r="E585" s="236"/>
      <c r="F585" s="173" t="s">
        <v>133</v>
      </c>
      <c r="G585" s="175">
        <v>17.22</v>
      </c>
      <c r="H585" s="174"/>
      <c r="I585" s="174">
        <f t="shared" si="74"/>
        <v>0</v>
      </c>
      <c r="J585" s="173">
        <f t="shared" si="75"/>
        <v>335.79</v>
      </c>
      <c r="K585" s="178">
        <f t="shared" si="76"/>
        <v>0</v>
      </c>
      <c r="L585" s="178">
        <f>ROUND(G585*(H585),2)</f>
        <v>0</v>
      </c>
      <c r="M585" s="178"/>
      <c r="N585" s="178">
        <v>19.5</v>
      </c>
      <c r="O585" s="178"/>
      <c r="P585" s="181"/>
      <c r="Q585" s="181"/>
      <c r="R585" s="181"/>
      <c r="S585" s="182">
        <f t="shared" si="77"/>
        <v>0</v>
      </c>
      <c r="T585" s="178"/>
      <c r="U585" s="178"/>
      <c r="V585" s="191"/>
      <c r="W585" s="53"/>
      <c r="Z585">
        <v>0</v>
      </c>
    </row>
    <row r="586" spans="1:26" ht="24.95" customHeight="1" x14ac:dyDescent="0.25">
      <c r="A586" s="179"/>
      <c r="B586" s="205">
        <v>418</v>
      </c>
      <c r="C586" s="180" t="s">
        <v>1106</v>
      </c>
      <c r="D586" s="236" t="s">
        <v>1107</v>
      </c>
      <c r="E586" s="236"/>
      <c r="F586" s="173" t="s">
        <v>133</v>
      </c>
      <c r="G586" s="175">
        <v>4.5999999999999996</v>
      </c>
      <c r="H586" s="174"/>
      <c r="I586" s="174">
        <f t="shared" si="74"/>
        <v>0</v>
      </c>
      <c r="J586" s="173">
        <f t="shared" si="75"/>
        <v>89.7</v>
      </c>
      <c r="K586" s="178">
        <f t="shared" si="76"/>
        <v>0</v>
      </c>
      <c r="L586" s="178">
        <f>ROUND(G586*(H586),2)</f>
        <v>0</v>
      </c>
      <c r="M586" s="178"/>
      <c r="N586" s="178">
        <v>19.5</v>
      </c>
      <c r="O586" s="178"/>
      <c r="P586" s="181"/>
      <c r="Q586" s="181"/>
      <c r="R586" s="181"/>
      <c r="S586" s="182">
        <f t="shared" si="77"/>
        <v>0</v>
      </c>
      <c r="T586" s="178"/>
      <c r="U586" s="178"/>
      <c r="V586" s="191"/>
      <c r="W586" s="53"/>
      <c r="Z586">
        <v>0</v>
      </c>
    </row>
    <row r="587" spans="1:26" ht="24.95" customHeight="1" x14ac:dyDescent="0.25">
      <c r="A587" s="179"/>
      <c r="B587" s="221">
        <v>419</v>
      </c>
      <c r="C587" s="216" t="s">
        <v>1060</v>
      </c>
      <c r="D587" s="315" t="s">
        <v>1061</v>
      </c>
      <c r="E587" s="315"/>
      <c r="F587" s="210" t="s">
        <v>133</v>
      </c>
      <c r="G587" s="212">
        <v>30</v>
      </c>
      <c r="H587" s="211"/>
      <c r="I587" s="211">
        <f t="shared" si="74"/>
        <v>0</v>
      </c>
      <c r="J587" s="210">
        <f t="shared" si="75"/>
        <v>21.9</v>
      </c>
      <c r="K587" s="215">
        <f t="shared" si="76"/>
        <v>0</v>
      </c>
      <c r="L587" s="215"/>
      <c r="M587" s="215">
        <f>ROUND(G587*(H587),2)</f>
        <v>0</v>
      </c>
      <c r="N587" s="215">
        <v>0.73</v>
      </c>
      <c r="O587" s="215"/>
      <c r="P587" s="217"/>
      <c r="Q587" s="217"/>
      <c r="R587" s="217"/>
      <c r="S587" s="218">
        <f t="shared" si="77"/>
        <v>0</v>
      </c>
      <c r="T587" s="215"/>
      <c r="U587" s="215"/>
      <c r="V587" s="220"/>
      <c r="W587" s="53"/>
      <c r="Z587">
        <v>0</v>
      </c>
    </row>
    <row r="588" spans="1:26" ht="24.95" customHeight="1" x14ac:dyDescent="0.25">
      <c r="A588" s="179"/>
      <c r="B588" s="221">
        <v>420</v>
      </c>
      <c r="C588" s="216" t="s">
        <v>1062</v>
      </c>
      <c r="D588" s="315" t="s">
        <v>1063</v>
      </c>
      <c r="E588" s="315"/>
      <c r="F588" s="210" t="s">
        <v>133</v>
      </c>
      <c r="G588" s="212">
        <v>30</v>
      </c>
      <c r="H588" s="211"/>
      <c r="I588" s="211">
        <f t="shared" si="74"/>
        <v>0</v>
      </c>
      <c r="J588" s="210">
        <f t="shared" si="75"/>
        <v>21.9</v>
      </c>
      <c r="K588" s="215">
        <f t="shared" si="76"/>
        <v>0</v>
      </c>
      <c r="L588" s="215"/>
      <c r="M588" s="215">
        <f>ROUND(G588*(H588),2)</f>
        <v>0</v>
      </c>
      <c r="N588" s="215">
        <v>0.73</v>
      </c>
      <c r="O588" s="215"/>
      <c r="P588" s="217"/>
      <c r="Q588" s="217"/>
      <c r="R588" s="217"/>
      <c r="S588" s="218">
        <f t="shared" si="77"/>
        <v>0</v>
      </c>
      <c r="T588" s="215"/>
      <c r="U588" s="215"/>
      <c r="V588" s="220"/>
      <c r="W588" s="53"/>
      <c r="Z588">
        <v>0</v>
      </c>
    </row>
    <row r="589" spans="1:26" ht="35.1" customHeight="1" x14ac:dyDescent="0.25">
      <c r="A589" s="179"/>
      <c r="B589" s="221">
        <v>421</v>
      </c>
      <c r="C589" s="216" t="s">
        <v>1108</v>
      </c>
      <c r="D589" s="315" t="s">
        <v>1109</v>
      </c>
      <c r="E589" s="315"/>
      <c r="F589" s="210" t="s">
        <v>175</v>
      </c>
      <c r="G589" s="212">
        <v>2</v>
      </c>
      <c r="H589" s="211"/>
      <c r="I589" s="211">
        <f t="shared" si="74"/>
        <v>0</v>
      </c>
      <c r="J589" s="210">
        <f t="shared" si="75"/>
        <v>5552</v>
      </c>
      <c r="K589" s="215">
        <f t="shared" si="76"/>
        <v>0</v>
      </c>
      <c r="L589" s="215"/>
      <c r="M589" s="215">
        <f>ROUND(G589*(H589),2)</f>
        <v>0</v>
      </c>
      <c r="N589" s="215">
        <v>2776</v>
      </c>
      <c r="O589" s="215"/>
      <c r="P589" s="217"/>
      <c r="Q589" s="217"/>
      <c r="R589" s="217"/>
      <c r="S589" s="218">
        <f t="shared" si="77"/>
        <v>0</v>
      </c>
      <c r="T589" s="215"/>
      <c r="U589" s="215"/>
      <c r="V589" s="220"/>
      <c r="W589" s="53"/>
      <c r="Z589">
        <v>0</v>
      </c>
    </row>
    <row r="590" spans="1:26" ht="35.1" customHeight="1" x14ac:dyDescent="0.25">
      <c r="A590" s="179"/>
      <c r="B590" s="221">
        <v>422</v>
      </c>
      <c r="C590" s="216" t="s">
        <v>1110</v>
      </c>
      <c r="D590" s="315" t="s">
        <v>1111</v>
      </c>
      <c r="E590" s="315"/>
      <c r="F590" s="210" t="s">
        <v>175</v>
      </c>
      <c r="G590" s="212">
        <v>1</v>
      </c>
      <c r="H590" s="211"/>
      <c r="I590" s="211">
        <f t="shared" si="74"/>
        <v>0</v>
      </c>
      <c r="J590" s="210">
        <f t="shared" si="75"/>
        <v>1363</v>
      </c>
      <c r="K590" s="215">
        <f t="shared" si="76"/>
        <v>0</v>
      </c>
      <c r="L590" s="215"/>
      <c r="M590" s="215">
        <f>ROUND(G590*(H590),2)</f>
        <v>0</v>
      </c>
      <c r="N590" s="215">
        <v>1363</v>
      </c>
      <c r="O590" s="215"/>
      <c r="P590" s="217"/>
      <c r="Q590" s="217"/>
      <c r="R590" s="217"/>
      <c r="S590" s="218">
        <f t="shared" si="77"/>
        <v>0</v>
      </c>
      <c r="T590" s="215"/>
      <c r="U590" s="215"/>
      <c r="V590" s="220"/>
      <c r="W590" s="53"/>
      <c r="Z590">
        <v>0</v>
      </c>
    </row>
    <row r="591" spans="1:26" ht="35.1" customHeight="1" x14ac:dyDescent="0.25">
      <c r="A591" s="179"/>
      <c r="B591" s="221">
        <v>423</v>
      </c>
      <c r="C591" s="216" t="s">
        <v>1112</v>
      </c>
      <c r="D591" s="315" t="s">
        <v>1113</v>
      </c>
      <c r="E591" s="315"/>
      <c r="F591" s="210" t="s">
        <v>175</v>
      </c>
      <c r="G591" s="212">
        <v>1</v>
      </c>
      <c r="H591" s="211"/>
      <c r="I591" s="211">
        <f t="shared" si="74"/>
        <v>0</v>
      </c>
      <c r="J591" s="210">
        <f t="shared" si="75"/>
        <v>1404</v>
      </c>
      <c r="K591" s="215">
        <f t="shared" si="76"/>
        <v>0</v>
      </c>
      <c r="L591" s="215"/>
      <c r="M591" s="215">
        <f>ROUND(G591*(H591),2)</f>
        <v>0</v>
      </c>
      <c r="N591" s="215">
        <v>1404</v>
      </c>
      <c r="O591" s="215"/>
      <c r="P591" s="217"/>
      <c r="Q591" s="217"/>
      <c r="R591" s="217"/>
      <c r="S591" s="218">
        <f t="shared" si="77"/>
        <v>0</v>
      </c>
      <c r="T591" s="215"/>
      <c r="U591" s="215"/>
      <c r="V591" s="220"/>
      <c r="W591" s="53"/>
      <c r="Z591">
        <v>0</v>
      </c>
    </row>
    <row r="592" spans="1:26" ht="35.1" customHeight="1" x14ac:dyDescent="0.25">
      <c r="A592" s="179"/>
      <c r="B592" s="205">
        <v>424</v>
      </c>
      <c r="C592" s="180" t="s">
        <v>1114</v>
      </c>
      <c r="D592" s="236" t="s">
        <v>1115</v>
      </c>
      <c r="E592" s="236"/>
      <c r="F592" s="173" t="s">
        <v>175</v>
      </c>
      <c r="G592" s="175">
        <v>2</v>
      </c>
      <c r="H592" s="174"/>
      <c r="I592" s="174">
        <f t="shared" si="74"/>
        <v>0</v>
      </c>
      <c r="J592" s="173">
        <f t="shared" si="75"/>
        <v>90</v>
      </c>
      <c r="K592" s="178">
        <f t="shared" si="76"/>
        <v>0</v>
      </c>
      <c r="L592" s="178">
        <f>ROUND(G592*(H592),2)</f>
        <v>0</v>
      </c>
      <c r="M592" s="178"/>
      <c r="N592" s="178">
        <v>45</v>
      </c>
      <c r="O592" s="178"/>
      <c r="P592" s="181"/>
      <c r="Q592" s="181"/>
      <c r="R592" s="181"/>
      <c r="S592" s="182">
        <f t="shared" si="77"/>
        <v>0</v>
      </c>
      <c r="T592" s="178"/>
      <c r="U592" s="178"/>
      <c r="V592" s="191"/>
      <c r="W592" s="53"/>
      <c r="Z592">
        <v>0</v>
      </c>
    </row>
    <row r="593" spans="1:26" ht="35.1" customHeight="1" x14ac:dyDescent="0.25">
      <c r="A593" s="179"/>
      <c r="B593" s="205">
        <v>425</v>
      </c>
      <c r="C593" s="180" t="s">
        <v>1116</v>
      </c>
      <c r="D593" s="236" t="s">
        <v>1117</v>
      </c>
      <c r="E593" s="236"/>
      <c r="F593" s="173" t="s">
        <v>175</v>
      </c>
      <c r="G593" s="175">
        <v>1</v>
      </c>
      <c r="H593" s="174"/>
      <c r="I593" s="174">
        <f t="shared" si="74"/>
        <v>0</v>
      </c>
      <c r="J593" s="173">
        <f t="shared" si="75"/>
        <v>72</v>
      </c>
      <c r="K593" s="178">
        <f t="shared" si="76"/>
        <v>0</v>
      </c>
      <c r="L593" s="178">
        <f>ROUND(G593*(H593),2)</f>
        <v>0</v>
      </c>
      <c r="M593" s="178"/>
      <c r="N593" s="178">
        <v>72</v>
      </c>
      <c r="O593" s="178"/>
      <c r="P593" s="181"/>
      <c r="Q593" s="181"/>
      <c r="R593" s="181"/>
      <c r="S593" s="182">
        <f t="shared" si="77"/>
        <v>0</v>
      </c>
      <c r="T593" s="178"/>
      <c r="U593" s="178"/>
      <c r="V593" s="191"/>
      <c r="W593" s="53"/>
      <c r="Z593">
        <v>0</v>
      </c>
    </row>
    <row r="594" spans="1:26" ht="24.95" customHeight="1" x14ac:dyDescent="0.25">
      <c r="A594" s="179"/>
      <c r="B594" s="205">
        <v>426</v>
      </c>
      <c r="C594" s="180" t="s">
        <v>1118</v>
      </c>
      <c r="D594" s="236" t="s">
        <v>1119</v>
      </c>
      <c r="E594" s="236"/>
      <c r="F594" s="173" t="s">
        <v>175</v>
      </c>
      <c r="G594" s="175">
        <v>2</v>
      </c>
      <c r="H594" s="174"/>
      <c r="I594" s="174">
        <f t="shared" si="74"/>
        <v>0</v>
      </c>
      <c r="J594" s="173">
        <f t="shared" si="75"/>
        <v>130</v>
      </c>
      <c r="K594" s="178">
        <f t="shared" si="76"/>
        <v>0</v>
      </c>
      <c r="L594" s="178">
        <f>ROUND(G594*(H594),2)</f>
        <v>0</v>
      </c>
      <c r="M594" s="178"/>
      <c r="N594" s="178">
        <v>65</v>
      </c>
      <c r="O594" s="178"/>
      <c r="P594" s="181"/>
      <c r="Q594" s="181"/>
      <c r="R594" s="181"/>
      <c r="S594" s="182">
        <f t="shared" si="77"/>
        <v>0</v>
      </c>
      <c r="T594" s="178"/>
      <c r="U594" s="178"/>
      <c r="V594" s="191"/>
      <c r="W594" s="53"/>
      <c r="Z594">
        <v>0</v>
      </c>
    </row>
    <row r="595" spans="1:26" ht="24.95" customHeight="1" x14ac:dyDescent="0.25">
      <c r="A595" s="179"/>
      <c r="B595" s="205">
        <v>427</v>
      </c>
      <c r="C595" s="180" t="s">
        <v>1120</v>
      </c>
      <c r="D595" s="236" t="s">
        <v>1121</v>
      </c>
      <c r="E595" s="236"/>
      <c r="F595" s="173" t="s">
        <v>175</v>
      </c>
      <c r="G595" s="175">
        <v>1</v>
      </c>
      <c r="H595" s="174"/>
      <c r="I595" s="174">
        <f t="shared" si="74"/>
        <v>0</v>
      </c>
      <c r="J595" s="173">
        <f t="shared" si="75"/>
        <v>89.5</v>
      </c>
      <c r="K595" s="178">
        <f t="shared" si="76"/>
        <v>0</v>
      </c>
      <c r="L595" s="178">
        <f>ROUND(G595*(H595),2)</f>
        <v>0</v>
      </c>
      <c r="M595" s="178"/>
      <c r="N595" s="178">
        <v>89.5</v>
      </c>
      <c r="O595" s="178"/>
      <c r="P595" s="181"/>
      <c r="Q595" s="181"/>
      <c r="R595" s="181"/>
      <c r="S595" s="182">
        <f t="shared" si="77"/>
        <v>0</v>
      </c>
      <c r="T595" s="178"/>
      <c r="U595" s="178"/>
      <c r="V595" s="191"/>
      <c r="W595" s="53"/>
      <c r="Z595">
        <v>0</v>
      </c>
    </row>
    <row r="596" spans="1:26" ht="35.1" customHeight="1" x14ac:dyDescent="0.25">
      <c r="A596" s="179"/>
      <c r="B596" s="221">
        <v>428</v>
      </c>
      <c r="C596" s="216" t="s">
        <v>1122</v>
      </c>
      <c r="D596" s="315" t="s">
        <v>1123</v>
      </c>
      <c r="E596" s="315"/>
      <c r="F596" s="210" t="s">
        <v>175</v>
      </c>
      <c r="G596" s="212">
        <v>1</v>
      </c>
      <c r="H596" s="211"/>
      <c r="I596" s="211">
        <f t="shared" ref="I596:I616" si="78">ROUND(G596*(H596),2)</f>
        <v>0</v>
      </c>
      <c r="J596" s="210">
        <f t="shared" ref="J596:J616" si="79">ROUND(G596*(N596),2)</f>
        <v>895</v>
      </c>
      <c r="K596" s="215">
        <f t="shared" ref="K596:K616" si="80">ROUND(G596*(O596),2)</f>
        <v>0</v>
      </c>
      <c r="L596" s="215"/>
      <c r="M596" s="215">
        <f>ROUND(G596*(H596),2)</f>
        <v>0</v>
      </c>
      <c r="N596" s="215">
        <v>895</v>
      </c>
      <c r="O596" s="215"/>
      <c r="P596" s="217"/>
      <c r="Q596" s="217"/>
      <c r="R596" s="217"/>
      <c r="S596" s="218">
        <f t="shared" ref="S596:S616" si="81">ROUND(G596*(P596),3)</f>
        <v>0</v>
      </c>
      <c r="T596" s="215"/>
      <c r="U596" s="215"/>
      <c r="V596" s="220"/>
      <c r="W596" s="53"/>
      <c r="Z596">
        <v>0</v>
      </c>
    </row>
    <row r="597" spans="1:26" ht="35.1" customHeight="1" x14ac:dyDescent="0.25">
      <c r="A597" s="179"/>
      <c r="B597" s="221">
        <v>429</v>
      </c>
      <c r="C597" s="216" t="s">
        <v>1124</v>
      </c>
      <c r="D597" s="315" t="s">
        <v>1125</v>
      </c>
      <c r="E597" s="315"/>
      <c r="F597" s="210" t="s">
        <v>175</v>
      </c>
      <c r="G597" s="212">
        <v>1</v>
      </c>
      <c r="H597" s="211"/>
      <c r="I597" s="211">
        <f t="shared" si="78"/>
        <v>0</v>
      </c>
      <c r="J597" s="210">
        <f t="shared" si="79"/>
        <v>1645</v>
      </c>
      <c r="K597" s="215">
        <f t="shared" si="80"/>
        <v>0</v>
      </c>
      <c r="L597" s="215"/>
      <c r="M597" s="215">
        <f>ROUND(G597*(H597),2)</f>
        <v>0</v>
      </c>
      <c r="N597" s="215">
        <v>1645</v>
      </c>
      <c r="O597" s="215"/>
      <c r="P597" s="217"/>
      <c r="Q597" s="217"/>
      <c r="R597" s="217"/>
      <c r="S597" s="218">
        <f t="shared" si="81"/>
        <v>0</v>
      </c>
      <c r="T597" s="215"/>
      <c r="U597" s="215"/>
      <c r="V597" s="220"/>
      <c r="W597" s="53"/>
      <c r="Z597">
        <v>0</v>
      </c>
    </row>
    <row r="598" spans="1:26" ht="50.1" customHeight="1" x14ac:dyDescent="0.25">
      <c r="A598" s="179"/>
      <c r="B598" s="221">
        <v>430</v>
      </c>
      <c r="C598" s="216" t="s">
        <v>1126</v>
      </c>
      <c r="D598" s="315" t="s">
        <v>1127</v>
      </c>
      <c r="E598" s="315"/>
      <c r="F598" s="210" t="s">
        <v>175</v>
      </c>
      <c r="G598" s="212">
        <v>1</v>
      </c>
      <c r="H598" s="211"/>
      <c r="I598" s="211">
        <f t="shared" si="78"/>
        <v>0</v>
      </c>
      <c r="J598" s="210">
        <f t="shared" si="79"/>
        <v>1680</v>
      </c>
      <c r="K598" s="215">
        <f t="shared" si="80"/>
        <v>0</v>
      </c>
      <c r="L598" s="215"/>
      <c r="M598" s="215">
        <f>ROUND(G598*(H598),2)</f>
        <v>0</v>
      </c>
      <c r="N598" s="215">
        <v>1680</v>
      </c>
      <c r="O598" s="215"/>
      <c r="P598" s="217"/>
      <c r="Q598" s="217"/>
      <c r="R598" s="217"/>
      <c r="S598" s="218">
        <f t="shared" si="81"/>
        <v>0</v>
      </c>
      <c r="T598" s="215"/>
      <c r="U598" s="215"/>
      <c r="V598" s="220"/>
      <c r="W598" s="53"/>
      <c r="Z598">
        <v>0</v>
      </c>
    </row>
    <row r="599" spans="1:26" ht="24.95" customHeight="1" x14ac:dyDescent="0.25">
      <c r="A599" s="179"/>
      <c r="B599" s="205">
        <v>431</v>
      </c>
      <c r="C599" s="180" t="s">
        <v>1128</v>
      </c>
      <c r="D599" s="236" t="s">
        <v>1129</v>
      </c>
      <c r="E599" s="236"/>
      <c r="F599" s="173" t="s">
        <v>175</v>
      </c>
      <c r="G599" s="175">
        <v>21</v>
      </c>
      <c r="H599" s="174"/>
      <c r="I599" s="174">
        <f t="shared" si="78"/>
        <v>0</v>
      </c>
      <c r="J599" s="173">
        <f t="shared" si="79"/>
        <v>1395.45</v>
      </c>
      <c r="K599" s="178">
        <f t="shared" si="80"/>
        <v>0</v>
      </c>
      <c r="L599" s="178">
        <f>ROUND(G599*(H599),2)</f>
        <v>0</v>
      </c>
      <c r="M599" s="178"/>
      <c r="N599" s="178">
        <v>66.45</v>
      </c>
      <c r="O599" s="178"/>
      <c r="P599" s="181"/>
      <c r="Q599" s="181"/>
      <c r="R599" s="181"/>
      <c r="S599" s="182">
        <f t="shared" si="81"/>
        <v>0</v>
      </c>
      <c r="T599" s="178"/>
      <c r="U599" s="178"/>
      <c r="V599" s="191"/>
      <c r="W599" s="53"/>
      <c r="Z599">
        <v>0</v>
      </c>
    </row>
    <row r="600" spans="1:26" ht="24.95" customHeight="1" x14ac:dyDescent="0.25">
      <c r="A600" s="179"/>
      <c r="B600" s="205">
        <v>432</v>
      </c>
      <c r="C600" s="180" t="s">
        <v>1130</v>
      </c>
      <c r="D600" s="236" t="s">
        <v>1131</v>
      </c>
      <c r="E600" s="236"/>
      <c r="F600" s="173" t="s">
        <v>175</v>
      </c>
      <c r="G600" s="175">
        <v>1</v>
      </c>
      <c r="H600" s="174"/>
      <c r="I600" s="174">
        <f t="shared" si="78"/>
        <v>0</v>
      </c>
      <c r="J600" s="173">
        <f t="shared" si="79"/>
        <v>420</v>
      </c>
      <c r="K600" s="178">
        <f t="shared" si="80"/>
        <v>0</v>
      </c>
      <c r="L600" s="178">
        <f>ROUND(G600*(H600),2)</f>
        <v>0</v>
      </c>
      <c r="M600" s="178"/>
      <c r="N600" s="178">
        <v>420</v>
      </c>
      <c r="O600" s="178"/>
      <c r="P600" s="181"/>
      <c r="Q600" s="181"/>
      <c r="R600" s="181"/>
      <c r="S600" s="182">
        <f t="shared" si="81"/>
        <v>0</v>
      </c>
      <c r="T600" s="178"/>
      <c r="U600" s="178"/>
      <c r="V600" s="191"/>
      <c r="W600" s="53"/>
      <c r="Z600">
        <v>0</v>
      </c>
    </row>
    <row r="601" spans="1:26" ht="35.1" customHeight="1" x14ac:dyDescent="0.25">
      <c r="A601" s="179"/>
      <c r="B601" s="221">
        <v>433</v>
      </c>
      <c r="C601" s="216" t="s">
        <v>1132</v>
      </c>
      <c r="D601" s="315" t="s">
        <v>1133</v>
      </c>
      <c r="E601" s="315"/>
      <c r="F601" s="210" t="s">
        <v>175</v>
      </c>
      <c r="G601" s="212">
        <v>1</v>
      </c>
      <c r="H601" s="211"/>
      <c r="I601" s="211">
        <f t="shared" si="78"/>
        <v>0</v>
      </c>
      <c r="J601" s="210">
        <f t="shared" si="79"/>
        <v>3870</v>
      </c>
      <c r="K601" s="215">
        <f t="shared" si="80"/>
        <v>0</v>
      </c>
      <c r="L601" s="215"/>
      <c r="M601" s="215">
        <f>ROUND(G601*(H601),2)</f>
        <v>0</v>
      </c>
      <c r="N601" s="215">
        <v>3870</v>
      </c>
      <c r="O601" s="215"/>
      <c r="P601" s="217"/>
      <c r="Q601" s="217"/>
      <c r="R601" s="217"/>
      <c r="S601" s="218">
        <f t="shared" si="81"/>
        <v>0</v>
      </c>
      <c r="T601" s="215"/>
      <c r="U601" s="215"/>
      <c r="V601" s="220"/>
      <c r="W601" s="53"/>
      <c r="Z601">
        <v>0</v>
      </c>
    </row>
    <row r="602" spans="1:26" ht="24.95" customHeight="1" x14ac:dyDescent="0.25">
      <c r="A602" s="179"/>
      <c r="B602" s="205">
        <v>434</v>
      </c>
      <c r="C602" s="180" t="s">
        <v>1134</v>
      </c>
      <c r="D602" s="236" t="s">
        <v>1135</v>
      </c>
      <c r="E602" s="236"/>
      <c r="F602" s="173" t="s">
        <v>113</v>
      </c>
      <c r="G602" s="175">
        <v>20.2</v>
      </c>
      <c r="H602" s="174"/>
      <c r="I602" s="174">
        <f t="shared" si="78"/>
        <v>0</v>
      </c>
      <c r="J602" s="173">
        <f t="shared" si="79"/>
        <v>2424</v>
      </c>
      <c r="K602" s="178">
        <f t="shared" si="80"/>
        <v>0</v>
      </c>
      <c r="L602" s="178">
        <f>ROUND(G602*(H602),2)</f>
        <v>0</v>
      </c>
      <c r="M602" s="178"/>
      <c r="N602" s="178">
        <v>120</v>
      </c>
      <c r="O602" s="178"/>
      <c r="P602" s="181"/>
      <c r="Q602" s="181"/>
      <c r="R602" s="181"/>
      <c r="S602" s="182">
        <f t="shared" si="81"/>
        <v>0</v>
      </c>
      <c r="T602" s="178"/>
      <c r="U602" s="178"/>
      <c r="V602" s="191"/>
      <c r="W602" s="53"/>
      <c r="Z602">
        <v>0</v>
      </c>
    </row>
    <row r="603" spans="1:26" ht="35.1" customHeight="1" x14ac:dyDescent="0.25">
      <c r="A603" s="179"/>
      <c r="B603" s="221">
        <v>435</v>
      </c>
      <c r="C603" s="216" t="s">
        <v>1136</v>
      </c>
      <c r="D603" s="315" t="s">
        <v>1137</v>
      </c>
      <c r="E603" s="315"/>
      <c r="F603" s="210" t="s">
        <v>175</v>
      </c>
      <c r="G603" s="212">
        <v>1</v>
      </c>
      <c r="H603" s="211"/>
      <c r="I603" s="211">
        <f t="shared" si="78"/>
        <v>0</v>
      </c>
      <c r="J603" s="210">
        <f t="shared" si="79"/>
        <v>2977</v>
      </c>
      <c r="K603" s="215">
        <f t="shared" si="80"/>
        <v>0</v>
      </c>
      <c r="L603" s="215"/>
      <c r="M603" s="215">
        <f>ROUND(G603*(H603),2)</f>
        <v>0</v>
      </c>
      <c r="N603" s="215">
        <v>2977</v>
      </c>
      <c r="O603" s="215"/>
      <c r="P603" s="217"/>
      <c r="Q603" s="217"/>
      <c r="R603" s="217"/>
      <c r="S603" s="218">
        <f t="shared" si="81"/>
        <v>0</v>
      </c>
      <c r="T603" s="215"/>
      <c r="U603" s="215"/>
      <c r="V603" s="220"/>
      <c r="W603" s="53"/>
      <c r="Z603">
        <v>0</v>
      </c>
    </row>
    <row r="604" spans="1:26" ht="35.1" customHeight="1" x14ac:dyDescent="0.25">
      <c r="A604" s="179"/>
      <c r="B604" s="221">
        <v>436</v>
      </c>
      <c r="C604" s="216" t="s">
        <v>1138</v>
      </c>
      <c r="D604" s="315" t="s">
        <v>1139</v>
      </c>
      <c r="E604" s="315"/>
      <c r="F604" s="210" t="s">
        <v>175</v>
      </c>
      <c r="G604" s="212">
        <v>1</v>
      </c>
      <c r="H604" s="211"/>
      <c r="I604" s="211">
        <f t="shared" si="78"/>
        <v>0</v>
      </c>
      <c r="J604" s="210">
        <f t="shared" si="79"/>
        <v>2297</v>
      </c>
      <c r="K604" s="215">
        <f t="shared" si="80"/>
        <v>0</v>
      </c>
      <c r="L604" s="215"/>
      <c r="M604" s="215">
        <f>ROUND(G604*(H604),2)</f>
        <v>0</v>
      </c>
      <c r="N604" s="215">
        <v>2297</v>
      </c>
      <c r="O604" s="215"/>
      <c r="P604" s="217"/>
      <c r="Q604" s="217"/>
      <c r="R604" s="217"/>
      <c r="S604" s="218">
        <f t="shared" si="81"/>
        <v>0</v>
      </c>
      <c r="T604" s="215"/>
      <c r="U604" s="215"/>
      <c r="V604" s="220"/>
      <c r="W604" s="53"/>
      <c r="Z604">
        <v>0</v>
      </c>
    </row>
    <row r="605" spans="1:26" ht="35.1" customHeight="1" x14ac:dyDescent="0.25">
      <c r="A605" s="179"/>
      <c r="B605" s="221">
        <v>437</v>
      </c>
      <c r="C605" s="216" t="s">
        <v>1140</v>
      </c>
      <c r="D605" s="315" t="s">
        <v>1141</v>
      </c>
      <c r="E605" s="315"/>
      <c r="F605" s="210" t="s">
        <v>175</v>
      </c>
      <c r="G605" s="212">
        <v>3</v>
      </c>
      <c r="H605" s="211"/>
      <c r="I605" s="211">
        <f t="shared" si="78"/>
        <v>0</v>
      </c>
      <c r="J605" s="210">
        <f t="shared" si="79"/>
        <v>6111</v>
      </c>
      <c r="K605" s="215">
        <f t="shared" si="80"/>
        <v>0</v>
      </c>
      <c r="L605" s="215"/>
      <c r="M605" s="215">
        <f>ROUND(G605*(H605),2)</f>
        <v>0</v>
      </c>
      <c r="N605" s="215">
        <v>2037</v>
      </c>
      <c r="O605" s="215"/>
      <c r="P605" s="217"/>
      <c r="Q605" s="217"/>
      <c r="R605" s="217"/>
      <c r="S605" s="218">
        <f t="shared" si="81"/>
        <v>0</v>
      </c>
      <c r="T605" s="215"/>
      <c r="U605" s="215"/>
      <c r="V605" s="220"/>
      <c r="W605" s="53"/>
      <c r="Z605">
        <v>0</v>
      </c>
    </row>
    <row r="606" spans="1:26" ht="35.1" customHeight="1" x14ac:dyDescent="0.25">
      <c r="A606" s="179"/>
      <c r="B606" s="221">
        <v>438</v>
      </c>
      <c r="C606" s="216" t="s">
        <v>1142</v>
      </c>
      <c r="D606" s="315" t="s">
        <v>1143</v>
      </c>
      <c r="E606" s="315"/>
      <c r="F606" s="210" t="s">
        <v>175</v>
      </c>
      <c r="G606" s="212">
        <v>3</v>
      </c>
      <c r="H606" s="211"/>
      <c r="I606" s="211">
        <f t="shared" si="78"/>
        <v>0</v>
      </c>
      <c r="J606" s="210">
        <f t="shared" si="79"/>
        <v>6111</v>
      </c>
      <c r="K606" s="215">
        <f t="shared" si="80"/>
        <v>0</v>
      </c>
      <c r="L606" s="215"/>
      <c r="M606" s="215">
        <f>ROUND(G606*(H606),2)</f>
        <v>0</v>
      </c>
      <c r="N606" s="215">
        <v>2037</v>
      </c>
      <c r="O606" s="215"/>
      <c r="P606" s="217"/>
      <c r="Q606" s="217"/>
      <c r="R606" s="217"/>
      <c r="S606" s="218">
        <f t="shared" si="81"/>
        <v>0</v>
      </c>
      <c r="T606" s="215"/>
      <c r="U606" s="215"/>
      <c r="V606" s="220"/>
      <c r="W606" s="53"/>
      <c r="Z606">
        <v>0</v>
      </c>
    </row>
    <row r="607" spans="1:26" ht="35.1" customHeight="1" x14ac:dyDescent="0.25">
      <c r="A607" s="179"/>
      <c r="B607" s="221">
        <v>439</v>
      </c>
      <c r="C607" s="216" t="s">
        <v>1144</v>
      </c>
      <c r="D607" s="315" t="s">
        <v>1145</v>
      </c>
      <c r="E607" s="315"/>
      <c r="F607" s="210" t="s">
        <v>175</v>
      </c>
      <c r="G607" s="212">
        <v>1</v>
      </c>
      <c r="H607" s="211"/>
      <c r="I607" s="211">
        <f t="shared" si="78"/>
        <v>0</v>
      </c>
      <c r="J607" s="210">
        <f t="shared" si="79"/>
        <v>1301</v>
      </c>
      <c r="K607" s="215">
        <f t="shared" si="80"/>
        <v>0</v>
      </c>
      <c r="L607" s="215"/>
      <c r="M607" s="215">
        <f>ROUND(G607*(H607),2)</f>
        <v>0</v>
      </c>
      <c r="N607" s="215">
        <v>1301</v>
      </c>
      <c r="O607" s="215"/>
      <c r="P607" s="217"/>
      <c r="Q607" s="217"/>
      <c r="R607" s="217"/>
      <c r="S607" s="218">
        <f t="shared" si="81"/>
        <v>0</v>
      </c>
      <c r="T607" s="215"/>
      <c r="U607" s="215"/>
      <c r="V607" s="220"/>
      <c r="W607" s="53"/>
      <c r="Z607">
        <v>0</v>
      </c>
    </row>
    <row r="608" spans="1:26" ht="24.95" customHeight="1" x14ac:dyDescent="0.25">
      <c r="A608" s="179"/>
      <c r="B608" s="205">
        <v>440</v>
      </c>
      <c r="C608" s="180" t="s">
        <v>1146</v>
      </c>
      <c r="D608" s="236" t="s">
        <v>1147</v>
      </c>
      <c r="E608" s="236"/>
      <c r="F608" s="173" t="s">
        <v>270</v>
      </c>
      <c r="G608" s="175">
        <v>17.16</v>
      </c>
      <c r="H608" s="174"/>
      <c r="I608" s="174">
        <f t="shared" si="78"/>
        <v>0</v>
      </c>
      <c r="J608" s="173">
        <f t="shared" si="79"/>
        <v>60.92</v>
      </c>
      <c r="K608" s="178">
        <f t="shared" si="80"/>
        <v>0</v>
      </c>
      <c r="L608" s="178">
        <f>ROUND(G608*(H608),2)</f>
        <v>0</v>
      </c>
      <c r="M608" s="178"/>
      <c r="N608" s="178">
        <v>3.55</v>
      </c>
      <c r="O608" s="178"/>
      <c r="P608" s="183">
        <v>7.0000000000000007E-5</v>
      </c>
      <c r="Q608" s="181"/>
      <c r="R608" s="181">
        <v>7.0000000000000007E-5</v>
      </c>
      <c r="S608" s="182">
        <f t="shared" si="81"/>
        <v>1E-3</v>
      </c>
      <c r="T608" s="178"/>
      <c r="U608" s="178"/>
      <c r="V608" s="191"/>
      <c r="W608" s="53"/>
      <c r="Z608">
        <v>0</v>
      </c>
    </row>
    <row r="609" spans="1:26" ht="24.95" customHeight="1" x14ac:dyDescent="0.25">
      <c r="A609" s="179"/>
      <c r="B609" s="221">
        <v>441</v>
      </c>
      <c r="C609" s="216" t="s">
        <v>1148</v>
      </c>
      <c r="D609" s="315" t="s">
        <v>1149</v>
      </c>
      <c r="E609" s="315"/>
      <c r="F609" s="210" t="s">
        <v>270</v>
      </c>
      <c r="G609" s="212">
        <v>17.635999999999999</v>
      </c>
      <c r="H609" s="211"/>
      <c r="I609" s="211">
        <f t="shared" si="78"/>
        <v>0</v>
      </c>
      <c r="J609" s="210">
        <f t="shared" si="79"/>
        <v>44.97</v>
      </c>
      <c r="K609" s="215">
        <f t="shared" si="80"/>
        <v>0</v>
      </c>
      <c r="L609" s="215"/>
      <c r="M609" s="215">
        <f>ROUND(G609*(H609),2)</f>
        <v>0</v>
      </c>
      <c r="N609" s="215">
        <v>2.5499999999999998</v>
      </c>
      <c r="O609" s="215"/>
      <c r="P609" s="217"/>
      <c r="Q609" s="217"/>
      <c r="R609" s="217"/>
      <c r="S609" s="218">
        <f t="shared" si="81"/>
        <v>0</v>
      </c>
      <c r="T609" s="215"/>
      <c r="U609" s="215"/>
      <c r="V609" s="220"/>
      <c r="W609" s="53"/>
      <c r="Z609">
        <v>0</v>
      </c>
    </row>
    <row r="610" spans="1:26" ht="24.95" customHeight="1" x14ac:dyDescent="0.25">
      <c r="A610" s="179"/>
      <c r="B610" s="205">
        <v>442</v>
      </c>
      <c r="C610" s="180" t="s">
        <v>1150</v>
      </c>
      <c r="D610" s="236" t="s">
        <v>1151</v>
      </c>
      <c r="E610" s="236"/>
      <c r="F610" s="173" t="s">
        <v>270</v>
      </c>
      <c r="G610" s="175">
        <v>645.9</v>
      </c>
      <c r="H610" s="174"/>
      <c r="I610" s="174">
        <f t="shared" si="78"/>
        <v>0</v>
      </c>
      <c r="J610" s="173">
        <f t="shared" si="79"/>
        <v>1117.4100000000001</v>
      </c>
      <c r="K610" s="178">
        <f t="shared" si="80"/>
        <v>0</v>
      </c>
      <c r="L610" s="178">
        <f>ROUND(G610*(H610),2)</f>
        <v>0</v>
      </c>
      <c r="M610" s="178"/>
      <c r="N610" s="178">
        <v>1.73</v>
      </c>
      <c r="O610" s="178"/>
      <c r="P610" s="183">
        <v>6.0000000000000002E-5</v>
      </c>
      <c r="Q610" s="181"/>
      <c r="R610" s="181">
        <v>6.0000000000000002E-5</v>
      </c>
      <c r="S610" s="182">
        <f t="shared" si="81"/>
        <v>3.9E-2</v>
      </c>
      <c r="T610" s="178"/>
      <c r="U610" s="178"/>
      <c r="V610" s="191"/>
      <c r="W610" s="53"/>
      <c r="Z610">
        <v>0</v>
      </c>
    </row>
    <row r="611" spans="1:26" ht="35.1" customHeight="1" x14ac:dyDescent="0.25">
      <c r="A611" s="179"/>
      <c r="B611" s="221">
        <v>443</v>
      </c>
      <c r="C611" s="216" t="s">
        <v>1152</v>
      </c>
      <c r="D611" s="315" t="s">
        <v>1153</v>
      </c>
      <c r="E611" s="315"/>
      <c r="F611" s="210" t="s">
        <v>113</v>
      </c>
      <c r="G611" s="212">
        <v>2.25</v>
      </c>
      <c r="H611" s="211"/>
      <c r="I611" s="211">
        <f t="shared" si="78"/>
        <v>0</v>
      </c>
      <c r="J611" s="210">
        <f t="shared" si="79"/>
        <v>315</v>
      </c>
      <c r="K611" s="215">
        <f t="shared" si="80"/>
        <v>0</v>
      </c>
      <c r="L611" s="215"/>
      <c r="M611" s="215">
        <f>ROUND(G611*(H611),2)</f>
        <v>0</v>
      </c>
      <c r="N611" s="215">
        <v>140</v>
      </c>
      <c r="O611" s="215"/>
      <c r="P611" s="217"/>
      <c r="Q611" s="217"/>
      <c r="R611" s="217"/>
      <c r="S611" s="218">
        <f t="shared" si="81"/>
        <v>0</v>
      </c>
      <c r="T611" s="215"/>
      <c r="U611" s="215"/>
      <c r="V611" s="220"/>
      <c r="W611" s="53"/>
      <c r="Z611">
        <v>0</v>
      </c>
    </row>
    <row r="612" spans="1:26" ht="35.1" customHeight="1" x14ac:dyDescent="0.25">
      <c r="A612" s="179"/>
      <c r="B612" s="221">
        <v>444</v>
      </c>
      <c r="C612" s="216" t="s">
        <v>1154</v>
      </c>
      <c r="D612" s="315" t="s">
        <v>1155</v>
      </c>
      <c r="E612" s="315"/>
      <c r="F612" s="210" t="s">
        <v>270</v>
      </c>
      <c r="G612" s="212">
        <v>549</v>
      </c>
      <c r="H612" s="211"/>
      <c r="I612" s="211">
        <f t="shared" si="78"/>
        <v>0</v>
      </c>
      <c r="J612" s="210">
        <f t="shared" si="79"/>
        <v>1839.15</v>
      </c>
      <c r="K612" s="215">
        <f t="shared" si="80"/>
        <v>0</v>
      </c>
      <c r="L612" s="215"/>
      <c r="M612" s="215">
        <f>ROUND(G612*(H612),2)</f>
        <v>0</v>
      </c>
      <c r="N612" s="215">
        <v>3.35</v>
      </c>
      <c r="O612" s="215"/>
      <c r="P612" s="217"/>
      <c r="Q612" s="217"/>
      <c r="R612" s="217"/>
      <c r="S612" s="218">
        <f t="shared" si="81"/>
        <v>0</v>
      </c>
      <c r="T612" s="215"/>
      <c r="U612" s="215"/>
      <c r="V612" s="220"/>
      <c r="W612" s="53"/>
      <c r="Z612">
        <v>0</v>
      </c>
    </row>
    <row r="613" spans="1:26" ht="24.95" customHeight="1" x14ac:dyDescent="0.25">
      <c r="A613" s="179"/>
      <c r="B613" s="221">
        <v>445</v>
      </c>
      <c r="C613" s="216" t="s">
        <v>1156</v>
      </c>
      <c r="D613" s="315" t="s">
        <v>1157</v>
      </c>
      <c r="E613" s="315"/>
      <c r="F613" s="210" t="s">
        <v>270</v>
      </c>
      <c r="G613" s="212">
        <v>48.222999999999999</v>
      </c>
      <c r="H613" s="211"/>
      <c r="I613" s="211">
        <f t="shared" si="78"/>
        <v>0</v>
      </c>
      <c r="J613" s="210">
        <f t="shared" si="79"/>
        <v>161.55000000000001</v>
      </c>
      <c r="K613" s="215">
        <f t="shared" si="80"/>
        <v>0</v>
      </c>
      <c r="L613" s="215"/>
      <c r="M613" s="215">
        <f>ROUND(G613*(H613),2)</f>
        <v>0</v>
      </c>
      <c r="N613" s="215">
        <v>3.35</v>
      </c>
      <c r="O613" s="215"/>
      <c r="P613" s="217"/>
      <c r="Q613" s="217"/>
      <c r="R613" s="217"/>
      <c r="S613" s="218">
        <f t="shared" si="81"/>
        <v>0</v>
      </c>
      <c r="T613" s="215"/>
      <c r="U613" s="215"/>
      <c r="V613" s="220"/>
      <c r="W613" s="53"/>
      <c r="Z613">
        <v>0</v>
      </c>
    </row>
    <row r="614" spans="1:26" ht="24.95" customHeight="1" x14ac:dyDescent="0.25">
      <c r="A614" s="179"/>
      <c r="B614" s="205">
        <v>446</v>
      </c>
      <c r="C614" s="180" t="s">
        <v>1158</v>
      </c>
      <c r="D614" s="236" t="s">
        <v>1159</v>
      </c>
      <c r="E614" s="236"/>
      <c r="F614" s="173" t="s">
        <v>270</v>
      </c>
      <c r="G614" s="175">
        <v>2106.4340000000002</v>
      </c>
      <c r="H614" s="174"/>
      <c r="I614" s="174">
        <f t="shared" si="78"/>
        <v>0</v>
      </c>
      <c r="J614" s="173">
        <f t="shared" si="79"/>
        <v>2296.0100000000002</v>
      </c>
      <c r="K614" s="178">
        <f t="shared" si="80"/>
        <v>0</v>
      </c>
      <c r="L614" s="178">
        <f>ROUND(G614*(H614),2)</f>
        <v>0</v>
      </c>
      <c r="M614" s="178"/>
      <c r="N614" s="178">
        <v>1.0900000000000001</v>
      </c>
      <c r="O614" s="178"/>
      <c r="P614" s="183">
        <v>6.0000000000000002E-5</v>
      </c>
      <c r="Q614" s="181"/>
      <c r="R614" s="181">
        <v>6.0000000000000002E-5</v>
      </c>
      <c r="S614" s="182">
        <f t="shared" si="81"/>
        <v>0.126</v>
      </c>
      <c r="T614" s="178"/>
      <c r="U614" s="178"/>
      <c r="V614" s="191"/>
      <c r="W614" s="53"/>
      <c r="Z614">
        <v>0</v>
      </c>
    </row>
    <row r="615" spans="1:26" ht="24.95" customHeight="1" x14ac:dyDescent="0.25">
      <c r="A615" s="179"/>
      <c r="B615" s="221">
        <v>447</v>
      </c>
      <c r="C615" s="216" t="s">
        <v>1160</v>
      </c>
      <c r="D615" s="315" t="s">
        <v>1161</v>
      </c>
      <c r="E615" s="315"/>
      <c r="F615" s="210" t="s">
        <v>113</v>
      </c>
      <c r="G615" s="212">
        <v>70.682000000000002</v>
      </c>
      <c r="H615" s="211"/>
      <c r="I615" s="211">
        <f t="shared" si="78"/>
        <v>0</v>
      </c>
      <c r="J615" s="210">
        <f t="shared" si="79"/>
        <v>8835.25</v>
      </c>
      <c r="K615" s="215">
        <f t="shared" si="80"/>
        <v>0</v>
      </c>
      <c r="L615" s="215"/>
      <c r="M615" s="215">
        <f>ROUND(G615*(H615),2)</f>
        <v>0</v>
      </c>
      <c r="N615" s="215">
        <v>125</v>
      </c>
      <c r="O615" s="215"/>
      <c r="P615" s="217"/>
      <c r="Q615" s="217"/>
      <c r="R615" s="217"/>
      <c r="S615" s="218">
        <f t="shared" si="81"/>
        <v>0</v>
      </c>
      <c r="T615" s="215"/>
      <c r="U615" s="215"/>
      <c r="V615" s="220"/>
      <c r="W615" s="53"/>
      <c r="Z615">
        <v>0</v>
      </c>
    </row>
    <row r="616" spans="1:26" ht="24.95" customHeight="1" x14ac:dyDescent="0.25">
      <c r="A616" s="179"/>
      <c r="B616" s="205">
        <v>448</v>
      </c>
      <c r="C616" s="180" t="s">
        <v>271</v>
      </c>
      <c r="D616" s="236" t="s">
        <v>272</v>
      </c>
      <c r="E616" s="236"/>
      <c r="F616" s="173" t="s">
        <v>180</v>
      </c>
      <c r="G616" s="175">
        <v>1.1000000000000001</v>
      </c>
      <c r="H616" s="176"/>
      <c r="I616" s="174">
        <f t="shared" si="78"/>
        <v>0</v>
      </c>
      <c r="J616" s="173">
        <f t="shared" si="79"/>
        <v>5631.49</v>
      </c>
      <c r="K616" s="178">
        <f t="shared" si="80"/>
        <v>0</v>
      </c>
      <c r="L616" s="178">
        <f>ROUND(G616*(H616),2)</f>
        <v>0</v>
      </c>
      <c r="M616" s="178"/>
      <c r="N616" s="178">
        <v>5119.54</v>
      </c>
      <c r="O616" s="178"/>
      <c r="P616" s="181"/>
      <c r="Q616" s="181"/>
      <c r="R616" s="181"/>
      <c r="S616" s="182">
        <f t="shared" si="81"/>
        <v>0</v>
      </c>
      <c r="T616" s="178"/>
      <c r="U616" s="178"/>
      <c r="V616" s="191"/>
      <c r="W616" s="53"/>
      <c r="Z616">
        <v>0</v>
      </c>
    </row>
    <row r="617" spans="1:26" x14ac:dyDescent="0.25">
      <c r="A617" s="10"/>
      <c r="B617" s="204"/>
      <c r="C617" s="172">
        <v>767</v>
      </c>
      <c r="D617" s="235" t="s">
        <v>89</v>
      </c>
      <c r="E617" s="235"/>
      <c r="F617" s="10"/>
      <c r="G617" s="171"/>
      <c r="H617" s="138"/>
      <c r="I617" s="140">
        <f>ROUND((SUM(I531:I616))/1,2)</f>
        <v>0</v>
      </c>
      <c r="J617" s="10"/>
      <c r="K617" s="10"/>
      <c r="L617" s="10">
        <f>ROUND((SUM(L531:L616))/1,2)</f>
        <v>0</v>
      </c>
      <c r="M617" s="10">
        <f>ROUND((SUM(M531:M616))/1,2)</f>
        <v>0</v>
      </c>
      <c r="N617" s="10"/>
      <c r="O617" s="10"/>
      <c r="P617" s="10"/>
      <c r="Q617" s="10"/>
      <c r="R617" s="10"/>
      <c r="S617" s="10">
        <f>ROUND((SUM(S531:S616))/1,2)</f>
        <v>0.27</v>
      </c>
      <c r="T617" s="10"/>
      <c r="U617" s="10"/>
      <c r="V617" s="192">
        <f>ROUND((SUM(V531:V616))/1,2)</f>
        <v>0</v>
      </c>
      <c r="W617" s="208"/>
      <c r="X617" s="137"/>
      <c r="Y617" s="137"/>
      <c r="Z617" s="137"/>
    </row>
    <row r="618" spans="1:26" x14ac:dyDescent="0.25">
      <c r="A618" s="1"/>
      <c r="B618" s="200"/>
      <c r="C618" s="1"/>
      <c r="D618" s="1"/>
      <c r="E618" s="1"/>
      <c r="F618" s="1"/>
      <c r="G618" s="165"/>
      <c r="H618" s="131"/>
      <c r="I618" s="13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93"/>
      <c r="W618" s="53"/>
    </row>
    <row r="619" spans="1:26" x14ac:dyDescent="0.25">
      <c r="A619" s="10"/>
      <c r="B619" s="204"/>
      <c r="C619" s="172">
        <v>769</v>
      </c>
      <c r="D619" s="235" t="s">
        <v>301</v>
      </c>
      <c r="E619" s="235"/>
      <c r="F619" s="10"/>
      <c r="G619" s="171"/>
      <c r="H619" s="138"/>
      <c r="I619" s="138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90"/>
      <c r="W619" s="208"/>
      <c r="X619" s="137"/>
      <c r="Y619" s="137"/>
      <c r="Z619" s="137"/>
    </row>
    <row r="620" spans="1:26" ht="24.95" customHeight="1" x14ac:dyDescent="0.25">
      <c r="A620" s="179"/>
      <c r="B620" s="205">
        <v>449</v>
      </c>
      <c r="C620" s="180" t="s">
        <v>1162</v>
      </c>
      <c r="D620" s="236" t="s">
        <v>1163</v>
      </c>
      <c r="E620" s="236"/>
      <c r="F620" s="173" t="s">
        <v>290</v>
      </c>
      <c r="G620" s="175">
        <v>1</v>
      </c>
      <c r="H620" s="174"/>
      <c r="I620" s="174">
        <f>ROUND(G620*(H620),2)</f>
        <v>0</v>
      </c>
      <c r="J620" s="173">
        <f>ROUND(G620*(N620),2)</f>
        <v>57608</v>
      </c>
      <c r="K620" s="178">
        <f>ROUND(G620*(O620),2)</f>
        <v>0</v>
      </c>
      <c r="L620" s="178">
        <f>ROUND(G620*(H620),2)</f>
        <v>0</v>
      </c>
      <c r="M620" s="178"/>
      <c r="N620" s="178">
        <v>57608</v>
      </c>
      <c r="O620" s="178"/>
      <c r="P620" s="181"/>
      <c r="Q620" s="181"/>
      <c r="R620" s="181"/>
      <c r="S620" s="182">
        <f>ROUND(G620*(P620),3)</f>
        <v>0</v>
      </c>
      <c r="T620" s="178"/>
      <c r="U620" s="178"/>
      <c r="V620" s="191"/>
      <c r="W620" s="53"/>
      <c r="Z620">
        <v>0</v>
      </c>
    </row>
    <row r="621" spans="1:26" ht="24.95" customHeight="1" x14ac:dyDescent="0.25">
      <c r="A621" s="179"/>
      <c r="B621" s="221">
        <v>450</v>
      </c>
      <c r="C621" s="216" t="s">
        <v>1164</v>
      </c>
      <c r="D621" s="315" t="s">
        <v>1165</v>
      </c>
      <c r="E621" s="315"/>
      <c r="F621" s="210" t="s">
        <v>290</v>
      </c>
      <c r="G621" s="212">
        <v>1</v>
      </c>
      <c r="H621" s="211"/>
      <c r="I621" s="211">
        <f>ROUND(G621*(H621),2)</f>
        <v>0</v>
      </c>
      <c r="J621" s="210">
        <f>ROUND(G621*(N621),2)</f>
        <v>183772.05</v>
      </c>
      <c r="K621" s="215">
        <f>ROUND(G621*(O621),2)</f>
        <v>0</v>
      </c>
      <c r="L621" s="215"/>
      <c r="M621" s="215">
        <f>ROUND(G621*(H621),2)</f>
        <v>0</v>
      </c>
      <c r="N621" s="215">
        <v>183772.05</v>
      </c>
      <c r="O621" s="215"/>
      <c r="P621" s="217"/>
      <c r="Q621" s="217"/>
      <c r="R621" s="217"/>
      <c r="S621" s="218">
        <f>ROUND(G621*(P621),3)</f>
        <v>0</v>
      </c>
      <c r="T621" s="215"/>
      <c r="U621" s="215"/>
      <c r="V621" s="220"/>
      <c r="W621" s="53"/>
      <c r="Z621">
        <v>0</v>
      </c>
    </row>
    <row r="622" spans="1:26" ht="24.95" customHeight="1" x14ac:dyDescent="0.25">
      <c r="A622" s="179"/>
      <c r="B622" s="205">
        <v>451</v>
      </c>
      <c r="C622" s="180" t="s">
        <v>1166</v>
      </c>
      <c r="D622" s="236" t="s">
        <v>1167</v>
      </c>
      <c r="E622" s="236"/>
      <c r="F622" s="173" t="s">
        <v>180</v>
      </c>
      <c r="G622" s="175">
        <v>1.8</v>
      </c>
      <c r="H622" s="176"/>
      <c r="I622" s="174">
        <f>ROUND(G622*(H622),2)</f>
        <v>0</v>
      </c>
      <c r="J622" s="173">
        <f>ROUND(G622*(N622),2)</f>
        <v>4344.84</v>
      </c>
      <c r="K622" s="178">
        <f>ROUND(G622*(O622),2)</f>
        <v>0</v>
      </c>
      <c r="L622" s="178">
        <f>ROUND(G622*(H622),2)</f>
        <v>0</v>
      </c>
      <c r="M622" s="178"/>
      <c r="N622" s="178">
        <v>2413.8009999999999</v>
      </c>
      <c r="O622" s="178"/>
      <c r="P622" s="181"/>
      <c r="Q622" s="181"/>
      <c r="R622" s="181"/>
      <c r="S622" s="182">
        <f>ROUND(G622*(P622),3)</f>
        <v>0</v>
      </c>
      <c r="T622" s="178"/>
      <c r="U622" s="178"/>
      <c r="V622" s="191"/>
      <c r="W622" s="53"/>
      <c r="Z622">
        <v>0</v>
      </c>
    </row>
    <row r="623" spans="1:26" x14ac:dyDescent="0.25">
      <c r="A623" s="10"/>
      <c r="B623" s="204"/>
      <c r="C623" s="172">
        <v>769</v>
      </c>
      <c r="D623" s="235" t="s">
        <v>301</v>
      </c>
      <c r="E623" s="235"/>
      <c r="F623" s="10"/>
      <c r="G623" s="171"/>
      <c r="H623" s="138"/>
      <c r="I623" s="140">
        <f>ROUND((SUM(I619:I622))/1,2)</f>
        <v>0</v>
      </c>
      <c r="J623" s="10"/>
      <c r="K623" s="10"/>
      <c r="L623" s="10">
        <f>ROUND((SUM(L619:L622))/1,2)</f>
        <v>0</v>
      </c>
      <c r="M623" s="10">
        <f>ROUND((SUM(M619:M622))/1,2)</f>
        <v>0</v>
      </c>
      <c r="N623" s="10"/>
      <c r="O623" s="10"/>
      <c r="P623" s="10"/>
      <c r="Q623" s="10"/>
      <c r="R623" s="10"/>
      <c r="S623" s="10">
        <f>ROUND((SUM(S619:S622))/1,2)</f>
        <v>0</v>
      </c>
      <c r="T623" s="10"/>
      <c r="U623" s="10"/>
      <c r="V623" s="192">
        <f>ROUND((SUM(V619:V622))/1,2)</f>
        <v>0</v>
      </c>
      <c r="W623" s="208"/>
      <c r="X623" s="137"/>
      <c r="Y623" s="137"/>
      <c r="Z623" s="137"/>
    </row>
    <row r="624" spans="1:26" x14ac:dyDescent="0.25">
      <c r="A624" s="1"/>
      <c r="B624" s="200"/>
      <c r="C624" s="1"/>
      <c r="D624" s="1"/>
      <c r="E624" s="1"/>
      <c r="F624" s="1"/>
      <c r="G624" s="165"/>
      <c r="H624" s="131"/>
      <c r="I624" s="13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93"/>
      <c r="W624" s="53"/>
    </row>
    <row r="625" spans="1:26" x14ac:dyDescent="0.25">
      <c r="A625" s="10"/>
      <c r="B625" s="204"/>
      <c r="C625" s="172">
        <v>771</v>
      </c>
      <c r="D625" s="235" t="s">
        <v>302</v>
      </c>
      <c r="E625" s="235"/>
      <c r="F625" s="10"/>
      <c r="G625" s="171"/>
      <c r="H625" s="138"/>
      <c r="I625" s="138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90"/>
      <c r="W625" s="208"/>
      <c r="X625" s="137"/>
      <c r="Y625" s="137"/>
      <c r="Z625" s="137"/>
    </row>
    <row r="626" spans="1:26" ht="24.95" customHeight="1" x14ac:dyDescent="0.25">
      <c r="A626" s="179"/>
      <c r="B626" s="205">
        <v>452</v>
      </c>
      <c r="C626" s="180" t="s">
        <v>1168</v>
      </c>
      <c r="D626" s="236" t="s">
        <v>1169</v>
      </c>
      <c r="E626" s="236"/>
      <c r="F626" s="173" t="s">
        <v>133</v>
      </c>
      <c r="G626" s="175">
        <v>94.59</v>
      </c>
      <c r="H626" s="174"/>
      <c r="I626" s="174">
        <f t="shared" ref="I626:I634" si="82">ROUND(G626*(H626),2)</f>
        <v>0</v>
      </c>
      <c r="J626" s="173">
        <f t="shared" ref="J626:J634" si="83">ROUND(G626*(N626),2)</f>
        <v>260.12</v>
      </c>
      <c r="K626" s="178">
        <f t="shared" ref="K626:K634" si="84">ROUND(G626*(O626),2)</f>
        <v>0</v>
      </c>
      <c r="L626" s="178">
        <f>ROUND(G626*(H626),2)</f>
        <v>0</v>
      </c>
      <c r="M626" s="178"/>
      <c r="N626" s="178">
        <v>2.75</v>
      </c>
      <c r="O626" s="178"/>
      <c r="P626" s="181"/>
      <c r="Q626" s="181"/>
      <c r="R626" s="181"/>
      <c r="S626" s="182">
        <f t="shared" ref="S626:S634" si="85">ROUND(G626*(P626),3)</f>
        <v>0</v>
      </c>
      <c r="T626" s="178"/>
      <c r="U626" s="178"/>
      <c r="V626" s="191"/>
      <c r="W626" s="53"/>
      <c r="Z626">
        <v>0</v>
      </c>
    </row>
    <row r="627" spans="1:26" ht="24.95" customHeight="1" x14ac:dyDescent="0.25">
      <c r="A627" s="179"/>
      <c r="B627" s="221">
        <v>453</v>
      </c>
      <c r="C627" s="216" t="s">
        <v>1170</v>
      </c>
      <c r="D627" s="315" t="s">
        <v>1171</v>
      </c>
      <c r="E627" s="315"/>
      <c r="F627" s="210" t="s">
        <v>113</v>
      </c>
      <c r="G627" s="212">
        <v>7.4489999999999998</v>
      </c>
      <c r="H627" s="211"/>
      <c r="I627" s="211">
        <f t="shared" si="82"/>
        <v>0</v>
      </c>
      <c r="J627" s="210">
        <f t="shared" si="83"/>
        <v>134.08000000000001</v>
      </c>
      <c r="K627" s="215">
        <f t="shared" si="84"/>
        <v>0</v>
      </c>
      <c r="L627" s="215"/>
      <c r="M627" s="215">
        <f>ROUND(G627*(H627),2)</f>
        <v>0</v>
      </c>
      <c r="N627" s="215">
        <v>18</v>
      </c>
      <c r="O627" s="215"/>
      <c r="P627" s="217"/>
      <c r="Q627" s="217"/>
      <c r="R627" s="217"/>
      <c r="S627" s="218">
        <f t="shared" si="85"/>
        <v>0</v>
      </c>
      <c r="T627" s="215"/>
      <c r="U627" s="215"/>
      <c r="V627" s="220"/>
      <c r="W627" s="53"/>
      <c r="Z627">
        <v>0</v>
      </c>
    </row>
    <row r="628" spans="1:26" ht="24.95" customHeight="1" x14ac:dyDescent="0.25">
      <c r="A628" s="179"/>
      <c r="B628" s="205">
        <v>454</v>
      </c>
      <c r="C628" s="180" t="s">
        <v>1172</v>
      </c>
      <c r="D628" s="236" t="s">
        <v>1173</v>
      </c>
      <c r="E628" s="236"/>
      <c r="F628" s="173" t="s">
        <v>133</v>
      </c>
      <c r="G628" s="175">
        <v>39.75</v>
      </c>
      <c r="H628" s="174"/>
      <c r="I628" s="174">
        <f t="shared" si="82"/>
        <v>0</v>
      </c>
      <c r="J628" s="173">
        <f t="shared" si="83"/>
        <v>100.17</v>
      </c>
      <c r="K628" s="178">
        <f t="shared" si="84"/>
        <v>0</v>
      </c>
      <c r="L628" s="178">
        <f>ROUND(G628*(H628),2)</f>
        <v>0</v>
      </c>
      <c r="M628" s="178"/>
      <c r="N628" s="178">
        <v>2.52</v>
      </c>
      <c r="O628" s="178"/>
      <c r="P628" s="181"/>
      <c r="Q628" s="181"/>
      <c r="R628" s="181"/>
      <c r="S628" s="182">
        <f t="shared" si="85"/>
        <v>0</v>
      </c>
      <c r="T628" s="178"/>
      <c r="U628" s="178"/>
      <c r="V628" s="191"/>
      <c r="W628" s="53"/>
      <c r="Z628">
        <v>0</v>
      </c>
    </row>
    <row r="629" spans="1:26" ht="24.95" customHeight="1" x14ac:dyDescent="0.25">
      <c r="A629" s="179"/>
      <c r="B629" s="221">
        <v>455</v>
      </c>
      <c r="C629" s="216" t="s">
        <v>1174</v>
      </c>
      <c r="D629" s="315" t="s">
        <v>1175</v>
      </c>
      <c r="E629" s="315"/>
      <c r="F629" s="210" t="s">
        <v>113</v>
      </c>
      <c r="G629" s="212">
        <v>4.1740000000000004</v>
      </c>
      <c r="H629" s="211"/>
      <c r="I629" s="211">
        <f t="shared" si="82"/>
        <v>0</v>
      </c>
      <c r="J629" s="210">
        <f t="shared" si="83"/>
        <v>116.87</v>
      </c>
      <c r="K629" s="215">
        <f t="shared" si="84"/>
        <v>0</v>
      </c>
      <c r="L629" s="215"/>
      <c r="M629" s="215">
        <f>ROUND(G629*(H629),2)</f>
        <v>0</v>
      </c>
      <c r="N629" s="215">
        <v>28</v>
      </c>
      <c r="O629" s="215"/>
      <c r="P629" s="217"/>
      <c r="Q629" s="217"/>
      <c r="R629" s="217"/>
      <c r="S629" s="218">
        <f t="shared" si="85"/>
        <v>0</v>
      </c>
      <c r="T629" s="215"/>
      <c r="U629" s="215"/>
      <c r="V629" s="220"/>
      <c r="W629" s="53"/>
      <c r="Z629">
        <v>0</v>
      </c>
    </row>
    <row r="630" spans="1:26" ht="24.95" customHeight="1" x14ac:dyDescent="0.25">
      <c r="A630" s="179"/>
      <c r="B630" s="205">
        <v>456</v>
      </c>
      <c r="C630" s="180" t="s">
        <v>1176</v>
      </c>
      <c r="D630" s="236" t="s">
        <v>1177</v>
      </c>
      <c r="E630" s="236"/>
      <c r="F630" s="173" t="s">
        <v>113</v>
      </c>
      <c r="G630" s="175">
        <v>124.193</v>
      </c>
      <c r="H630" s="174"/>
      <c r="I630" s="174">
        <f t="shared" si="82"/>
        <v>0</v>
      </c>
      <c r="J630" s="173">
        <f t="shared" si="83"/>
        <v>2092.65</v>
      </c>
      <c r="K630" s="178">
        <f t="shared" si="84"/>
        <v>0</v>
      </c>
      <c r="L630" s="178">
        <f>ROUND(G630*(H630),2)</f>
        <v>0</v>
      </c>
      <c r="M630" s="178"/>
      <c r="N630" s="178">
        <v>16.850000000000001</v>
      </c>
      <c r="O630" s="178"/>
      <c r="P630" s="183">
        <v>5.3005999999999999E-3</v>
      </c>
      <c r="Q630" s="181"/>
      <c r="R630" s="181">
        <v>5.3005999999999999E-3</v>
      </c>
      <c r="S630" s="182">
        <f t="shared" si="85"/>
        <v>0.65800000000000003</v>
      </c>
      <c r="T630" s="178"/>
      <c r="U630" s="178"/>
      <c r="V630" s="191"/>
      <c r="W630" s="53"/>
      <c r="Z630">
        <v>0</v>
      </c>
    </row>
    <row r="631" spans="1:26" ht="24.95" customHeight="1" x14ac:dyDescent="0.25">
      <c r="A631" s="179"/>
      <c r="B631" s="205">
        <v>457</v>
      </c>
      <c r="C631" s="180" t="s">
        <v>1178</v>
      </c>
      <c r="D631" s="236" t="s">
        <v>1179</v>
      </c>
      <c r="E631" s="236"/>
      <c r="F631" s="173" t="s">
        <v>113</v>
      </c>
      <c r="G631" s="175">
        <v>194.08</v>
      </c>
      <c r="H631" s="174"/>
      <c r="I631" s="174">
        <f t="shared" si="82"/>
        <v>0</v>
      </c>
      <c r="J631" s="173">
        <f t="shared" si="83"/>
        <v>3493.44</v>
      </c>
      <c r="K631" s="178">
        <f t="shared" si="84"/>
        <v>0</v>
      </c>
      <c r="L631" s="178">
        <f>ROUND(G631*(H631),2)</f>
        <v>0</v>
      </c>
      <c r="M631" s="178"/>
      <c r="N631" s="178">
        <v>18</v>
      </c>
      <c r="O631" s="178"/>
      <c r="P631" s="183">
        <v>5.3E-3</v>
      </c>
      <c r="Q631" s="181"/>
      <c r="R631" s="181">
        <v>5.3E-3</v>
      </c>
      <c r="S631" s="182">
        <f t="shared" si="85"/>
        <v>1.0289999999999999</v>
      </c>
      <c r="T631" s="178"/>
      <c r="U631" s="178"/>
      <c r="V631" s="191"/>
      <c r="W631" s="53"/>
      <c r="Z631">
        <v>0</v>
      </c>
    </row>
    <row r="632" spans="1:26" ht="24.95" customHeight="1" x14ac:dyDescent="0.25">
      <c r="A632" s="179"/>
      <c r="B632" s="221">
        <v>458</v>
      </c>
      <c r="C632" s="216" t="s">
        <v>1174</v>
      </c>
      <c r="D632" s="315" t="s">
        <v>1175</v>
      </c>
      <c r="E632" s="315"/>
      <c r="F632" s="210" t="s">
        <v>113</v>
      </c>
      <c r="G632" s="212">
        <v>213.488</v>
      </c>
      <c r="H632" s="211"/>
      <c r="I632" s="211">
        <f t="shared" si="82"/>
        <v>0</v>
      </c>
      <c r="J632" s="210">
        <f t="shared" si="83"/>
        <v>5977.66</v>
      </c>
      <c r="K632" s="215">
        <f t="shared" si="84"/>
        <v>0</v>
      </c>
      <c r="L632" s="215"/>
      <c r="M632" s="215">
        <f>ROUND(G632*(H632),2)</f>
        <v>0</v>
      </c>
      <c r="N632" s="215">
        <v>28</v>
      </c>
      <c r="O632" s="215"/>
      <c r="P632" s="217"/>
      <c r="Q632" s="217"/>
      <c r="R632" s="217"/>
      <c r="S632" s="218">
        <f t="shared" si="85"/>
        <v>0</v>
      </c>
      <c r="T632" s="215"/>
      <c r="U632" s="215"/>
      <c r="V632" s="220"/>
      <c r="W632" s="53"/>
      <c r="Z632">
        <v>0</v>
      </c>
    </row>
    <row r="633" spans="1:26" ht="24.95" customHeight="1" x14ac:dyDescent="0.25">
      <c r="A633" s="179"/>
      <c r="B633" s="221">
        <v>459</v>
      </c>
      <c r="C633" s="216" t="s">
        <v>1170</v>
      </c>
      <c r="D633" s="315" t="s">
        <v>1171</v>
      </c>
      <c r="E633" s="315"/>
      <c r="F633" s="210" t="s">
        <v>113</v>
      </c>
      <c r="G633" s="212">
        <v>140.71</v>
      </c>
      <c r="H633" s="211"/>
      <c r="I633" s="211">
        <f t="shared" si="82"/>
        <v>0</v>
      </c>
      <c r="J633" s="210">
        <f t="shared" si="83"/>
        <v>2532.7800000000002</v>
      </c>
      <c r="K633" s="215">
        <f t="shared" si="84"/>
        <v>0</v>
      </c>
      <c r="L633" s="215"/>
      <c r="M633" s="215">
        <f>ROUND(G633*(H633),2)</f>
        <v>0</v>
      </c>
      <c r="N633" s="215">
        <v>18</v>
      </c>
      <c r="O633" s="215"/>
      <c r="P633" s="217"/>
      <c r="Q633" s="217"/>
      <c r="R633" s="217"/>
      <c r="S633" s="218">
        <f t="shared" si="85"/>
        <v>0</v>
      </c>
      <c r="T633" s="215"/>
      <c r="U633" s="215"/>
      <c r="V633" s="220"/>
      <c r="W633" s="53"/>
      <c r="Z633">
        <v>0</v>
      </c>
    </row>
    <row r="634" spans="1:26" ht="24.95" customHeight="1" x14ac:dyDescent="0.25">
      <c r="A634" s="179"/>
      <c r="B634" s="205">
        <v>460</v>
      </c>
      <c r="C634" s="180" t="s">
        <v>1180</v>
      </c>
      <c r="D634" s="236" t="s">
        <v>1181</v>
      </c>
      <c r="E634" s="236"/>
      <c r="F634" s="173" t="s">
        <v>180</v>
      </c>
      <c r="G634" s="175">
        <v>4.0999999999999996</v>
      </c>
      <c r="H634" s="176"/>
      <c r="I634" s="174">
        <f t="shared" si="82"/>
        <v>0</v>
      </c>
      <c r="J634" s="173">
        <f t="shared" si="83"/>
        <v>603.01</v>
      </c>
      <c r="K634" s="178">
        <f t="shared" si="84"/>
        <v>0</v>
      </c>
      <c r="L634" s="178">
        <f>ROUND(G634*(H634),2)</f>
        <v>0</v>
      </c>
      <c r="M634" s="178"/>
      <c r="N634" s="178">
        <v>147.07599999999999</v>
      </c>
      <c r="O634" s="178"/>
      <c r="P634" s="181"/>
      <c r="Q634" s="181"/>
      <c r="R634" s="181"/>
      <c r="S634" s="182">
        <f t="shared" si="85"/>
        <v>0</v>
      </c>
      <c r="T634" s="178"/>
      <c r="U634" s="178"/>
      <c r="V634" s="191"/>
      <c r="W634" s="53"/>
      <c r="Z634">
        <v>0</v>
      </c>
    </row>
    <row r="635" spans="1:26" x14ac:dyDescent="0.25">
      <c r="A635" s="10"/>
      <c r="B635" s="204"/>
      <c r="C635" s="172">
        <v>771</v>
      </c>
      <c r="D635" s="235" t="s">
        <v>302</v>
      </c>
      <c r="E635" s="235"/>
      <c r="F635" s="10"/>
      <c r="G635" s="171"/>
      <c r="H635" s="138"/>
      <c r="I635" s="140">
        <f>ROUND((SUM(I625:I634))/1,2)</f>
        <v>0</v>
      </c>
      <c r="J635" s="10"/>
      <c r="K635" s="10"/>
      <c r="L635" s="10">
        <f>ROUND((SUM(L625:L634))/1,2)</f>
        <v>0</v>
      </c>
      <c r="M635" s="10">
        <f>ROUND((SUM(M625:M634))/1,2)</f>
        <v>0</v>
      </c>
      <c r="N635" s="10"/>
      <c r="O635" s="10"/>
      <c r="P635" s="10"/>
      <c r="Q635" s="10"/>
      <c r="R635" s="10"/>
      <c r="S635" s="10">
        <f>ROUND((SUM(S625:S634))/1,2)</f>
        <v>1.69</v>
      </c>
      <c r="T635" s="10"/>
      <c r="U635" s="10"/>
      <c r="V635" s="192">
        <f>ROUND((SUM(V625:V634))/1,2)</f>
        <v>0</v>
      </c>
      <c r="W635" s="208"/>
      <c r="X635" s="137"/>
      <c r="Y635" s="137"/>
      <c r="Z635" s="137"/>
    </row>
    <row r="636" spans="1:26" x14ac:dyDescent="0.25">
      <c r="A636" s="1"/>
      <c r="B636" s="200"/>
      <c r="C636" s="1"/>
      <c r="D636" s="1"/>
      <c r="E636" s="1"/>
      <c r="F636" s="1"/>
      <c r="G636" s="165"/>
      <c r="H636" s="131"/>
      <c r="I636" s="13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93"/>
      <c r="W636" s="53"/>
    </row>
    <row r="637" spans="1:26" x14ac:dyDescent="0.25">
      <c r="A637" s="10"/>
      <c r="B637" s="204"/>
      <c r="C637" s="172">
        <v>776</v>
      </c>
      <c r="D637" s="235" t="s">
        <v>303</v>
      </c>
      <c r="E637" s="235"/>
      <c r="F637" s="10"/>
      <c r="G637" s="171"/>
      <c r="H637" s="138"/>
      <c r="I637" s="138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90"/>
      <c r="W637" s="208"/>
      <c r="X637" s="137"/>
      <c r="Y637" s="137"/>
      <c r="Z637" s="137"/>
    </row>
    <row r="638" spans="1:26" ht="24.95" customHeight="1" x14ac:dyDescent="0.25">
      <c r="A638" s="179"/>
      <c r="B638" s="205">
        <v>461</v>
      </c>
      <c r="C638" s="180" t="s">
        <v>1182</v>
      </c>
      <c r="D638" s="236" t="s">
        <v>1183</v>
      </c>
      <c r="E638" s="236"/>
      <c r="F638" s="173" t="s">
        <v>113</v>
      </c>
      <c r="G638" s="175">
        <v>577.54300000000001</v>
      </c>
      <c r="H638" s="174"/>
      <c r="I638" s="174">
        <f>ROUND(G638*(H638),2)</f>
        <v>0</v>
      </c>
      <c r="J638" s="173">
        <f>ROUND(G638*(N638),2)</f>
        <v>4366.2299999999996</v>
      </c>
      <c r="K638" s="178">
        <f>ROUND(G638*(O638),2)</f>
        <v>0</v>
      </c>
      <c r="L638" s="178">
        <f>ROUND(G638*(H638),2)</f>
        <v>0</v>
      </c>
      <c r="M638" s="178"/>
      <c r="N638" s="178">
        <v>7.5600000000000005</v>
      </c>
      <c r="O638" s="178"/>
      <c r="P638" s="181"/>
      <c r="Q638" s="181"/>
      <c r="R638" s="181"/>
      <c r="S638" s="182">
        <f>ROUND(G638*(P638),3)</f>
        <v>0</v>
      </c>
      <c r="T638" s="178"/>
      <c r="U638" s="178"/>
      <c r="V638" s="191"/>
      <c r="W638" s="53"/>
      <c r="Z638">
        <v>0</v>
      </c>
    </row>
    <row r="639" spans="1:26" ht="35.1" customHeight="1" x14ac:dyDescent="0.25">
      <c r="A639" s="179"/>
      <c r="B639" s="221">
        <v>462</v>
      </c>
      <c r="C639" s="216" t="s">
        <v>1184</v>
      </c>
      <c r="D639" s="315" t="s">
        <v>1185</v>
      </c>
      <c r="E639" s="315"/>
      <c r="F639" s="210" t="s">
        <v>113</v>
      </c>
      <c r="G639" s="212">
        <v>40.082000000000001</v>
      </c>
      <c r="H639" s="211"/>
      <c r="I639" s="211">
        <f>ROUND(G639*(H639),2)</f>
        <v>0</v>
      </c>
      <c r="J639" s="210">
        <f>ROUND(G639*(N639),2)</f>
        <v>1062.17</v>
      </c>
      <c r="K639" s="215">
        <f>ROUND(G639*(O639),2)</f>
        <v>0</v>
      </c>
      <c r="L639" s="215"/>
      <c r="M639" s="215">
        <f>ROUND(G639*(H639),2)</f>
        <v>0</v>
      </c>
      <c r="N639" s="215">
        <v>26.5</v>
      </c>
      <c r="O639" s="215"/>
      <c r="P639" s="217"/>
      <c r="Q639" s="217"/>
      <c r="R639" s="217"/>
      <c r="S639" s="218">
        <f>ROUND(G639*(P639),3)</f>
        <v>0</v>
      </c>
      <c r="T639" s="215"/>
      <c r="U639" s="215"/>
      <c r="V639" s="220"/>
      <c r="W639" s="53"/>
      <c r="Z639">
        <v>0</v>
      </c>
    </row>
    <row r="640" spans="1:26" ht="35.1" customHeight="1" x14ac:dyDescent="0.25">
      <c r="A640" s="179"/>
      <c r="B640" s="221">
        <v>463</v>
      </c>
      <c r="C640" s="216" t="s">
        <v>1186</v>
      </c>
      <c r="D640" s="315" t="s">
        <v>1187</v>
      </c>
      <c r="E640" s="315"/>
      <c r="F640" s="210" t="s">
        <v>113</v>
      </c>
      <c r="G640" s="212">
        <v>555.55100000000004</v>
      </c>
      <c r="H640" s="211"/>
      <c r="I640" s="211">
        <f>ROUND(G640*(H640),2)</f>
        <v>0</v>
      </c>
      <c r="J640" s="210">
        <f>ROUND(G640*(N640),2)</f>
        <v>15555.43</v>
      </c>
      <c r="K640" s="215">
        <f>ROUND(G640*(O640),2)</f>
        <v>0</v>
      </c>
      <c r="L640" s="215"/>
      <c r="M640" s="215">
        <f>ROUND(G640*(H640),2)</f>
        <v>0</v>
      </c>
      <c r="N640" s="215">
        <v>28</v>
      </c>
      <c r="O640" s="215"/>
      <c r="P640" s="217"/>
      <c r="Q640" s="217"/>
      <c r="R640" s="217"/>
      <c r="S640" s="218">
        <f>ROUND(G640*(P640),3)</f>
        <v>0</v>
      </c>
      <c r="T640" s="215"/>
      <c r="U640" s="215"/>
      <c r="V640" s="220"/>
      <c r="W640" s="53"/>
      <c r="Z640">
        <v>0</v>
      </c>
    </row>
    <row r="641" spans="1:26" ht="24.95" customHeight="1" x14ac:dyDescent="0.25">
      <c r="A641" s="179"/>
      <c r="B641" s="205">
        <v>464</v>
      </c>
      <c r="C641" s="180" t="s">
        <v>1188</v>
      </c>
      <c r="D641" s="236" t="s">
        <v>1189</v>
      </c>
      <c r="E641" s="236"/>
      <c r="F641" s="173" t="s">
        <v>180</v>
      </c>
      <c r="G641" s="175">
        <v>0.35</v>
      </c>
      <c r="H641" s="176"/>
      <c r="I641" s="174">
        <f>ROUND(G641*(H641),2)</f>
        <v>0</v>
      </c>
      <c r="J641" s="173">
        <f>ROUND(G641*(N641),2)</f>
        <v>73.45</v>
      </c>
      <c r="K641" s="178">
        <f>ROUND(G641*(O641),2)</f>
        <v>0</v>
      </c>
      <c r="L641" s="178">
        <f>ROUND(G641*(H641),2)</f>
        <v>0</v>
      </c>
      <c r="M641" s="178"/>
      <c r="N641" s="178">
        <v>209.86099999999999</v>
      </c>
      <c r="O641" s="178"/>
      <c r="P641" s="181"/>
      <c r="Q641" s="181"/>
      <c r="R641" s="181"/>
      <c r="S641" s="182">
        <f>ROUND(G641*(P641),3)</f>
        <v>0</v>
      </c>
      <c r="T641" s="178"/>
      <c r="U641" s="178"/>
      <c r="V641" s="191"/>
      <c r="W641" s="53"/>
      <c r="Z641">
        <v>0</v>
      </c>
    </row>
    <row r="642" spans="1:26" x14ac:dyDescent="0.25">
      <c r="A642" s="10"/>
      <c r="B642" s="204"/>
      <c r="C642" s="172">
        <v>776</v>
      </c>
      <c r="D642" s="235" t="s">
        <v>303</v>
      </c>
      <c r="E642" s="235"/>
      <c r="F642" s="10"/>
      <c r="G642" s="171"/>
      <c r="H642" s="138"/>
      <c r="I642" s="140">
        <f>ROUND((SUM(I637:I641))/1,2)</f>
        <v>0</v>
      </c>
      <c r="J642" s="10"/>
      <c r="K642" s="10"/>
      <c r="L642" s="10">
        <f>ROUND((SUM(L637:L641))/1,2)</f>
        <v>0</v>
      </c>
      <c r="M642" s="10">
        <f>ROUND((SUM(M637:M641))/1,2)</f>
        <v>0</v>
      </c>
      <c r="N642" s="10"/>
      <c r="O642" s="10"/>
      <c r="P642" s="10"/>
      <c r="Q642" s="10"/>
      <c r="R642" s="10"/>
      <c r="S642" s="10">
        <f>ROUND((SUM(S637:S641))/1,2)</f>
        <v>0</v>
      </c>
      <c r="T642" s="10"/>
      <c r="U642" s="10"/>
      <c r="V642" s="192">
        <f>ROUND((SUM(V637:V641))/1,2)</f>
        <v>0</v>
      </c>
      <c r="W642" s="208"/>
      <c r="X642" s="137"/>
      <c r="Y642" s="137"/>
      <c r="Z642" s="137"/>
    </row>
    <row r="643" spans="1:26" x14ac:dyDescent="0.25">
      <c r="A643" s="1"/>
      <c r="B643" s="200"/>
      <c r="C643" s="1"/>
      <c r="D643" s="1"/>
      <c r="E643" s="1"/>
      <c r="F643" s="1"/>
      <c r="G643" s="165"/>
      <c r="H643" s="131"/>
      <c r="I643" s="13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93"/>
      <c r="W643" s="53"/>
    </row>
    <row r="644" spans="1:26" x14ac:dyDescent="0.25">
      <c r="A644" s="10"/>
      <c r="B644" s="204"/>
      <c r="C644" s="172">
        <v>777</v>
      </c>
      <c r="D644" s="235" t="s">
        <v>304</v>
      </c>
      <c r="E644" s="235"/>
      <c r="F644" s="10"/>
      <c r="G644" s="171"/>
      <c r="H644" s="138"/>
      <c r="I644" s="138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90"/>
      <c r="W644" s="208"/>
      <c r="X644" s="137"/>
      <c r="Y644" s="137"/>
      <c r="Z644" s="137"/>
    </row>
    <row r="645" spans="1:26" ht="35.1" customHeight="1" x14ac:dyDescent="0.25">
      <c r="A645" s="179"/>
      <c r="B645" s="205">
        <v>465</v>
      </c>
      <c r="C645" s="180" t="s">
        <v>1190</v>
      </c>
      <c r="D645" s="236" t="s">
        <v>1191</v>
      </c>
      <c r="E645" s="236"/>
      <c r="F645" s="173" t="s">
        <v>113</v>
      </c>
      <c r="G645" s="175">
        <v>148.499</v>
      </c>
      <c r="H645" s="174"/>
      <c r="I645" s="174">
        <f t="shared" ref="I645:I655" si="86">ROUND(G645*(H645),2)</f>
        <v>0</v>
      </c>
      <c r="J645" s="173">
        <f t="shared" ref="J645:J655" si="87">ROUND(G645*(N645),2)</f>
        <v>8167.45</v>
      </c>
      <c r="K645" s="178">
        <f t="shared" ref="K645:K655" si="88">ROUND(G645*(O645),2)</f>
        <v>0</v>
      </c>
      <c r="L645" s="178">
        <f t="shared" ref="L645:L650" si="89">ROUND(G645*(H645),2)</f>
        <v>0</v>
      </c>
      <c r="M645" s="178"/>
      <c r="N645" s="178">
        <v>55</v>
      </c>
      <c r="O645" s="178"/>
      <c r="P645" s="181"/>
      <c r="Q645" s="181"/>
      <c r="R645" s="181"/>
      <c r="S645" s="182">
        <f t="shared" ref="S645:S655" si="90">ROUND(G645*(P645),3)</f>
        <v>0</v>
      </c>
      <c r="T645" s="178"/>
      <c r="U645" s="178"/>
      <c r="V645" s="191"/>
      <c r="W645" s="53"/>
      <c r="Z645">
        <v>0</v>
      </c>
    </row>
    <row r="646" spans="1:26" ht="35.1" customHeight="1" x14ac:dyDescent="0.25">
      <c r="A646" s="179"/>
      <c r="B646" s="205">
        <v>466</v>
      </c>
      <c r="C646" s="180" t="s">
        <v>1192</v>
      </c>
      <c r="D646" s="236" t="s">
        <v>1193</v>
      </c>
      <c r="E646" s="236"/>
      <c r="F646" s="173" t="s">
        <v>113</v>
      </c>
      <c r="G646" s="175">
        <v>19.54</v>
      </c>
      <c r="H646" s="174"/>
      <c r="I646" s="174">
        <f t="shared" si="86"/>
        <v>0</v>
      </c>
      <c r="J646" s="173">
        <f t="shared" si="87"/>
        <v>1465.5</v>
      </c>
      <c r="K646" s="178">
        <f t="shared" si="88"/>
        <v>0</v>
      </c>
      <c r="L646" s="178">
        <f t="shared" si="89"/>
        <v>0</v>
      </c>
      <c r="M646" s="178"/>
      <c r="N646" s="178">
        <v>75</v>
      </c>
      <c r="O646" s="178"/>
      <c r="P646" s="181"/>
      <c r="Q646" s="181"/>
      <c r="R646" s="181"/>
      <c r="S646" s="182">
        <f t="shared" si="90"/>
        <v>0</v>
      </c>
      <c r="T646" s="178"/>
      <c r="U646" s="178"/>
      <c r="V646" s="191"/>
      <c r="W646" s="53"/>
      <c r="Z646">
        <v>0</v>
      </c>
    </row>
    <row r="647" spans="1:26" ht="35.1" customHeight="1" x14ac:dyDescent="0.25">
      <c r="A647" s="179"/>
      <c r="B647" s="205">
        <v>467</v>
      </c>
      <c r="C647" s="180" t="s">
        <v>1194</v>
      </c>
      <c r="D647" s="236" t="s">
        <v>1195</v>
      </c>
      <c r="E647" s="236"/>
      <c r="F647" s="173" t="s">
        <v>113</v>
      </c>
      <c r="G647" s="175">
        <v>347.76</v>
      </c>
      <c r="H647" s="174"/>
      <c r="I647" s="174">
        <f t="shared" si="86"/>
        <v>0</v>
      </c>
      <c r="J647" s="173">
        <f t="shared" si="87"/>
        <v>10780.56</v>
      </c>
      <c r="K647" s="178">
        <f t="shared" si="88"/>
        <v>0</v>
      </c>
      <c r="L647" s="178">
        <f t="shared" si="89"/>
        <v>0</v>
      </c>
      <c r="M647" s="178"/>
      <c r="N647" s="178">
        <v>31</v>
      </c>
      <c r="O647" s="178"/>
      <c r="P647" s="181"/>
      <c r="Q647" s="181"/>
      <c r="R647" s="181"/>
      <c r="S647" s="182">
        <f t="shared" si="90"/>
        <v>0</v>
      </c>
      <c r="T647" s="178"/>
      <c r="U647" s="178"/>
      <c r="V647" s="191"/>
      <c r="W647" s="53"/>
      <c r="Z647">
        <v>0</v>
      </c>
    </row>
    <row r="648" spans="1:26" ht="35.1" customHeight="1" x14ac:dyDescent="0.25">
      <c r="A648" s="179"/>
      <c r="B648" s="205">
        <v>468</v>
      </c>
      <c r="C648" s="180" t="s">
        <v>1196</v>
      </c>
      <c r="D648" s="236" t="s">
        <v>1197</v>
      </c>
      <c r="E648" s="236"/>
      <c r="F648" s="173" t="s">
        <v>113</v>
      </c>
      <c r="G648" s="175">
        <v>525</v>
      </c>
      <c r="H648" s="174"/>
      <c r="I648" s="174">
        <f t="shared" si="86"/>
        <v>0</v>
      </c>
      <c r="J648" s="173">
        <f t="shared" si="87"/>
        <v>16275</v>
      </c>
      <c r="K648" s="178">
        <f t="shared" si="88"/>
        <v>0</v>
      </c>
      <c r="L648" s="178">
        <f t="shared" si="89"/>
        <v>0</v>
      </c>
      <c r="M648" s="178"/>
      <c r="N648" s="178">
        <v>31</v>
      </c>
      <c r="O648" s="178"/>
      <c r="P648" s="181"/>
      <c r="Q648" s="181"/>
      <c r="R648" s="181"/>
      <c r="S648" s="182">
        <f t="shared" si="90"/>
        <v>0</v>
      </c>
      <c r="T648" s="178"/>
      <c r="U648" s="178"/>
      <c r="V648" s="191"/>
      <c r="W648" s="53"/>
      <c r="Z648">
        <v>0</v>
      </c>
    </row>
    <row r="649" spans="1:26" ht="35.1" customHeight="1" x14ac:dyDescent="0.25">
      <c r="A649" s="179"/>
      <c r="B649" s="205">
        <v>469</v>
      </c>
      <c r="C649" s="180" t="s">
        <v>1198</v>
      </c>
      <c r="D649" s="236" t="s">
        <v>1199</v>
      </c>
      <c r="E649" s="236"/>
      <c r="F649" s="173" t="s">
        <v>113</v>
      </c>
      <c r="G649" s="175">
        <v>485.86</v>
      </c>
      <c r="H649" s="174"/>
      <c r="I649" s="174">
        <f t="shared" si="86"/>
        <v>0</v>
      </c>
      <c r="J649" s="173">
        <f t="shared" si="87"/>
        <v>15061.66</v>
      </c>
      <c r="K649" s="178">
        <f t="shared" si="88"/>
        <v>0</v>
      </c>
      <c r="L649" s="178">
        <f t="shared" si="89"/>
        <v>0</v>
      </c>
      <c r="M649" s="178"/>
      <c r="N649" s="178">
        <v>31</v>
      </c>
      <c r="O649" s="178"/>
      <c r="P649" s="181"/>
      <c r="Q649" s="181"/>
      <c r="R649" s="181"/>
      <c r="S649" s="182">
        <f t="shared" si="90"/>
        <v>0</v>
      </c>
      <c r="T649" s="178"/>
      <c r="U649" s="178"/>
      <c r="V649" s="191"/>
      <c r="W649" s="53"/>
      <c r="Z649">
        <v>0</v>
      </c>
    </row>
    <row r="650" spans="1:26" ht="24.95" customHeight="1" x14ac:dyDescent="0.25">
      <c r="A650" s="179"/>
      <c r="B650" s="205">
        <v>470</v>
      </c>
      <c r="C650" s="180" t="s">
        <v>1200</v>
      </c>
      <c r="D650" s="236" t="s">
        <v>1201</v>
      </c>
      <c r="E650" s="236"/>
      <c r="F650" s="173" t="s">
        <v>133</v>
      </c>
      <c r="G650" s="175">
        <v>856.85</v>
      </c>
      <c r="H650" s="174"/>
      <c r="I650" s="174">
        <f t="shared" si="86"/>
        <v>0</v>
      </c>
      <c r="J650" s="173">
        <f t="shared" si="87"/>
        <v>3855.83</v>
      </c>
      <c r="K650" s="178">
        <f t="shared" si="88"/>
        <v>0</v>
      </c>
      <c r="L650" s="178">
        <f t="shared" si="89"/>
        <v>0</v>
      </c>
      <c r="M650" s="178"/>
      <c r="N650" s="178">
        <v>4.5</v>
      </c>
      <c r="O650" s="178"/>
      <c r="P650" s="181"/>
      <c r="Q650" s="181"/>
      <c r="R650" s="181"/>
      <c r="S650" s="182">
        <f t="shared" si="90"/>
        <v>0</v>
      </c>
      <c r="T650" s="178"/>
      <c r="U650" s="178"/>
      <c r="V650" s="191"/>
      <c r="W650" s="53"/>
      <c r="Z650">
        <v>0</v>
      </c>
    </row>
    <row r="651" spans="1:26" ht="35.1" customHeight="1" x14ac:dyDescent="0.25">
      <c r="A651" s="179"/>
      <c r="B651" s="221">
        <v>471</v>
      </c>
      <c r="C651" s="216" t="s">
        <v>1202</v>
      </c>
      <c r="D651" s="315" t="s">
        <v>1203</v>
      </c>
      <c r="E651" s="315"/>
      <c r="F651" s="210" t="s">
        <v>133</v>
      </c>
      <c r="G651" s="212">
        <v>942.53499999999997</v>
      </c>
      <c r="H651" s="211"/>
      <c r="I651" s="211">
        <f t="shared" si="86"/>
        <v>0</v>
      </c>
      <c r="J651" s="210">
        <f t="shared" si="87"/>
        <v>10839.15</v>
      </c>
      <c r="K651" s="215">
        <f t="shared" si="88"/>
        <v>0</v>
      </c>
      <c r="L651" s="215"/>
      <c r="M651" s="215">
        <f>ROUND(G651*(H651),2)</f>
        <v>0</v>
      </c>
      <c r="N651" s="215">
        <v>11.5</v>
      </c>
      <c r="O651" s="215"/>
      <c r="P651" s="217"/>
      <c r="Q651" s="217"/>
      <c r="R651" s="217"/>
      <c r="S651" s="218">
        <f t="shared" si="90"/>
        <v>0</v>
      </c>
      <c r="T651" s="215"/>
      <c r="U651" s="215"/>
      <c r="V651" s="220"/>
      <c r="W651" s="53"/>
      <c r="Z651">
        <v>0</v>
      </c>
    </row>
    <row r="652" spans="1:26" ht="35.1" customHeight="1" x14ac:dyDescent="0.25">
      <c r="A652" s="179"/>
      <c r="B652" s="205">
        <v>472</v>
      </c>
      <c r="C652" s="180" t="s">
        <v>1204</v>
      </c>
      <c r="D652" s="236" t="s">
        <v>1205</v>
      </c>
      <c r="E652" s="236"/>
      <c r="F652" s="173" t="s">
        <v>133</v>
      </c>
      <c r="G652" s="175">
        <v>67.25</v>
      </c>
      <c r="H652" s="174"/>
      <c r="I652" s="174">
        <f t="shared" si="86"/>
        <v>0</v>
      </c>
      <c r="J652" s="173">
        <f t="shared" si="87"/>
        <v>1883</v>
      </c>
      <c r="K652" s="178">
        <f t="shared" si="88"/>
        <v>0</v>
      </c>
      <c r="L652" s="178">
        <f>ROUND(G652*(H652),2)</f>
        <v>0</v>
      </c>
      <c r="M652" s="178"/>
      <c r="N652" s="178">
        <v>28</v>
      </c>
      <c r="O652" s="178"/>
      <c r="P652" s="181"/>
      <c r="Q652" s="181"/>
      <c r="R652" s="181"/>
      <c r="S652" s="182">
        <f t="shared" si="90"/>
        <v>0</v>
      </c>
      <c r="T652" s="178"/>
      <c r="U652" s="178"/>
      <c r="V652" s="191"/>
      <c r="W652" s="53"/>
      <c r="Z652">
        <v>0</v>
      </c>
    </row>
    <row r="653" spans="1:26" ht="24.95" customHeight="1" x14ac:dyDescent="0.25">
      <c r="A653" s="179"/>
      <c r="B653" s="205">
        <v>473</v>
      </c>
      <c r="C653" s="180" t="s">
        <v>1206</v>
      </c>
      <c r="D653" s="236" t="s">
        <v>1207</v>
      </c>
      <c r="E653" s="236"/>
      <c r="F653" s="173" t="s">
        <v>133</v>
      </c>
      <c r="G653" s="175">
        <v>115.08</v>
      </c>
      <c r="H653" s="174"/>
      <c r="I653" s="174">
        <f t="shared" si="86"/>
        <v>0</v>
      </c>
      <c r="J653" s="173">
        <f t="shared" si="87"/>
        <v>523.61</v>
      </c>
      <c r="K653" s="178">
        <f t="shared" si="88"/>
        <v>0</v>
      </c>
      <c r="L653" s="178">
        <f>ROUND(G653*(H653),2)</f>
        <v>0</v>
      </c>
      <c r="M653" s="178"/>
      <c r="N653" s="178">
        <v>4.55</v>
      </c>
      <c r="O653" s="178"/>
      <c r="P653" s="181"/>
      <c r="Q653" s="181"/>
      <c r="R653" s="181"/>
      <c r="S653" s="182">
        <f t="shared" si="90"/>
        <v>0</v>
      </c>
      <c r="T653" s="178"/>
      <c r="U653" s="178"/>
      <c r="V653" s="191"/>
      <c r="W653" s="53"/>
      <c r="Z653">
        <v>0</v>
      </c>
    </row>
    <row r="654" spans="1:26" ht="24.95" customHeight="1" x14ac:dyDescent="0.25">
      <c r="A654" s="179"/>
      <c r="B654" s="221">
        <v>474</v>
      </c>
      <c r="C654" s="216" t="s">
        <v>1208</v>
      </c>
      <c r="D654" s="315" t="s">
        <v>1209</v>
      </c>
      <c r="E654" s="315"/>
      <c r="F654" s="210" t="s">
        <v>175</v>
      </c>
      <c r="G654" s="212">
        <v>72</v>
      </c>
      <c r="H654" s="211"/>
      <c r="I654" s="211">
        <f t="shared" si="86"/>
        <v>0</v>
      </c>
      <c r="J654" s="210">
        <f t="shared" si="87"/>
        <v>2268</v>
      </c>
      <c r="K654" s="215">
        <f t="shared" si="88"/>
        <v>0</v>
      </c>
      <c r="L654" s="215"/>
      <c r="M654" s="215">
        <f>ROUND(G654*(H654),2)</f>
        <v>0</v>
      </c>
      <c r="N654" s="215">
        <v>31.5</v>
      </c>
      <c r="O654" s="215"/>
      <c r="P654" s="217"/>
      <c r="Q654" s="217"/>
      <c r="R654" s="217"/>
      <c r="S654" s="218">
        <f t="shared" si="90"/>
        <v>0</v>
      </c>
      <c r="T654" s="215"/>
      <c r="U654" s="215"/>
      <c r="V654" s="220"/>
      <c r="W654" s="53"/>
      <c r="Z654">
        <v>0</v>
      </c>
    </row>
    <row r="655" spans="1:26" ht="24.95" customHeight="1" x14ac:dyDescent="0.25">
      <c r="A655" s="179"/>
      <c r="B655" s="205">
        <v>475</v>
      </c>
      <c r="C655" s="180" t="s">
        <v>1210</v>
      </c>
      <c r="D655" s="236" t="s">
        <v>1211</v>
      </c>
      <c r="E655" s="236"/>
      <c r="F655" s="173" t="s">
        <v>180</v>
      </c>
      <c r="G655" s="175">
        <v>0.75</v>
      </c>
      <c r="H655" s="176"/>
      <c r="I655" s="174">
        <f t="shared" si="86"/>
        <v>0</v>
      </c>
      <c r="J655" s="173">
        <f t="shared" si="87"/>
        <v>533.4</v>
      </c>
      <c r="K655" s="178">
        <f t="shared" si="88"/>
        <v>0</v>
      </c>
      <c r="L655" s="178">
        <f>ROUND(G655*(H655),2)</f>
        <v>0</v>
      </c>
      <c r="M655" s="178"/>
      <c r="N655" s="178">
        <v>711.19799999999998</v>
      </c>
      <c r="O655" s="178"/>
      <c r="P655" s="181"/>
      <c r="Q655" s="181"/>
      <c r="R655" s="181"/>
      <c r="S655" s="182">
        <f t="shared" si="90"/>
        <v>0</v>
      </c>
      <c r="T655" s="178"/>
      <c r="U655" s="178"/>
      <c r="V655" s="191"/>
      <c r="W655" s="53"/>
      <c r="Z655">
        <v>0</v>
      </c>
    </row>
    <row r="656" spans="1:26" x14ac:dyDescent="0.25">
      <c r="A656" s="10"/>
      <c r="B656" s="204"/>
      <c r="C656" s="172">
        <v>777</v>
      </c>
      <c r="D656" s="235" t="s">
        <v>304</v>
      </c>
      <c r="E656" s="235"/>
      <c r="F656" s="10"/>
      <c r="G656" s="171"/>
      <c r="H656" s="138"/>
      <c r="I656" s="140">
        <f>ROUND((SUM(I644:I655))/1,2)</f>
        <v>0</v>
      </c>
      <c r="J656" s="10"/>
      <c r="K656" s="10"/>
      <c r="L656" s="10">
        <f>ROUND((SUM(L644:L655))/1,2)</f>
        <v>0</v>
      </c>
      <c r="M656" s="10">
        <f>ROUND((SUM(M644:M655))/1,2)</f>
        <v>0</v>
      </c>
      <c r="N656" s="10"/>
      <c r="O656" s="10"/>
      <c r="P656" s="10"/>
      <c r="Q656" s="10"/>
      <c r="R656" s="10"/>
      <c r="S656" s="10">
        <f>ROUND((SUM(S644:S655))/1,2)</f>
        <v>0</v>
      </c>
      <c r="T656" s="10"/>
      <c r="U656" s="10"/>
      <c r="V656" s="192">
        <f>ROUND((SUM(V644:V655))/1,2)</f>
        <v>0</v>
      </c>
      <c r="W656" s="208"/>
      <c r="X656" s="137"/>
      <c r="Y656" s="137"/>
      <c r="Z656" s="137"/>
    </row>
    <row r="657" spans="1:26" x14ac:dyDescent="0.25">
      <c r="A657" s="1"/>
      <c r="B657" s="200"/>
      <c r="C657" s="1"/>
      <c r="D657" s="1"/>
      <c r="E657" s="1"/>
      <c r="F657" s="1"/>
      <c r="G657" s="165"/>
      <c r="H657" s="131"/>
      <c r="I657" s="13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93"/>
      <c r="W657" s="53"/>
    </row>
    <row r="658" spans="1:26" x14ac:dyDescent="0.25">
      <c r="A658" s="10"/>
      <c r="B658" s="204"/>
      <c r="C658" s="172">
        <v>781</v>
      </c>
      <c r="D658" s="235" t="s">
        <v>305</v>
      </c>
      <c r="E658" s="235"/>
      <c r="F658" s="10"/>
      <c r="G658" s="171"/>
      <c r="H658" s="138"/>
      <c r="I658" s="138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90"/>
      <c r="W658" s="208"/>
      <c r="X658" s="137"/>
      <c r="Y658" s="137"/>
      <c r="Z658" s="137"/>
    </row>
    <row r="659" spans="1:26" ht="24.95" customHeight="1" x14ac:dyDescent="0.25">
      <c r="A659" s="179"/>
      <c r="B659" s="205">
        <v>476</v>
      </c>
      <c r="C659" s="180" t="s">
        <v>1212</v>
      </c>
      <c r="D659" s="236" t="s">
        <v>1213</v>
      </c>
      <c r="E659" s="236"/>
      <c r="F659" s="173" t="s">
        <v>113</v>
      </c>
      <c r="G659" s="175">
        <v>492.012</v>
      </c>
      <c r="H659" s="174"/>
      <c r="I659" s="174">
        <f>ROUND(G659*(H659),2)</f>
        <v>0</v>
      </c>
      <c r="J659" s="173">
        <f>ROUND(G659*(N659),2)</f>
        <v>8054.24</v>
      </c>
      <c r="K659" s="178">
        <f>ROUND(G659*(O659),2)</f>
        <v>0</v>
      </c>
      <c r="L659" s="178">
        <f>ROUND(G659*(H659),2)</f>
        <v>0</v>
      </c>
      <c r="M659" s="178"/>
      <c r="N659" s="178">
        <v>16.37</v>
      </c>
      <c r="O659" s="178"/>
      <c r="P659" s="181"/>
      <c r="Q659" s="181"/>
      <c r="R659" s="181"/>
      <c r="S659" s="182">
        <f>ROUND(G659*(P659),3)</f>
        <v>0</v>
      </c>
      <c r="T659" s="178"/>
      <c r="U659" s="178"/>
      <c r="V659" s="191"/>
      <c r="W659" s="53"/>
      <c r="Z659">
        <v>0</v>
      </c>
    </row>
    <row r="660" spans="1:26" ht="24.95" customHeight="1" x14ac:dyDescent="0.25">
      <c r="A660" s="179"/>
      <c r="B660" s="221">
        <v>477</v>
      </c>
      <c r="C660" s="216" t="s">
        <v>1214</v>
      </c>
      <c r="D660" s="315" t="s">
        <v>1215</v>
      </c>
      <c r="E660" s="315"/>
      <c r="F660" s="210" t="s">
        <v>113</v>
      </c>
      <c r="G660" s="212">
        <v>516.61300000000006</v>
      </c>
      <c r="H660" s="211"/>
      <c r="I660" s="211">
        <f>ROUND(G660*(H660),2)</f>
        <v>0</v>
      </c>
      <c r="J660" s="210">
        <f>ROUND(G660*(N660),2)</f>
        <v>6199.36</v>
      </c>
      <c r="K660" s="215">
        <f>ROUND(G660*(O660),2)</f>
        <v>0</v>
      </c>
      <c r="L660" s="215"/>
      <c r="M660" s="215">
        <f>ROUND(G660*(H660),2)</f>
        <v>0</v>
      </c>
      <c r="N660" s="215">
        <v>12</v>
      </c>
      <c r="O660" s="215"/>
      <c r="P660" s="217"/>
      <c r="Q660" s="217"/>
      <c r="R660" s="217"/>
      <c r="S660" s="218">
        <f>ROUND(G660*(P660),3)</f>
        <v>0</v>
      </c>
      <c r="T660" s="215"/>
      <c r="U660" s="215"/>
      <c r="V660" s="220"/>
      <c r="W660" s="53"/>
      <c r="Z660">
        <v>0</v>
      </c>
    </row>
    <row r="661" spans="1:26" ht="24.95" customHeight="1" x14ac:dyDescent="0.25">
      <c r="A661" s="179"/>
      <c r="B661" s="205">
        <v>478</v>
      </c>
      <c r="C661" s="180" t="s">
        <v>1216</v>
      </c>
      <c r="D661" s="236" t="s">
        <v>1217</v>
      </c>
      <c r="E661" s="236"/>
      <c r="F661" s="173" t="s">
        <v>180</v>
      </c>
      <c r="G661" s="175">
        <v>2.2999999999999998</v>
      </c>
      <c r="H661" s="176"/>
      <c r="I661" s="174">
        <f>ROUND(G661*(H661),2)</f>
        <v>0</v>
      </c>
      <c r="J661" s="173">
        <f>ROUND(G661*(N661),2)</f>
        <v>327.83</v>
      </c>
      <c r="K661" s="178">
        <f>ROUND(G661*(O661),2)</f>
        <v>0</v>
      </c>
      <c r="L661" s="178">
        <f>ROUND(G661*(H661),2)</f>
        <v>0</v>
      </c>
      <c r="M661" s="178"/>
      <c r="N661" s="178">
        <v>142.536</v>
      </c>
      <c r="O661" s="178"/>
      <c r="P661" s="181"/>
      <c r="Q661" s="181"/>
      <c r="R661" s="181"/>
      <c r="S661" s="182">
        <f>ROUND(G661*(P661),3)</f>
        <v>0</v>
      </c>
      <c r="T661" s="178"/>
      <c r="U661" s="178"/>
      <c r="V661" s="191"/>
      <c r="W661" s="53"/>
      <c r="Z661">
        <v>0</v>
      </c>
    </row>
    <row r="662" spans="1:26" x14ac:dyDescent="0.25">
      <c r="A662" s="10"/>
      <c r="B662" s="204"/>
      <c r="C662" s="172">
        <v>781</v>
      </c>
      <c r="D662" s="235" t="s">
        <v>305</v>
      </c>
      <c r="E662" s="235"/>
      <c r="F662" s="10"/>
      <c r="G662" s="171"/>
      <c r="H662" s="138"/>
      <c r="I662" s="140">
        <f>ROUND((SUM(I658:I661))/1,2)</f>
        <v>0</v>
      </c>
      <c r="J662" s="10"/>
      <c r="K662" s="10"/>
      <c r="L662" s="10">
        <f>ROUND((SUM(L658:L661))/1,2)</f>
        <v>0</v>
      </c>
      <c r="M662" s="10">
        <f>ROUND((SUM(M658:M661))/1,2)</f>
        <v>0</v>
      </c>
      <c r="N662" s="10"/>
      <c r="O662" s="10"/>
      <c r="P662" s="10"/>
      <c r="Q662" s="10"/>
      <c r="R662" s="10"/>
      <c r="S662" s="10">
        <f>ROUND((SUM(S658:S661))/1,2)</f>
        <v>0</v>
      </c>
      <c r="T662" s="10"/>
      <c r="U662" s="10"/>
      <c r="V662" s="192">
        <f>ROUND((SUM(V658:V661))/1,2)</f>
        <v>0</v>
      </c>
      <c r="W662" s="208"/>
      <c r="X662" s="137"/>
      <c r="Y662" s="137"/>
      <c r="Z662" s="137"/>
    </row>
    <row r="663" spans="1:26" x14ac:dyDescent="0.25">
      <c r="A663" s="1"/>
      <c r="B663" s="200"/>
      <c r="C663" s="1"/>
      <c r="D663" s="1"/>
      <c r="E663" s="1"/>
      <c r="F663" s="1"/>
      <c r="G663" s="165"/>
      <c r="H663" s="131"/>
      <c r="I663" s="13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93"/>
      <c r="W663" s="53"/>
    </row>
    <row r="664" spans="1:26" x14ac:dyDescent="0.25">
      <c r="A664" s="10"/>
      <c r="B664" s="204"/>
      <c r="C664" s="172">
        <v>783</v>
      </c>
      <c r="D664" s="235" t="s">
        <v>306</v>
      </c>
      <c r="E664" s="235"/>
      <c r="F664" s="10"/>
      <c r="G664" s="171"/>
      <c r="H664" s="138"/>
      <c r="I664" s="138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90"/>
      <c r="W664" s="208"/>
      <c r="X664" s="137"/>
      <c r="Y664" s="137"/>
      <c r="Z664" s="137"/>
    </row>
    <row r="665" spans="1:26" ht="24.95" customHeight="1" x14ac:dyDescent="0.25">
      <c r="A665" s="179"/>
      <c r="B665" s="205">
        <v>479</v>
      </c>
      <c r="C665" s="180" t="s">
        <v>1218</v>
      </c>
      <c r="D665" s="236" t="s">
        <v>1219</v>
      </c>
      <c r="E665" s="236"/>
      <c r="F665" s="173" t="s">
        <v>113</v>
      </c>
      <c r="G665" s="175">
        <v>57.677999999999997</v>
      </c>
      <c r="H665" s="174"/>
      <c r="I665" s="174">
        <f>ROUND(G665*(H665),2)</f>
        <v>0</v>
      </c>
      <c r="J665" s="173">
        <f>ROUND(G665*(N665),2)</f>
        <v>370.87</v>
      </c>
      <c r="K665" s="178">
        <f>ROUND(G665*(O665),2)</f>
        <v>0</v>
      </c>
      <c r="L665" s="178">
        <f>ROUND(G665*(H665),2)</f>
        <v>0</v>
      </c>
      <c r="M665" s="178"/>
      <c r="N665" s="178">
        <v>6.43</v>
      </c>
      <c r="O665" s="178"/>
      <c r="P665" s="183">
        <v>2.1000000000000001E-4</v>
      </c>
      <c r="Q665" s="181"/>
      <c r="R665" s="181">
        <v>2.1000000000000001E-4</v>
      </c>
      <c r="S665" s="182">
        <f>ROUND(G665*(P665),3)</f>
        <v>1.2E-2</v>
      </c>
      <c r="T665" s="178"/>
      <c r="U665" s="178"/>
      <c r="V665" s="191"/>
      <c r="W665" s="53"/>
      <c r="Z665">
        <v>0</v>
      </c>
    </row>
    <row r="666" spans="1:26" ht="24.95" customHeight="1" x14ac:dyDescent="0.25">
      <c r="A666" s="179"/>
      <c r="B666" s="205">
        <v>480</v>
      </c>
      <c r="C666" s="180" t="s">
        <v>1220</v>
      </c>
      <c r="D666" s="236" t="s">
        <v>1221</v>
      </c>
      <c r="E666" s="236"/>
      <c r="F666" s="173" t="s">
        <v>113</v>
      </c>
      <c r="G666" s="175">
        <v>1152.1659999999999</v>
      </c>
      <c r="H666" s="174"/>
      <c r="I666" s="174">
        <f>ROUND(G666*(H666),2)</f>
        <v>0</v>
      </c>
      <c r="J666" s="173">
        <f>ROUND(G666*(N666),2)</f>
        <v>3525.63</v>
      </c>
      <c r="K666" s="178">
        <f>ROUND(G666*(O666),2)</f>
        <v>0</v>
      </c>
      <c r="L666" s="178">
        <f>ROUND(G666*(H666),2)</f>
        <v>0</v>
      </c>
      <c r="M666" s="178"/>
      <c r="N666" s="178">
        <v>3.06</v>
      </c>
      <c r="O666" s="178"/>
      <c r="P666" s="181"/>
      <c r="Q666" s="181"/>
      <c r="R666" s="181"/>
      <c r="S666" s="182">
        <f>ROUND(G666*(P666),3)</f>
        <v>0</v>
      </c>
      <c r="T666" s="178"/>
      <c r="U666" s="178"/>
      <c r="V666" s="191"/>
      <c r="W666" s="53"/>
      <c r="Z666">
        <v>0</v>
      </c>
    </row>
    <row r="667" spans="1:26" x14ac:dyDescent="0.25">
      <c r="A667" s="10"/>
      <c r="B667" s="204"/>
      <c r="C667" s="172">
        <v>783</v>
      </c>
      <c r="D667" s="235" t="s">
        <v>306</v>
      </c>
      <c r="E667" s="235"/>
      <c r="F667" s="10"/>
      <c r="G667" s="171"/>
      <c r="H667" s="138"/>
      <c r="I667" s="140">
        <f>ROUND((SUM(I664:I666))/1,2)</f>
        <v>0</v>
      </c>
      <c r="J667" s="10"/>
      <c r="K667" s="10"/>
      <c r="L667" s="10">
        <f>ROUND((SUM(L664:L666))/1,2)</f>
        <v>0</v>
      </c>
      <c r="M667" s="10">
        <f>ROUND((SUM(M664:M666))/1,2)</f>
        <v>0</v>
      </c>
      <c r="N667" s="10"/>
      <c r="O667" s="10"/>
      <c r="P667" s="10"/>
      <c r="Q667" s="10"/>
      <c r="R667" s="10"/>
      <c r="S667" s="10">
        <f>ROUND((SUM(S664:S666))/1,2)</f>
        <v>0.01</v>
      </c>
      <c r="T667" s="10"/>
      <c r="U667" s="10"/>
      <c r="V667" s="192">
        <f>ROUND((SUM(V664:V666))/1,2)</f>
        <v>0</v>
      </c>
      <c r="W667" s="208"/>
      <c r="X667" s="137"/>
      <c r="Y667" s="137"/>
      <c r="Z667" s="137"/>
    </row>
    <row r="668" spans="1:26" x14ac:dyDescent="0.25">
      <c r="A668" s="1"/>
      <c r="B668" s="200"/>
      <c r="C668" s="1"/>
      <c r="D668" s="1"/>
      <c r="E668" s="1"/>
      <c r="F668" s="1"/>
      <c r="G668" s="165"/>
      <c r="H668" s="131"/>
      <c r="I668" s="13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93"/>
      <c r="W668" s="53"/>
    </row>
    <row r="669" spans="1:26" x14ac:dyDescent="0.25">
      <c r="A669" s="10"/>
      <c r="B669" s="204"/>
      <c r="C669" s="172">
        <v>784</v>
      </c>
      <c r="D669" s="235" t="s">
        <v>307</v>
      </c>
      <c r="E669" s="235"/>
      <c r="F669" s="10"/>
      <c r="G669" s="171"/>
      <c r="H669" s="138"/>
      <c r="I669" s="138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90"/>
      <c r="W669" s="208"/>
      <c r="X669" s="137"/>
      <c r="Y669" s="137"/>
      <c r="Z669" s="137"/>
    </row>
    <row r="670" spans="1:26" ht="24.95" customHeight="1" x14ac:dyDescent="0.25">
      <c r="A670" s="179"/>
      <c r="B670" s="205">
        <v>481</v>
      </c>
      <c r="C670" s="180" t="s">
        <v>1222</v>
      </c>
      <c r="D670" s="236" t="s">
        <v>1223</v>
      </c>
      <c r="E670" s="236"/>
      <c r="F670" s="173" t="s">
        <v>113</v>
      </c>
      <c r="G670" s="175">
        <v>4090.547</v>
      </c>
      <c r="H670" s="174"/>
      <c r="I670" s="174">
        <f>ROUND(G670*(H670),2)</f>
        <v>0</v>
      </c>
      <c r="J670" s="173">
        <f>ROUND(G670*(N670),2)</f>
        <v>3027</v>
      </c>
      <c r="K670" s="178">
        <f>ROUND(G670*(O670),2)</f>
        <v>0</v>
      </c>
      <c r="L670" s="178">
        <f>ROUND(G670*(H670),2)</f>
        <v>0</v>
      </c>
      <c r="M670" s="178"/>
      <c r="N670" s="178">
        <v>0.74</v>
      </c>
      <c r="O670" s="178"/>
      <c r="P670" s="183">
        <v>1E-4</v>
      </c>
      <c r="Q670" s="181"/>
      <c r="R670" s="181">
        <v>1E-4</v>
      </c>
      <c r="S670" s="182">
        <f>ROUND(G670*(P670),3)</f>
        <v>0.40899999999999997</v>
      </c>
      <c r="T670" s="178"/>
      <c r="U670" s="178"/>
      <c r="V670" s="191"/>
      <c r="W670" s="53"/>
      <c r="Z670">
        <v>0</v>
      </c>
    </row>
    <row r="671" spans="1:26" ht="35.1" customHeight="1" x14ac:dyDescent="0.25">
      <c r="A671" s="179"/>
      <c r="B671" s="205">
        <v>482</v>
      </c>
      <c r="C671" s="180" t="s">
        <v>1224</v>
      </c>
      <c r="D671" s="236" t="s">
        <v>1225</v>
      </c>
      <c r="E671" s="236"/>
      <c r="F671" s="173" t="s">
        <v>113</v>
      </c>
      <c r="G671" s="175">
        <v>4090.547</v>
      </c>
      <c r="H671" s="174"/>
      <c r="I671" s="174">
        <f>ROUND(G671*(H671),2)</f>
        <v>0</v>
      </c>
      <c r="J671" s="173">
        <f>ROUND(G671*(N671),2)</f>
        <v>7853.85</v>
      </c>
      <c r="K671" s="178">
        <f>ROUND(G671*(O671),2)</f>
        <v>0</v>
      </c>
      <c r="L671" s="178">
        <f>ROUND(G671*(H671),2)</f>
        <v>0</v>
      </c>
      <c r="M671" s="178"/>
      <c r="N671" s="178">
        <v>1.92</v>
      </c>
      <c r="O671" s="178"/>
      <c r="P671" s="183">
        <v>3.3E-4</v>
      </c>
      <c r="Q671" s="181"/>
      <c r="R671" s="181">
        <v>3.3E-4</v>
      </c>
      <c r="S671" s="182">
        <f>ROUND(G671*(P671),3)</f>
        <v>1.35</v>
      </c>
      <c r="T671" s="178"/>
      <c r="U671" s="178"/>
      <c r="V671" s="191"/>
      <c r="W671" s="53"/>
      <c r="Z671">
        <v>0</v>
      </c>
    </row>
    <row r="672" spans="1:26" x14ac:dyDescent="0.25">
      <c r="A672" s="10"/>
      <c r="B672" s="204"/>
      <c r="C672" s="172">
        <v>784</v>
      </c>
      <c r="D672" s="235" t="s">
        <v>307</v>
      </c>
      <c r="E672" s="235"/>
      <c r="F672" s="10"/>
      <c r="G672" s="171"/>
      <c r="H672" s="138"/>
      <c r="I672" s="140">
        <f>ROUND((SUM(I669:I671))/1,2)</f>
        <v>0</v>
      </c>
      <c r="J672" s="10"/>
      <c r="K672" s="10"/>
      <c r="L672" s="10">
        <f>ROUND((SUM(L669:L671))/1,2)</f>
        <v>0</v>
      </c>
      <c r="M672" s="10">
        <f>ROUND((SUM(M669:M671))/1,2)</f>
        <v>0</v>
      </c>
      <c r="N672" s="10"/>
      <c r="O672" s="10"/>
      <c r="P672" s="10"/>
      <c r="Q672" s="10"/>
      <c r="R672" s="10"/>
      <c r="S672" s="10">
        <f>ROUND((SUM(S669:S671))/1,2)</f>
        <v>1.76</v>
      </c>
      <c r="T672" s="10"/>
      <c r="U672" s="10"/>
      <c r="V672" s="192">
        <f>ROUND((SUM(V669:V671))/1,2)</f>
        <v>0</v>
      </c>
      <c r="W672" s="208"/>
      <c r="X672" s="137"/>
      <c r="Y672" s="137"/>
      <c r="Z672" s="137"/>
    </row>
    <row r="673" spans="1:26" x14ac:dyDescent="0.25">
      <c r="A673" s="1"/>
      <c r="B673" s="200"/>
      <c r="C673" s="1"/>
      <c r="D673" s="1"/>
      <c r="E673" s="1"/>
      <c r="F673" s="1"/>
      <c r="G673" s="165"/>
      <c r="H673" s="131"/>
      <c r="I673" s="13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93"/>
      <c r="W673" s="53"/>
    </row>
    <row r="674" spans="1:26" x14ac:dyDescent="0.25">
      <c r="A674" s="10"/>
      <c r="B674" s="204"/>
      <c r="C674" s="10"/>
      <c r="D674" s="237" t="s">
        <v>79</v>
      </c>
      <c r="E674" s="237"/>
      <c r="F674" s="10"/>
      <c r="G674" s="171"/>
      <c r="H674" s="138"/>
      <c r="I674" s="140">
        <f>ROUND((SUM(I307:I673))/2,2)</f>
        <v>0</v>
      </c>
      <c r="J674" s="10"/>
      <c r="K674" s="10"/>
      <c r="L674" s="138">
        <f>ROUND((SUM(L307:L673))/2,2)</f>
        <v>0</v>
      </c>
      <c r="M674" s="138">
        <f>ROUND((SUM(M307:M673))/2,2)</f>
        <v>0</v>
      </c>
      <c r="N674" s="10"/>
      <c r="O674" s="10"/>
      <c r="P674" s="184"/>
      <c r="Q674" s="10"/>
      <c r="R674" s="10"/>
      <c r="S674" s="184">
        <f>ROUND((SUM(S307:S673))/2,2)</f>
        <v>46.55</v>
      </c>
      <c r="T674" s="10"/>
      <c r="U674" s="10"/>
      <c r="V674" s="192">
        <f>ROUND((SUM(V307:V673))/2,2)</f>
        <v>0</v>
      </c>
      <c r="W674" s="53"/>
    </row>
    <row r="675" spans="1:26" x14ac:dyDescent="0.25">
      <c r="A675" s="1"/>
      <c r="B675" s="200"/>
      <c r="C675" s="1"/>
      <c r="D675" s="1"/>
      <c r="E675" s="1"/>
      <c r="F675" s="1"/>
      <c r="G675" s="165"/>
      <c r="H675" s="131"/>
      <c r="I675" s="13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93"/>
      <c r="W675" s="53"/>
    </row>
    <row r="676" spans="1:26" x14ac:dyDescent="0.25">
      <c r="A676" s="10"/>
      <c r="B676" s="204"/>
      <c r="C676" s="10"/>
      <c r="D676" s="237" t="s">
        <v>91</v>
      </c>
      <c r="E676" s="237"/>
      <c r="F676" s="10"/>
      <c r="G676" s="171"/>
      <c r="H676" s="138"/>
      <c r="I676" s="138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90"/>
      <c r="W676" s="208"/>
      <c r="X676" s="137"/>
      <c r="Y676" s="137"/>
      <c r="Z676" s="137"/>
    </row>
    <row r="677" spans="1:26" x14ac:dyDescent="0.25">
      <c r="A677" s="10"/>
      <c r="B677" s="204"/>
      <c r="C677" s="172">
        <v>921</v>
      </c>
      <c r="D677" s="235" t="s">
        <v>92</v>
      </c>
      <c r="E677" s="235"/>
      <c r="F677" s="10"/>
      <c r="G677" s="171"/>
      <c r="H677" s="138"/>
      <c r="I677" s="138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90"/>
      <c r="W677" s="208"/>
      <c r="X677" s="137"/>
      <c r="Y677" s="137"/>
      <c r="Z677" s="137"/>
    </row>
    <row r="678" spans="1:26" ht="24.95" customHeight="1" x14ac:dyDescent="0.25">
      <c r="A678" s="179"/>
      <c r="B678" s="205">
        <v>483</v>
      </c>
      <c r="C678" s="180" t="s">
        <v>1226</v>
      </c>
      <c r="D678" s="236" t="s">
        <v>1227</v>
      </c>
      <c r="E678" s="236"/>
      <c r="F678" s="173" t="s">
        <v>610</v>
      </c>
      <c r="G678" s="175">
        <v>1</v>
      </c>
      <c r="H678" s="174"/>
      <c r="I678" s="174">
        <f>ROUND(G678*(H678),2)</f>
        <v>0</v>
      </c>
      <c r="J678" s="173">
        <f>ROUND(G678*(N678),2)</f>
        <v>254060.6</v>
      </c>
      <c r="K678" s="178">
        <f>ROUND(G678*(O678),2)</f>
        <v>0</v>
      </c>
      <c r="L678" s="178">
        <f>ROUND(G678*(H678),2)</f>
        <v>0</v>
      </c>
      <c r="M678" s="178"/>
      <c r="N678" s="178">
        <v>254060.6</v>
      </c>
      <c r="O678" s="178"/>
      <c r="P678" s="181"/>
      <c r="Q678" s="181"/>
      <c r="R678" s="181"/>
      <c r="S678" s="182">
        <f>ROUND(G678*(P678),3)</f>
        <v>0</v>
      </c>
      <c r="T678" s="178"/>
      <c r="U678" s="178"/>
      <c r="V678" s="191"/>
      <c r="W678" s="53"/>
      <c r="Z678">
        <v>0</v>
      </c>
    </row>
    <row r="679" spans="1:26" ht="24.95" customHeight="1" x14ac:dyDescent="0.25">
      <c r="A679" s="179"/>
      <c r="B679" s="205">
        <v>484</v>
      </c>
      <c r="C679" s="180" t="s">
        <v>1228</v>
      </c>
      <c r="D679" s="236" t="s">
        <v>1229</v>
      </c>
      <c r="E679" s="236"/>
      <c r="F679" s="173" t="s">
        <v>610</v>
      </c>
      <c r="G679" s="175">
        <v>1</v>
      </c>
      <c r="H679" s="174"/>
      <c r="I679" s="174">
        <f>ROUND(G679*(H679),2)</f>
        <v>0</v>
      </c>
      <c r="J679" s="173">
        <f>ROUND(G679*(N679),2)</f>
        <v>45408.79</v>
      </c>
      <c r="K679" s="178">
        <f>ROUND(G679*(O679),2)</f>
        <v>0</v>
      </c>
      <c r="L679" s="178">
        <f>ROUND(G679*(H679),2)</f>
        <v>0</v>
      </c>
      <c r="M679" s="178"/>
      <c r="N679" s="178">
        <v>45408.79</v>
      </c>
      <c r="O679" s="178"/>
      <c r="P679" s="181"/>
      <c r="Q679" s="181"/>
      <c r="R679" s="181"/>
      <c r="S679" s="182">
        <f>ROUND(G679*(P679),3)</f>
        <v>0</v>
      </c>
      <c r="T679" s="178"/>
      <c r="U679" s="178"/>
      <c r="V679" s="191"/>
      <c r="W679" s="53"/>
      <c r="Z679">
        <v>0</v>
      </c>
    </row>
    <row r="680" spans="1:26" x14ac:dyDescent="0.25">
      <c r="A680" s="10"/>
      <c r="B680" s="204"/>
      <c r="C680" s="172">
        <v>921</v>
      </c>
      <c r="D680" s="235" t="s">
        <v>92</v>
      </c>
      <c r="E680" s="235"/>
      <c r="F680" s="10"/>
      <c r="G680" s="171"/>
      <c r="H680" s="138"/>
      <c r="I680" s="140">
        <f>ROUND((SUM(I677:I679))/1,2)</f>
        <v>0</v>
      </c>
      <c r="J680" s="10"/>
      <c r="K680" s="10"/>
      <c r="L680" s="10">
        <f>ROUND((SUM(L677:L679))/1,2)</f>
        <v>0</v>
      </c>
      <c r="M680" s="10">
        <f>ROUND((SUM(M677:M679))/1,2)</f>
        <v>0</v>
      </c>
      <c r="N680" s="10"/>
      <c r="O680" s="10"/>
      <c r="P680" s="10"/>
      <c r="Q680" s="10"/>
      <c r="R680" s="10"/>
      <c r="S680" s="10">
        <f>ROUND((SUM(S677:S679))/1,2)</f>
        <v>0</v>
      </c>
      <c r="T680" s="10"/>
      <c r="U680" s="10"/>
      <c r="V680" s="192">
        <f>ROUND((SUM(V677:V679))/1,2)</f>
        <v>0</v>
      </c>
      <c r="W680" s="208"/>
      <c r="X680" s="137"/>
      <c r="Y680" s="137"/>
      <c r="Z680" s="137"/>
    </row>
    <row r="681" spans="1:26" x14ac:dyDescent="0.25">
      <c r="A681" s="1"/>
      <c r="B681" s="200"/>
      <c r="C681" s="1"/>
      <c r="D681" s="1"/>
      <c r="E681" s="1"/>
      <c r="F681" s="1"/>
      <c r="G681" s="165"/>
      <c r="H681" s="131"/>
      <c r="I681" s="13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93"/>
      <c r="W681" s="53"/>
    </row>
    <row r="682" spans="1:26" x14ac:dyDescent="0.25">
      <c r="A682" s="10"/>
      <c r="B682" s="204"/>
      <c r="C682" s="172">
        <v>922</v>
      </c>
      <c r="D682" s="235" t="s">
        <v>308</v>
      </c>
      <c r="E682" s="235"/>
      <c r="F682" s="10"/>
      <c r="G682" s="171"/>
      <c r="H682" s="138"/>
      <c r="I682" s="138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90"/>
      <c r="W682" s="208"/>
      <c r="X682" s="137"/>
      <c r="Y682" s="137"/>
      <c r="Z682" s="137"/>
    </row>
    <row r="683" spans="1:26" ht="24.95" customHeight="1" x14ac:dyDescent="0.25">
      <c r="A683" s="179"/>
      <c r="B683" s="205">
        <v>485</v>
      </c>
      <c r="C683" s="180" t="s">
        <v>1230</v>
      </c>
      <c r="D683" s="236" t="s">
        <v>1231</v>
      </c>
      <c r="E683" s="236"/>
      <c r="F683" s="173" t="s">
        <v>610</v>
      </c>
      <c r="G683" s="175">
        <v>1</v>
      </c>
      <c r="H683" s="174"/>
      <c r="I683" s="174">
        <f>ROUND(G683*(H683),2)</f>
        <v>0</v>
      </c>
      <c r="J683" s="173">
        <f>ROUND(G683*(N683),2)</f>
        <v>50706.48</v>
      </c>
      <c r="K683" s="178">
        <f>ROUND(G683*(O683),2)</f>
        <v>0</v>
      </c>
      <c r="L683" s="178">
        <f>ROUND(G683*(H683),2)</f>
        <v>0</v>
      </c>
      <c r="M683" s="178"/>
      <c r="N683" s="178">
        <v>50706.48</v>
      </c>
      <c r="O683" s="178"/>
      <c r="P683" s="181"/>
      <c r="Q683" s="181"/>
      <c r="R683" s="181"/>
      <c r="S683" s="182">
        <f>ROUND(G683*(P683),3)</f>
        <v>0</v>
      </c>
      <c r="T683" s="178"/>
      <c r="U683" s="178"/>
      <c r="V683" s="191"/>
      <c r="W683" s="53"/>
      <c r="Z683">
        <v>0</v>
      </c>
    </row>
    <row r="684" spans="1:26" x14ac:dyDescent="0.25">
      <c r="A684" s="10"/>
      <c r="B684" s="204"/>
      <c r="C684" s="172">
        <v>922</v>
      </c>
      <c r="D684" s="235" t="s">
        <v>308</v>
      </c>
      <c r="E684" s="235"/>
      <c r="F684" s="10"/>
      <c r="G684" s="171"/>
      <c r="H684" s="138"/>
      <c r="I684" s="140">
        <f>ROUND((SUM(I682:I683))/1,2)</f>
        <v>0</v>
      </c>
      <c r="J684" s="10"/>
      <c r="K684" s="10"/>
      <c r="L684" s="10">
        <f>ROUND((SUM(L682:L683))/1,2)</f>
        <v>0</v>
      </c>
      <c r="M684" s="10">
        <f>ROUND((SUM(M682:M683))/1,2)</f>
        <v>0</v>
      </c>
      <c r="N684" s="10"/>
      <c r="O684" s="10"/>
      <c r="P684" s="10"/>
      <c r="Q684" s="10"/>
      <c r="R684" s="10"/>
      <c r="S684" s="10">
        <f>ROUND((SUM(S682:S683))/1,2)</f>
        <v>0</v>
      </c>
      <c r="T684" s="10"/>
      <c r="U684" s="10"/>
      <c r="V684" s="192">
        <f>ROUND((SUM(V682:V683))/1,2)</f>
        <v>0</v>
      </c>
      <c r="W684" s="208"/>
      <c r="X684" s="137"/>
      <c r="Y684" s="137"/>
      <c r="Z684" s="137"/>
    </row>
    <row r="685" spans="1:26" x14ac:dyDescent="0.25">
      <c r="A685" s="1"/>
      <c r="B685" s="200"/>
      <c r="C685" s="1"/>
      <c r="D685" s="1"/>
      <c r="E685" s="1"/>
      <c r="F685" s="1"/>
      <c r="G685" s="165"/>
      <c r="H685" s="131"/>
      <c r="I685" s="13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93"/>
      <c r="W685" s="53"/>
    </row>
    <row r="686" spans="1:26" x14ac:dyDescent="0.25">
      <c r="A686" s="10"/>
      <c r="B686" s="204"/>
      <c r="C686" s="172">
        <v>933</v>
      </c>
      <c r="D686" s="235" t="s">
        <v>309</v>
      </c>
      <c r="E686" s="235"/>
      <c r="F686" s="10"/>
      <c r="G686" s="171"/>
      <c r="H686" s="138"/>
      <c r="I686" s="138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90"/>
      <c r="W686" s="208"/>
      <c r="X686" s="137"/>
      <c r="Y686" s="137"/>
      <c r="Z686" s="137"/>
    </row>
    <row r="687" spans="1:26" ht="24.95" customHeight="1" x14ac:dyDescent="0.25">
      <c r="A687" s="179"/>
      <c r="B687" s="205">
        <v>486</v>
      </c>
      <c r="C687" s="180" t="s">
        <v>1232</v>
      </c>
      <c r="D687" s="236" t="s">
        <v>1233</v>
      </c>
      <c r="E687" s="236"/>
      <c r="F687" s="173" t="s">
        <v>610</v>
      </c>
      <c r="G687" s="175">
        <v>1</v>
      </c>
      <c r="H687" s="174"/>
      <c r="I687" s="174">
        <f>ROUND(G687*(H687),2)</f>
        <v>0</v>
      </c>
      <c r="J687" s="173">
        <f>ROUND(G687*(N687),2)</f>
        <v>31800</v>
      </c>
      <c r="K687" s="178">
        <f>ROUND(G687*(O687),2)</f>
        <v>0</v>
      </c>
      <c r="L687" s="178">
        <f>ROUND(G687*(H687),2)</f>
        <v>0</v>
      </c>
      <c r="M687" s="178"/>
      <c r="N687" s="178">
        <v>31800</v>
      </c>
      <c r="O687" s="178"/>
      <c r="P687" s="181"/>
      <c r="Q687" s="181"/>
      <c r="R687" s="181"/>
      <c r="S687" s="182">
        <f>ROUND(G687*(P687),3)</f>
        <v>0</v>
      </c>
      <c r="T687" s="178"/>
      <c r="U687" s="178"/>
      <c r="V687" s="191"/>
      <c r="W687" s="53"/>
      <c r="Z687">
        <v>0</v>
      </c>
    </row>
    <row r="688" spans="1:26" ht="24.95" customHeight="1" x14ac:dyDescent="0.25">
      <c r="A688" s="179"/>
      <c r="B688" s="205">
        <v>487</v>
      </c>
      <c r="C688" s="180" t="s">
        <v>1234</v>
      </c>
      <c r="D688" s="236" t="s">
        <v>1235</v>
      </c>
      <c r="E688" s="236"/>
      <c r="F688" s="173" t="s">
        <v>610</v>
      </c>
      <c r="G688" s="175">
        <v>1</v>
      </c>
      <c r="H688" s="174"/>
      <c r="I688" s="174">
        <f>ROUND(G688*(H688),2)</f>
        <v>0</v>
      </c>
      <c r="J688" s="173">
        <f>ROUND(G688*(N688),2)</f>
        <v>18300</v>
      </c>
      <c r="K688" s="178">
        <f>ROUND(G688*(O688),2)</f>
        <v>0</v>
      </c>
      <c r="L688" s="178">
        <f>ROUND(G688*(H688),2)</f>
        <v>0</v>
      </c>
      <c r="M688" s="178"/>
      <c r="N688" s="178">
        <v>18300</v>
      </c>
      <c r="O688" s="178"/>
      <c r="P688" s="181"/>
      <c r="Q688" s="181"/>
      <c r="R688" s="181"/>
      <c r="S688" s="182">
        <f>ROUND(G688*(P688),3)</f>
        <v>0</v>
      </c>
      <c r="T688" s="178"/>
      <c r="U688" s="178"/>
      <c r="V688" s="191"/>
      <c r="W688" s="53"/>
      <c r="Z688">
        <v>0</v>
      </c>
    </row>
    <row r="689" spans="1:26" x14ac:dyDescent="0.25">
      <c r="A689" s="10"/>
      <c r="B689" s="204"/>
      <c r="C689" s="172">
        <v>933</v>
      </c>
      <c r="D689" s="235" t="s">
        <v>309</v>
      </c>
      <c r="E689" s="235"/>
      <c r="F689" s="10"/>
      <c r="G689" s="171"/>
      <c r="H689" s="138"/>
      <c r="I689" s="140">
        <f>ROUND((SUM(I686:I688))/1,2)</f>
        <v>0</v>
      </c>
      <c r="J689" s="10"/>
      <c r="K689" s="10"/>
      <c r="L689" s="10">
        <f>ROUND((SUM(L686:L688))/1,2)</f>
        <v>0</v>
      </c>
      <c r="M689" s="10">
        <f>ROUND((SUM(M686:M688))/1,2)</f>
        <v>0</v>
      </c>
      <c r="N689" s="10"/>
      <c r="O689" s="10"/>
      <c r="P689" s="10"/>
      <c r="Q689" s="10"/>
      <c r="R689" s="10"/>
      <c r="S689" s="10">
        <f>ROUND((SUM(S686:S688))/1,2)</f>
        <v>0</v>
      </c>
      <c r="T689" s="10"/>
      <c r="U689" s="10"/>
      <c r="V689" s="192">
        <f>ROUND((SUM(V686:V688))/1,2)</f>
        <v>0</v>
      </c>
      <c r="W689" s="208"/>
      <c r="X689" s="137"/>
      <c r="Y689" s="137"/>
      <c r="Z689" s="137"/>
    </row>
    <row r="690" spans="1:26" x14ac:dyDescent="0.25">
      <c r="A690" s="1"/>
      <c r="B690" s="200"/>
      <c r="C690" s="1"/>
      <c r="D690" s="1"/>
      <c r="E690" s="1"/>
      <c r="F690" s="1"/>
      <c r="G690" s="165"/>
      <c r="H690" s="131"/>
      <c r="I690" s="13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93"/>
      <c r="W690" s="53"/>
    </row>
    <row r="691" spans="1:26" x14ac:dyDescent="0.25">
      <c r="A691" s="10"/>
      <c r="B691" s="204"/>
      <c r="C691" s="172">
        <v>943</v>
      </c>
      <c r="D691" s="235" t="s">
        <v>93</v>
      </c>
      <c r="E691" s="235"/>
      <c r="F691" s="10"/>
      <c r="G691" s="171"/>
      <c r="H691" s="138"/>
      <c r="I691" s="138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90"/>
      <c r="W691" s="208"/>
      <c r="X691" s="137"/>
      <c r="Y691" s="137"/>
      <c r="Z691" s="137"/>
    </row>
    <row r="692" spans="1:26" ht="50.1" customHeight="1" x14ac:dyDescent="0.25">
      <c r="A692" s="179"/>
      <c r="B692" s="205">
        <v>488</v>
      </c>
      <c r="C692" s="180" t="s">
        <v>1236</v>
      </c>
      <c r="D692" s="236" t="s">
        <v>1237</v>
      </c>
      <c r="E692" s="236"/>
      <c r="F692" s="173" t="s">
        <v>113</v>
      </c>
      <c r="G692" s="175">
        <v>1336</v>
      </c>
      <c r="H692" s="174"/>
      <c r="I692" s="174">
        <f t="shared" ref="I692:I717" si="91">ROUND(G692*(H692),2)</f>
        <v>0</v>
      </c>
      <c r="J692" s="173">
        <f t="shared" ref="J692:J717" si="92">ROUND(G692*(N692),2)</f>
        <v>16833.599999999999</v>
      </c>
      <c r="K692" s="178">
        <f t="shared" ref="K692:K717" si="93">ROUND(G692*(O692),2)</f>
        <v>0</v>
      </c>
      <c r="L692" s="178">
        <f>ROUND(G692*(H692),2)</f>
        <v>0</v>
      </c>
      <c r="M692" s="178"/>
      <c r="N692" s="178">
        <v>12.6</v>
      </c>
      <c r="O692" s="178"/>
      <c r="P692" s="181"/>
      <c r="Q692" s="181"/>
      <c r="R692" s="181"/>
      <c r="S692" s="182">
        <f t="shared" ref="S692:S717" si="94">ROUND(G692*(P692),3)</f>
        <v>0</v>
      </c>
      <c r="T692" s="178"/>
      <c r="U692" s="178"/>
      <c r="V692" s="191"/>
      <c r="W692" s="53"/>
      <c r="Z692">
        <v>0</v>
      </c>
    </row>
    <row r="693" spans="1:26" ht="24.95" customHeight="1" x14ac:dyDescent="0.25">
      <c r="A693" s="179"/>
      <c r="B693" s="221">
        <v>489</v>
      </c>
      <c r="C693" s="216" t="s">
        <v>1238</v>
      </c>
      <c r="D693" s="315" t="s">
        <v>1239</v>
      </c>
      <c r="E693" s="315"/>
      <c r="F693" s="210" t="s">
        <v>113</v>
      </c>
      <c r="G693" s="212">
        <v>1122.4000000000001</v>
      </c>
      <c r="H693" s="211"/>
      <c r="I693" s="211">
        <f t="shared" si="91"/>
        <v>0</v>
      </c>
      <c r="J693" s="210">
        <f t="shared" si="92"/>
        <v>10943.4</v>
      </c>
      <c r="K693" s="215">
        <f t="shared" si="93"/>
        <v>0</v>
      </c>
      <c r="L693" s="215"/>
      <c r="M693" s="215">
        <f>ROUND(G693*(H693),2)</f>
        <v>0</v>
      </c>
      <c r="N693" s="215">
        <v>9.75</v>
      </c>
      <c r="O693" s="215"/>
      <c r="P693" s="217"/>
      <c r="Q693" s="217"/>
      <c r="R693" s="217"/>
      <c r="S693" s="218">
        <f t="shared" si="94"/>
        <v>0</v>
      </c>
      <c r="T693" s="215"/>
      <c r="U693" s="215"/>
      <c r="V693" s="220"/>
      <c r="W693" s="53"/>
      <c r="Z693">
        <v>0</v>
      </c>
    </row>
    <row r="694" spans="1:26" ht="24.95" customHeight="1" x14ac:dyDescent="0.25">
      <c r="A694" s="179"/>
      <c r="B694" s="221">
        <v>490</v>
      </c>
      <c r="C694" s="216" t="s">
        <v>1240</v>
      </c>
      <c r="D694" s="315" t="s">
        <v>1241</v>
      </c>
      <c r="E694" s="315"/>
      <c r="F694" s="210" t="s">
        <v>113</v>
      </c>
      <c r="G694" s="212">
        <v>414</v>
      </c>
      <c r="H694" s="211"/>
      <c r="I694" s="211">
        <f t="shared" si="91"/>
        <v>0</v>
      </c>
      <c r="J694" s="210">
        <f t="shared" si="92"/>
        <v>3254.04</v>
      </c>
      <c r="K694" s="215">
        <f t="shared" si="93"/>
        <v>0</v>
      </c>
      <c r="L694" s="215"/>
      <c r="M694" s="215">
        <f>ROUND(G694*(H694),2)</f>
        <v>0</v>
      </c>
      <c r="N694" s="215">
        <v>7.86</v>
      </c>
      <c r="O694" s="215"/>
      <c r="P694" s="217"/>
      <c r="Q694" s="217"/>
      <c r="R694" s="217"/>
      <c r="S694" s="218">
        <f t="shared" si="94"/>
        <v>0</v>
      </c>
      <c r="T694" s="215"/>
      <c r="U694" s="215"/>
      <c r="V694" s="220"/>
      <c r="W694" s="53"/>
      <c r="Z694">
        <v>0</v>
      </c>
    </row>
    <row r="695" spans="1:26" ht="50.1" customHeight="1" x14ac:dyDescent="0.25">
      <c r="A695" s="179"/>
      <c r="B695" s="205">
        <v>491</v>
      </c>
      <c r="C695" s="180" t="s">
        <v>1242</v>
      </c>
      <c r="D695" s="236" t="s">
        <v>1243</v>
      </c>
      <c r="E695" s="236"/>
      <c r="F695" s="173" t="s">
        <v>270</v>
      </c>
      <c r="G695" s="175">
        <v>73787.195999999996</v>
      </c>
      <c r="H695" s="174"/>
      <c r="I695" s="174">
        <f t="shared" si="91"/>
        <v>0</v>
      </c>
      <c r="J695" s="173">
        <f t="shared" si="92"/>
        <v>141671.42000000001</v>
      </c>
      <c r="K695" s="178">
        <f t="shared" si="93"/>
        <v>0</v>
      </c>
      <c r="L695" s="178">
        <f>ROUND(G695*(H695),2)</f>
        <v>0</v>
      </c>
      <c r="M695" s="178"/>
      <c r="N695" s="178">
        <v>1.92</v>
      </c>
      <c r="O695" s="178"/>
      <c r="P695" s="181"/>
      <c r="Q695" s="181"/>
      <c r="R695" s="181"/>
      <c r="S695" s="182">
        <f t="shared" si="94"/>
        <v>0</v>
      </c>
      <c r="T695" s="178"/>
      <c r="U695" s="178"/>
      <c r="V695" s="191"/>
      <c r="W695" s="53"/>
      <c r="Z695">
        <v>0</v>
      </c>
    </row>
    <row r="696" spans="1:26" ht="24.95" customHeight="1" x14ac:dyDescent="0.25">
      <c r="A696" s="179"/>
      <c r="B696" s="221">
        <v>492</v>
      </c>
      <c r="C696" s="216" t="s">
        <v>1244</v>
      </c>
      <c r="D696" s="315" t="s">
        <v>1245</v>
      </c>
      <c r="E696" s="315"/>
      <c r="F696" s="210" t="s">
        <v>270</v>
      </c>
      <c r="G696" s="212">
        <v>68026.245999999999</v>
      </c>
      <c r="H696" s="211"/>
      <c r="I696" s="211">
        <f t="shared" si="91"/>
        <v>0</v>
      </c>
      <c r="J696" s="210">
        <f t="shared" si="92"/>
        <v>216323.46</v>
      </c>
      <c r="K696" s="215">
        <f t="shared" si="93"/>
        <v>0</v>
      </c>
      <c r="L696" s="215"/>
      <c r="M696" s="215">
        <f>ROUND(G696*(H696),2)</f>
        <v>0</v>
      </c>
      <c r="N696" s="215">
        <v>3.18</v>
      </c>
      <c r="O696" s="215"/>
      <c r="P696" s="217"/>
      <c r="Q696" s="217"/>
      <c r="R696" s="217"/>
      <c r="S696" s="218">
        <f t="shared" si="94"/>
        <v>0</v>
      </c>
      <c r="T696" s="215"/>
      <c r="U696" s="215"/>
      <c r="V696" s="220"/>
      <c r="W696" s="53"/>
      <c r="Z696">
        <v>0</v>
      </c>
    </row>
    <row r="697" spans="1:26" ht="24.95" customHeight="1" x14ac:dyDescent="0.25">
      <c r="A697" s="179"/>
      <c r="B697" s="221">
        <v>493</v>
      </c>
      <c r="C697" s="216" t="s">
        <v>1246</v>
      </c>
      <c r="D697" s="315" t="s">
        <v>1247</v>
      </c>
      <c r="E697" s="315"/>
      <c r="F697" s="210" t="s">
        <v>270</v>
      </c>
      <c r="G697" s="212">
        <v>5329.2359999999999</v>
      </c>
      <c r="H697" s="211"/>
      <c r="I697" s="211">
        <f t="shared" si="91"/>
        <v>0</v>
      </c>
      <c r="J697" s="210">
        <f t="shared" si="92"/>
        <v>16946.97</v>
      </c>
      <c r="K697" s="215">
        <f t="shared" si="93"/>
        <v>0</v>
      </c>
      <c r="L697" s="215"/>
      <c r="M697" s="215">
        <f>ROUND(G697*(H697),2)</f>
        <v>0</v>
      </c>
      <c r="N697" s="215">
        <v>3.18</v>
      </c>
      <c r="O697" s="215"/>
      <c r="P697" s="217"/>
      <c r="Q697" s="217"/>
      <c r="R697" s="217"/>
      <c r="S697" s="218">
        <f t="shared" si="94"/>
        <v>0</v>
      </c>
      <c r="T697" s="215"/>
      <c r="U697" s="215"/>
      <c r="V697" s="220"/>
      <c r="W697" s="53"/>
      <c r="Z697">
        <v>0</v>
      </c>
    </row>
    <row r="698" spans="1:26" ht="24.95" customHeight="1" x14ac:dyDescent="0.25">
      <c r="A698" s="179"/>
      <c r="B698" s="221">
        <v>494</v>
      </c>
      <c r="C698" s="216" t="s">
        <v>1248</v>
      </c>
      <c r="D698" s="315" t="s">
        <v>1249</v>
      </c>
      <c r="E698" s="315"/>
      <c r="F698" s="210" t="s">
        <v>270</v>
      </c>
      <c r="G698" s="212">
        <v>3438.1379999999999</v>
      </c>
      <c r="H698" s="211"/>
      <c r="I698" s="211">
        <f t="shared" si="91"/>
        <v>0</v>
      </c>
      <c r="J698" s="210">
        <f t="shared" si="92"/>
        <v>10933.28</v>
      </c>
      <c r="K698" s="215">
        <f t="shared" si="93"/>
        <v>0</v>
      </c>
      <c r="L698" s="215"/>
      <c r="M698" s="215">
        <f>ROUND(G698*(H698),2)</f>
        <v>0</v>
      </c>
      <c r="N698" s="215">
        <v>3.18</v>
      </c>
      <c r="O698" s="215"/>
      <c r="P698" s="217"/>
      <c r="Q698" s="217"/>
      <c r="R698" s="217"/>
      <c r="S698" s="218">
        <f t="shared" si="94"/>
        <v>0</v>
      </c>
      <c r="T698" s="215"/>
      <c r="U698" s="215"/>
      <c r="V698" s="220"/>
      <c r="W698" s="53"/>
      <c r="Z698">
        <v>0</v>
      </c>
    </row>
    <row r="699" spans="1:26" ht="24.95" customHeight="1" x14ac:dyDescent="0.25">
      <c r="A699" s="179"/>
      <c r="B699" s="221">
        <v>495</v>
      </c>
      <c r="C699" s="216" t="s">
        <v>1250</v>
      </c>
      <c r="D699" s="315" t="s">
        <v>1251</v>
      </c>
      <c r="E699" s="315"/>
      <c r="F699" s="210" t="s">
        <v>270</v>
      </c>
      <c r="G699" s="212">
        <v>255.55199999999999</v>
      </c>
      <c r="H699" s="211"/>
      <c r="I699" s="211">
        <f t="shared" si="91"/>
        <v>0</v>
      </c>
      <c r="J699" s="210">
        <f t="shared" si="92"/>
        <v>812.66</v>
      </c>
      <c r="K699" s="215">
        <f t="shared" si="93"/>
        <v>0</v>
      </c>
      <c r="L699" s="215"/>
      <c r="M699" s="215">
        <f>ROUND(G699*(H699),2)</f>
        <v>0</v>
      </c>
      <c r="N699" s="215">
        <v>3.18</v>
      </c>
      <c r="O699" s="215"/>
      <c r="P699" s="217"/>
      <c r="Q699" s="217"/>
      <c r="R699" s="217"/>
      <c r="S699" s="218">
        <f t="shared" si="94"/>
        <v>0</v>
      </c>
      <c r="T699" s="215"/>
      <c r="U699" s="215"/>
      <c r="V699" s="220"/>
      <c r="W699" s="53"/>
      <c r="Z699">
        <v>0</v>
      </c>
    </row>
    <row r="700" spans="1:26" ht="35.1" customHeight="1" x14ac:dyDescent="0.25">
      <c r="A700" s="179"/>
      <c r="B700" s="205">
        <v>496</v>
      </c>
      <c r="C700" s="180" t="s">
        <v>1252</v>
      </c>
      <c r="D700" s="236" t="s">
        <v>1253</v>
      </c>
      <c r="E700" s="236"/>
      <c r="F700" s="173" t="s">
        <v>270</v>
      </c>
      <c r="G700" s="175">
        <v>19306.875</v>
      </c>
      <c r="H700" s="174"/>
      <c r="I700" s="174">
        <f t="shared" si="91"/>
        <v>0</v>
      </c>
      <c r="J700" s="173">
        <f t="shared" si="92"/>
        <v>37069.199999999997</v>
      </c>
      <c r="K700" s="178">
        <f t="shared" si="93"/>
        <v>0</v>
      </c>
      <c r="L700" s="178">
        <f>ROUND(G700*(H700),2)</f>
        <v>0</v>
      </c>
      <c r="M700" s="178"/>
      <c r="N700" s="178">
        <v>1.92</v>
      </c>
      <c r="O700" s="178"/>
      <c r="P700" s="181"/>
      <c r="Q700" s="181"/>
      <c r="R700" s="181"/>
      <c r="S700" s="182">
        <f t="shared" si="94"/>
        <v>0</v>
      </c>
      <c r="T700" s="178"/>
      <c r="U700" s="178"/>
      <c r="V700" s="191"/>
      <c r="W700" s="53"/>
      <c r="Z700">
        <v>0</v>
      </c>
    </row>
    <row r="701" spans="1:26" ht="35.1" customHeight="1" x14ac:dyDescent="0.25">
      <c r="A701" s="179"/>
      <c r="B701" s="221">
        <v>497</v>
      </c>
      <c r="C701" s="216" t="s">
        <v>1254</v>
      </c>
      <c r="D701" s="315" t="s">
        <v>1255</v>
      </c>
      <c r="E701" s="315"/>
      <c r="F701" s="210" t="s">
        <v>270</v>
      </c>
      <c r="G701" s="212">
        <v>20226.25</v>
      </c>
      <c r="H701" s="211"/>
      <c r="I701" s="211">
        <f t="shared" si="91"/>
        <v>0</v>
      </c>
      <c r="J701" s="210">
        <f t="shared" si="92"/>
        <v>77062.009999999995</v>
      </c>
      <c r="K701" s="215">
        <f t="shared" si="93"/>
        <v>0</v>
      </c>
      <c r="L701" s="215"/>
      <c r="M701" s="215">
        <f>ROUND(G701*(H701),2)</f>
        <v>0</v>
      </c>
      <c r="N701" s="215">
        <v>3.81</v>
      </c>
      <c r="O701" s="215"/>
      <c r="P701" s="217"/>
      <c r="Q701" s="217"/>
      <c r="R701" s="217"/>
      <c r="S701" s="218">
        <f t="shared" si="94"/>
        <v>0</v>
      </c>
      <c r="T701" s="215"/>
      <c r="U701" s="215"/>
      <c r="V701" s="220"/>
      <c r="W701" s="53"/>
      <c r="Z701">
        <v>0</v>
      </c>
    </row>
    <row r="702" spans="1:26" ht="35.1" customHeight="1" x14ac:dyDescent="0.25">
      <c r="A702" s="179"/>
      <c r="B702" s="205">
        <v>498</v>
      </c>
      <c r="C702" s="180" t="s">
        <v>1256</v>
      </c>
      <c r="D702" s="236" t="s">
        <v>1257</v>
      </c>
      <c r="E702" s="236"/>
      <c r="F702" s="173" t="s">
        <v>270</v>
      </c>
      <c r="G702" s="175">
        <v>66463.740000000005</v>
      </c>
      <c r="H702" s="174"/>
      <c r="I702" s="174">
        <f t="shared" si="91"/>
        <v>0</v>
      </c>
      <c r="J702" s="173">
        <f t="shared" si="92"/>
        <v>136250.67000000001</v>
      </c>
      <c r="K702" s="178">
        <f t="shared" si="93"/>
        <v>0</v>
      </c>
      <c r="L702" s="178">
        <f>ROUND(G702*(H702),2)</f>
        <v>0</v>
      </c>
      <c r="M702" s="178"/>
      <c r="N702" s="178">
        <v>2.0499999999999998</v>
      </c>
      <c r="O702" s="178"/>
      <c r="P702" s="181"/>
      <c r="Q702" s="181"/>
      <c r="R702" s="181"/>
      <c r="S702" s="182">
        <f t="shared" si="94"/>
        <v>0</v>
      </c>
      <c r="T702" s="178"/>
      <c r="U702" s="178"/>
      <c r="V702" s="191"/>
      <c r="W702" s="53"/>
      <c r="Z702">
        <v>0</v>
      </c>
    </row>
    <row r="703" spans="1:26" ht="24.95" customHeight="1" x14ac:dyDescent="0.25">
      <c r="A703" s="179"/>
      <c r="B703" s="221">
        <v>499</v>
      </c>
      <c r="C703" s="216" t="s">
        <v>1258</v>
      </c>
      <c r="D703" s="315" t="s">
        <v>1259</v>
      </c>
      <c r="E703" s="315"/>
      <c r="F703" s="210" t="s">
        <v>270</v>
      </c>
      <c r="G703" s="212">
        <v>69628.679999999993</v>
      </c>
      <c r="H703" s="211"/>
      <c r="I703" s="211">
        <f t="shared" si="91"/>
        <v>0</v>
      </c>
      <c r="J703" s="210">
        <f t="shared" si="92"/>
        <v>281996.15000000002</v>
      </c>
      <c r="K703" s="215">
        <f t="shared" si="93"/>
        <v>0</v>
      </c>
      <c r="L703" s="215"/>
      <c r="M703" s="215">
        <f>ROUND(G703*(H703),2)</f>
        <v>0</v>
      </c>
      <c r="N703" s="215">
        <v>4.05</v>
      </c>
      <c r="O703" s="215"/>
      <c r="P703" s="217"/>
      <c r="Q703" s="217"/>
      <c r="R703" s="217"/>
      <c r="S703" s="218">
        <f t="shared" si="94"/>
        <v>0</v>
      </c>
      <c r="T703" s="215"/>
      <c r="U703" s="215"/>
      <c r="V703" s="220"/>
      <c r="W703" s="53"/>
      <c r="Z703">
        <v>0</v>
      </c>
    </row>
    <row r="704" spans="1:26" ht="35.1" customHeight="1" x14ac:dyDescent="0.25">
      <c r="A704" s="179"/>
      <c r="B704" s="205">
        <v>500</v>
      </c>
      <c r="C704" s="180" t="s">
        <v>1260</v>
      </c>
      <c r="D704" s="236" t="s">
        <v>1261</v>
      </c>
      <c r="E704" s="236"/>
      <c r="F704" s="173" t="s">
        <v>270</v>
      </c>
      <c r="G704" s="175">
        <v>2220.0149999999999</v>
      </c>
      <c r="H704" s="174"/>
      <c r="I704" s="174">
        <f t="shared" si="91"/>
        <v>0</v>
      </c>
      <c r="J704" s="173">
        <f t="shared" si="92"/>
        <v>4551.03</v>
      </c>
      <c r="K704" s="178">
        <f t="shared" si="93"/>
        <v>0</v>
      </c>
      <c r="L704" s="178">
        <f>ROUND(G704*(H704),2)</f>
        <v>0</v>
      </c>
      <c r="M704" s="178"/>
      <c r="N704" s="178">
        <v>2.0499999999999998</v>
      </c>
      <c r="O704" s="178"/>
      <c r="P704" s="181"/>
      <c r="Q704" s="181"/>
      <c r="R704" s="181"/>
      <c r="S704" s="182">
        <f t="shared" si="94"/>
        <v>0</v>
      </c>
      <c r="T704" s="178"/>
      <c r="U704" s="178"/>
      <c r="V704" s="191"/>
      <c r="W704" s="53"/>
      <c r="Z704">
        <v>0</v>
      </c>
    </row>
    <row r="705" spans="1:26" ht="24.95" customHeight="1" x14ac:dyDescent="0.25">
      <c r="A705" s="179"/>
      <c r="B705" s="221">
        <v>501</v>
      </c>
      <c r="C705" s="216" t="s">
        <v>1262</v>
      </c>
      <c r="D705" s="315" t="s">
        <v>1263</v>
      </c>
      <c r="E705" s="315"/>
      <c r="F705" s="210" t="s">
        <v>270</v>
      </c>
      <c r="G705" s="212">
        <v>2325.73</v>
      </c>
      <c r="H705" s="211"/>
      <c r="I705" s="211">
        <f t="shared" si="91"/>
        <v>0</v>
      </c>
      <c r="J705" s="210">
        <f t="shared" si="92"/>
        <v>9535.49</v>
      </c>
      <c r="K705" s="215">
        <f t="shared" si="93"/>
        <v>0</v>
      </c>
      <c r="L705" s="215"/>
      <c r="M705" s="215">
        <f>ROUND(G705*(H705),2)</f>
        <v>0</v>
      </c>
      <c r="N705" s="215">
        <v>4.0999999999999996</v>
      </c>
      <c r="O705" s="215"/>
      <c r="P705" s="217"/>
      <c r="Q705" s="217"/>
      <c r="R705" s="217"/>
      <c r="S705" s="218">
        <f t="shared" si="94"/>
        <v>0</v>
      </c>
      <c r="T705" s="215"/>
      <c r="U705" s="215"/>
      <c r="V705" s="220"/>
      <c r="W705" s="53"/>
      <c r="Z705">
        <v>0</v>
      </c>
    </row>
    <row r="706" spans="1:26" ht="35.1" customHeight="1" x14ac:dyDescent="0.25">
      <c r="A706" s="179"/>
      <c r="B706" s="205">
        <v>502</v>
      </c>
      <c r="C706" s="180" t="s">
        <v>1264</v>
      </c>
      <c r="D706" s="236" t="s">
        <v>1265</v>
      </c>
      <c r="E706" s="236"/>
      <c r="F706" s="173" t="s">
        <v>270</v>
      </c>
      <c r="G706" s="175">
        <v>5342.4</v>
      </c>
      <c r="H706" s="174"/>
      <c r="I706" s="174">
        <f t="shared" si="91"/>
        <v>0</v>
      </c>
      <c r="J706" s="173">
        <f t="shared" si="92"/>
        <v>10951.92</v>
      </c>
      <c r="K706" s="178">
        <f t="shared" si="93"/>
        <v>0</v>
      </c>
      <c r="L706" s="178">
        <f>ROUND(G706*(H706),2)</f>
        <v>0</v>
      </c>
      <c r="M706" s="178"/>
      <c r="N706" s="178">
        <v>2.0499999999999998</v>
      </c>
      <c r="O706" s="178"/>
      <c r="P706" s="181"/>
      <c r="Q706" s="181"/>
      <c r="R706" s="181"/>
      <c r="S706" s="182">
        <f t="shared" si="94"/>
        <v>0</v>
      </c>
      <c r="T706" s="178"/>
      <c r="U706" s="178"/>
      <c r="V706" s="191"/>
      <c r="W706" s="53"/>
      <c r="Z706">
        <v>0</v>
      </c>
    </row>
    <row r="707" spans="1:26" ht="24.95" customHeight="1" x14ac:dyDescent="0.25">
      <c r="A707" s="179"/>
      <c r="B707" s="221">
        <v>503</v>
      </c>
      <c r="C707" s="216" t="s">
        <v>1266</v>
      </c>
      <c r="D707" s="315" t="s">
        <v>1267</v>
      </c>
      <c r="E707" s="315"/>
      <c r="F707" s="210" t="s">
        <v>270</v>
      </c>
      <c r="G707" s="212">
        <v>5596.8</v>
      </c>
      <c r="H707" s="211"/>
      <c r="I707" s="211">
        <f t="shared" si="91"/>
        <v>0</v>
      </c>
      <c r="J707" s="210">
        <f t="shared" si="92"/>
        <v>17797.82</v>
      </c>
      <c r="K707" s="215">
        <f t="shared" si="93"/>
        <v>0</v>
      </c>
      <c r="L707" s="215"/>
      <c r="M707" s="215">
        <f>ROUND(G707*(H707),2)</f>
        <v>0</v>
      </c>
      <c r="N707" s="215">
        <v>3.18</v>
      </c>
      <c r="O707" s="215"/>
      <c r="P707" s="217"/>
      <c r="Q707" s="217"/>
      <c r="R707" s="217"/>
      <c r="S707" s="218">
        <f t="shared" si="94"/>
        <v>0</v>
      </c>
      <c r="T707" s="215"/>
      <c r="U707" s="215"/>
      <c r="V707" s="220"/>
      <c r="W707" s="53"/>
      <c r="Z707">
        <v>0</v>
      </c>
    </row>
    <row r="708" spans="1:26" ht="35.1" customHeight="1" x14ac:dyDescent="0.25">
      <c r="A708" s="179"/>
      <c r="B708" s="205">
        <v>504</v>
      </c>
      <c r="C708" s="180" t="s">
        <v>1268</v>
      </c>
      <c r="D708" s="236" t="s">
        <v>1269</v>
      </c>
      <c r="E708" s="236"/>
      <c r="F708" s="173" t="s">
        <v>270</v>
      </c>
      <c r="G708" s="175">
        <v>5370.54</v>
      </c>
      <c r="H708" s="174"/>
      <c r="I708" s="174">
        <f t="shared" si="91"/>
        <v>0</v>
      </c>
      <c r="J708" s="173">
        <f t="shared" si="92"/>
        <v>11009.61</v>
      </c>
      <c r="K708" s="178">
        <f t="shared" si="93"/>
        <v>0</v>
      </c>
      <c r="L708" s="178">
        <f>ROUND(G708*(H708),2)</f>
        <v>0</v>
      </c>
      <c r="M708" s="178"/>
      <c r="N708" s="178">
        <v>2.0499999999999998</v>
      </c>
      <c r="O708" s="178"/>
      <c r="P708" s="181"/>
      <c r="Q708" s="181"/>
      <c r="R708" s="181"/>
      <c r="S708" s="182">
        <f t="shared" si="94"/>
        <v>0</v>
      </c>
      <c r="T708" s="178"/>
      <c r="U708" s="178"/>
      <c r="V708" s="191"/>
      <c r="W708" s="53"/>
      <c r="Z708">
        <v>0</v>
      </c>
    </row>
    <row r="709" spans="1:26" ht="35.1" customHeight="1" x14ac:dyDescent="0.25">
      <c r="A709" s="179"/>
      <c r="B709" s="221">
        <v>505</v>
      </c>
      <c r="C709" s="216" t="s">
        <v>1270</v>
      </c>
      <c r="D709" s="315" t="s">
        <v>1271</v>
      </c>
      <c r="E709" s="315"/>
      <c r="F709" s="210" t="s">
        <v>270</v>
      </c>
      <c r="G709" s="212">
        <v>5626.28</v>
      </c>
      <c r="H709" s="211"/>
      <c r="I709" s="211">
        <f t="shared" si="91"/>
        <v>0</v>
      </c>
      <c r="J709" s="210">
        <f t="shared" si="92"/>
        <v>17891.57</v>
      </c>
      <c r="K709" s="215">
        <f t="shared" si="93"/>
        <v>0</v>
      </c>
      <c r="L709" s="215"/>
      <c r="M709" s="215">
        <f>ROUND(G709*(H709),2)</f>
        <v>0</v>
      </c>
      <c r="N709" s="215">
        <v>3.18</v>
      </c>
      <c r="O709" s="215"/>
      <c r="P709" s="217"/>
      <c r="Q709" s="217"/>
      <c r="R709" s="217"/>
      <c r="S709" s="218">
        <f t="shared" si="94"/>
        <v>0</v>
      </c>
      <c r="T709" s="215"/>
      <c r="U709" s="215"/>
      <c r="V709" s="220"/>
      <c r="W709" s="53"/>
      <c r="Z709">
        <v>0</v>
      </c>
    </row>
    <row r="710" spans="1:26" ht="35.1" customHeight="1" x14ac:dyDescent="0.25">
      <c r="A710" s="179"/>
      <c r="B710" s="205">
        <v>506</v>
      </c>
      <c r="C710" s="180" t="s">
        <v>1272</v>
      </c>
      <c r="D710" s="236" t="s">
        <v>1273</v>
      </c>
      <c r="E710" s="236"/>
      <c r="F710" s="173" t="s">
        <v>270</v>
      </c>
      <c r="G710" s="175">
        <v>452.07799999999997</v>
      </c>
      <c r="H710" s="174"/>
      <c r="I710" s="174">
        <f t="shared" si="91"/>
        <v>0</v>
      </c>
      <c r="J710" s="173">
        <f t="shared" si="92"/>
        <v>926.76</v>
      </c>
      <c r="K710" s="178">
        <f t="shared" si="93"/>
        <v>0</v>
      </c>
      <c r="L710" s="178">
        <f>ROUND(G710*(H710),2)</f>
        <v>0</v>
      </c>
      <c r="M710" s="178"/>
      <c r="N710" s="178">
        <v>2.0499999999999998</v>
      </c>
      <c r="O710" s="178"/>
      <c r="P710" s="181"/>
      <c r="Q710" s="181"/>
      <c r="R710" s="181"/>
      <c r="S710" s="182">
        <f t="shared" si="94"/>
        <v>0</v>
      </c>
      <c r="T710" s="178"/>
      <c r="U710" s="178"/>
      <c r="V710" s="191"/>
      <c r="W710" s="53"/>
      <c r="Z710">
        <v>0</v>
      </c>
    </row>
    <row r="711" spans="1:26" ht="24.95" customHeight="1" x14ac:dyDescent="0.25">
      <c r="A711" s="179"/>
      <c r="B711" s="221">
        <v>507</v>
      </c>
      <c r="C711" s="216" t="s">
        <v>1274</v>
      </c>
      <c r="D711" s="315" t="s">
        <v>1275</v>
      </c>
      <c r="E711" s="315"/>
      <c r="F711" s="210" t="s">
        <v>270</v>
      </c>
      <c r="G711" s="212">
        <v>473.60599999999999</v>
      </c>
      <c r="H711" s="211"/>
      <c r="I711" s="211">
        <f t="shared" si="91"/>
        <v>0</v>
      </c>
      <c r="J711" s="210">
        <f t="shared" si="92"/>
        <v>1927.58</v>
      </c>
      <c r="K711" s="215">
        <f t="shared" si="93"/>
        <v>0</v>
      </c>
      <c r="L711" s="215"/>
      <c r="M711" s="215">
        <f>ROUND(G711*(H711),2)</f>
        <v>0</v>
      </c>
      <c r="N711" s="215">
        <v>4.07</v>
      </c>
      <c r="O711" s="215"/>
      <c r="P711" s="217"/>
      <c r="Q711" s="217"/>
      <c r="R711" s="217"/>
      <c r="S711" s="218">
        <f t="shared" si="94"/>
        <v>0</v>
      </c>
      <c r="T711" s="215"/>
      <c r="U711" s="215"/>
      <c r="V711" s="220"/>
      <c r="W711" s="53"/>
      <c r="Z711">
        <v>0</v>
      </c>
    </row>
    <row r="712" spans="1:26" ht="35.1" customHeight="1" x14ac:dyDescent="0.25">
      <c r="A712" s="179"/>
      <c r="B712" s="205">
        <v>508</v>
      </c>
      <c r="C712" s="180" t="s">
        <v>1276</v>
      </c>
      <c r="D712" s="236" t="s">
        <v>1277</v>
      </c>
      <c r="E712" s="236"/>
      <c r="F712" s="173" t="s">
        <v>270</v>
      </c>
      <c r="G712" s="175">
        <v>6641.7749999999996</v>
      </c>
      <c r="H712" s="174"/>
      <c r="I712" s="174">
        <f t="shared" si="91"/>
        <v>0</v>
      </c>
      <c r="J712" s="173">
        <f t="shared" si="92"/>
        <v>13615.64</v>
      </c>
      <c r="K712" s="178">
        <f t="shared" si="93"/>
        <v>0</v>
      </c>
      <c r="L712" s="178">
        <f>ROUND(G712*(H712),2)</f>
        <v>0</v>
      </c>
      <c r="M712" s="178"/>
      <c r="N712" s="178">
        <v>2.0499999999999998</v>
      </c>
      <c r="O712" s="178"/>
      <c r="P712" s="181"/>
      <c r="Q712" s="181"/>
      <c r="R712" s="181"/>
      <c r="S712" s="182">
        <f t="shared" si="94"/>
        <v>0</v>
      </c>
      <c r="T712" s="178"/>
      <c r="U712" s="178"/>
      <c r="V712" s="191"/>
      <c r="W712" s="53"/>
      <c r="Z712">
        <v>0</v>
      </c>
    </row>
    <row r="713" spans="1:26" ht="35.1" customHeight="1" x14ac:dyDescent="0.25">
      <c r="A713" s="179"/>
      <c r="B713" s="221">
        <v>509</v>
      </c>
      <c r="C713" s="216" t="s">
        <v>1278</v>
      </c>
      <c r="D713" s="315" t="s">
        <v>1279</v>
      </c>
      <c r="E713" s="315"/>
      <c r="F713" s="210" t="s">
        <v>270</v>
      </c>
      <c r="G713" s="212">
        <v>6958.05</v>
      </c>
      <c r="H713" s="211"/>
      <c r="I713" s="211">
        <f t="shared" si="91"/>
        <v>0</v>
      </c>
      <c r="J713" s="210">
        <f t="shared" si="92"/>
        <v>26510.17</v>
      </c>
      <c r="K713" s="215">
        <f t="shared" si="93"/>
        <v>0</v>
      </c>
      <c r="L713" s="215"/>
      <c r="M713" s="215">
        <f>ROUND(G713*(H713),2)</f>
        <v>0</v>
      </c>
      <c r="N713" s="215">
        <v>3.81</v>
      </c>
      <c r="O713" s="215"/>
      <c r="P713" s="217"/>
      <c r="Q713" s="217"/>
      <c r="R713" s="217"/>
      <c r="S713" s="218">
        <f t="shared" si="94"/>
        <v>0</v>
      </c>
      <c r="T713" s="215"/>
      <c r="U713" s="215"/>
      <c r="V713" s="220"/>
      <c r="W713" s="53"/>
      <c r="Z713">
        <v>0</v>
      </c>
    </row>
    <row r="714" spans="1:26" ht="35.1" customHeight="1" x14ac:dyDescent="0.25">
      <c r="A714" s="179"/>
      <c r="B714" s="205">
        <v>510</v>
      </c>
      <c r="C714" s="180" t="s">
        <v>1280</v>
      </c>
      <c r="D714" s="236" t="s">
        <v>1281</v>
      </c>
      <c r="E714" s="236"/>
      <c r="F714" s="173" t="s">
        <v>270</v>
      </c>
      <c r="G714" s="175">
        <v>2990.4209999999998</v>
      </c>
      <c r="H714" s="174"/>
      <c r="I714" s="174">
        <f t="shared" si="91"/>
        <v>0</v>
      </c>
      <c r="J714" s="173">
        <f t="shared" si="92"/>
        <v>6130.36</v>
      </c>
      <c r="K714" s="178">
        <f t="shared" si="93"/>
        <v>0</v>
      </c>
      <c r="L714" s="178">
        <f>ROUND(G714*(H714),2)</f>
        <v>0</v>
      </c>
      <c r="M714" s="178"/>
      <c r="N714" s="178">
        <v>2.0499999999999998</v>
      </c>
      <c r="O714" s="178"/>
      <c r="P714" s="181"/>
      <c r="Q714" s="181"/>
      <c r="R714" s="181"/>
      <c r="S714" s="182">
        <f t="shared" si="94"/>
        <v>0</v>
      </c>
      <c r="T714" s="178"/>
      <c r="U714" s="178"/>
      <c r="V714" s="191"/>
      <c r="W714" s="53"/>
      <c r="Z714">
        <v>0</v>
      </c>
    </row>
    <row r="715" spans="1:26" ht="35.1" customHeight="1" x14ac:dyDescent="0.25">
      <c r="A715" s="179"/>
      <c r="B715" s="221">
        <v>511</v>
      </c>
      <c r="C715" s="216" t="s">
        <v>1282</v>
      </c>
      <c r="D715" s="315" t="s">
        <v>1283</v>
      </c>
      <c r="E715" s="315"/>
      <c r="F715" s="210" t="s">
        <v>270</v>
      </c>
      <c r="G715" s="212">
        <v>3165.4789999999998</v>
      </c>
      <c r="H715" s="211"/>
      <c r="I715" s="211">
        <f t="shared" si="91"/>
        <v>0</v>
      </c>
      <c r="J715" s="210">
        <f t="shared" si="92"/>
        <v>10066.219999999999</v>
      </c>
      <c r="K715" s="215">
        <f t="shared" si="93"/>
        <v>0</v>
      </c>
      <c r="L715" s="215"/>
      <c r="M715" s="215">
        <f>ROUND(G715*(H715),2)</f>
        <v>0</v>
      </c>
      <c r="N715" s="215">
        <v>3.18</v>
      </c>
      <c r="O715" s="215"/>
      <c r="P715" s="217"/>
      <c r="Q715" s="217"/>
      <c r="R715" s="217"/>
      <c r="S715" s="218">
        <f t="shared" si="94"/>
        <v>0</v>
      </c>
      <c r="T715" s="215"/>
      <c r="U715" s="215"/>
      <c r="V715" s="220"/>
      <c r="W715" s="53"/>
      <c r="Z715">
        <v>0</v>
      </c>
    </row>
    <row r="716" spans="1:26" ht="35.1" customHeight="1" x14ac:dyDescent="0.25">
      <c r="A716" s="179"/>
      <c r="B716" s="221">
        <v>512</v>
      </c>
      <c r="C716" s="216" t="s">
        <v>1284</v>
      </c>
      <c r="D716" s="315" t="s">
        <v>1285</v>
      </c>
      <c r="E716" s="315"/>
      <c r="F716" s="210" t="s">
        <v>270</v>
      </c>
      <c r="G716" s="212">
        <v>502.286</v>
      </c>
      <c r="H716" s="211"/>
      <c r="I716" s="211">
        <f t="shared" si="91"/>
        <v>0</v>
      </c>
      <c r="J716" s="210">
        <f t="shared" si="92"/>
        <v>1597.27</v>
      </c>
      <c r="K716" s="215">
        <f t="shared" si="93"/>
        <v>0</v>
      </c>
      <c r="L716" s="215"/>
      <c r="M716" s="215">
        <f>ROUND(G716*(H716),2)</f>
        <v>0</v>
      </c>
      <c r="N716" s="215">
        <v>3.18</v>
      </c>
      <c r="O716" s="215"/>
      <c r="P716" s="217"/>
      <c r="Q716" s="217"/>
      <c r="R716" s="217"/>
      <c r="S716" s="218">
        <f t="shared" si="94"/>
        <v>0</v>
      </c>
      <c r="T716" s="215"/>
      <c r="U716" s="215"/>
      <c r="V716" s="220"/>
      <c r="W716" s="53"/>
      <c r="Z716">
        <v>0</v>
      </c>
    </row>
    <row r="717" spans="1:26" ht="50.1" customHeight="1" x14ac:dyDescent="0.25">
      <c r="A717" s="179"/>
      <c r="B717" s="205">
        <v>513</v>
      </c>
      <c r="C717" s="180" t="s">
        <v>1286</v>
      </c>
      <c r="D717" s="236" t="s">
        <v>1287</v>
      </c>
      <c r="E717" s="236"/>
      <c r="F717" s="173" t="s">
        <v>270</v>
      </c>
      <c r="G717" s="175">
        <v>870.91200000000003</v>
      </c>
      <c r="H717" s="174"/>
      <c r="I717" s="174">
        <f t="shared" si="91"/>
        <v>0</v>
      </c>
      <c r="J717" s="173">
        <f t="shared" si="92"/>
        <v>1567.64</v>
      </c>
      <c r="K717" s="178">
        <f t="shared" si="93"/>
        <v>0</v>
      </c>
      <c r="L717" s="178">
        <f>ROUND(G717*(H717),2)</f>
        <v>0</v>
      </c>
      <c r="M717" s="178"/>
      <c r="N717" s="178">
        <v>1.8</v>
      </c>
      <c r="O717" s="178"/>
      <c r="P717" s="181"/>
      <c r="Q717" s="181"/>
      <c r="R717" s="181"/>
      <c r="S717" s="182">
        <f t="shared" si="94"/>
        <v>0</v>
      </c>
      <c r="T717" s="178"/>
      <c r="U717" s="178"/>
      <c r="V717" s="191"/>
      <c r="W717" s="53"/>
      <c r="Z717">
        <v>0</v>
      </c>
    </row>
    <row r="718" spans="1:26" x14ac:dyDescent="0.25">
      <c r="A718" s="10"/>
      <c r="B718" s="204"/>
      <c r="C718" s="172">
        <v>943</v>
      </c>
      <c r="D718" s="235" t="s">
        <v>93</v>
      </c>
      <c r="E718" s="235"/>
      <c r="F718" s="10"/>
      <c r="G718" s="171"/>
      <c r="H718" s="138"/>
      <c r="I718" s="140">
        <f>ROUND((SUM(I691:I717))/1,2)</f>
        <v>0</v>
      </c>
      <c r="J718" s="10"/>
      <c r="K718" s="10"/>
      <c r="L718" s="10">
        <f>ROUND((SUM(L691:L717))/1,2)</f>
        <v>0</v>
      </c>
      <c r="M718" s="10">
        <f>ROUND((SUM(M691:M717))/1,2)</f>
        <v>0</v>
      </c>
      <c r="N718" s="10"/>
      <c r="O718" s="10"/>
      <c r="P718" s="10"/>
      <c r="Q718" s="10"/>
      <c r="R718" s="10"/>
      <c r="S718" s="10">
        <f>ROUND((SUM(S691:S717))/1,2)</f>
        <v>0</v>
      </c>
      <c r="T718" s="10"/>
      <c r="U718" s="10"/>
      <c r="V718" s="192">
        <f>ROUND((SUM(V691:V717))/1,2)</f>
        <v>0</v>
      </c>
      <c r="W718" s="208"/>
      <c r="X718" s="137"/>
      <c r="Y718" s="137"/>
      <c r="Z718" s="137"/>
    </row>
    <row r="719" spans="1:26" x14ac:dyDescent="0.25">
      <c r="A719" s="1"/>
      <c r="B719" s="200"/>
      <c r="C719" s="1"/>
      <c r="D719" s="1"/>
      <c r="E719" s="1"/>
      <c r="F719" s="1"/>
      <c r="G719" s="165"/>
      <c r="H719" s="131"/>
      <c r="I719" s="13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93"/>
      <c r="W719" s="53"/>
    </row>
    <row r="720" spans="1:26" x14ac:dyDescent="0.25">
      <c r="A720" s="10"/>
      <c r="B720" s="204"/>
      <c r="C720" s="172">
        <v>946</v>
      </c>
      <c r="D720" s="235" t="s">
        <v>310</v>
      </c>
      <c r="E720" s="235"/>
      <c r="F720" s="10"/>
      <c r="G720" s="171"/>
      <c r="H720" s="138"/>
      <c r="I720" s="138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90"/>
      <c r="W720" s="208"/>
      <c r="X720" s="137"/>
      <c r="Y720" s="137"/>
      <c r="Z720" s="137"/>
    </row>
    <row r="721" spans="1:26" ht="35.1" customHeight="1" x14ac:dyDescent="0.25">
      <c r="A721" s="179"/>
      <c r="B721" s="221">
        <v>514</v>
      </c>
      <c r="C721" s="216" t="s">
        <v>1288</v>
      </c>
      <c r="D721" s="315" t="s">
        <v>1289</v>
      </c>
      <c r="E721" s="315"/>
      <c r="F721" s="210" t="s">
        <v>270</v>
      </c>
      <c r="G721" s="212">
        <v>912.38400000000001</v>
      </c>
      <c r="H721" s="211"/>
      <c r="I721" s="211">
        <f>ROUND(G721*(H721),2)</f>
        <v>0</v>
      </c>
      <c r="J721" s="210">
        <f>ROUND(G721*(N721),2)</f>
        <v>2691.53</v>
      </c>
      <c r="K721" s="215">
        <f>ROUND(G721*(O721),2)</f>
        <v>0</v>
      </c>
      <c r="L721" s="215"/>
      <c r="M721" s="215">
        <f>ROUND(G721*(H721),2)</f>
        <v>0</v>
      </c>
      <c r="N721" s="215">
        <v>2.95</v>
      </c>
      <c r="O721" s="215"/>
      <c r="P721" s="217"/>
      <c r="Q721" s="217"/>
      <c r="R721" s="217"/>
      <c r="S721" s="218">
        <f>ROUND(G721*(P721),3)</f>
        <v>0</v>
      </c>
      <c r="T721" s="215"/>
      <c r="U721" s="215"/>
      <c r="V721" s="220"/>
      <c r="W721" s="53"/>
      <c r="Z721">
        <v>0</v>
      </c>
    </row>
    <row r="722" spans="1:26" x14ac:dyDescent="0.25">
      <c r="A722" s="10"/>
      <c r="B722" s="204"/>
      <c r="C722" s="172">
        <v>946</v>
      </c>
      <c r="D722" s="235" t="s">
        <v>310</v>
      </c>
      <c r="E722" s="235"/>
      <c r="F722" s="10"/>
      <c r="G722" s="171"/>
      <c r="H722" s="138"/>
      <c r="I722" s="140">
        <f>ROUND((SUM(I720:I721))/1,2)</f>
        <v>0</v>
      </c>
      <c r="J722" s="10"/>
      <c r="K722" s="10"/>
      <c r="L722" s="10">
        <f>ROUND((SUM(L720:L721))/1,2)</f>
        <v>0</v>
      </c>
      <c r="M722" s="10">
        <f>ROUND((SUM(M720:M721))/1,2)</f>
        <v>0</v>
      </c>
      <c r="N722" s="10"/>
      <c r="O722" s="10"/>
      <c r="P722" s="10"/>
      <c r="Q722" s="10"/>
      <c r="R722" s="10"/>
      <c r="S722" s="10">
        <f>ROUND((SUM(S720:S721))/1,2)</f>
        <v>0</v>
      </c>
      <c r="T722" s="10"/>
      <c r="U722" s="10"/>
      <c r="V722" s="192">
        <f>ROUND((SUM(V720:V721))/1,2)</f>
        <v>0</v>
      </c>
      <c r="W722" s="208"/>
      <c r="X722" s="137"/>
      <c r="Y722" s="137"/>
      <c r="Z722" s="137"/>
    </row>
    <row r="723" spans="1:26" x14ac:dyDescent="0.25">
      <c r="A723" s="1"/>
      <c r="B723" s="200"/>
      <c r="C723" s="1"/>
      <c r="D723" s="1"/>
      <c r="E723" s="1"/>
      <c r="F723" s="1"/>
      <c r="G723" s="165"/>
      <c r="H723" s="131"/>
      <c r="I723" s="13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93"/>
      <c r="W723" s="53"/>
    </row>
    <row r="724" spans="1:26" x14ac:dyDescent="0.25">
      <c r="A724" s="10"/>
      <c r="B724" s="204"/>
      <c r="C724" s="10"/>
      <c r="D724" s="237" t="s">
        <v>91</v>
      </c>
      <c r="E724" s="237"/>
      <c r="F724" s="10"/>
      <c r="G724" s="171"/>
      <c r="H724" s="138"/>
      <c r="I724" s="140">
        <f>ROUND((SUM(I676:I723))/2,2)</f>
        <v>0</v>
      </c>
      <c r="J724" s="10"/>
      <c r="K724" s="10"/>
      <c r="L724" s="138">
        <f>ROUND((SUM(L676:L723))/2,2)</f>
        <v>0</v>
      </c>
      <c r="M724" s="138">
        <f>ROUND((SUM(M676:M723))/2,2)</f>
        <v>0</v>
      </c>
      <c r="N724" s="10"/>
      <c r="O724" s="10"/>
      <c r="P724" s="184"/>
      <c r="Q724" s="10"/>
      <c r="R724" s="10"/>
      <c r="S724" s="184">
        <f>ROUND((SUM(S676:S723))/2,2)</f>
        <v>0</v>
      </c>
      <c r="T724" s="10"/>
      <c r="U724" s="10"/>
      <c r="V724" s="192">
        <f>ROUND((SUM(V676:V723))/2,2)</f>
        <v>0</v>
      </c>
      <c r="W724" s="53"/>
    </row>
    <row r="725" spans="1:26" x14ac:dyDescent="0.25">
      <c r="A725" s="1"/>
      <c r="B725" s="200"/>
      <c r="C725" s="1"/>
      <c r="D725" s="1"/>
      <c r="E725" s="1"/>
      <c r="F725" s="1"/>
      <c r="G725" s="165"/>
      <c r="H725" s="131"/>
      <c r="I725" s="13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93"/>
      <c r="W725" s="53"/>
    </row>
    <row r="726" spans="1:26" x14ac:dyDescent="0.25">
      <c r="A726" s="10"/>
      <c r="B726" s="204"/>
      <c r="C726" s="10"/>
      <c r="D726" s="237" t="s">
        <v>8</v>
      </c>
      <c r="E726" s="237"/>
      <c r="F726" s="10"/>
      <c r="G726" s="171"/>
      <c r="H726" s="138"/>
      <c r="I726" s="138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90"/>
      <c r="W726" s="208"/>
      <c r="X726" s="137"/>
      <c r="Y726" s="137"/>
      <c r="Z726" s="137"/>
    </row>
    <row r="727" spans="1:26" x14ac:dyDescent="0.25">
      <c r="A727" s="10"/>
      <c r="B727" s="204"/>
      <c r="C727" s="172">
        <v>0</v>
      </c>
      <c r="D727" s="235" t="s">
        <v>94</v>
      </c>
      <c r="E727" s="235"/>
      <c r="F727" s="10"/>
      <c r="G727" s="171"/>
      <c r="H727" s="138"/>
      <c r="I727" s="138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90"/>
      <c r="W727" s="208"/>
      <c r="X727" s="137"/>
      <c r="Y727" s="137"/>
      <c r="Z727" s="137"/>
    </row>
    <row r="728" spans="1:26" ht="24.95" customHeight="1" x14ac:dyDescent="0.25">
      <c r="A728" s="179"/>
      <c r="B728" s="205">
        <v>515</v>
      </c>
      <c r="C728" s="180" t="s">
        <v>1290</v>
      </c>
      <c r="D728" s="236" t="s">
        <v>1291</v>
      </c>
      <c r="E728" s="236"/>
      <c r="F728" s="173" t="s">
        <v>1292</v>
      </c>
      <c r="G728" s="175">
        <v>1</v>
      </c>
      <c r="H728" s="174"/>
      <c r="I728" s="174">
        <f t="shared" ref="I728:I738" si="95">ROUND(G728*(H728),2)</f>
        <v>0</v>
      </c>
      <c r="J728" s="173">
        <f t="shared" ref="J728:J738" si="96">ROUND(G728*(N728),2)</f>
        <v>5000</v>
      </c>
      <c r="K728" s="178">
        <f t="shared" ref="K728:K738" si="97">ROUND(G728*(O728),2)</f>
        <v>0</v>
      </c>
      <c r="L728" s="178">
        <f t="shared" ref="L728:L738" si="98">ROUND(G728*(H728),2)</f>
        <v>0</v>
      </c>
      <c r="M728" s="178"/>
      <c r="N728" s="178">
        <v>5000</v>
      </c>
      <c r="O728" s="178"/>
      <c r="P728" s="181"/>
      <c r="Q728" s="181"/>
      <c r="R728" s="181"/>
      <c r="S728" s="182">
        <f t="shared" ref="S728:S738" si="99">ROUND(G728*(P728),3)</f>
        <v>0</v>
      </c>
      <c r="T728" s="178"/>
      <c r="U728" s="178"/>
      <c r="V728" s="191"/>
      <c r="W728" s="53"/>
      <c r="Z728">
        <v>0</v>
      </c>
    </row>
    <row r="729" spans="1:26" x14ac:dyDescent="0.25">
      <c r="A729" s="179"/>
      <c r="B729" s="205">
        <v>516</v>
      </c>
      <c r="C729" s="180" t="s">
        <v>1293</v>
      </c>
      <c r="D729" s="236" t="s">
        <v>1294</v>
      </c>
      <c r="E729" s="236"/>
      <c r="F729" s="173" t="s">
        <v>1292</v>
      </c>
      <c r="G729" s="175">
        <v>1</v>
      </c>
      <c r="H729" s="174"/>
      <c r="I729" s="174">
        <f t="shared" si="95"/>
        <v>0</v>
      </c>
      <c r="J729" s="173">
        <f t="shared" si="96"/>
        <v>1500</v>
      </c>
      <c r="K729" s="178">
        <f t="shared" si="97"/>
        <v>0</v>
      </c>
      <c r="L729" s="178">
        <f t="shared" si="98"/>
        <v>0</v>
      </c>
      <c r="M729" s="178"/>
      <c r="N729" s="178">
        <v>1500</v>
      </c>
      <c r="O729" s="178"/>
      <c r="P729" s="181"/>
      <c r="Q729" s="181"/>
      <c r="R729" s="181"/>
      <c r="S729" s="182">
        <f t="shared" si="99"/>
        <v>0</v>
      </c>
      <c r="T729" s="178"/>
      <c r="U729" s="178"/>
      <c r="V729" s="191"/>
      <c r="W729" s="53"/>
      <c r="Z729">
        <v>0</v>
      </c>
    </row>
    <row r="730" spans="1:26" ht="24.95" customHeight="1" x14ac:dyDescent="0.25">
      <c r="A730" s="179"/>
      <c r="B730" s="205">
        <v>517</v>
      </c>
      <c r="C730" s="180" t="s">
        <v>1295</v>
      </c>
      <c r="D730" s="236" t="s">
        <v>1296</v>
      </c>
      <c r="E730" s="236"/>
      <c r="F730" s="173" t="s">
        <v>1292</v>
      </c>
      <c r="G730" s="175">
        <v>1</v>
      </c>
      <c r="H730" s="174"/>
      <c r="I730" s="174">
        <f t="shared" si="95"/>
        <v>0</v>
      </c>
      <c r="J730" s="173">
        <f t="shared" si="96"/>
        <v>2500</v>
      </c>
      <c r="K730" s="178">
        <f t="shared" si="97"/>
        <v>0</v>
      </c>
      <c r="L730" s="178">
        <f t="shared" si="98"/>
        <v>0</v>
      </c>
      <c r="M730" s="178"/>
      <c r="N730" s="178">
        <v>2500</v>
      </c>
      <c r="O730" s="178"/>
      <c r="P730" s="181"/>
      <c r="Q730" s="181"/>
      <c r="R730" s="181"/>
      <c r="S730" s="182">
        <f t="shared" si="99"/>
        <v>0</v>
      </c>
      <c r="T730" s="178"/>
      <c r="U730" s="178"/>
      <c r="V730" s="191"/>
      <c r="W730" s="53"/>
      <c r="Z730">
        <v>0</v>
      </c>
    </row>
    <row r="731" spans="1:26" ht="24.95" customHeight="1" x14ac:dyDescent="0.25">
      <c r="A731" s="179"/>
      <c r="B731" s="205">
        <v>518</v>
      </c>
      <c r="C731" s="180" t="s">
        <v>1297</v>
      </c>
      <c r="D731" s="236" t="s">
        <v>1298</v>
      </c>
      <c r="E731" s="236"/>
      <c r="F731" s="173" t="s">
        <v>1292</v>
      </c>
      <c r="G731" s="175">
        <v>1</v>
      </c>
      <c r="H731" s="174"/>
      <c r="I731" s="174">
        <f t="shared" si="95"/>
        <v>0</v>
      </c>
      <c r="J731" s="173">
        <f t="shared" si="96"/>
        <v>2500</v>
      </c>
      <c r="K731" s="178">
        <f t="shared" si="97"/>
        <v>0</v>
      </c>
      <c r="L731" s="178">
        <f t="shared" si="98"/>
        <v>0</v>
      </c>
      <c r="M731" s="178"/>
      <c r="N731" s="178">
        <v>2500</v>
      </c>
      <c r="O731" s="178"/>
      <c r="P731" s="181"/>
      <c r="Q731" s="181"/>
      <c r="R731" s="181"/>
      <c r="S731" s="182">
        <f t="shared" si="99"/>
        <v>0</v>
      </c>
      <c r="T731" s="178"/>
      <c r="U731" s="178"/>
      <c r="V731" s="191"/>
      <c r="W731" s="53"/>
      <c r="Z731">
        <v>0</v>
      </c>
    </row>
    <row r="732" spans="1:26" ht="24.95" customHeight="1" x14ac:dyDescent="0.25">
      <c r="A732" s="179"/>
      <c r="B732" s="205">
        <v>519</v>
      </c>
      <c r="C732" s="180" t="s">
        <v>1299</v>
      </c>
      <c r="D732" s="236" t="s">
        <v>1300</v>
      </c>
      <c r="E732" s="236"/>
      <c r="F732" s="173" t="s">
        <v>1292</v>
      </c>
      <c r="G732" s="175">
        <v>1</v>
      </c>
      <c r="H732" s="174"/>
      <c r="I732" s="174">
        <f t="shared" si="95"/>
        <v>0</v>
      </c>
      <c r="J732" s="173">
        <f t="shared" si="96"/>
        <v>1500</v>
      </c>
      <c r="K732" s="178">
        <f t="shared" si="97"/>
        <v>0</v>
      </c>
      <c r="L732" s="178">
        <f t="shared" si="98"/>
        <v>0</v>
      </c>
      <c r="M732" s="178"/>
      <c r="N732" s="178">
        <v>1500</v>
      </c>
      <c r="O732" s="178"/>
      <c r="P732" s="181"/>
      <c r="Q732" s="181"/>
      <c r="R732" s="181"/>
      <c r="S732" s="182">
        <f t="shared" si="99"/>
        <v>0</v>
      </c>
      <c r="T732" s="178"/>
      <c r="U732" s="178"/>
      <c r="V732" s="191"/>
      <c r="W732" s="53"/>
      <c r="Z732">
        <v>0</v>
      </c>
    </row>
    <row r="733" spans="1:26" ht="24.95" customHeight="1" x14ac:dyDescent="0.25">
      <c r="A733" s="179"/>
      <c r="B733" s="205">
        <v>520</v>
      </c>
      <c r="C733" s="180" t="s">
        <v>1301</v>
      </c>
      <c r="D733" s="236" t="s">
        <v>1302</v>
      </c>
      <c r="E733" s="236"/>
      <c r="F733" s="173" t="s">
        <v>1292</v>
      </c>
      <c r="G733" s="175">
        <v>1</v>
      </c>
      <c r="H733" s="174"/>
      <c r="I733" s="174">
        <f t="shared" si="95"/>
        <v>0</v>
      </c>
      <c r="J733" s="173">
        <f t="shared" si="96"/>
        <v>300</v>
      </c>
      <c r="K733" s="178">
        <f t="shared" si="97"/>
        <v>0</v>
      </c>
      <c r="L733" s="178">
        <f t="shared" si="98"/>
        <v>0</v>
      </c>
      <c r="M733" s="178"/>
      <c r="N733" s="178">
        <v>300</v>
      </c>
      <c r="O733" s="178"/>
      <c r="P733" s="181"/>
      <c r="Q733" s="181"/>
      <c r="R733" s="181"/>
      <c r="S733" s="182">
        <f t="shared" si="99"/>
        <v>0</v>
      </c>
      <c r="T733" s="178"/>
      <c r="U733" s="178"/>
      <c r="V733" s="191"/>
      <c r="W733" s="53"/>
      <c r="Z733">
        <v>0</v>
      </c>
    </row>
    <row r="734" spans="1:26" ht="24.95" customHeight="1" x14ac:dyDescent="0.25">
      <c r="A734" s="179"/>
      <c r="B734" s="205">
        <v>521</v>
      </c>
      <c r="C734" s="180" t="s">
        <v>1303</v>
      </c>
      <c r="D734" s="236" t="s">
        <v>1304</v>
      </c>
      <c r="E734" s="236"/>
      <c r="F734" s="173" t="s">
        <v>1292</v>
      </c>
      <c r="G734" s="175">
        <v>1</v>
      </c>
      <c r="H734" s="174"/>
      <c r="I734" s="174">
        <f t="shared" si="95"/>
        <v>0</v>
      </c>
      <c r="J734" s="173">
        <f t="shared" si="96"/>
        <v>20000</v>
      </c>
      <c r="K734" s="178">
        <f t="shared" si="97"/>
        <v>0</v>
      </c>
      <c r="L734" s="178">
        <f t="shared" si="98"/>
        <v>0</v>
      </c>
      <c r="M734" s="178"/>
      <c r="N734" s="178">
        <v>20000</v>
      </c>
      <c r="O734" s="178"/>
      <c r="P734" s="181"/>
      <c r="Q734" s="181"/>
      <c r="R734" s="181"/>
      <c r="S734" s="182">
        <f t="shared" si="99"/>
        <v>0</v>
      </c>
      <c r="T734" s="178"/>
      <c r="U734" s="178"/>
      <c r="V734" s="191"/>
      <c r="W734" s="53"/>
      <c r="Z734">
        <v>0</v>
      </c>
    </row>
    <row r="735" spans="1:26" ht="24.95" customHeight="1" x14ac:dyDescent="0.25">
      <c r="A735" s="179"/>
      <c r="B735" s="205">
        <v>522</v>
      </c>
      <c r="C735" s="180" t="s">
        <v>1305</v>
      </c>
      <c r="D735" s="236" t="s">
        <v>1306</v>
      </c>
      <c r="E735" s="236"/>
      <c r="F735" s="173" t="s">
        <v>1292</v>
      </c>
      <c r="G735" s="175">
        <v>1</v>
      </c>
      <c r="H735" s="174"/>
      <c r="I735" s="174">
        <f t="shared" si="95"/>
        <v>0</v>
      </c>
      <c r="J735" s="173">
        <f t="shared" si="96"/>
        <v>2000</v>
      </c>
      <c r="K735" s="178">
        <f t="shared" si="97"/>
        <v>0</v>
      </c>
      <c r="L735" s="178">
        <f t="shared" si="98"/>
        <v>0</v>
      </c>
      <c r="M735" s="178"/>
      <c r="N735" s="178">
        <v>2000</v>
      </c>
      <c r="O735" s="178"/>
      <c r="P735" s="181"/>
      <c r="Q735" s="181"/>
      <c r="R735" s="181"/>
      <c r="S735" s="182">
        <f t="shared" si="99"/>
        <v>0</v>
      </c>
      <c r="T735" s="178"/>
      <c r="U735" s="178"/>
      <c r="V735" s="191"/>
      <c r="W735" s="53"/>
      <c r="Z735">
        <v>0</v>
      </c>
    </row>
    <row r="736" spans="1:26" ht="24.95" customHeight="1" x14ac:dyDescent="0.25">
      <c r="A736" s="179"/>
      <c r="B736" s="205">
        <v>523</v>
      </c>
      <c r="C736" s="180" t="s">
        <v>1307</v>
      </c>
      <c r="D736" s="236" t="s">
        <v>1308</v>
      </c>
      <c r="E736" s="236"/>
      <c r="F736" s="173" t="s">
        <v>1292</v>
      </c>
      <c r="G736" s="175">
        <v>1</v>
      </c>
      <c r="H736" s="174"/>
      <c r="I736" s="174">
        <f t="shared" si="95"/>
        <v>0</v>
      </c>
      <c r="J736" s="173">
        <f t="shared" si="96"/>
        <v>1200</v>
      </c>
      <c r="K736" s="178">
        <f t="shared" si="97"/>
        <v>0</v>
      </c>
      <c r="L736" s="178">
        <f t="shared" si="98"/>
        <v>0</v>
      </c>
      <c r="M736" s="178"/>
      <c r="N736" s="178">
        <v>1200</v>
      </c>
      <c r="O736" s="178"/>
      <c r="P736" s="181"/>
      <c r="Q736" s="181"/>
      <c r="R736" s="181"/>
      <c r="S736" s="182">
        <f t="shared" si="99"/>
        <v>0</v>
      </c>
      <c r="T736" s="178"/>
      <c r="U736" s="178"/>
      <c r="V736" s="191"/>
      <c r="W736" s="53"/>
      <c r="Z736">
        <v>0</v>
      </c>
    </row>
    <row r="737" spans="1:26" ht="24.95" customHeight="1" x14ac:dyDescent="0.25">
      <c r="A737" s="179"/>
      <c r="B737" s="205">
        <v>524</v>
      </c>
      <c r="C737" s="180" t="s">
        <v>1309</v>
      </c>
      <c r="D737" s="236" t="s">
        <v>1310</v>
      </c>
      <c r="E737" s="236"/>
      <c r="F737" s="173" t="s">
        <v>1292</v>
      </c>
      <c r="G737" s="175">
        <v>1</v>
      </c>
      <c r="H737" s="174"/>
      <c r="I737" s="174">
        <f t="shared" si="95"/>
        <v>0</v>
      </c>
      <c r="J737" s="173">
        <f t="shared" si="96"/>
        <v>300</v>
      </c>
      <c r="K737" s="178">
        <f t="shared" si="97"/>
        <v>0</v>
      </c>
      <c r="L737" s="178">
        <f t="shared" si="98"/>
        <v>0</v>
      </c>
      <c r="M737" s="178"/>
      <c r="N737" s="178">
        <v>300</v>
      </c>
      <c r="O737" s="178"/>
      <c r="P737" s="181"/>
      <c r="Q737" s="181"/>
      <c r="R737" s="181"/>
      <c r="S737" s="182">
        <f t="shared" si="99"/>
        <v>0</v>
      </c>
      <c r="T737" s="178"/>
      <c r="U737" s="178"/>
      <c r="V737" s="191"/>
      <c r="W737" s="53"/>
      <c r="Z737">
        <v>0</v>
      </c>
    </row>
    <row r="738" spans="1:26" ht="24.95" customHeight="1" x14ac:dyDescent="0.25">
      <c r="A738" s="179"/>
      <c r="B738" s="205">
        <v>525</v>
      </c>
      <c r="C738" s="180" t="s">
        <v>1311</v>
      </c>
      <c r="D738" s="236" t="s">
        <v>1312</v>
      </c>
      <c r="E738" s="236"/>
      <c r="F738" s="173" t="s">
        <v>1292</v>
      </c>
      <c r="G738" s="175">
        <v>1</v>
      </c>
      <c r="H738" s="174"/>
      <c r="I738" s="174">
        <f t="shared" si="95"/>
        <v>0</v>
      </c>
      <c r="J738" s="173">
        <f t="shared" si="96"/>
        <v>5000</v>
      </c>
      <c r="K738" s="178">
        <f t="shared" si="97"/>
        <v>0</v>
      </c>
      <c r="L738" s="178">
        <f t="shared" si="98"/>
        <v>0</v>
      </c>
      <c r="M738" s="178"/>
      <c r="N738" s="178">
        <v>5000</v>
      </c>
      <c r="O738" s="178"/>
      <c r="P738" s="181"/>
      <c r="Q738" s="181"/>
      <c r="R738" s="181"/>
      <c r="S738" s="182">
        <f t="shared" si="99"/>
        <v>0</v>
      </c>
      <c r="T738" s="178"/>
      <c r="U738" s="178"/>
      <c r="V738" s="191"/>
      <c r="W738" s="53"/>
      <c r="Z738">
        <v>0</v>
      </c>
    </row>
    <row r="739" spans="1:26" x14ac:dyDescent="0.25">
      <c r="A739" s="10"/>
      <c r="B739" s="204"/>
      <c r="C739" s="172">
        <v>0</v>
      </c>
      <c r="D739" s="235" t="s">
        <v>94</v>
      </c>
      <c r="E739" s="235"/>
      <c r="F739" s="10"/>
      <c r="G739" s="171"/>
      <c r="H739" s="138"/>
      <c r="I739" s="140">
        <f>ROUND((SUM(I727:I738))/1,2)</f>
        <v>0</v>
      </c>
      <c r="J739" s="10"/>
      <c r="K739" s="10"/>
      <c r="L739" s="10">
        <f>ROUND((SUM(L727:L738))/1,2)</f>
        <v>0</v>
      </c>
      <c r="M739" s="10">
        <f>ROUND((SUM(M727:M738))/1,2)</f>
        <v>0</v>
      </c>
      <c r="N739" s="10"/>
      <c r="O739" s="10"/>
      <c r="P739" s="184"/>
      <c r="Q739" s="1"/>
      <c r="R739" s="1"/>
      <c r="S739" s="184">
        <f>ROUND((SUM(S727:S738))/1,2)</f>
        <v>0</v>
      </c>
      <c r="T739" s="2"/>
      <c r="U739" s="2"/>
      <c r="V739" s="192">
        <f>ROUND((SUM(V727:V738))/1,2)</f>
        <v>0</v>
      </c>
      <c r="W739" s="53"/>
    </row>
    <row r="740" spans="1:26" x14ac:dyDescent="0.25">
      <c r="A740" s="1"/>
      <c r="B740" s="200"/>
      <c r="C740" s="1"/>
      <c r="D740" s="1"/>
      <c r="E740" s="1"/>
      <c r="F740" s="1"/>
      <c r="G740" s="165"/>
      <c r="H740" s="131"/>
      <c r="I740" s="13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93"/>
      <c r="W740" s="53"/>
    </row>
    <row r="741" spans="1:26" x14ac:dyDescent="0.25">
      <c r="A741" s="10"/>
      <c r="B741" s="204"/>
      <c r="C741" s="10"/>
      <c r="D741" s="237" t="s">
        <v>8</v>
      </c>
      <c r="E741" s="237"/>
      <c r="F741" s="10"/>
      <c r="G741" s="171"/>
      <c r="H741" s="138"/>
      <c r="I741" s="140">
        <f>ROUND((SUM(I726:I740))/2,2)</f>
        <v>0</v>
      </c>
      <c r="J741" s="10"/>
      <c r="K741" s="10"/>
      <c r="L741" s="10">
        <f>ROUND((SUM(L726:L740))/2,2)</f>
        <v>0</v>
      </c>
      <c r="M741" s="10">
        <f>ROUND((SUM(M726:M740))/2,2)</f>
        <v>0</v>
      </c>
      <c r="N741" s="10"/>
      <c r="O741" s="10"/>
      <c r="P741" s="184"/>
      <c r="Q741" s="1"/>
      <c r="R741" s="1"/>
      <c r="S741" s="184">
        <f>ROUND((SUM(S726:S740))/2,2)</f>
        <v>0</v>
      </c>
      <c r="T741" s="1"/>
      <c r="U741" s="1"/>
      <c r="V741" s="192">
        <f>ROUND((SUM(V726:V740))/2,2)</f>
        <v>0</v>
      </c>
      <c r="W741" s="53"/>
    </row>
    <row r="742" spans="1:26" x14ac:dyDescent="0.25">
      <c r="A742" s="1"/>
      <c r="B742" s="206"/>
      <c r="C742" s="185"/>
      <c r="D742" s="238" t="s">
        <v>95</v>
      </c>
      <c r="E742" s="238"/>
      <c r="F742" s="185"/>
      <c r="G742" s="187"/>
      <c r="H742" s="186"/>
      <c r="I742" s="186">
        <f>ROUND((SUM(I113:I741))/3,2)</f>
        <v>0</v>
      </c>
      <c r="J742" s="185"/>
      <c r="K742" s="185">
        <f>ROUND((SUM(K113:K741))/3,2)</f>
        <v>0</v>
      </c>
      <c r="L742" s="185">
        <f>ROUND((SUM(L113:L741))/3,2)</f>
        <v>0</v>
      </c>
      <c r="M742" s="185">
        <f>ROUND((SUM(M113:M741))/3,2)</f>
        <v>0</v>
      </c>
      <c r="N742" s="185"/>
      <c r="O742" s="185"/>
      <c r="P742" s="187"/>
      <c r="Q742" s="185"/>
      <c r="R742" s="185"/>
      <c r="S742" s="187">
        <f>ROUND((SUM(S113:S741))/3,2)</f>
        <v>2166.2800000000002</v>
      </c>
      <c r="T742" s="185"/>
      <c r="U742" s="185"/>
      <c r="V742" s="194">
        <f>ROUND((SUM(V113:V741))/3,2)</f>
        <v>0</v>
      </c>
      <c r="W742" s="53"/>
      <c r="Z742">
        <f>(SUM(Z113:Z741))</f>
        <v>0</v>
      </c>
    </row>
  </sheetData>
  <mergeCells count="676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61:D61"/>
    <mergeCell ref="B62:D62"/>
    <mergeCell ref="B63:D63"/>
    <mergeCell ref="B64:D64"/>
    <mergeCell ref="B66:D66"/>
    <mergeCell ref="B67:D67"/>
    <mergeCell ref="B55:D55"/>
    <mergeCell ref="B56:D56"/>
    <mergeCell ref="B57:D57"/>
    <mergeCell ref="B58:D58"/>
    <mergeCell ref="B59:D59"/>
    <mergeCell ref="B60:D60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I104:P104"/>
    <mergeCell ref="D113:E113"/>
    <mergeCell ref="D114:E114"/>
    <mergeCell ref="B94:D94"/>
    <mergeCell ref="B95:D95"/>
    <mergeCell ref="B96:D96"/>
    <mergeCell ref="B98:D98"/>
    <mergeCell ref="B102:V102"/>
    <mergeCell ref="H1:I1"/>
    <mergeCell ref="B87:D87"/>
    <mergeCell ref="B88:D88"/>
    <mergeCell ref="B89:D89"/>
    <mergeCell ref="B90:D90"/>
    <mergeCell ref="B91:D91"/>
    <mergeCell ref="B92:D92"/>
    <mergeCell ref="B80:D80"/>
    <mergeCell ref="B81:D81"/>
    <mergeCell ref="B82:D82"/>
    <mergeCell ref="B83:D83"/>
    <mergeCell ref="B84:D84"/>
    <mergeCell ref="B86:D86"/>
    <mergeCell ref="B74:D74"/>
    <mergeCell ref="B75:D75"/>
    <mergeCell ref="B76:D76"/>
    <mergeCell ref="D115:E115"/>
    <mergeCell ref="D116:E116"/>
    <mergeCell ref="D117:E117"/>
    <mergeCell ref="D118:E118"/>
    <mergeCell ref="D119:E119"/>
    <mergeCell ref="D120:E120"/>
    <mergeCell ref="B104:E104"/>
    <mergeCell ref="B105:E105"/>
    <mergeCell ref="B106:E106"/>
    <mergeCell ref="D127:E127"/>
    <mergeCell ref="D129:E129"/>
    <mergeCell ref="D130:E130"/>
    <mergeCell ref="D131:E131"/>
    <mergeCell ref="D132:E132"/>
    <mergeCell ref="D133:E133"/>
    <mergeCell ref="D121:E121"/>
    <mergeCell ref="D122:E122"/>
    <mergeCell ref="D123:E123"/>
    <mergeCell ref="D124:E124"/>
    <mergeCell ref="D125:E125"/>
    <mergeCell ref="D126:E126"/>
    <mergeCell ref="D140:E140"/>
    <mergeCell ref="D141:E141"/>
    <mergeCell ref="D143:E143"/>
    <mergeCell ref="D144:E144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53:E153"/>
    <mergeCell ref="D154:E154"/>
    <mergeCell ref="D155:E155"/>
    <mergeCell ref="D156:E156"/>
    <mergeCell ref="D157:E157"/>
    <mergeCell ref="D158:E158"/>
    <mergeCell ref="D147:E147"/>
    <mergeCell ref="D148:E148"/>
    <mergeCell ref="D149:E149"/>
    <mergeCell ref="D150:E150"/>
    <mergeCell ref="D151:E151"/>
    <mergeCell ref="D152:E152"/>
    <mergeCell ref="D165:E165"/>
    <mergeCell ref="D166:E166"/>
    <mergeCell ref="D167:E167"/>
    <mergeCell ref="D168:E168"/>
    <mergeCell ref="D169:E169"/>
    <mergeCell ref="D170:E170"/>
    <mergeCell ref="D159:E159"/>
    <mergeCell ref="D160:E160"/>
    <mergeCell ref="D161:E161"/>
    <mergeCell ref="D162:E162"/>
    <mergeCell ref="D163:E163"/>
    <mergeCell ref="D164:E164"/>
    <mergeCell ref="D177:E177"/>
    <mergeCell ref="D178:E178"/>
    <mergeCell ref="D179:E179"/>
    <mergeCell ref="D181:E181"/>
    <mergeCell ref="D182:E182"/>
    <mergeCell ref="D183:E183"/>
    <mergeCell ref="D171:E171"/>
    <mergeCell ref="D172:E172"/>
    <mergeCell ref="D173:E173"/>
    <mergeCell ref="D174:E174"/>
    <mergeCell ref="D175:E175"/>
    <mergeCell ref="D176:E176"/>
    <mergeCell ref="D190:E190"/>
    <mergeCell ref="D191:E191"/>
    <mergeCell ref="D192:E192"/>
    <mergeCell ref="D193:E193"/>
    <mergeCell ref="D194:E194"/>
    <mergeCell ref="D195:E195"/>
    <mergeCell ref="D184:E184"/>
    <mergeCell ref="D185:E185"/>
    <mergeCell ref="D186:E186"/>
    <mergeCell ref="D187:E187"/>
    <mergeCell ref="D188:E188"/>
    <mergeCell ref="D189:E189"/>
    <mergeCell ref="D202:E202"/>
    <mergeCell ref="D203:E203"/>
    <mergeCell ref="D204:E204"/>
    <mergeCell ref="D205:E205"/>
    <mergeCell ref="D206:E206"/>
    <mergeCell ref="D207:E207"/>
    <mergeCell ref="D196:E196"/>
    <mergeCell ref="D197:E197"/>
    <mergeCell ref="D198:E198"/>
    <mergeCell ref="D199:E199"/>
    <mergeCell ref="D200:E200"/>
    <mergeCell ref="D201:E201"/>
    <mergeCell ref="D215:E215"/>
    <mergeCell ref="D216:E216"/>
    <mergeCell ref="D217:E217"/>
    <mergeCell ref="D218:E218"/>
    <mergeCell ref="D219:E219"/>
    <mergeCell ref="D221:E221"/>
    <mergeCell ref="D208:E208"/>
    <mergeCell ref="D209:E209"/>
    <mergeCell ref="D210:E210"/>
    <mergeCell ref="D211:E211"/>
    <mergeCell ref="D212:E212"/>
    <mergeCell ref="D214:E214"/>
    <mergeCell ref="D228:E228"/>
    <mergeCell ref="D229:E229"/>
    <mergeCell ref="D230:E230"/>
    <mergeCell ref="D231:E231"/>
    <mergeCell ref="D232:E232"/>
    <mergeCell ref="D233:E233"/>
    <mergeCell ref="D222:E222"/>
    <mergeCell ref="D223:E223"/>
    <mergeCell ref="D224:E224"/>
    <mergeCell ref="D225:E225"/>
    <mergeCell ref="D226:E226"/>
    <mergeCell ref="D227:E227"/>
    <mergeCell ref="D240:E240"/>
    <mergeCell ref="D241:E241"/>
    <mergeCell ref="D242:E242"/>
    <mergeCell ref="D243:E243"/>
    <mergeCell ref="D244:E244"/>
    <mergeCell ref="D245:E245"/>
    <mergeCell ref="D234:E234"/>
    <mergeCell ref="D235:E235"/>
    <mergeCell ref="D236:E236"/>
    <mergeCell ref="D237:E237"/>
    <mergeCell ref="D238:E238"/>
    <mergeCell ref="D239:E239"/>
    <mergeCell ref="D252:E252"/>
    <mergeCell ref="D253:E253"/>
    <mergeCell ref="D254:E254"/>
    <mergeCell ref="D255:E255"/>
    <mergeCell ref="D256:E256"/>
    <mergeCell ref="D257:E257"/>
    <mergeCell ref="D246:E246"/>
    <mergeCell ref="D247:E247"/>
    <mergeCell ref="D248:E248"/>
    <mergeCell ref="D249:E249"/>
    <mergeCell ref="D250:E250"/>
    <mergeCell ref="D251:E251"/>
    <mergeCell ref="D265:E265"/>
    <mergeCell ref="D266:E266"/>
    <mergeCell ref="D267:E267"/>
    <mergeCell ref="D268:E268"/>
    <mergeCell ref="D269:E269"/>
    <mergeCell ref="D270:E270"/>
    <mergeCell ref="D258:E258"/>
    <mergeCell ref="D259:E259"/>
    <mergeCell ref="D260:E260"/>
    <mergeCell ref="D261:E261"/>
    <mergeCell ref="D262:E262"/>
    <mergeCell ref="D264:E264"/>
    <mergeCell ref="D277:E277"/>
    <mergeCell ref="D278:E278"/>
    <mergeCell ref="D279:E279"/>
    <mergeCell ref="D280:E280"/>
    <mergeCell ref="D281:E281"/>
    <mergeCell ref="D282:E282"/>
    <mergeCell ref="D271:E271"/>
    <mergeCell ref="D272:E272"/>
    <mergeCell ref="D273:E273"/>
    <mergeCell ref="D274:E274"/>
    <mergeCell ref="D275:E275"/>
    <mergeCell ref="D276:E276"/>
    <mergeCell ref="D289:E289"/>
    <mergeCell ref="D290:E290"/>
    <mergeCell ref="D291:E291"/>
    <mergeCell ref="D292:E292"/>
    <mergeCell ref="D293:E293"/>
    <mergeCell ref="D294:E294"/>
    <mergeCell ref="D283:E283"/>
    <mergeCell ref="D284:E284"/>
    <mergeCell ref="D285:E285"/>
    <mergeCell ref="D286:E286"/>
    <mergeCell ref="D287:E287"/>
    <mergeCell ref="D288:E288"/>
    <mergeCell ref="D302:E302"/>
    <mergeCell ref="D303:E303"/>
    <mergeCell ref="D305:E305"/>
    <mergeCell ref="D307:E307"/>
    <mergeCell ref="D308:E308"/>
    <mergeCell ref="D309:E309"/>
    <mergeCell ref="D295:E295"/>
    <mergeCell ref="D296:E296"/>
    <mergeCell ref="D297:E297"/>
    <mergeCell ref="D298:E298"/>
    <mergeCell ref="D299:E299"/>
    <mergeCell ref="D301:E301"/>
    <mergeCell ref="D316:E316"/>
    <mergeCell ref="D317:E317"/>
    <mergeCell ref="D318:E318"/>
    <mergeCell ref="D319:E319"/>
    <mergeCell ref="D320:E320"/>
    <mergeCell ref="D321:E321"/>
    <mergeCell ref="D310:E310"/>
    <mergeCell ref="D311:E311"/>
    <mergeCell ref="D312:E312"/>
    <mergeCell ref="D313:E313"/>
    <mergeCell ref="D314:E314"/>
    <mergeCell ref="D315:E315"/>
    <mergeCell ref="D329:E329"/>
    <mergeCell ref="D330:E330"/>
    <mergeCell ref="D331:E331"/>
    <mergeCell ref="D332:E332"/>
    <mergeCell ref="D333:E333"/>
    <mergeCell ref="D334:E334"/>
    <mergeCell ref="D322:E322"/>
    <mergeCell ref="D324:E324"/>
    <mergeCell ref="D325:E325"/>
    <mergeCell ref="D326:E326"/>
    <mergeCell ref="D327:E327"/>
    <mergeCell ref="D328:E328"/>
    <mergeCell ref="D341:E341"/>
    <mergeCell ref="D342:E342"/>
    <mergeCell ref="D343:E343"/>
    <mergeCell ref="D344:E344"/>
    <mergeCell ref="D345:E345"/>
    <mergeCell ref="D346:E346"/>
    <mergeCell ref="D335:E335"/>
    <mergeCell ref="D336:E336"/>
    <mergeCell ref="D337:E337"/>
    <mergeCell ref="D338:E338"/>
    <mergeCell ref="D339:E339"/>
    <mergeCell ref="D340:E340"/>
    <mergeCell ref="D353:E353"/>
    <mergeCell ref="D354:E354"/>
    <mergeCell ref="D355:E355"/>
    <mergeCell ref="D356:E356"/>
    <mergeCell ref="D357:E357"/>
    <mergeCell ref="D358:E358"/>
    <mergeCell ref="D347:E347"/>
    <mergeCell ref="D348:E348"/>
    <mergeCell ref="D349:E349"/>
    <mergeCell ref="D350:E350"/>
    <mergeCell ref="D351:E351"/>
    <mergeCell ref="D352:E352"/>
    <mergeCell ref="D366:E366"/>
    <mergeCell ref="D367:E367"/>
    <mergeCell ref="D368:E368"/>
    <mergeCell ref="D369:E369"/>
    <mergeCell ref="D370:E370"/>
    <mergeCell ref="D371:E371"/>
    <mergeCell ref="D359:E359"/>
    <mergeCell ref="D360:E360"/>
    <mergeCell ref="D362:E362"/>
    <mergeCell ref="D363:E363"/>
    <mergeCell ref="D364:E364"/>
    <mergeCell ref="D365:E365"/>
    <mergeCell ref="D378:E378"/>
    <mergeCell ref="D379:E379"/>
    <mergeCell ref="D380:E380"/>
    <mergeCell ref="D381:E381"/>
    <mergeCell ref="D382:E382"/>
    <mergeCell ref="D384:E384"/>
    <mergeCell ref="D372:E372"/>
    <mergeCell ref="D373:E373"/>
    <mergeCell ref="D374:E374"/>
    <mergeCell ref="D375:E375"/>
    <mergeCell ref="D376:E376"/>
    <mergeCell ref="D377:E377"/>
    <mergeCell ref="D392:E392"/>
    <mergeCell ref="D393:E393"/>
    <mergeCell ref="D394:E394"/>
    <mergeCell ref="D395:E395"/>
    <mergeCell ref="D396:E396"/>
    <mergeCell ref="D397:E397"/>
    <mergeCell ref="D385:E385"/>
    <mergeCell ref="D386:E386"/>
    <mergeCell ref="D387:E387"/>
    <mergeCell ref="D389:E389"/>
    <mergeCell ref="D390:E390"/>
    <mergeCell ref="D391:E391"/>
    <mergeCell ref="D405:E405"/>
    <mergeCell ref="D406:E406"/>
    <mergeCell ref="D407:E407"/>
    <mergeCell ref="D408:E408"/>
    <mergeCell ref="D409:E409"/>
    <mergeCell ref="D410:E410"/>
    <mergeCell ref="D399:E399"/>
    <mergeCell ref="D400:E400"/>
    <mergeCell ref="D401:E401"/>
    <mergeCell ref="D402:E402"/>
    <mergeCell ref="D403:E403"/>
    <mergeCell ref="D404:E404"/>
    <mergeCell ref="D417:E417"/>
    <mergeCell ref="D418:E418"/>
    <mergeCell ref="D419:E419"/>
    <mergeCell ref="D420:E420"/>
    <mergeCell ref="D421:E421"/>
    <mergeCell ref="D422:E422"/>
    <mergeCell ref="D411:E411"/>
    <mergeCell ref="D412:E412"/>
    <mergeCell ref="D413:E413"/>
    <mergeCell ref="D414:E414"/>
    <mergeCell ref="D415:E415"/>
    <mergeCell ref="D416:E416"/>
    <mergeCell ref="D429:E429"/>
    <mergeCell ref="D431:E431"/>
    <mergeCell ref="D432:E432"/>
    <mergeCell ref="D433:E433"/>
    <mergeCell ref="D434:E434"/>
    <mergeCell ref="D435:E435"/>
    <mergeCell ref="D423:E423"/>
    <mergeCell ref="D424:E424"/>
    <mergeCell ref="D425:E425"/>
    <mergeCell ref="D426:E426"/>
    <mergeCell ref="D427:E427"/>
    <mergeCell ref="D428:E428"/>
    <mergeCell ref="D442:E442"/>
    <mergeCell ref="D443:E443"/>
    <mergeCell ref="D444:E444"/>
    <mergeCell ref="D445:E445"/>
    <mergeCell ref="D446:E446"/>
    <mergeCell ref="D447:E447"/>
    <mergeCell ref="D436:E436"/>
    <mergeCell ref="D437:E437"/>
    <mergeCell ref="D438:E438"/>
    <mergeCell ref="D439:E439"/>
    <mergeCell ref="D440:E440"/>
    <mergeCell ref="D441:E441"/>
    <mergeCell ref="D454:E454"/>
    <mergeCell ref="D455:E455"/>
    <mergeCell ref="D456:E456"/>
    <mergeCell ref="D457:E457"/>
    <mergeCell ref="D459:E459"/>
    <mergeCell ref="D460:E460"/>
    <mergeCell ref="D448:E448"/>
    <mergeCell ref="D449:E449"/>
    <mergeCell ref="D450:E450"/>
    <mergeCell ref="D451:E451"/>
    <mergeCell ref="D452:E452"/>
    <mergeCell ref="D453:E453"/>
    <mergeCell ref="D467:E467"/>
    <mergeCell ref="D468:E468"/>
    <mergeCell ref="D469:E469"/>
    <mergeCell ref="D470:E470"/>
    <mergeCell ref="D471:E471"/>
    <mergeCell ref="D472:E472"/>
    <mergeCell ref="D461:E461"/>
    <mergeCell ref="D462:E462"/>
    <mergeCell ref="D463:E463"/>
    <mergeCell ref="D464:E464"/>
    <mergeCell ref="D465:E465"/>
    <mergeCell ref="D466:E466"/>
    <mergeCell ref="D479:E479"/>
    <mergeCell ref="D480:E480"/>
    <mergeCell ref="D481:E481"/>
    <mergeCell ref="D482:E482"/>
    <mergeCell ref="D483:E483"/>
    <mergeCell ref="D484:E484"/>
    <mergeCell ref="D473:E473"/>
    <mergeCell ref="D474:E474"/>
    <mergeCell ref="D475:E475"/>
    <mergeCell ref="D476:E476"/>
    <mergeCell ref="D477:E477"/>
    <mergeCell ref="D478:E478"/>
    <mergeCell ref="D491:E491"/>
    <mergeCell ref="D492:E492"/>
    <mergeCell ref="D493:E493"/>
    <mergeCell ref="D494:E494"/>
    <mergeCell ref="D496:E496"/>
    <mergeCell ref="D497:E497"/>
    <mergeCell ref="D485:E485"/>
    <mergeCell ref="D486:E486"/>
    <mergeCell ref="D487:E487"/>
    <mergeCell ref="D488:E488"/>
    <mergeCell ref="D489:E489"/>
    <mergeCell ref="D490:E490"/>
    <mergeCell ref="D504:E504"/>
    <mergeCell ref="D505:E505"/>
    <mergeCell ref="D506:E506"/>
    <mergeCell ref="D507:E507"/>
    <mergeCell ref="D508:E508"/>
    <mergeCell ref="D509:E509"/>
    <mergeCell ref="D498:E498"/>
    <mergeCell ref="D499:E499"/>
    <mergeCell ref="D500:E500"/>
    <mergeCell ref="D501:E501"/>
    <mergeCell ref="D502:E502"/>
    <mergeCell ref="D503:E503"/>
    <mergeCell ref="D516:E516"/>
    <mergeCell ref="D517:E517"/>
    <mergeCell ref="D518:E518"/>
    <mergeCell ref="D519:E519"/>
    <mergeCell ref="D520:E520"/>
    <mergeCell ref="D521:E521"/>
    <mergeCell ref="D510:E510"/>
    <mergeCell ref="D511:E511"/>
    <mergeCell ref="D512:E512"/>
    <mergeCell ref="D513:E513"/>
    <mergeCell ref="D514:E514"/>
    <mergeCell ref="D515:E515"/>
    <mergeCell ref="D528:E528"/>
    <mergeCell ref="D529:E529"/>
    <mergeCell ref="D531:E531"/>
    <mergeCell ref="D532:E532"/>
    <mergeCell ref="D533:E533"/>
    <mergeCell ref="D534:E534"/>
    <mergeCell ref="D522:E522"/>
    <mergeCell ref="D523:E523"/>
    <mergeCell ref="D524:E524"/>
    <mergeCell ref="D525:E525"/>
    <mergeCell ref="D526:E526"/>
    <mergeCell ref="D527:E527"/>
    <mergeCell ref="D541:E541"/>
    <mergeCell ref="D542:E542"/>
    <mergeCell ref="D543:E543"/>
    <mergeCell ref="D544:E544"/>
    <mergeCell ref="D545:E545"/>
    <mergeCell ref="D546:E546"/>
    <mergeCell ref="D535:E535"/>
    <mergeCell ref="D536:E536"/>
    <mergeCell ref="D537:E537"/>
    <mergeCell ref="D538:E538"/>
    <mergeCell ref="D539:E539"/>
    <mergeCell ref="D540:E540"/>
    <mergeCell ref="D553:E553"/>
    <mergeCell ref="D554:E554"/>
    <mergeCell ref="D555:E555"/>
    <mergeCell ref="D556:E556"/>
    <mergeCell ref="D557:E557"/>
    <mergeCell ref="D558:E558"/>
    <mergeCell ref="D547:E547"/>
    <mergeCell ref="D548:E548"/>
    <mergeCell ref="D549:E549"/>
    <mergeCell ref="D550:E550"/>
    <mergeCell ref="D551:E551"/>
    <mergeCell ref="D552:E552"/>
    <mergeCell ref="D565:E565"/>
    <mergeCell ref="D566:E566"/>
    <mergeCell ref="D567:E567"/>
    <mergeCell ref="D568:E568"/>
    <mergeCell ref="D569:E569"/>
    <mergeCell ref="D570:E570"/>
    <mergeCell ref="D559:E559"/>
    <mergeCell ref="D560:E560"/>
    <mergeCell ref="D561:E561"/>
    <mergeCell ref="D562:E562"/>
    <mergeCell ref="D563:E563"/>
    <mergeCell ref="D564:E564"/>
    <mergeCell ref="D577:E577"/>
    <mergeCell ref="D578:E578"/>
    <mergeCell ref="D579:E579"/>
    <mergeCell ref="D580:E580"/>
    <mergeCell ref="D581:E581"/>
    <mergeCell ref="D582:E582"/>
    <mergeCell ref="D571:E571"/>
    <mergeCell ref="D572:E572"/>
    <mergeCell ref="D573:E573"/>
    <mergeCell ref="D574:E574"/>
    <mergeCell ref="D575:E575"/>
    <mergeCell ref="D576:E576"/>
    <mergeCell ref="D589:E589"/>
    <mergeCell ref="D590:E590"/>
    <mergeCell ref="D591:E591"/>
    <mergeCell ref="D592:E592"/>
    <mergeCell ref="D593:E593"/>
    <mergeCell ref="D594:E594"/>
    <mergeCell ref="D583:E583"/>
    <mergeCell ref="D584:E584"/>
    <mergeCell ref="D585:E585"/>
    <mergeCell ref="D586:E586"/>
    <mergeCell ref="D587:E587"/>
    <mergeCell ref="D588:E588"/>
    <mergeCell ref="D601:E601"/>
    <mergeCell ref="D602:E602"/>
    <mergeCell ref="D603:E603"/>
    <mergeCell ref="D604:E604"/>
    <mergeCell ref="D605:E605"/>
    <mergeCell ref="D606:E606"/>
    <mergeCell ref="D595:E595"/>
    <mergeCell ref="D596:E596"/>
    <mergeCell ref="D597:E597"/>
    <mergeCell ref="D598:E598"/>
    <mergeCell ref="D599:E599"/>
    <mergeCell ref="D600:E600"/>
    <mergeCell ref="D613:E613"/>
    <mergeCell ref="D614:E614"/>
    <mergeCell ref="D615:E615"/>
    <mergeCell ref="D616:E616"/>
    <mergeCell ref="D617:E617"/>
    <mergeCell ref="D619:E619"/>
    <mergeCell ref="D607:E607"/>
    <mergeCell ref="D608:E608"/>
    <mergeCell ref="D609:E609"/>
    <mergeCell ref="D610:E610"/>
    <mergeCell ref="D611:E611"/>
    <mergeCell ref="D612:E612"/>
    <mergeCell ref="D627:E627"/>
    <mergeCell ref="D628:E628"/>
    <mergeCell ref="D629:E629"/>
    <mergeCell ref="D630:E630"/>
    <mergeCell ref="D631:E631"/>
    <mergeCell ref="D632:E632"/>
    <mergeCell ref="D620:E620"/>
    <mergeCell ref="D621:E621"/>
    <mergeCell ref="D622:E622"/>
    <mergeCell ref="D623:E623"/>
    <mergeCell ref="D625:E625"/>
    <mergeCell ref="D626:E626"/>
    <mergeCell ref="D640:E640"/>
    <mergeCell ref="D641:E641"/>
    <mergeCell ref="D642:E642"/>
    <mergeCell ref="D644:E644"/>
    <mergeCell ref="D645:E645"/>
    <mergeCell ref="D646:E646"/>
    <mergeCell ref="D633:E633"/>
    <mergeCell ref="D634:E634"/>
    <mergeCell ref="D635:E635"/>
    <mergeCell ref="D637:E637"/>
    <mergeCell ref="D638:E638"/>
    <mergeCell ref="D639:E639"/>
    <mergeCell ref="D653:E653"/>
    <mergeCell ref="D654:E654"/>
    <mergeCell ref="D655:E655"/>
    <mergeCell ref="D656:E656"/>
    <mergeCell ref="D658:E658"/>
    <mergeCell ref="D659:E659"/>
    <mergeCell ref="D647:E647"/>
    <mergeCell ref="D648:E648"/>
    <mergeCell ref="D649:E649"/>
    <mergeCell ref="D650:E650"/>
    <mergeCell ref="D651:E651"/>
    <mergeCell ref="D652:E652"/>
    <mergeCell ref="D667:E667"/>
    <mergeCell ref="D669:E669"/>
    <mergeCell ref="D670:E670"/>
    <mergeCell ref="D671:E671"/>
    <mergeCell ref="D672:E672"/>
    <mergeCell ref="D674:E674"/>
    <mergeCell ref="D660:E660"/>
    <mergeCell ref="D661:E661"/>
    <mergeCell ref="D662:E662"/>
    <mergeCell ref="D664:E664"/>
    <mergeCell ref="D665:E665"/>
    <mergeCell ref="D666:E666"/>
    <mergeCell ref="D683:E683"/>
    <mergeCell ref="D684:E684"/>
    <mergeCell ref="D686:E686"/>
    <mergeCell ref="D687:E687"/>
    <mergeCell ref="D688:E688"/>
    <mergeCell ref="D689:E689"/>
    <mergeCell ref="D676:E676"/>
    <mergeCell ref="D677:E677"/>
    <mergeCell ref="D678:E678"/>
    <mergeCell ref="D679:E679"/>
    <mergeCell ref="D680:E680"/>
    <mergeCell ref="D682:E682"/>
    <mergeCell ref="D697:E697"/>
    <mergeCell ref="D698:E698"/>
    <mergeCell ref="D699:E699"/>
    <mergeCell ref="D700:E700"/>
    <mergeCell ref="D701:E701"/>
    <mergeCell ref="D702:E702"/>
    <mergeCell ref="D691:E691"/>
    <mergeCell ref="D692:E692"/>
    <mergeCell ref="D693:E693"/>
    <mergeCell ref="D694:E694"/>
    <mergeCell ref="D695:E695"/>
    <mergeCell ref="D696:E696"/>
    <mergeCell ref="D709:E709"/>
    <mergeCell ref="D710:E710"/>
    <mergeCell ref="D711:E711"/>
    <mergeCell ref="D712:E712"/>
    <mergeCell ref="D713:E713"/>
    <mergeCell ref="D714:E714"/>
    <mergeCell ref="D703:E703"/>
    <mergeCell ref="D704:E704"/>
    <mergeCell ref="D705:E705"/>
    <mergeCell ref="D706:E706"/>
    <mergeCell ref="D707:E707"/>
    <mergeCell ref="D708:E708"/>
    <mergeCell ref="D722:E722"/>
    <mergeCell ref="D724:E724"/>
    <mergeCell ref="D726:E726"/>
    <mergeCell ref="D727:E727"/>
    <mergeCell ref="D728:E728"/>
    <mergeCell ref="D729:E729"/>
    <mergeCell ref="D715:E715"/>
    <mergeCell ref="D716:E716"/>
    <mergeCell ref="D717:E717"/>
    <mergeCell ref="D718:E718"/>
    <mergeCell ref="D720:E720"/>
    <mergeCell ref="D721:E721"/>
    <mergeCell ref="D736:E736"/>
    <mergeCell ref="D737:E737"/>
    <mergeCell ref="D738:E738"/>
    <mergeCell ref="D739:E739"/>
    <mergeCell ref="D741:E741"/>
    <mergeCell ref="D742:E742"/>
    <mergeCell ref="D730:E730"/>
    <mergeCell ref="D731:E731"/>
    <mergeCell ref="D732:E732"/>
    <mergeCell ref="D733:E733"/>
    <mergeCell ref="D734:E734"/>
    <mergeCell ref="D735:E735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112:B112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SO01 Prestavba záp.tribúny vrát.hl. vst.a prislúchajúceho zázemia ZŠ - SO01-2  Stavebné práce</oddHeader>
    <oddFooter>&amp;RStrana &amp;P z &amp;N    &amp;L&amp;7Spracované systémom Systematic® Kalkulus, tel.: 051 77 10 585</oddFooter>
  </headerFooter>
  <rowBreaks count="2" manualBreakCount="2">
    <brk id="40" max="16383" man="1"/>
    <brk id="1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3"/>
  <sheetViews>
    <sheetView workbookViewId="0">
      <pane ySplit="1" topLeftCell="A213" activePane="bottomLeft" state="frozen"/>
      <selection pane="bottomLeft" activeCell="H86" sqref="H86:H231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1313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27522'!E61</f>
        <v>0</v>
      </c>
      <c r="D15" s="58">
        <f>'SO 27522'!F61</f>
        <v>0</v>
      </c>
      <c r="E15" s="67">
        <f>'SO 27522'!G61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27522'!E67</f>
        <v>0</v>
      </c>
      <c r="D16" s="93">
        <f>'SO 27522'!F67</f>
        <v>0</v>
      </c>
      <c r="E16" s="94">
        <f>'SO 27522'!G67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(SUM(Z84:Z232))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27522'!K84:'SO 27522'!K232)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27522'!K84:'SO 27522'!K232)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1313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77</v>
      </c>
      <c r="C56" s="256"/>
      <c r="D56" s="256"/>
      <c r="E56" s="138">
        <f>'SO 27522'!L106</f>
        <v>0</v>
      </c>
      <c r="F56" s="138">
        <f>'SO 27522'!M106</f>
        <v>0</v>
      </c>
      <c r="G56" s="138">
        <f>'SO 27522'!I106</f>
        <v>0</v>
      </c>
      <c r="H56" s="139">
        <f>'SO 27522'!S106</f>
        <v>169.46</v>
      </c>
      <c r="I56" s="139">
        <f>'SO 27522'!V106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293</v>
      </c>
      <c r="C57" s="256"/>
      <c r="D57" s="256"/>
      <c r="E57" s="138">
        <f>'SO 27522'!L111</f>
        <v>0</v>
      </c>
      <c r="F57" s="138">
        <f>'SO 27522'!M111</f>
        <v>0</v>
      </c>
      <c r="G57" s="138">
        <f>'SO 27522'!I111</f>
        <v>0</v>
      </c>
      <c r="H57" s="139">
        <f>'SO 27522'!S111</f>
        <v>0</v>
      </c>
      <c r="I57" s="139">
        <f>'SO 27522'!V111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294</v>
      </c>
      <c r="C58" s="256"/>
      <c r="D58" s="256"/>
      <c r="E58" s="138">
        <f>'SO 27522'!L115</f>
        <v>0</v>
      </c>
      <c r="F58" s="138">
        <f>'SO 27522'!M115</f>
        <v>0</v>
      </c>
      <c r="G58" s="138">
        <f>'SO 27522'!I115</f>
        <v>0</v>
      </c>
      <c r="H58" s="139">
        <f>'SO 27522'!S115</f>
        <v>97.47</v>
      </c>
      <c r="I58" s="139">
        <f>'SO 27522'!V115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1314</v>
      </c>
      <c r="C59" s="256"/>
      <c r="D59" s="256"/>
      <c r="E59" s="138">
        <f>'SO 27522'!L130</f>
        <v>0</v>
      </c>
      <c r="F59" s="138">
        <f>'SO 27522'!M130</f>
        <v>0</v>
      </c>
      <c r="G59" s="138">
        <f>'SO 27522'!I130</f>
        <v>0</v>
      </c>
      <c r="H59" s="139">
        <f>'SO 27522'!S130</f>
        <v>30.56</v>
      </c>
      <c r="I59" s="139">
        <f>'SO 27522'!V130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5" t="s">
        <v>297</v>
      </c>
      <c r="C60" s="256"/>
      <c r="D60" s="256"/>
      <c r="E60" s="138">
        <f>'SO 27522'!L134</f>
        <v>0</v>
      </c>
      <c r="F60" s="138">
        <f>'SO 27522'!M134</f>
        <v>0</v>
      </c>
      <c r="G60" s="138">
        <f>'SO 27522'!I134</f>
        <v>0</v>
      </c>
      <c r="H60" s="139">
        <f>'SO 27522'!S134</f>
        <v>0</v>
      </c>
      <c r="I60" s="139">
        <f>'SO 27522'!V134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7" t="s">
        <v>76</v>
      </c>
      <c r="C61" s="237"/>
      <c r="D61" s="237"/>
      <c r="E61" s="140">
        <f>'SO 27522'!L136</f>
        <v>0</v>
      </c>
      <c r="F61" s="140">
        <f>'SO 27522'!M136</f>
        <v>0</v>
      </c>
      <c r="G61" s="140">
        <f>'SO 27522'!I136</f>
        <v>0</v>
      </c>
      <c r="H61" s="141">
        <f>'SO 27522'!S136</f>
        <v>297.49</v>
      </c>
      <c r="I61" s="141">
        <f>'SO 27522'!V136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"/>
      <c r="B62" s="200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3"/>
    </row>
    <row r="63" spans="1:26" x14ac:dyDescent="0.25">
      <c r="A63" s="10"/>
      <c r="B63" s="257" t="s">
        <v>79</v>
      </c>
      <c r="C63" s="237"/>
      <c r="D63" s="237"/>
      <c r="E63" s="138"/>
      <c r="F63" s="138"/>
      <c r="G63" s="138"/>
      <c r="H63" s="139"/>
      <c r="I63" s="139"/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300</v>
      </c>
      <c r="C64" s="256"/>
      <c r="D64" s="256"/>
      <c r="E64" s="138">
        <f>'SO 27522'!L161</f>
        <v>0</v>
      </c>
      <c r="F64" s="138">
        <f>'SO 27522'!M161</f>
        <v>0</v>
      </c>
      <c r="G64" s="138">
        <f>'SO 27522'!I161</f>
        <v>0</v>
      </c>
      <c r="H64" s="139">
        <f>'SO 27522'!S161</f>
        <v>0.39</v>
      </c>
      <c r="I64" s="139">
        <f>'SO 27522'!V161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81</v>
      </c>
      <c r="C65" s="256"/>
      <c r="D65" s="256"/>
      <c r="E65" s="138">
        <f>'SO 27522'!L190</f>
        <v>0</v>
      </c>
      <c r="F65" s="138">
        <f>'SO 27522'!M190</f>
        <v>0</v>
      </c>
      <c r="G65" s="138">
        <f>'SO 27522'!I190</f>
        <v>0</v>
      </c>
      <c r="H65" s="139">
        <f>'SO 27522'!S190</f>
        <v>0.75</v>
      </c>
      <c r="I65" s="139">
        <f>'SO 27522'!V190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82</v>
      </c>
      <c r="C66" s="256"/>
      <c r="D66" s="256"/>
      <c r="E66" s="138">
        <f>'SO 27522'!L230</f>
        <v>0</v>
      </c>
      <c r="F66" s="138">
        <f>'SO 27522'!M230</f>
        <v>0</v>
      </c>
      <c r="G66" s="138">
        <f>'SO 27522'!I230</f>
        <v>0</v>
      </c>
      <c r="H66" s="139">
        <f>'SO 27522'!S230</f>
        <v>0.63</v>
      </c>
      <c r="I66" s="139">
        <f>'SO 27522'!V230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7" t="s">
        <v>79</v>
      </c>
      <c r="C67" s="237"/>
      <c r="D67" s="237"/>
      <c r="E67" s="140">
        <f>'SO 27522'!L232</f>
        <v>0</v>
      </c>
      <c r="F67" s="140">
        <f>'SO 27522'!M232</f>
        <v>0</v>
      </c>
      <c r="G67" s="140">
        <f>'SO 27522'!I232</f>
        <v>0</v>
      </c>
      <c r="H67" s="141">
        <f>'SO 27522'!S232</f>
        <v>1.77</v>
      </c>
      <c r="I67" s="141">
        <f>'SO 27522'!V232</f>
        <v>0</v>
      </c>
      <c r="J67" s="141"/>
      <c r="K67" s="141"/>
      <c r="L67" s="141"/>
      <c r="M67" s="141"/>
      <c r="N67" s="141"/>
      <c r="O67" s="141"/>
      <c r="P67" s="141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"/>
      <c r="B68" s="200"/>
      <c r="C68" s="1"/>
      <c r="D68" s="1"/>
      <c r="E68" s="131"/>
      <c r="F68" s="131"/>
      <c r="G68" s="131"/>
      <c r="H68" s="132"/>
      <c r="I68" s="132"/>
      <c r="J68" s="132"/>
      <c r="K68" s="132"/>
      <c r="L68" s="132"/>
      <c r="M68" s="132"/>
      <c r="N68" s="132"/>
      <c r="O68" s="132"/>
      <c r="P68" s="132"/>
      <c r="V68" s="151"/>
      <c r="W68" s="53"/>
    </row>
    <row r="69" spans="1:26" x14ac:dyDescent="0.25">
      <c r="A69" s="142"/>
      <c r="B69" s="240" t="s">
        <v>95</v>
      </c>
      <c r="C69" s="241"/>
      <c r="D69" s="241"/>
      <c r="E69" s="144">
        <f>'SO 27522'!L233</f>
        <v>0</v>
      </c>
      <c r="F69" s="144">
        <f>'SO 27522'!M233</f>
        <v>0</v>
      </c>
      <c r="G69" s="144">
        <f>'SO 27522'!I233</f>
        <v>0</v>
      </c>
      <c r="H69" s="145">
        <f>'SO 27522'!S233</f>
        <v>299.26</v>
      </c>
      <c r="I69" s="145">
        <f>'SO 27522'!V233</f>
        <v>0</v>
      </c>
      <c r="J69" s="146"/>
      <c r="K69" s="146"/>
      <c r="L69" s="146"/>
      <c r="M69" s="146"/>
      <c r="N69" s="146"/>
      <c r="O69" s="146"/>
      <c r="P69" s="146"/>
      <c r="Q69" s="147"/>
      <c r="R69" s="147"/>
      <c r="S69" s="147"/>
      <c r="T69" s="147"/>
      <c r="U69" s="147"/>
      <c r="V69" s="152"/>
      <c r="W69" s="208"/>
      <c r="X69" s="143"/>
      <c r="Y69" s="143"/>
      <c r="Z69" s="143"/>
    </row>
    <row r="70" spans="1:26" x14ac:dyDescent="0.25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25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x14ac:dyDescent="0.25">
      <c r="A72" s="15"/>
      <c r="B72" s="38"/>
      <c r="C72" s="8"/>
      <c r="D72" s="8"/>
      <c r="E72" s="27"/>
      <c r="F72" s="27"/>
      <c r="G72" s="27"/>
      <c r="H72" s="154"/>
      <c r="I72" s="154"/>
      <c r="J72" s="154"/>
      <c r="K72" s="154"/>
      <c r="L72" s="154"/>
      <c r="M72" s="154"/>
      <c r="N72" s="154"/>
      <c r="O72" s="154"/>
      <c r="P72" s="154"/>
      <c r="Q72" s="16"/>
      <c r="R72" s="16"/>
      <c r="S72" s="16"/>
      <c r="T72" s="16"/>
      <c r="U72" s="16"/>
      <c r="V72" s="16"/>
      <c r="W72" s="53"/>
    </row>
    <row r="73" spans="1:26" ht="35.1" customHeight="1" x14ac:dyDescent="0.25">
      <c r="A73" s="1"/>
      <c r="B73" s="242" t="s">
        <v>96</v>
      </c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53"/>
    </row>
    <row r="74" spans="1:26" x14ac:dyDescent="0.25">
      <c r="A74" s="15"/>
      <c r="B74" s="97"/>
      <c r="C74" s="19"/>
      <c r="D74" s="19"/>
      <c r="E74" s="99"/>
      <c r="F74" s="99"/>
      <c r="G74" s="99"/>
      <c r="H74" s="168"/>
      <c r="I74" s="168"/>
      <c r="J74" s="168"/>
      <c r="K74" s="168"/>
      <c r="L74" s="168"/>
      <c r="M74" s="168"/>
      <c r="N74" s="168"/>
      <c r="O74" s="168"/>
      <c r="P74" s="168"/>
      <c r="Q74" s="20"/>
      <c r="R74" s="20"/>
      <c r="S74" s="20"/>
      <c r="T74" s="20"/>
      <c r="U74" s="20"/>
      <c r="V74" s="20"/>
      <c r="W74" s="53"/>
    </row>
    <row r="75" spans="1:26" ht="20.100000000000001" customHeight="1" x14ac:dyDescent="0.25">
      <c r="A75" s="195"/>
      <c r="B75" s="246" t="s">
        <v>37</v>
      </c>
      <c r="C75" s="247"/>
      <c r="D75" s="247"/>
      <c r="E75" s="248"/>
      <c r="F75" s="166"/>
      <c r="G75" s="166"/>
      <c r="H75" s="167" t="s">
        <v>107</v>
      </c>
      <c r="I75" s="252" t="s">
        <v>108</v>
      </c>
      <c r="J75" s="253"/>
      <c r="K75" s="253"/>
      <c r="L75" s="253"/>
      <c r="M75" s="253"/>
      <c r="N75" s="253"/>
      <c r="O75" s="253"/>
      <c r="P75" s="254"/>
      <c r="Q75" s="18"/>
      <c r="R75" s="18"/>
      <c r="S75" s="18"/>
      <c r="T75" s="18"/>
      <c r="U75" s="18"/>
      <c r="V75" s="18"/>
      <c r="W75" s="53"/>
    </row>
    <row r="76" spans="1:26" ht="20.100000000000001" customHeight="1" x14ac:dyDescent="0.25">
      <c r="A76" s="195"/>
      <c r="B76" s="249" t="s">
        <v>38</v>
      </c>
      <c r="C76" s="250"/>
      <c r="D76" s="250"/>
      <c r="E76" s="251"/>
      <c r="F76" s="162"/>
      <c r="G76" s="162"/>
      <c r="H76" s="163" t="s">
        <v>32</v>
      </c>
      <c r="I76" s="16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20.100000000000001" customHeight="1" x14ac:dyDescent="0.25">
      <c r="A77" s="195"/>
      <c r="B77" s="249" t="s">
        <v>39</v>
      </c>
      <c r="C77" s="250"/>
      <c r="D77" s="250"/>
      <c r="E77" s="251"/>
      <c r="F77" s="162"/>
      <c r="G77" s="162"/>
      <c r="H77" s="163" t="s">
        <v>109</v>
      </c>
      <c r="I77" s="163" t="s">
        <v>36</v>
      </c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20.100000000000001" customHeight="1" x14ac:dyDescent="0.25">
      <c r="A78" s="15"/>
      <c r="B78" s="199" t="s">
        <v>110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20.100000000000001" customHeight="1" x14ac:dyDescent="0.25">
      <c r="A79" s="15"/>
      <c r="B79" s="199" t="s">
        <v>1313</v>
      </c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20.100000000000001" customHeight="1" x14ac:dyDescent="0.25">
      <c r="A81" s="15"/>
      <c r="B81" s="42"/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25">
      <c r="A82" s="15"/>
      <c r="B82" s="201" t="s">
        <v>75</v>
      </c>
      <c r="C82" s="164"/>
      <c r="D82" s="164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x14ac:dyDescent="0.25">
      <c r="A83" s="2"/>
      <c r="B83" s="202" t="s">
        <v>97</v>
      </c>
      <c r="C83" s="128" t="s">
        <v>98</v>
      </c>
      <c r="D83" s="128" t="s">
        <v>99</v>
      </c>
      <c r="E83" s="155"/>
      <c r="F83" s="155" t="s">
        <v>100</v>
      </c>
      <c r="G83" s="155" t="s">
        <v>101</v>
      </c>
      <c r="H83" s="156" t="s">
        <v>102</v>
      </c>
      <c r="I83" s="156" t="s">
        <v>103</v>
      </c>
      <c r="J83" s="156"/>
      <c r="K83" s="156"/>
      <c r="L83" s="156"/>
      <c r="M83" s="156"/>
      <c r="N83" s="156"/>
      <c r="O83" s="156"/>
      <c r="P83" s="156" t="s">
        <v>104</v>
      </c>
      <c r="Q83" s="157"/>
      <c r="R83" s="157"/>
      <c r="S83" s="128" t="s">
        <v>105</v>
      </c>
      <c r="T83" s="158"/>
      <c r="U83" s="158"/>
      <c r="V83" s="128" t="s">
        <v>106</v>
      </c>
      <c r="W83" s="53"/>
    </row>
    <row r="84" spans="1:26" x14ac:dyDescent="0.25">
      <c r="A84" s="10"/>
      <c r="B84" s="203"/>
      <c r="C84" s="169"/>
      <c r="D84" s="239" t="s">
        <v>76</v>
      </c>
      <c r="E84" s="239"/>
      <c r="F84" s="134"/>
      <c r="G84" s="170"/>
      <c r="H84" s="134"/>
      <c r="I84" s="134"/>
      <c r="J84" s="135"/>
      <c r="K84" s="135"/>
      <c r="L84" s="135"/>
      <c r="M84" s="135"/>
      <c r="N84" s="135"/>
      <c r="O84" s="135"/>
      <c r="P84" s="135"/>
      <c r="Q84" s="133"/>
      <c r="R84" s="133"/>
      <c r="S84" s="133"/>
      <c r="T84" s="133"/>
      <c r="U84" s="133"/>
      <c r="V84" s="189"/>
      <c r="W84" s="208"/>
      <c r="X84" s="137"/>
      <c r="Y84" s="137"/>
      <c r="Z84" s="137"/>
    </row>
    <row r="85" spans="1:26" x14ac:dyDescent="0.25">
      <c r="A85" s="10"/>
      <c r="B85" s="204"/>
      <c r="C85" s="172">
        <v>1</v>
      </c>
      <c r="D85" s="235" t="s">
        <v>77</v>
      </c>
      <c r="E85" s="235"/>
      <c r="F85" s="138"/>
      <c r="G85" s="171"/>
      <c r="H85" s="138"/>
      <c r="I85" s="138"/>
      <c r="J85" s="139"/>
      <c r="K85" s="139"/>
      <c r="L85" s="139"/>
      <c r="M85" s="139"/>
      <c r="N85" s="139"/>
      <c r="O85" s="139"/>
      <c r="P85" s="139"/>
      <c r="Q85" s="10"/>
      <c r="R85" s="10"/>
      <c r="S85" s="10"/>
      <c r="T85" s="10"/>
      <c r="U85" s="10"/>
      <c r="V85" s="190"/>
      <c r="W85" s="208"/>
      <c r="X85" s="137"/>
      <c r="Y85" s="137"/>
      <c r="Z85" s="137"/>
    </row>
    <row r="86" spans="1:26" ht="24.95" customHeight="1" x14ac:dyDescent="0.25">
      <c r="A86" s="179"/>
      <c r="B86" s="205">
        <v>1</v>
      </c>
      <c r="C86" s="180" t="s">
        <v>1315</v>
      </c>
      <c r="D86" s="236" t="s">
        <v>1316</v>
      </c>
      <c r="E86" s="236"/>
      <c r="F86" s="174" t="s">
        <v>113</v>
      </c>
      <c r="G86" s="175">
        <v>25.1</v>
      </c>
      <c r="H86" s="174"/>
      <c r="I86" s="174">
        <f t="shared" ref="I86:I105" si="0">ROUND(G86*(H86),2)</f>
        <v>0</v>
      </c>
      <c r="J86" s="176">
        <f t="shared" ref="J86:J105" si="1">ROUND(G86*(N86),2)</f>
        <v>135.29</v>
      </c>
      <c r="K86" s="177">
        <f t="shared" ref="K86:K105" si="2">ROUND(G86*(O86),2)</f>
        <v>0</v>
      </c>
      <c r="L86" s="177">
        <f t="shared" ref="L86:L102" si="3">ROUND(G86*(H86),2)</f>
        <v>0</v>
      </c>
      <c r="M86" s="177"/>
      <c r="N86" s="177">
        <v>5.39</v>
      </c>
      <c r="O86" s="177"/>
      <c r="P86" s="181"/>
      <c r="Q86" s="181"/>
      <c r="R86" s="181"/>
      <c r="S86" s="182">
        <f t="shared" ref="S86:S105" si="4">ROUND(G86*(P86),3)</f>
        <v>0</v>
      </c>
      <c r="T86" s="178"/>
      <c r="U86" s="178"/>
      <c r="V86" s="191"/>
      <c r="W86" s="53"/>
      <c r="Z86">
        <v>0</v>
      </c>
    </row>
    <row r="87" spans="1:26" ht="24.95" customHeight="1" x14ac:dyDescent="0.25">
      <c r="A87" s="179"/>
      <c r="B87" s="205">
        <v>2</v>
      </c>
      <c r="C87" s="180" t="s">
        <v>1317</v>
      </c>
      <c r="D87" s="236" t="s">
        <v>1318</v>
      </c>
      <c r="E87" s="236"/>
      <c r="F87" s="174" t="s">
        <v>113</v>
      </c>
      <c r="G87" s="175">
        <v>25.1</v>
      </c>
      <c r="H87" s="174"/>
      <c r="I87" s="174">
        <f t="shared" si="0"/>
        <v>0</v>
      </c>
      <c r="J87" s="176">
        <f t="shared" si="1"/>
        <v>94.38</v>
      </c>
      <c r="K87" s="177">
        <f t="shared" si="2"/>
        <v>0</v>
      </c>
      <c r="L87" s="177">
        <f t="shared" si="3"/>
        <v>0</v>
      </c>
      <c r="M87" s="177"/>
      <c r="N87" s="177">
        <v>3.76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191"/>
      <c r="W87" s="53"/>
      <c r="Z87">
        <v>0</v>
      </c>
    </row>
    <row r="88" spans="1:26" ht="24.95" customHeight="1" x14ac:dyDescent="0.25">
      <c r="A88" s="179"/>
      <c r="B88" s="205">
        <v>3</v>
      </c>
      <c r="C88" s="180" t="s">
        <v>1319</v>
      </c>
      <c r="D88" s="236" t="s">
        <v>1320</v>
      </c>
      <c r="E88" s="236"/>
      <c r="F88" s="174" t="s">
        <v>133</v>
      </c>
      <c r="G88" s="175">
        <v>6</v>
      </c>
      <c r="H88" s="174"/>
      <c r="I88" s="174">
        <f t="shared" si="0"/>
        <v>0</v>
      </c>
      <c r="J88" s="176">
        <f t="shared" si="1"/>
        <v>76.680000000000007</v>
      </c>
      <c r="K88" s="177">
        <f t="shared" si="2"/>
        <v>0</v>
      </c>
      <c r="L88" s="177">
        <f t="shared" si="3"/>
        <v>0</v>
      </c>
      <c r="M88" s="177"/>
      <c r="N88" s="177">
        <v>12.78</v>
      </c>
      <c r="O88" s="177"/>
      <c r="P88" s="183">
        <v>1.0710000000000001E-2</v>
      </c>
      <c r="Q88" s="181"/>
      <c r="R88" s="181">
        <v>1.0710000000000001E-2</v>
      </c>
      <c r="S88" s="182">
        <f t="shared" si="4"/>
        <v>6.4000000000000001E-2</v>
      </c>
      <c r="T88" s="178"/>
      <c r="U88" s="178"/>
      <c r="V88" s="191"/>
      <c r="W88" s="53"/>
      <c r="Z88">
        <v>0</v>
      </c>
    </row>
    <row r="89" spans="1:26" ht="24.95" customHeight="1" x14ac:dyDescent="0.25">
      <c r="A89" s="179"/>
      <c r="B89" s="205">
        <v>4</v>
      </c>
      <c r="C89" s="180" t="s">
        <v>1321</v>
      </c>
      <c r="D89" s="236" t="s">
        <v>1322</v>
      </c>
      <c r="E89" s="236"/>
      <c r="F89" s="174" t="s">
        <v>133</v>
      </c>
      <c r="G89" s="175">
        <v>6</v>
      </c>
      <c r="H89" s="174"/>
      <c r="I89" s="174">
        <f t="shared" si="0"/>
        <v>0</v>
      </c>
      <c r="J89" s="176">
        <f t="shared" si="1"/>
        <v>59.94</v>
      </c>
      <c r="K89" s="177">
        <f t="shared" si="2"/>
        <v>0</v>
      </c>
      <c r="L89" s="177">
        <f t="shared" si="3"/>
        <v>0</v>
      </c>
      <c r="M89" s="177"/>
      <c r="N89" s="177">
        <v>9.99</v>
      </c>
      <c r="O89" s="177"/>
      <c r="P89" s="183">
        <v>5.9540000000000003E-2</v>
      </c>
      <c r="Q89" s="181"/>
      <c r="R89" s="181">
        <v>5.9540000000000003E-2</v>
      </c>
      <c r="S89" s="182">
        <f t="shared" si="4"/>
        <v>0.35699999999999998</v>
      </c>
      <c r="T89" s="178"/>
      <c r="U89" s="178"/>
      <c r="V89" s="191"/>
      <c r="W89" s="53"/>
      <c r="Z89">
        <v>0</v>
      </c>
    </row>
    <row r="90" spans="1:26" ht="24.95" customHeight="1" x14ac:dyDescent="0.25">
      <c r="A90" s="179"/>
      <c r="B90" s="205">
        <v>5</v>
      </c>
      <c r="C90" s="180" t="s">
        <v>1323</v>
      </c>
      <c r="D90" s="236" t="s">
        <v>1324</v>
      </c>
      <c r="E90" s="236"/>
      <c r="F90" s="174" t="s">
        <v>120</v>
      </c>
      <c r="G90" s="175">
        <v>24.2</v>
      </c>
      <c r="H90" s="174"/>
      <c r="I90" s="174">
        <f t="shared" si="0"/>
        <v>0</v>
      </c>
      <c r="J90" s="176">
        <f t="shared" si="1"/>
        <v>201.34</v>
      </c>
      <c r="K90" s="177">
        <f t="shared" si="2"/>
        <v>0</v>
      </c>
      <c r="L90" s="177">
        <f t="shared" si="3"/>
        <v>0</v>
      </c>
      <c r="M90" s="177"/>
      <c r="N90" s="177">
        <v>8.32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1"/>
      <c r="W90" s="53"/>
      <c r="Z90">
        <v>0</v>
      </c>
    </row>
    <row r="91" spans="1:26" ht="24.95" customHeight="1" x14ac:dyDescent="0.25">
      <c r="A91" s="179"/>
      <c r="B91" s="205">
        <v>6</v>
      </c>
      <c r="C91" s="180" t="s">
        <v>313</v>
      </c>
      <c r="D91" s="236" t="s">
        <v>1325</v>
      </c>
      <c r="E91" s="236"/>
      <c r="F91" s="174" t="s">
        <v>120</v>
      </c>
      <c r="G91" s="175">
        <v>24.2</v>
      </c>
      <c r="H91" s="174"/>
      <c r="I91" s="174">
        <f t="shared" si="0"/>
        <v>0</v>
      </c>
      <c r="J91" s="176">
        <f t="shared" si="1"/>
        <v>17.91</v>
      </c>
      <c r="K91" s="177">
        <f t="shared" si="2"/>
        <v>0</v>
      </c>
      <c r="L91" s="177">
        <f t="shared" si="3"/>
        <v>0</v>
      </c>
      <c r="M91" s="177"/>
      <c r="N91" s="177">
        <v>0.74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1"/>
      <c r="W91" s="53"/>
      <c r="Z91">
        <v>0</v>
      </c>
    </row>
    <row r="92" spans="1:26" ht="24.95" customHeight="1" x14ac:dyDescent="0.25">
      <c r="A92" s="179"/>
      <c r="B92" s="205">
        <v>7</v>
      </c>
      <c r="C92" s="180" t="s">
        <v>1326</v>
      </c>
      <c r="D92" s="236" t="s">
        <v>1327</v>
      </c>
      <c r="E92" s="236"/>
      <c r="F92" s="174" t="s">
        <v>120</v>
      </c>
      <c r="G92" s="175">
        <v>397.62</v>
      </c>
      <c r="H92" s="174"/>
      <c r="I92" s="174">
        <f t="shared" si="0"/>
        <v>0</v>
      </c>
      <c r="J92" s="176">
        <f t="shared" si="1"/>
        <v>3864.87</v>
      </c>
      <c r="K92" s="177">
        <f t="shared" si="2"/>
        <v>0</v>
      </c>
      <c r="L92" s="177">
        <f t="shared" si="3"/>
        <v>0</v>
      </c>
      <c r="M92" s="177"/>
      <c r="N92" s="177">
        <v>9.7200000000000006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191"/>
      <c r="W92" s="53"/>
      <c r="Z92">
        <v>0</v>
      </c>
    </row>
    <row r="93" spans="1:26" ht="35.1" customHeight="1" x14ac:dyDescent="0.25">
      <c r="A93" s="179"/>
      <c r="B93" s="205">
        <v>8</v>
      </c>
      <c r="C93" s="180" t="s">
        <v>1328</v>
      </c>
      <c r="D93" s="236" t="s">
        <v>1329</v>
      </c>
      <c r="E93" s="236"/>
      <c r="F93" s="174" t="s">
        <v>120</v>
      </c>
      <c r="G93" s="175">
        <v>397.62</v>
      </c>
      <c r="H93" s="174"/>
      <c r="I93" s="174">
        <f t="shared" si="0"/>
        <v>0</v>
      </c>
      <c r="J93" s="176">
        <f t="shared" si="1"/>
        <v>381.72</v>
      </c>
      <c r="K93" s="177">
        <f t="shared" si="2"/>
        <v>0</v>
      </c>
      <c r="L93" s="177">
        <f t="shared" si="3"/>
        <v>0</v>
      </c>
      <c r="M93" s="177"/>
      <c r="N93" s="177">
        <v>0.96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05">
        <v>9</v>
      </c>
      <c r="C94" s="180" t="s">
        <v>1330</v>
      </c>
      <c r="D94" s="236" t="s">
        <v>1331</v>
      </c>
      <c r="E94" s="236"/>
      <c r="F94" s="174" t="s">
        <v>120</v>
      </c>
      <c r="G94" s="175">
        <v>6.25</v>
      </c>
      <c r="H94" s="174"/>
      <c r="I94" s="174">
        <f t="shared" si="0"/>
        <v>0</v>
      </c>
      <c r="J94" s="176">
        <f t="shared" si="1"/>
        <v>268.06</v>
      </c>
      <c r="K94" s="177">
        <f t="shared" si="2"/>
        <v>0</v>
      </c>
      <c r="L94" s="177">
        <f t="shared" si="3"/>
        <v>0</v>
      </c>
      <c r="M94" s="177"/>
      <c r="N94" s="177">
        <v>42.89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191"/>
      <c r="W94" s="53"/>
      <c r="Z94">
        <v>0</v>
      </c>
    </row>
    <row r="95" spans="1:26" ht="24.95" customHeight="1" x14ac:dyDescent="0.25">
      <c r="A95" s="179"/>
      <c r="B95" s="205">
        <v>10</v>
      </c>
      <c r="C95" s="180" t="s">
        <v>1332</v>
      </c>
      <c r="D95" s="236" t="s">
        <v>1333</v>
      </c>
      <c r="E95" s="236"/>
      <c r="F95" s="174" t="s">
        <v>120</v>
      </c>
      <c r="G95" s="175">
        <v>6.25</v>
      </c>
      <c r="H95" s="174"/>
      <c r="I95" s="174">
        <f t="shared" si="0"/>
        <v>0</v>
      </c>
      <c r="J95" s="176">
        <f t="shared" si="1"/>
        <v>36.630000000000003</v>
      </c>
      <c r="K95" s="177">
        <f t="shared" si="2"/>
        <v>0</v>
      </c>
      <c r="L95" s="177">
        <f t="shared" si="3"/>
        <v>0</v>
      </c>
      <c r="M95" s="177"/>
      <c r="N95" s="177">
        <v>5.86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1"/>
      <c r="W95" s="53"/>
      <c r="Z95">
        <v>0</v>
      </c>
    </row>
    <row r="96" spans="1:26" ht="24.95" customHeight="1" x14ac:dyDescent="0.25">
      <c r="A96" s="179"/>
      <c r="B96" s="205">
        <v>11</v>
      </c>
      <c r="C96" s="180" t="s">
        <v>1334</v>
      </c>
      <c r="D96" s="236" t="s">
        <v>1335</v>
      </c>
      <c r="E96" s="236"/>
      <c r="F96" s="174" t="s">
        <v>113</v>
      </c>
      <c r="G96" s="175">
        <v>60</v>
      </c>
      <c r="H96" s="174"/>
      <c r="I96" s="174">
        <f t="shared" si="0"/>
        <v>0</v>
      </c>
      <c r="J96" s="176">
        <f t="shared" si="1"/>
        <v>337.2</v>
      </c>
      <c r="K96" s="177">
        <f t="shared" si="2"/>
        <v>0</v>
      </c>
      <c r="L96" s="177">
        <f t="shared" si="3"/>
        <v>0</v>
      </c>
      <c r="M96" s="177"/>
      <c r="N96" s="177">
        <v>5.62</v>
      </c>
      <c r="O96" s="177"/>
      <c r="P96" s="183">
        <v>8.4999999999999995E-4</v>
      </c>
      <c r="Q96" s="181"/>
      <c r="R96" s="181">
        <v>8.4999999999999995E-4</v>
      </c>
      <c r="S96" s="182">
        <f t="shared" si="4"/>
        <v>5.0999999999999997E-2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12</v>
      </c>
      <c r="C97" s="180" t="s">
        <v>1336</v>
      </c>
      <c r="D97" s="236" t="s">
        <v>1337</v>
      </c>
      <c r="E97" s="236"/>
      <c r="F97" s="174" t="s">
        <v>113</v>
      </c>
      <c r="G97" s="175">
        <v>60</v>
      </c>
      <c r="H97" s="174"/>
      <c r="I97" s="174">
        <f t="shared" si="0"/>
        <v>0</v>
      </c>
      <c r="J97" s="176">
        <f t="shared" si="1"/>
        <v>188.4</v>
      </c>
      <c r="K97" s="177">
        <f t="shared" si="2"/>
        <v>0</v>
      </c>
      <c r="L97" s="177">
        <f t="shared" si="3"/>
        <v>0</v>
      </c>
      <c r="M97" s="177"/>
      <c r="N97" s="177">
        <v>3.14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13</v>
      </c>
      <c r="C98" s="180" t="s">
        <v>1338</v>
      </c>
      <c r="D98" s="236" t="s">
        <v>1339</v>
      </c>
      <c r="E98" s="236"/>
      <c r="F98" s="174" t="s">
        <v>120</v>
      </c>
      <c r="G98" s="175">
        <v>328.66500000000002</v>
      </c>
      <c r="H98" s="174"/>
      <c r="I98" s="174">
        <f t="shared" si="0"/>
        <v>0</v>
      </c>
      <c r="J98" s="176">
        <f t="shared" si="1"/>
        <v>499.57</v>
      </c>
      <c r="K98" s="177">
        <f t="shared" si="2"/>
        <v>0</v>
      </c>
      <c r="L98" s="177">
        <f t="shared" si="3"/>
        <v>0</v>
      </c>
      <c r="M98" s="177"/>
      <c r="N98" s="177">
        <v>1.52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14</v>
      </c>
      <c r="C99" s="180" t="s">
        <v>1340</v>
      </c>
      <c r="D99" s="236" t="s">
        <v>1341</v>
      </c>
      <c r="E99" s="236"/>
      <c r="F99" s="174" t="s">
        <v>120</v>
      </c>
      <c r="G99" s="175">
        <v>328.66500000000002</v>
      </c>
      <c r="H99" s="174"/>
      <c r="I99" s="174">
        <f t="shared" si="0"/>
        <v>0</v>
      </c>
      <c r="J99" s="176">
        <f t="shared" si="1"/>
        <v>213.63</v>
      </c>
      <c r="K99" s="177">
        <f t="shared" si="2"/>
        <v>0</v>
      </c>
      <c r="L99" s="177">
        <f t="shared" si="3"/>
        <v>0</v>
      </c>
      <c r="M99" s="177"/>
      <c r="N99" s="177">
        <v>0.65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15</v>
      </c>
      <c r="C100" s="180" t="s">
        <v>325</v>
      </c>
      <c r="D100" s="236" t="s">
        <v>1342</v>
      </c>
      <c r="E100" s="236"/>
      <c r="F100" s="174" t="s">
        <v>152</v>
      </c>
      <c r="G100" s="175">
        <v>558.73</v>
      </c>
      <c r="H100" s="174"/>
      <c r="I100" s="174">
        <f t="shared" si="0"/>
        <v>0</v>
      </c>
      <c r="J100" s="176">
        <f t="shared" si="1"/>
        <v>6984.13</v>
      </c>
      <c r="K100" s="177">
        <f t="shared" si="2"/>
        <v>0</v>
      </c>
      <c r="L100" s="177">
        <f t="shared" si="3"/>
        <v>0</v>
      </c>
      <c r="M100" s="177"/>
      <c r="N100" s="177">
        <v>12.5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16</v>
      </c>
      <c r="C101" s="180" t="s">
        <v>1343</v>
      </c>
      <c r="D101" s="236" t="s">
        <v>1344</v>
      </c>
      <c r="E101" s="236"/>
      <c r="F101" s="174" t="s">
        <v>120</v>
      </c>
      <c r="G101" s="175">
        <v>93.405000000000001</v>
      </c>
      <c r="H101" s="174"/>
      <c r="I101" s="174">
        <f t="shared" si="0"/>
        <v>0</v>
      </c>
      <c r="J101" s="176">
        <f t="shared" si="1"/>
        <v>289.56</v>
      </c>
      <c r="K101" s="177">
        <f t="shared" si="2"/>
        <v>0</v>
      </c>
      <c r="L101" s="177">
        <f t="shared" si="3"/>
        <v>0</v>
      </c>
      <c r="M101" s="177"/>
      <c r="N101" s="177">
        <v>3.1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17</v>
      </c>
      <c r="C102" s="180" t="s">
        <v>1345</v>
      </c>
      <c r="D102" s="236" t="s">
        <v>1344</v>
      </c>
      <c r="E102" s="236"/>
      <c r="F102" s="174" t="s">
        <v>120</v>
      </c>
      <c r="G102" s="175">
        <v>6.2750000000000004</v>
      </c>
      <c r="H102" s="174"/>
      <c r="I102" s="174">
        <f t="shared" si="0"/>
        <v>0</v>
      </c>
      <c r="J102" s="176">
        <f t="shared" si="1"/>
        <v>20.71</v>
      </c>
      <c r="K102" s="177">
        <f t="shared" si="2"/>
        <v>0</v>
      </c>
      <c r="L102" s="177">
        <f t="shared" si="3"/>
        <v>0</v>
      </c>
      <c r="M102" s="177"/>
      <c r="N102" s="177">
        <v>3.3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21">
        <v>18</v>
      </c>
      <c r="C103" s="216" t="s">
        <v>321</v>
      </c>
      <c r="D103" s="315" t="s">
        <v>1346</v>
      </c>
      <c r="E103" s="315"/>
      <c r="F103" s="211" t="s">
        <v>152</v>
      </c>
      <c r="G103" s="212">
        <v>6.2750000000000004</v>
      </c>
      <c r="H103" s="211"/>
      <c r="I103" s="211">
        <f t="shared" si="0"/>
        <v>0</v>
      </c>
      <c r="J103" s="213">
        <f t="shared" si="1"/>
        <v>91.99</v>
      </c>
      <c r="K103" s="214">
        <f t="shared" si="2"/>
        <v>0</v>
      </c>
      <c r="L103" s="214"/>
      <c r="M103" s="214">
        <f>ROUND(G103*(H103),2)</f>
        <v>0</v>
      </c>
      <c r="N103" s="214">
        <v>14.66</v>
      </c>
      <c r="O103" s="214"/>
      <c r="P103" s="217"/>
      <c r="Q103" s="217"/>
      <c r="R103" s="217"/>
      <c r="S103" s="218">
        <f t="shared" si="4"/>
        <v>0</v>
      </c>
      <c r="T103" s="215"/>
      <c r="U103" s="215"/>
      <c r="V103" s="220"/>
      <c r="W103" s="53"/>
      <c r="Z103">
        <v>0</v>
      </c>
    </row>
    <row r="104" spans="1:26" ht="24.95" customHeight="1" x14ac:dyDescent="0.25">
      <c r="A104" s="179"/>
      <c r="B104" s="205">
        <v>19</v>
      </c>
      <c r="C104" s="180" t="s">
        <v>1347</v>
      </c>
      <c r="D104" s="236" t="s">
        <v>1348</v>
      </c>
      <c r="E104" s="236"/>
      <c r="F104" s="174" t="s">
        <v>120</v>
      </c>
      <c r="G104" s="175">
        <v>99.405000000000001</v>
      </c>
      <c r="H104" s="174"/>
      <c r="I104" s="174">
        <f t="shared" si="0"/>
        <v>0</v>
      </c>
      <c r="J104" s="176">
        <f t="shared" si="1"/>
        <v>1296.24</v>
      </c>
      <c r="K104" s="177">
        <f t="shared" si="2"/>
        <v>0</v>
      </c>
      <c r="L104" s="177">
        <f>ROUND(G104*(H104),2)</f>
        <v>0</v>
      </c>
      <c r="M104" s="177"/>
      <c r="N104" s="177">
        <v>13.04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21">
        <v>20</v>
      </c>
      <c r="C105" s="216" t="s">
        <v>1349</v>
      </c>
      <c r="D105" s="315" t="s">
        <v>1350</v>
      </c>
      <c r="E105" s="315"/>
      <c r="F105" s="211" t="s">
        <v>152</v>
      </c>
      <c r="G105" s="212">
        <v>168.989</v>
      </c>
      <c r="H105" s="211"/>
      <c r="I105" s="211">
        <f t="shared" si="0"/>
        <v>0</v>
      </c>
      <c r="J105" s="213">
        <f t="shared" si="1"/>
        <v>1329.94</v>
      </c>
      <c r="K105" s="214">
        <f t="shared" si="2"/>
        <v>0</v>
      </c>
      <c r="L105" s="214"/>
      <c r="M105" s="214">
        <f>ROUND(G105*(H105),2)</f>
        <v>0</v>
      </c>
      <c r="N105" s="214">
        <v>7.87</v>
      </c>
      <c r="O105" s="214"/>
      <c r="P105" s="219">
        <v>1</v>
      </c>
      <c r="Q105" s="217"/>
      <c r="R105" s="217">
        <v>1</v>
      </c>
      <c r="S105" s="218">
        <f t="shared" si="4"/>
        <v>168.989</v>
      </c>
      <c r="T105" s="215"/>
      <c r="U105" s="215"/>
      <c r="V105" s="220"/>
      <c r="W105" s="53"/>
      <c r="Z105">
        <v>0</v>
      </c>
    </row>
    <row r="106" spans="1:26" x14ac:dyDescent="0.25">
      <c r="A106" s="10"/>
      <c r="B106" s="204"/>
      <c r="C106" s="172">
        <v>1</v>
      </c>
      <c r="D106" s="235" t="s">
        <v>77</v>
      </c>
      <c r="E106" s="235"/>
      <c r="F106" s="138"/>
      <c r="G106" s="171"/>
      <c r="H106" s="138"/>
      <c r="I106" s="140">
        <f>ROUND((SUM(I85:I105))/1,2)</f>
        <v>0</v>
      </c>
      <c r="J106" s="139"/>
      <c r="K106" s="139"/>
      <c r="L106" s="139">
        <f>ROUND((SUM(L85:L105))/1,2)</f>
        <v>0</v>
      </c>
      <c r="M106" s="139">
        <f>ROUND((SUM(M85:M105))/1,2)</f>
        <v>0</v>
      </c>
      <c r="N106" s="139"/>
      <c r="O106" s="139"/>
      <c r="P106" s="139"/>
      <c r="Q106" s="10"/>
      <c r="R106" s="10"/>
      <c r="S106" s="10">
        <f>ROUND((SUM(S85:S105))/1,2)</f>
        <v>169.46</v>
      </c>
      <c r="T106" s="10"/>
      <c r="U106" s="10"/>
      <c r="V106" s="192">
        <f>ROUND((SUM(V85:V105))/1,2)</f>
        <v>0</v>
      </c>
      <c r="W106" s="208"/>
      <c r="X106" s="137"/>
      <c r="Y106" s="137"/>
      <c r="Z106" s="137"/>
    </row>
    <row r="107" spans="1:26" x14ac:dyDescent="0.25">
      <c r="A107" s="1"/>
      <c r="B107" s="200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193"/>
      <c r="W107" s="53"/>
    </row>
    <row r="108" spans="1:26" x14ac:dyDescent="0.25">
      <c r="A108" s="10"/>
      <c r="B108" s="204"/>
      <c r="C108" s="172">
        <v>3</v>
      </c>
      <c r="D108" s="235" t="s">
        <v>293</v>
      </c>
      <c r="E108" s="235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10"/>
      <c r="R108" s="10"/>
      <c r="S108" s="10"/>
      <c r="T108" s="10"/>
      <c r="U108" s="10"/>
      <c r="V108" s="190"/>
      <c r="W108" s="208"/>
      <c r="X108" s="137"/>
      <c r="Y108" s="137"/>
      <c r="Z108" s="137"/>
    </row>
    <row r="109" spans="1:26" ht="24.95" customHeight="1" x14ac:dyDescent="0.25">
      <c r="A109" s="179"/>
      <c r="B109" s="205">
        <v>21</v>
      </c>
      <c r="C109" s="180" t="s">
        <v>1351</v>
      </c>
      <c r="D109" s="236" t="s">
        <v>1352</v>
      </c>
      <c r="E109" s="236"/>
      <c r="F109" s="174" t="s">
        <v>175</v>
      </c>
      <c r="G109" s="175">
        <v>1</v>
      </c>
      <c r="H109" s="174"/>
      <c r="I109" s="174">
        <f>ROUND(G109*(H109),2)</f>
        <v>0</v>
      </c>
      <c r="J109" s="176">
        <f>ROUND(G109*(N109),2)</f>
        <v>59.26</v>
      </c>
      <c r="K109" s="177">
        <f>ROUND(G109*(O109),2)</f>
        <v>0</v>
      </c>
      <c r="L109" s="177">
        <f>ROUND(G109*(H109),2)</f>
        <v>0</v>
      </c>
      <c r="M109" s="177"/>
      <c r="N109" s="177">
        <v>59.26</v>
      </c>
      <c r="O109" s="177"/>
      <c r="P109" s="183">
        <v>1E-3</v>
      </c>
      <c r="Q109" s="181"/>
      <c r="R109" s="181">
        <v>1E-3</v>
      </c>
      <c r="S109" s="182">
        <f>ROUND(G109*(P109),3)</f>
        <v>1E-3</v>
      </c>
      <c r="T109" s="178"/>
      <c r="U109" s="178"/>
      <c r="V109" s="191"/>
      <c r="W109" s="53"/>
      <c r="Z109">
        <v>0</v>
      </c>
    </row>
    <row r="110" spans="1:26" ht="24.95" customHeight="1" x14ac:dyDescent="0.25">
      <c r="A110" s="179"/>
      <c r="B110" s="221">
        <v>22</v>
      </c>
      <c r="C110" s="216" t="s">
        <v>1353</v>
      </c>
      <c r="D110" s="315" t="s">
        <v>1354</v>
      </c>
      <c r="E110" s="315"/>
      <c r="F110" s="211" t="s">
        <v>175</v>
      </c>
      <c r="G110" s="212">
        <v>1</v>
      </c>
      <c r="H110" s="211"/>
      <c r="I110" s="211">
        <f>ROUND(G110*(H110),2)</f>
        <v>0</v>
      </c>
      <c r="J110" s="213">
        <f>ROUND(G110*(N110),2)</f>
        <v>2300</v>
      </c>
      <c r="K110" s="214">
        <f>ROUND(G110*(O110),2)</f>
        <v>0</v>
      </c>
      <c r="L110" s="214"/>
      <c r="M110" s="214">
        <f>ROUND(G110*(H110),2)</f>
        <v>0</v>
      </c>
      <c r="N110" s="214">
        <v>2300</v>
      </c>
      <c r="O110" s="214"/>
      <c r="P110" s="217"/>
      <c r="Q110" s="217"/>
      <c r="R110" s="217"/>
      <c r="S110" s="218">
        <f>ROUND(G110*(P110),3)</f>
        <v>0</v>
      </c>
      <c r="T110" s="215"/>
      <c r="U110" s="215"/>
      <c r="V110" s="220"/>
      <c r="W110" s="53"/>
      <c r="Z110">
        <v>0</v>
      </c>
    </row>
    <row r="111" spans="1:26" x14ac:dyDescent="0.25">
      <c r="A111" s="10"/>
      <c r="B111" s="204"/>
      <c r="C111" s="172">
        <v>3</v>
      </c>
      <c r="D111" s="235" t="s">
        <v>293</v>
      </c>
      <c r="E111" s="235"/>
      <c r="F111" s="138"/>
      <c r="G111" s="171"/>
      <c r="H111" s="138"/>
      <c r="I111" s="140">
        <f>ROUND((SUM(I108:I110))/1,2)</f>
        <v>0</v>
      </c>
      <c r="J111" s="139"/>
      <c r="K111" s="139"/>
      <c r="L111" s="139">
        <f>ROUND((SUM(L108:L110))/1,2)</f>
        <v>0</v>
      </c>
      <c r="M111" s="139">
        <f>ROUND((SUM(M108:M110))/1,2)</f>
        <v>0</v>
      </c>
      <c r="N111" s="139"/>
      <c r="O111" s="139"/>
      <c r="P111" s="139"/>
      <c r="Q111" s="10"/>
      <c r="R111" s="10"/>
      <c r="S111" s="10">
        <f>ROUND((SUM(S108:S110))/1,2)</f>
        <v>0</v>
      </c>
      <c r="T111" s="10"/>
      <c r="U111" s="10"/>
      <c r="V111" s="192">
        <f>ROUND((SUM(V108:V110))/1,2)</f>
        <v>0</v>
      </c>
      <c r="W111" s="208"/>
      <c r="X111" s="137"/>
      <c r="Y111" s="137"/>
      <c r="Z111" s="137"/>
    </row>
    <row r="112" spans="1:26" x14ac:dyDescent="0.25">
      <c r="A112" s="1"/>
      <c r="B112" s="200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193"/>
      <c r="W112" s="53"/>
    </row>
    <row r="113" spans="1:26" x14ac:dyDescent="0.25">
      <c r="A113" s="10"/>
      <c r="B113" s="204"/>
      <c r="C113" s="172">
        <v>4</v>
      </c>
      <c r="D113" s="235" t="s">
        <v>294</v>
      </c>
      <c r="E113" s="235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10"/>
      <c r="R113" s="10"/>
      <c r="S113" s="10"/>
      <c r="T113" s="10"/>
      <c r="U113" s="10"/>
      <c r="V113" s="190"/>
      <c r="W113" s="208"/>
      <c r="X113" s="137"/>
      <c r="Y113" s="137"/>
      <c r="Z113" s="137"/>
    </row>
    <row r="114" spans="1:26" ht="24.95" customHeight="1" x14ac:dyDescent="0.25">
      <c r="A114" s="179"/>
      <c r="B114" s="205">
        <v>23</v>
      </c>
      <c r="C114" s="180" t="s">
        <v>1355</v>
      </c>
      <c r="D114" s="236" t="s">
        <v>1356</v>
      </c>
      <c r="E114" s="236"/>
      <c r="F114" s="174" t="s">
        <v>120</v>
      </c>
      <c r="G114" s="175">
        <v>51.55</v>
      </c>
      <c r="H114" s="174"/>
      <c r="I114" s="174">
        <f>ROUND(G114*(H114),2)</f>
        <v>0</v>
      </c>
      <c r="J114" s="176">
        <f>ROUND(G114*(N114),2)</f>
        <v>1359.37</v>
      </c>
      <c r="K114" s="177">
        <f>ROUND(G114*(O114),2)</f>
        <v>0</v>
      </c>
      <c r="L114" s="177">
        <f>ROUND(G114*(H114),2)</f>
        <v>0</v>
      </c>
      <c r="M114" s="177"/>
      <c r="N114" s="177">
        <v>26.37</v>
      </c>
      <c r="O114" s="177"/>
      <c r="P114" s="183">
        <v>1.8907700000000001</v>
      </c>
      <c r="Q114" s="181"/>
      <c r="R114" s="181">
        <v>1.8907700000000001</v>
      </c>
      <c r="S114" s="182">
        <f>ROUND(G114*(P114),3)</f>
        <v>97.468999999999994</v>
      </c>
      <c r="T114" s="178"/>
      <c r="U114" s="178"/>
      <c r="V114" s="191"/>
      <c r="W114" s="53"/>
      <c r="Z114">
        <v>0</v>
      </c>
    </row>
    <row r="115" spans="1:26" x14ac:dyDescent="0.25">
      <c r="A115" s="10"/>
      <c r="B115" s="204"/>
      <c r="C115" s="172">
        <v>4</v>
      </c>
      <c r="D115" s="235" t="s">
        <v>294</v>
      </c>
      <c r="E115" s="235"/>
      <c r="F115" s="138"/>
      <c r="G115" s="171"/>
      <c r="H115" s="138"/>
      <c r="I115" s="140">
        <f>ROUND((SUM(I113:I114))/1,2)</f>
        <v>0</v>
      </c>
      <c r="J115" s="139"/>
      <c r="K115" s="139"/>
      <c r="L115" s="139">
        <f>ROUND((SUM(L113:L114))/1,2)</f>
        <v>0</v>
      </c>
      <c r="M115" s="139">
        <f>ROUND((SUM(M113:M114))/1,2)</f>
        <v>0</v>
      </c>
      <c r="N115" s="139"/>
      <c r="O115" s="139"/>
      <c r="P115" s="139"/>
      <c r="Q115" s="10"/>
      <c r="R115" s="10"/>
      <c r="S115" s="10">
        <f>ROUND((SUM(S113:S114))/1,2)</f>
        <v>97.47</v>
      </c>
      <c r="T115" s="10"/>
      <c r="U115" s="10"/>
      <c r="V115" s="192">
        <f>ROUND((SUM(V113:V114))/1,2)</f>
        <v>0</v>
      </c>
      <c r="W115" s="208"/>
      <c r="X115" s="137"/>
      <c r="Y115" s="137"/>
      <c r="Z115" s="137"/>
    </row>
    <row r="116" spans="1:26" x14ac:dyDescent="0.25">
      <c r="A116" s="1"/>
      <c r="B116" s="200"/>
      <c r="C116" s="1"/>
      <c r="D116" s="1"/>
      <c r="E116" s="131"/>
      <c r="F116" s="131"/>
      <c r="G116" s="165"/>
      <c r="H116" s="131"/>
      <c r="I116" s="131"/>
      <c r="J116" s="132"/>
      <c r="K116" s="132"/>
      <c r="L116" s="132"/>
      <c r="M116" s="132"/>
      <c r="N116" s="132"/>
      <c r="O116" s="132"/>
      <c r="P116" s="132"/>
      <c r="Q116" s="1"/>
      <c r="R116" s="1"/>
      <c r="S116" s="1"/>
      <c r="T116" s="1"/>
      <c r="U116" s="1"/>
      <c r="V116" s="193"/>
      <c r="W116" s="53"/>
    </row>
    <row r="117" spans="1:26" x14ac:dyDescent="0.25">
      <c r="A117" s="10"/>
      <c r="B117" s="204"/>
      <c r="C117" s="172">
        <v>8</v>
      </c>
      <c r="D117" s="235" t="s">
        <v>1314</v>
      </c>
      <c r="E117" s="235"/>
      <c r="F117" s="138"/>
      <c r="G117" s="171"/>
      <c r="H117" s="138"/>
      <c r="I117" s="138"/>
      <c r="J117" s="139"/>
      <c r="K117" s="139"/>
      <c r="L117" s="139"/>
      <c r="M117" s="139"/>
      <c r="N117" s="139"/>
      <c r="O117" s="139"/>
      <c r="P117" s="139"/>
      <c r="Q117" s="10"/>
      <c r="R117" s="10"/>
      <c r="S117" s="10"/>
      <c r="T117" s="10"/>
      <c r="U117" s="10"/>
      <c r="V117" s="190"/>
      <c r="W117" s="208"/>
      <c r="X117" s="137"/>
      <c r="Y117" s="137"/>
      <c r="Z117" s="137"/>
    </row>
    <row r="118" spans="1:26" ht="24.95" customHeight="1" x14ac:dyDescent="0.25">
      <c r="A118" s="179"/>
      <c r="B118" s="221">
        <v>24</v>
      </c>
      <c r="C118" s="216" t="s">
        <v>1357</v>
      </c>
      <c r="D118" s="315" t="s">
        <v>1358</v>
      </c>
      <c r="E118" s="315"/>
      <c r="F118" s="211" t="s">
        <v>175</v>
      </c>
      <c r="G118" s="212">
        <v>145.94999999999999</v>
      </c>
      <c r="H118" s="211"/>
      <c r="I118" s="211">
        <f t="shared" ref="I118:I129" si="5">ROUND(G118*(H118),2)</f>
        <v>0</v>
      </c>
      <c r="J118" s="213">
        <f t="shared" ref="J118:J129" si="6">ROUND(G118*(N118),2)</f>
        <v>735.59</v>
      </c>
      <c r="K118" s="214">
        <f t="shared" ref="K118:K129" si="7">ROUND(G118*(O118),2)</f>
        <v>0</v>
      </c>
      <c r="L118" s="214"/>
      <c r="M118" s="214">
        <f>ROUND(G118*(H118),2)</f>
        <v>0</v>
      </c>
      <c r="N118" s="214">
        <v>5.04</v>
      </c>
      <c r="O118" s="214"/>
      <c r="P118" s="217"/>
      <c r="Q118" s="217"/>
      <c r="R118" s="217"/>
      <c r="S118" s="218">
        <f t="shared" ref="S118:S129" si="8">ROUND(G118*(P118),3)</f>
        <v>0</v>
      </c>
      <c r="T118" s="215"/>
      <c r="U118" s="215"/>
      <c r="V118" s="220"/>
      <c r="W118" s="53"/>
      <c r="Z118">
        <v>0</v>
      </c>
    </row>
    <row r="119" spans="1:26" ht="24.95" customHeight="1" x14ac:dyDescent="0.25">
      <c r="A119" s="179"/>
      <c r="B119" s="205">
        <v>25</v>
      </c>
      <c r="C119" s="180" t="s">
        <v>1359</v>
      </c>
      <c r="D119" s="236" t="s">
        <v>1360</v>
      </c>
      <c r="E119" s="236"/>
      <c r="F119" s="174" t="s">
        <v>133</v>
      </c>
      <c r="G119" s="175">
        <v>281.10000000000002</v>
      </c>
      <c r="H119" s="174"/>
      <c r="I119" s="174">
        <f t="shared" si="5"/>
        <v>0</v>
      </c>
      <c r="J119" s="176">
        <f t="shared" si="6"/>
        <v>230.5</v>
      </c>
      <c r="K119" s="177">
        <f t="shared" si="7"/>
        <v>0</v>
      </c>
      <c r="L119" s="177">
        <f>ROUND(G119*(H119),2)</f>
        <v>0</v>
      </c>
      <c r="M119" s="177"/>
      <c r="N119" s="177">
        <v>0.82</v>
      </c>
      <c r="O119" s="177"/>
      <c r="P119" s="183">
        <v>1.0000000000000001E-5</v>
      </c>
      <c r="Q119" s="181"/>
      <c r="R119" s="181">
        <v>1.0000000000000001E-5</v>
      </c>
      <c r="S119" s="182">
        <f t="shared" si="8"/>
        <v>3.0000000000000001E-3</v>
      </c>
      <c r="T119" s="178"/>
      <c r="U119" s="178"/>
      <c r="V119" s="191"/>
      <c r="W119" s="53"/>
      <c r="Z119">
        <v>0</v>
      </c>
    </row>
    <row r="120" spans="1:26" ht="24.95" customHeight="1" x14ac:dyDescent="0.25">
      <c r="A120" s="179"/>
      <c r="B120" s="221">
        <v>26</v>
      </c>
      <c r="C120" s="216" t="s">
        <v>1361</v>
      </c>
      <c r="D120" s="315" t="s">
        <v>1362</v>
      </c>
      <c r="E120" s="315"/>
      <c r="F120" s="211" t="s">
        <v>175</v>
      </c>
      <c r="G120" s="212">
        <v>54</v>
      </c>
      <c r="H120" s="211"/>
      <c r="I120" s="211">
        <f t="shared" si="5"/>
        <v>0</v>
      </c>
      <c r="J120" s="213">
        <f t="shared" si="6"/>
        <v>310.5</v>
      </c>
      <c r="K120" s="214">
        <f t="shared" si="7"/>
        <v>0</v>
      </c>
      <c r="L120" s="214"/>
      <c r="M120" s="214">
        <f>ROUND(G120*(H120),2)</f>
        <v>0</v>
      </c>
      <c r="N120" s="214">
        <v>5.75</v>
      </c>
      <c r="O120" s="214"/>
      <c r="P120" s="217"/>
      <c r="Q120" s="217"/>
      <c r="R120" s="217"/>
      <c r="S120" s="218">
        <f t="shared" si="8"/>
        <v>0</v>
      </c>
      <c r="T120" s="215"/>
      <c r="U120" s="215"/>
      <c r="V120" s="220"/>
      <c r="W120" s="53"/>
      <c r="Z120">
        <v>0</v>
      </c>
    </row>
    <row r="121" spans="1:26" ht="24.95" customHeight="1" x14ac:dyDescent="0.25">
      <c r="A121" s="179"/>
      <c r="B121" s="221">
        <v>27</v>
      </c>
      <c r="C121" s="216" t="s">
        <v>1363</v>
      </c>
      <c r="D121" s="315" t="s">
        <v>1364</v>
      </c>
      <c r="E121" s="315"/>
      <c r="F121" s="211" t="s">
        <v>175</v>
      </c>
      <c r="G121" s="212">
        <v>81.150000000000006</v>
      </c>
      <c r="H121" s="211"/>
      <c r="I121" s="211">
        <f t="shared" si="5"/>
        <v>0</v>
      </c>
      <c r="J121" s="213">
        <f t="shared" si="6"/>
        <v>632.97</v>
      </c>
      <c r="K121" s="214">
        <f t="shared" si="7"/>
        <v>0</v>
      </c>
      <c r="L121" s="214"/>
      <c r="M121" s="214">
        <f>ROUND(G121*(H121),2)</f>
        <v>0</v>
      </c>
      <c r="N121" s="214">
        <v>7.8</v>
      </c>
      <c r="O121" s="214"/>
      <c r="P121" s="217"/>
      <c r="Q121" s="217"/>
      <c r="R121" s="217"/>
      <c r="S121" s="218">
        <f t="shared" si="8"/>
        <v>0</v>
      </c>
      <c r="T121" s="215"/>
      <c r="U121" s="215"/>
      <c r="V121" s="220"/>
      <c r="W121" s="53"/>
      <c r="Z121">
        <v>0</v>
      </c>
    </row>
    <row r="122" spans="1:26" ht="24.95" customHeight="1" x14ac:dyDescent="0.25">
      <c r="A122" s="179"/>
      <c r="B122" s="205">
        <v>28</v>
      </c>
      <c r="C122" s="180" t="s">
        <v>1365</v>
      </c>
      <c r="D122" s="236" t="s">
        <v>1366</v>
      </c>
      <c r="E122" s="236"/>
      <c r="F122" s="174" t="s">
        <v>133</v>
      </c>
      <c r="G122" s="175">
        <v>53.25</v>
      </c>
      <c r="H122" s="174"/>
      <c r="I122" s="174">
        <f t="shared" si="5"/>
        <v>0</v>
      </c>
      <c r="J122" s="176">
        <f t="shared" si="6"/>
        <v>43.13</v>
      </c>
      <c r="K122" s="177">
        <f t="shared" si="7"/>
        <v>0</v>
      </c>
      <c r="L122" s="177">
        <f>ROUND(G122*(H122),2)</f>
        <v>0</v>
      </c>
      <c r="M122" s="177"/>
      <c r="N122" s="177">
        <v>0.81</v>
      </c>
      <c r="O122" s="177"/>
      <c r="P122" s="181"/>
      <c r="Q122" s="181"/>
      <c r="R122" s="181"/>
      <c r="S122" s="182">
        <f t="shared" si="8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21">
        <v>29</v>
      </c>
      <c r="C123" s="216" t="s">
        <v>1367</v>
      </c>
      <c r="D123" s="315" t="s">
        <v>1368</v>
      </c>
      <c r="E123" s="315"/>
      <c r="F123" s="211" t="s">
        <v>175</v>
      </c>
      <c r="G123" s="212">
        <v>53.25</v>
      </c>
      <c r="H123" s="211"/>
      <c r="I123" s="211">
        <f t="shared" si="5"/>
        <v>0</v>
      </c>
      <c r="J123" s="213">
        <f t="shared" si="6"/>
        <v>594.79999999999995</v>
      </c>
      <c r="K123" s="214">
        <f t="shared" si="7"/>
        <v>0</v>
      </c>
      <c r="L123" s="214"/>
      <c r="M123" s="214">
        <f>ROUND(G123*(H123),2)</f>
        <v>0</v>
      </c>
      <c r="N123" s="214">
        <v>11.17</v>
      </c>
      <c r="O123" s="214"/>
      <c r="P123" s="217"/>
      <c r="Q123" s="217"/>
      <c r="R123" s="217"/>
      <c r="S123" s="218">
        <f t="shared" si="8"/>
        <v>0</v>
      </c>
      <c r="T123" s="215"/>
      <c r="U123" s="215"/>
      <c r="V123" s="220"/>
      <c r="W123" s="53"/>
      <c r="Z123">
        <v>0</v>
      </c>
    </row>
    <row r="124" spans="1:26" ht="24.95" customHeight="1" x14ac:dyDescent="0.25">
      <c r="A124" s="179"/>
      <c r="B124" s="205">
        <v>30</v>
      </c>
      <c r="C124" s="180" t="s">
        <v>1369</v>
      </c>
      <c r="D124" s="236" t="s">
        <v>1370</v>
      </c>
      <c r="E124" s="236"/>
      <c r="F124" s="174" t="s">
        <v>133</v>
      </c>
      <c r="G124" s="175">
        <v>281.10000000000002</v>
      </c>
      <c r="H124" s="174"/>
      <c r="I124" s="174">
        <f t="shared" si="5"/>
        <v>0</v>
      </c>
      <c r="J124" s="176">
        <f t="shared" si="6"/>
        <v>390.73</v>
      </c>
      <c r="K124" s="177">
        <f t="shared" si="7"/>
        <v>0</v>
      </c>
      <c r="L124" s="177">
        <f t="shared" ref="L124:L129" si="9">ROUND(G124*(H124),2)</f>
        <v>0</v>
      </c>
      <c r="M124" s="177"/>
      <c r="N124" s="177">
        <v>1.3900000000000001</v>
      </c>
      <c r="O124" s="177"/>
      <c r="P124" s="181"/>
      <c r="Q124" s="181"/>
      <c r="R124" s="181"/>
      <c r="S124" s="182">
        <f t="shared" si="8"/>
        <v>0</v>
      </c>
      <c r="T124" s="178"/>
      <c r="U124" s="178"/>
      <c r="V124" s="191"/>
      <c r="W124" s="53"/>
      <c r="Z124">
        <v>0</v>
      </c>
    </row>
    <row r="125" spans="1:26" ht="24.95" customHeight="1" x14ac:dyDescent="0.25">
      <c r="A125" s="179"/>
      <c r="B125" s="205">
        <v>31</v>
      </c>
      <c r="C125" s="180" t="s">
        <v>1371</v>
      </c>
      <c r="D125" s="236" t="s">
        <v>1372</v>
      </c>
      <c r="E125" s="236"/>
      <c r="F125" s="174" t="s">
        <v>133</v>
      </c>
      <c r="G125" s="175">
        <v>53.25</v>
      </c>
      <c r="H125" s="174"/>
      <c r="I125" s="174">
        <f t="shared" si="5"/>
        <v>0</v>
      </c>
      <c r="J125" s="176">
        <f t="shared" si="6"/>
        <v>93.19</v>
      </c>
      <c r="K125" s="177">
        <f t="shared" si="7"/>
        <v>0</v>
      </c>
      <c r="L125" s="177">
        <f t="shared" si="9"/>
        <v>0</v>
      </c>
      <c r="M125" s="177"/>
      <c r="N125" s="177">
        <v>1.75</v>
      </c>
      <c r="O125" s="177"/>
      <c r="P125" s="181"/>
      <c r="Q125" s="181"/>
      <c r="R125" s="181"/>
      <c r="S125" s="182">
        <f t="shared" si="8"/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05">
        <v>32</v>
      </c>
      <c r="C126" s="180" t="s">
        <v>1373</v>
      </c>
      <c r="D126" s="236" t="s">
        <v>1374</v>
      </c>
      <c r="E126" s="236"/>
      <c r="F126" s="174" t="s">
        <v>133</v>
      </c>
      <c r="G126" s="175">
        <v>77.2</v>
      </c>
      <c r="H126" s="174"/>
      <c r="I126" s="174">
        <f t="shared" si="5"/>
        <v>0</v>
      </c>
      <c r="J126" s="176">
        <f t="shared" si="6"/>
        <v>224.65</v>
      </c>
      <c r="K126" s="177">
        <f t="shared" si="7"/>
        <v>0</v>
      </c>
      <c r="L126" s="177">
        <f t="shared" si="9"/>
        <v>0</v>
      </c>
      <c r="M126" s="177"/>
      <c r="N126" s="177">
        <v>2.91</v>
      </c>
      <c r="O126" s="177"/>
      <c r="P126" s="181"/>
      <c r="Q126" s="181"/>
      <c r="R126" s="181"/>
      <c r="S126" s="182">
        <f t="shared" si="8"/>
        <v>0</v>
      </c>
      <c r="T126" s="178"/>
      <c r="U126" s="178"/>
      <c r="V126" s="191"/>
      <c r="W126" s="53"/>
      <c r="Z126">
        <v>0</v>
      </c>
    </row>
    <row r="127" spans="1:26" ht="24.95" customHeight="1" x14ac:dyDescent="0.25">
      <c r="A127" s="179"/>
      <c r="B127" s="205">
        <v>33</v>
      </c>
      <c r="C127" s="180" t="s">
        <v>1375</v>
      </c>
      <c r="D127" s="236" t="s">
        <v>1376</v>
      </c>
      <c r="E127" s="236"/>
      <c r="F127" s="174" t="s">
        <v>175</v>
      </c>
      <c r="G127" s="175">
        <v>2</v>
      </c>
      <c r="H127" s="174"/>
      <c r="I127" s="174">
        <f t="shared" si="5"/>
        <v>0</v>
      </c>
      <c r="J127" s="176">
        <f t="shared" si="6"/>
        <v>2348.2399999999998</v>
      </c>
      <c r="K127" s="177">
        <f t="shared" si="7"/>
        <v>0</v>
      </c>
      <c r="L127" s="177">
        <f t="shared" si="9"/>
        <v>0</v>
      </c>
      <c r="M127" s="177"/>
      <c r="N127" s="177">
        <v>1174.1199999999999</v>
      </c>
      <c r="O127" s="177"/>
      <c r="P127" s="183">
        <v>15.263489999999999</v>
      </c>
      <c r="Q127" s="181"/>
      <c r="R127" s="181">
        <v>15.263489999999999</v>
      </c>
      <c r="S127" s="182">
        <f t="shared" si="8"/>
        <v>30.527000000000001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34</v>
      </c>
      <c r="C128" s="180" t="s">
        <v>1377</v>
      </c>
      <c r="D128" s="236" t="s">
        <v>1378</v>
      </c>
      <c r="E128" s="236"/>
      <c r="F128" s="174" t="s">
        <v>175</v>
      </c>
      <c r="G128" s="175">
        <v>4</v>
      </c>
      <c r="H128" s="174"/>
      <c r="I128" s="174">
        <f t="shared" si="5"/>
        <v>0</v>
      </c>
      <c r="J128" s="176">
        <f t="shared" si="6"/>
        <v>112</v>
      </c>
      <c r="K128" s="177">
        <f t="shared" si="7"/>
        <v>0</v>
      </c>
      <c r="L128" s="177">
        <f t="shared" si="9"/>
        <v>0</v>
      </c>
      <c r="M128" s="177"/>
      <c r="N128" s="177">
        <v>28</v>
      </c>
      <c r="O128" s="177"/>
      <c r="P128" s="183">
        <v>6.3400000000000001E-3</v>
      </c>
      <c r="Q128" s="181"/>
      <c r="R128" s="181">
        <v>6.3400000000000001E-3</v>
      </c>
      <c r="S128" s="182">
        <f t="shared" si="8"/>
        <v>2.5000000000000001E-2</v>
      </c>
      <c r="T128" s="178"/>
      <c r="U128" s="178"/>
      <c r="V128" s="191"/>
      <c r="W128" s="53"/>
      <c r="Z128">
        <v>0</v>
      </c>
    </row>
    <row r="129" spans="1:26" ht="24.95" customHeight="1" x14ac:dyDescent="0.25">
      <c r="A129" s="179"/>
      <c r="B129" s="205">
        <v>35</v>
      </c>
      <c r="C129" s="180" t="s">
        <v>1379</v>
      </c>
      <c r="D129" s="236" t="s">
        <v>1380</v>
      </c>
      <c r="E129" s="236"/>
      <c r="F129" s="174" t="s">
        <v>175</v>
      </c>
      <c r="G129" s="175">
        <v>4</v>
      </c>
      <c r="H129" s="174"/>
      <c r="I129" s="174">
        <f t="shared" si="5"/>
        <v>0</v>
      </c>
      <c r="J129" s="176">
        <f t="shared" si="6"/>
        <v>1240.28</v>
      </c>
      <c r="K129" s="177">
        <f t="shared" si="7"/>
        <v>0</v>
      </c>
      <c r="L129" s="177">
        <f t="shared" si="9"/>
        <v>0</v>
      </c>
      <c r="M129" s="177"/>
      <c r="N129" s="177">
        <v>310.07</v>
      </c>
      <c r="O129" s="177"/>
      <c r="P129" s="181"/>
      <c r="Q129" s="181"/>
      <c r="R129" s="181"/>
      <c r="S129" s="182">
        <f t="shared" si="8"/>
        <v>0</v>
      </c>
      <c r="T129" s="178"/>
      <c r="U129" s="178"/>
      <c r="V129" s="191"/>
      <c r="W129" s="53"/>
      <c r="Z129">
        <v>0</v>
      </c>
    </row>
    <row r="130" spans="1:26" x14ac:dyDescent="0.25">
      <c r="A130" s="10"/>
      <c r="B130" s="204"/>
      <c r="C130" s="172">
        <v>8</v>
      </c>
      <c r="D130" s="235" t="s">
        <v>1314</v>
      </c>
      <c r="E130" s="235"/>
      <c r="F130" s="138"/>
      <c r="G130" s="171"/>
      <c r="H130" s="138"/>
      <c r="I130" s="140">
        <f>ROUND((SUM(I117:I129))/1,2)</f>
        <v>0</v>
      </c>
      <c r="J130" s="139"/>
      <c r="K130" s="139"/>
      <c r="L130" s="139">
        <f>ROUND((SUM(L117:L129))/1,2)</f>
        <v>0</v>
      </c>
      <c r="M130" s="139">
        <f>ROUND((SUM(M117:M129))/1,2)</f>
        <v>0</v>
      </c>
      <c r="N130" s="139"/>
      <c r="O130" s="139"/>
      <c r="P130" s="139"/>
      <c r="Q130" s="10"/>
      <c r="R130" s="10"/>
      <c r="S130" s="10">
        <f>ROUND((SUM(S117:S129))/1,2)</f>
        <v>30.56</v>
      </c>
      <c r="T130" s="10"/>
      <c r="U130" s="10"/>
      <c r="V130" s="192">
        <f>ROUND((SUM(V117:V129))/1,2)</f>
        <v>0</v>
      </c>
      <c r="W130" s="208"/>
      <c r="X130" s="137"/>
      <c r="Y130" s="137"/>
      <c r="Z130" s="137"/>
    </row>
    <row r="131" spans="1:26" x14ac:dyDescent="0.25">
      <c r="A131" s="1"/>
      <c r="B131" s="200"/>
      <c r="C131" s="1"/>
      <c r="D131" s="1"/>
      <c r="E131" s="131"/>
      <c r="F131" s="131"/>
      <c r="G131" s="165"/>
      <c r="H131" s="131"/>
      <c r="I131" s="131"/>
      <c r="J131" s="132"/>
      <c r="K131" s="132"/>
      <c r="L131" s="132"/>
      <c r="M131" s="132"/>
      <c r="N131" s="132"/>
      <c r="O131" s="132"/>
      <c r="P131" s="132"/>
      <c r="Q131" s="1"/>
      <c r="R131" s="1"/>
      <c r="S131" s="1"/>
      <c r="T131" s="1"/>
      <c r="U131" s="1"/>
      <c r="V131" s="193"/>
      <c r="W131" s="53"/>
    </row>
    <row r="132" spans="1:26" x14ac:dyDescent="0.25">
      <c r="A132" s="10"/>
      <c r="B132" s="204"/>
      <c r="C132" s="172">
        <v>99</v>
      </c>
      <c r="D132" s="235" t="s">
        <v>297</v>
      </c>
      <c r="E132" s="235"/>
      <c r="F132" s="138"/>
      <c r="G132" s="171"/>
      <c r="H132" s="138"/>
      <c r="I132" s="138"/>
      <c r="J132" s="139"/>
      <c r="K132" s="139"/>
      <c r="L132" s="139"/>
      <c r="M132" s="139"/>
      <c r="N132" s="139"/>
      <c r="O132" s="139"/>
      <c r="P132" s="139"/>
      <c r="Q132" s="10"/>
      <c r="R132" s="10"/>
      <c r="S132" s="10"/>
      <c r="T132" s="10"/>
      <c r="U132" s="10"/>
      <c r="V132" s="190"/>
      <c r="W132" s="208"/>
      <c r="X132" s="137"/>
      <c r="Y132" s="137"/>
      <c r="Z132" s="137"/>
    </row>
    <row r="133" spans="1:26" ht="24.95" customHeight="1" x14ac:dyDescent="0.25">
      <c r="A133" s="179"/>
      <c r="B133" s="205">
        <v>36</v>
      </c>
      <c r="C133" s="180" t="s">
        <v>1381</v>
      </c>
      <c r="D133" s="236" t="s">
        <v>1382</v>
      </c>
      <c r="E133" s="236"/>
      <c r="F133" s="174" t="s">
        <v>152</v>
      </c>
      <c r="G133" s="175">
        <v>306.774</v>
      </c>
      <c r="H133" s="174"/>
      <c r="I133" s="174">
        <f>ROUND(G133*(H133),2)</f>
        <v>0</v>
      </c>
      <c r="J133" s="176">
        <f>ROUND(G133*(N133),2)</f>
        <v>8997.68</v>
      </c>
      <c r="K133" s="177">
        <f>ROUND(G133*(O133),2)</f>
        <v>0</v>
      </c>
      <c r="L133" s="177">
        <f>ROUND(G133*(H133),2)</f>
        <v>0</v>
      </c>
      <c r="M133" s="177"/>
      <c r="N133" s="177">
        <v>29.33</v>
      </c>
      <c r="O133" s="177"/>
      <c r="P133" s="181"/>
      <c r="Q133" s="181"/>
      <c r="R133" s="181"/>
      <c r="S133" s="182">
        <f>ROUND(G133*(P133),3)</f>
        <v>0</v>
      </c>
      <c r="T133" s="178"/>
      <c r="U133" s="178"/>
      <c r="V133" s="191"/>
      <c r="W133" s="53"/>
      <c r="Z133">
        <v>0</v>
      </c>
    </row>
    <row r="134" spans="1:26" x14ac:dyDescent="0.25">
      <c r="A134" s="10"/>
      <c r="B134" s="204"/>
      <c r="C134" s="172">
        <v>99</v>
      </c>
      <c r="D134" s="235" t="s">
        <v>297</v>
      </c>
      <c r="E134" s="235"/>
      <c r="F134" s="138"/>
      <c r="G134" s="171"/>
      <c r="H134" s="138"/>
      <c r="I134" s="140">
        <f>ROUND((SUM(I132:I133))/1,2)</f>
        <v>0</v>
      </c>
      <c r="J134" s="139"/>
      <c r="K134" s="139"/>
      <c r="L134" s="139">
        <f>ROUND((SUM(L132:L133))/1,2)</f>
        <v>0</v>
      </c>
      <c r="M134" s="139">
        <f>ROUND((SUM(M132:M133))/1,2)</f>
        <v>0</v>
      </c>
      <c r="N134" s="139"/>
      <c r="O134" s="139"/>
      <c r="P134" s="139"/>
      <c r="Q134" s="10"/>
      <c r="R134" s="10"/>
      <c r="S134" s="10">
        <f>ROUND((SUM(S132:S133))/1,2)</f>
        <v>0</v>
      </c>
      <c r="T134" s="10"/>
      <c r="U134" s="10"/>
      <c r="V134" s="192">
        <f>ROUND((SUM(V132:V133))/1,2)</f>
        <v>0</v>
      </c>
      <c r="W134" s="208"/>
      <c r="X134" s="137"/>
      <c r="Y134" s="137"/>
      <c r="Z134" s="137"/>
    </row>
    <row r="135" spans="1:26" x14ac:dyDescent="0.25">
      <c r="A135" s="1"/>
      <c r="B135" s="200"/>
      <c r="C135" s="1"/>
      <c r="D135" s="1"/>
      <c r="E135" s="131"/>
      <c r="F135" s="131"/>
      <c r="G135" s="165"/>
      <c r="H135" s="131"/>
      <c r="I135" s="131"/>
      <c r="J135" s="132"/>
      <c r="K135" s="132"/>
      <c r="L135" s="132"/>
      <c r="M135" s="132"/>
      <c r="N135" s="132"/>
      <c r="O135" s="132"/>
      <c r="P135" s="132"/>
      <c r="Q135" s="1"/>
      <c r="R135" s="1"/>
      <c r="S135" s="1"/>
      <c r="T135" s="1"/>
      <c r="U135" s="1"/>
      <c r="V135" s="193"/>
      <c r="W135" s="53"/>
    </row>
    <row r="136" spans="1:26" x14ac:dyDescent="0.25">
      <c r="A136" s="10"/>
      <c r="B136" s="204"/>
      <c r="C136" s="10"/>
      <c r="D136" s="237" t="s">
        <v>76</v>
      </c>
      <c r="E136" s="237"/>
      <c r="F136" s="138"/>
      <c r="G136" s="171"/>
      <c r="H136" s="138"/>
      <c r="I136" s="140">
        <f>ROUND((SUM(I84:I135))/2,2)</f>
        <v>0</v>
      </c>
      <c r="J136" s="139"/>
      <c r="K136" s="139"/>
      <c r="L136" s="138">
        <f>ROUND((SUM(L84:L135))/2,2)</f>
        <v>0</v>
      </c>
      <c r="M136" s="138">
        <f>ROUND((SUM(M84:M135))/2,2)</f>
        <v>0</v>
      </c>
      <c r="N136" s="139"/>
      <c r="O136" s="139"/>
      <c r="P136" s="184"/>
      <c r="Q136" s="10"/>
      <c r="R136" s="10"/>
      <c r="S136" s="184">
        <f>ROUND((SUM(S84:S135))/2,2)</f>
        <v>297.49</v>
      </c>
      <c r="T136" s="10"/>
      <c r="U136" s="10"/>
      <c r="V136" s="192">
        <f>ROUND((SUM(V84:V135))/2,2)</f>
        <v>0</v>
      </c>
      <c r="W136" s="53"/>
    </row>
    <row r="137" spans="1:26" x14ac:dyDescent="0.25">
      <c r="A137" s="1"/>
      <c r="B137" s="200"/>
      <c r="C137" s="1"/>
      <c r="D137" s="1"/>
      <c r="E137" s="131"/>
      <c r="F137" s="131"/>
      <c r="G137" s="165"/>
      <c r="H137" s="131"/>
      <c r="I137" s="131"/>
      <c r="J137" s="132"/>
      <c r="K137" s="132"/>
      <c r="L137" s="132"/>
      <c r="M137" s="132"/>
      <c r="N137" s="132"/>
      <c r="O137" s="132"/>
      <c r="P137" s="132"/>
      <c r="Q137" s="1"/>
      <c r="R137" s="1"/>
      <c r="S137" s="1"/>
      <c r="T137" s="1"/>
      <c r="U137" s="1"/>
      <c r="V137" s="193"/>
      <c r="W137" s="53"/>
    </row>
    <row r="138" spans="1:26" x14ac:dyDescent="0.25">
      <c r="A138" s="10"/>
      <c r="B138" s="204"/>
      <c r="C138" s="10"/>
      <c r="D138" s="237" t="s">
        <v>79</v>
      </c>
      <c r="E138" s="237"/>
      <c r="F138" s="138"/>
      <c r="G138" s="171"/>
      <c r="H138" s="138"/>
      <c r="I138" s="138"/>
      <c r="J138" s="139"/>
      <c r="K138" s="139"/>
      <c r="L138" s="139"/>
      <c r="M138" s="139"/>
      <c r="N138" s="139"/>
      <c r="O138" s="139"/>
      <c r="P138" s="139"/>
      <c r="Q138" s="10"/>
      <c r="R138" s="10"/>
      <c r="S138" s="10"/>
      <c r="T138" s="10"/>
      <c r="U138" s="10"/>
      <c r="V138" s="190"/>
      <c r="W138" s="208"/>
      <c r="X138" s="137"/>
      <c r="Y138" s="137"/>
      <c r="Z138" s="137"/>
    </row>
    <row r="139" spans="1:26" x14ac:dyDescent="0.25">
      <c r="A139" s="10"/>
      <c r="B139" s="204"/>
      <c r="C139" s="172">
        <v>721</v>
      </c>
      <c r="D139" s="235" t="s">
        <v>300</v>
      </c>
      <c r="E139" s="235"/>
      <c r="F139" s="138"/>
      <c r="G139" s="171"/>
      <c r="H139" s="138"/>
      <c r="I139" s="138"/>
      <c r="J139" s="139"/>
      <c r="K139" s="139"/>
      <c r="L139" s="139"/>
      <c r="M139" s="139"/>
      <c r="N139" s="139"/>
      <c r="O139" s="139"/>
      <c r="P139" s="139"/>
      <c r="Q139" s="10"/>
      <c r="R139" s="10"/>
      <c r="S139" s="10"/>
      <c r="T139" s="10"/>
      <c r="U139" s="10"/>
      <c r="V139" s="190"/>
      <c r="W139" s="208"/>
      <c r="X139" s="137"/>
      <c r="Y139" s="137"/>
      <c r="Z139" s="137"/>
    </row>
    <row r="140" spans="1:26" ht="24.95" customHeight="1" x14ac:dyDescent="0.25">
      <c r="A140" s="179"/>
      <c r="B140" s="205">
        <v>37</v>
      </c>
      <c r="C140" s="180" t="s">
        <v>1383</v>
      </c>
      <c r="D140" s="236" t="s">
        <v>1384</v>
      </c>
      <c r="E140" s="236"/>
      <c r="F140" s="174" t="s">
        <v>133</v>
      </c>
      <c r="G140" s="175">
        <v>75.400000000000006</v>
      </c>
      <c r="H140" s="174"/>
      <c r="I140" s="174">
        <f t="shared" ref="I140:I160" si="10">ROUND(G140*(H140),2)</f>
        <v>0</v>
      </c>
      <c r="J140" s="176">
        <f t="shared" ref="J140:J160" si="11">ROUND(G140*(N140),2)</f>
        <v>2731.74</v>
      </c>
      <c r="K140" s="177">
        <f t="shared" ref="K140:K160" si="12">ROUND(G140*(O140),2)</f>
        <v>0</v>
      </c>
      <c r="L140" s="177">
        <f>ROUND(G140*(H140),2)</f>
        <v>0</v>
      </c>
      <c r="M140" s="177"/>
      <c r="N140" s="177">
        <v>36.229999999999997</v>
      </c>
      <c r="O140" s="177"/>
      <c r="P140" s="183">
        <v>2.65E-3</v>
      </c>
      <c r="Q140" s="181"/>
      <c r="R140" s="181">
        <v>2.65E-3</v>
      </c>
      <c r="S140" s="182">
        <f t="shared" ref="S140:S160" si="13">ROUND(G140*(P140),3)</f>
        <v>0.2</v>
      </c>
      <c r="T140" s="178"/>
      <c r="U140" s="178"/>
      <c r="V140" s="191"/>
      <c r="W140" s="53"/>
      <c r="Z140">
        <v>0</v>
      </c>
    </row>
    <row r="141" spans="1:26" ht="24.95" customHeight="1" x14ac:dyDescent="0.25">
      <c r="A141" s="179"/>
      <c r="B141" s="205">
        <v>38</v>
      </c>
      <c r="C141" s="180" t="s">
        <v>1385</v>
      </c>
      <c r="D141" s="236" t="s">
        <v>1386</v>
      </c>
      <c r="E141" s="236"/>
      <c r="F141" s="174" t="s">
        <v>133</v>
      </c>
      <c r="G141" s="175">
        <v>42</v>
      </c>
      <c r="H141" s="174"/>
      <c r="I141" s="174">
        <f t="shared" si="10"/>
        <v>0</v>
      </c>
      <c r="J141" s="176">
        <f t="shared" si="11"/>
        <v>1964.34</v>
      </c>
      <c r="K141" s="177">
        <f t="shared" si="12"/>
        <v>0</v>
      </c>
      <c r="L141" s="177">
        <f>ROUND(G141*(H141),2)</f>
        <v>0</v>
      </c>
      <c r="M141" s="177"/>
      <c r="N141" s="177">
        <v>46.77</v>
      </c>
      <c r="O141" s="177"/>
      <c r="P141" s="183">
        <v>3.1900000000000001E-3</v>
      </c>
      <c r="Q141" s="181"/>
      <c r="R141" s="181">
        <v>3.1900000000000001E-3</v>
      </c>
      <c r="S141" s="182">
        <f t="shared" si="13"/>
        <v>0.13400000000000001</v>
      </c>
      <c r="T141" s="178"/>
      <c r="U141" s="178"/>
      <c r="V141" s="191"/>
      <c r="W141" s="53"/>
      <c r="Z141">
        <v>0</v>
      </c>
    </row>
    <row r="142" spans="1:26" ht="24.95" customHeight="1" x14ac:dyDescent="0.25">
      <c r="A142" s="179"/>
      <c r="B142" s="205">
        <v>39</v>
      </c>
      <c r="C142" s="180" t="s">
        <v>1387</v>
      </c>
      <c r="D142" s="236" t="s">
        <v>1388</v>
      </c>
      <c r="E142" s="236"/>
      <c r="F142" s="174" t="s">
        <v>133</v>
      </c>
      <c r="G142" s="175">
        <v>22.5</v>
      </c>
      <c r="H142" s="174"/>
      <c r="I142" s="174">
        <f t="shared" si="10"/>
        <v>0</v>
      </c>
      <c r="J142" s="176">
        <f t="shared" si="11"/>
        <v>270.68</v>
      </c>
      <c r="K142" s="177">
        <f t="shared" si="12"/>
        <v>0</v>
      </c>
      <c r="L142" s="177">
        <f>ROUND(G142*(H142),2)</f>
        <v>0</v>
      </c>
      <c r="M142" s="177"/>
      <c r="N142" s="177">
        <v>12.03</v>
      </c>
      <c r="O142" s="177"/>
      <c r="P142" s="181"/>
      <c r="Q142" s="181"/>
      <c r="R142" s="181"/>
      <c r="S142" s="182">
        <f t="shared" si="13"/>
        <v>0</v>
      </c>
      <c r="T142" s="178"/>
      <c r="U142" s="178"/>
      <c r="V142" s="191"/>
      <c r="W142" s="53"/>
      <c r="Z142">
        <v>0</v>
      </c>
    </row>
    <row r="143" spans="1:26" ht="24.95" customHeight="1" x14ac:dyDescent="0.25">
      <c r="A143" s="179"/>
      <c r="B143" s="205">
        <v>40</v>
      </c>
      <c r="C143" s="180" t="s">
        <v>1389</v>
      </c>
      <c r="D143" s="236" t="s">
        <v>1390</v>
      </c>
      <c r="E143" s="236"/>
      <c r="F143" s="174" t="s">
        <v>133</v>
      </c>
      <c r="G143" s="175">
        <v>61.6</v>
      </c>
      <c r="H143" s="174"/>
      <c r="I143" s="174">
        <f t="shared" si="10"/>
        <v>0</v>
      </c>
      <c r="J143" s="176">
        <f t="shared" si="11"/>
        <v>849.46</v>
      </c>
      <c r="K143" s="177">
        <f t="shared" si="12"/>
        <v>0</v>
      </c>
      <c r="L143" s="177">
        <f>ROUND(G143*(H143),2)</f>
        <v>0</v>
      </c>
      <c r="M143" s="177"/>
      <c r="N143" s="177">
        <v>13.79</v>
      </c>
      <c r="O143" s="177"/>
      <c r="P143" s="183">
        <v>8.9999999999999998E-4</v>
      </c>
      <c r="Q143" s="181"/>
      <c r="R143" s="181">
        <v>8.9999999999999998E-4</v>
      </c>
      <c r="S143" s="182">
        <f t="shared" si="13"/>
        <v>5.5E-2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05">
        <v>41</v>
      </c>
      <c r="C144" s="180" t="s">
        <v>1391</v>
      </c>
      <c r="D144" s="236" t="s">
        <v>1392</v>
      </c>
      <c r="E144" s="236"/>
      <c r="F144" s="174" t="s">
        <v>133</v>
      </c>
      <c r="G144" s="175">
        <v>44</v>
      </c>
      <c r="H144" s="174"/>
      <c r="I144" s="174">
        <f t="shared" si="10"/>
        <v>0</v>
      </c>
      <c r="J144" s="176">
        <f t="shared" si="11"/>
        <v>137.28</v>
      </c>
      <c r="K144" s="177">
        <f t="shared" si="12"/>
        <v>0</v>
      </c>
      <c r="L144" s="177">
        <f>ROUND(G144*(H144),2)</f>
        <v>0</v>
      </c>
      <c r="M144" s="177"/>
      <c r="N144" s="177">
        <v>3.12</v>
      </c>
      <c r="O144" s="177"/>
      <c r="P144" s="181"/>
      <c r="Q144" s="181"/>
      <c r="R144" s="181"/>
      <c r="S144" s="182">
        <f t="shared" si="13"/>
        <v>0</v>
      </c>
      <c r="T144" s="178"/>
      <c r="U144" s="178"/>
      <c r="V144" s="191"/>
      <c r="W144" s="53"/>
      <c r="Z144">
        <v>0</v>
      </c>
    </row>
    <row r="145" spans="1:26" ht="24.95" customHeight="1" x14ac:dyDescent="0.25">
      <c r="A145" s="179"/>
      <c r="B145" s="221">
        <v>42</v>
      </c>
      <c r="C145" s="216" t="s">
        <v>1393</v>
      </c>
      <c r="D145" s="315" t="s">
        <v>1394</v>
      </c>
      <c r="E145" s="315"/>
      <c r="F145" s="211" t="s">
        <v>133</v>
      </c>
      <c r="G145" s="212">
        <v>44</v>
      </c>
      <c r="H145" s="211"/>
      <c r="I145" s="211">
        <f t="shared" si="10"/>
        <v>0</v>
      </c>
      <c r="J145" s="213">
        <f t="shared" si="11"/>
        <v>52.36</v>
      </c>
      <c r="K145" s="214">
        <f t="shared" si="12"/>
        <v>0</v>
      </c>
      <c r="L145" s="214"/>
      <c r="M145" s="214">
        <f>ROUND(G145*(H145),2)</f>
        <v>0</v>
      </c>
      <c r="N145" s="214">
        <v>1.19</v>
      </c>
      <c r="O145" s="214"/>
      <c r="P145" s="217"/>
      <c r="Q145" s="217"/>
      <c r="R145" s="217"/>
      <c r="S145" s="218">
        <f t="shared" si="13"/>
        <v>0</v>
      </c>
      <c r="T145" s="215"/>
      <c r="U145" s="215"/>
      <c r="V145" s="220"/>
      <c r="W145" s="53"/>
      <c r="Z145">
        <v>0</v>
      </c>
    </row>
    <row r="146" spans="1:26" ht="24.95" customHeight="1" x14ac:dyDescent="0.25">
      <c r="A146" s="179"/>
      <c r="B146" s="205">
        <v>43</v>
      </c>
      <c r="C146" s="180" t="s">
        <v>1395</v>
      </c>
      <c r="D146" s="236" t="s">
        <v>1396</v>
      </c>
      <c r="E146" s="236"/>
      <c r="F146" s="174" t="s">
        <v>175</v>
      </c>
      <c r="G146" s="175">
        <v>5</v>
      </c>
      <c r="H146" s="174"/>
      <c r="I146" s="174">
        <f t="shared" si="10"/>
        <v>0</v>
      </c>
      <c r="J146" s="176">
        <f t="shared" si="11"/>
        <v>32.85</v>
      </c>
      <c r="K146" s="177">
        <f t="shared" si="12"/>
        <v>0</v>
      </c>
      <c r="L146" s="177">
        <f>ROUND(G146*(H146),2)</f>
        <v>0</v>
      </c>
      <c r="M146" s="177"/>
      <c r="N146" s="177">
        <v>6.57</v>
      </c>
      <c r="O146" s="177"/>
      <c r="P146" s="181"/>
      <c r="Q146" s="181"/>
      <c r="R146" s="181"/>
      <c r="S146" s="182">
        <f t="shared" si="13"/>
        <v>0</v>
      </c>
      <c r="T146" s="178"/>
      <c r="U146" s="178"/>
      <c r="V146" s="191"/>
      <c r="W146" s="53"/>
      <c r="Z146">
        <v>0</v>
      </c>
    </row>
    <row r="147" spans="1:26" ht="24.95" customHeight="1" x14ac:dyDescent="0.25">
      <c r="A147" s="179"/>
      <c r="B147" s="221">
        <v>44</v>
      </c>
      <c r="C147" s="216" t="s">
        <v>1397</v>
      </c>
      <c r="D147" s="315" t="s">
        <v>1398</v>
      </c>
      <c r="E147" s="315"/>
      <c r="F147" s="211" t="s">
        <v>175</v>
      </c>
      <c r="G147" s="212">
        <v>5</v>
      </c>
      <c r="H147" s="211"/>
      <c r="I147" s="211">
        <f t="shared" si="10"/>
        <v>0</v>
      </c>
      <c r="J147" s="213">
        <f t="shared" si="11"/>
        <v>144</v>
      </c>
      <c r="K147" s="214">
        <f t="shared" si="12"/>
        <v>0</v>
      </c>
      <c r="L147" s="214"/>
      <c r="M147" s="214">
        <f>ROUND(G147*(H147),2)</f>
        <v>0</v>
      </c>
      <c r="N147" s="214">
        <v>28.8</v>
      </c>
      <c r="O147" s="214"/>
      <c r="P147" s="217"/>
      <c r="Q147" s="217"/>
      <c r="R147" s="217"/>
      <c r="S147" s="218">
        <f t="shared" si="13"/>
        <v>0</v>
      </c>
      <c r="T147" s="215"/>
      <c r="U147" s="215"/>
      <c r="V147" s="220"/>
      <c r="W147" s="53"/>
      <c r="Z147">
        <v>0</v>
      </c>
    </row>
    <row r="148" spans="1:26" ht="24.95" customHeight="1" x14ac:dyDescent="0.25">
      <c r="A148" s="179"/>
      <c r="B148" s="205">
        <v>45</v>
      </c>
      <c r="C148" s="180" t="s">
        <v>1399</v>
      </c>
      <c r="D148" s="236" t="s">
        <v>1400</v>
      </c>
      <c r="E148" s="236"/>
      <c r="F148" s="174" t="s">
        <v>175</v>
      </c>
      <c r="G148" s="175">
        <v>5</v>
      </c>
      <c r="H148" s="174"/>
      <c r="I148" s="174">
        <f t="shared" si="10"/>
        <v>0</v>
      </c>
      <c r="J148" s="176">
        <f t="shared" si="11"/>
        <v>11.55</v>
      </c>
      <c r="K148" s="177">
        <f t="shared" si="12"/>
        <v>0</v>
      </c>
      <c r="L148" s="177">
        <f>ROUND(G148*(H148),2)</f>
        <v>0</v>
      </c>
      <c r="M148" s="177"/>
      <c r="N148" s="177">
        <v>2.31</v>
      </c>
      <c r="O148" s="177"/>
      <c r="P148" s="181"/>
      <c r="Q148" s="181"/>
      <c r="R148" s="181"/>
      <c r="S148" s="182">
        <f t="shared" si="13"/>
        <v>0</v>
      </c>
      <c r="T148" s="178"/>
      <c r="U148" s="178"/>
      <c r="V148" s="191"/>
      <c r="W148" s="53"/>
      <c r="Z148">
        <v>0</v>
      </c>
    </row>
    <row r="149" spans="1:26" ht="24.95" customHeight="1" x14ac:dyDescent="0.25">
      <c r="A149" s="179"/>
      <c r="B149" s="205">
        <v>46</v>
      </c>
      <c r="C149" s="180" t="s">
        <v>1401</v>
      </c>
      <c r="D149" s="236" t="s">
        <v>1402</v>
      </c>
      <c r="E149" s="236"/>
      <c r="F149" s="174" t="s">
        <v>175</v>
      </c>
      <c r="G149" s="175">
        <v>29</v>
      </c>
      <c r="H149" s="174"/>
      <c r="I149" s="174">
        <f t="shared" si="10"/>
        <v>0</v>
      </c>
      <c r="J149" s="176">
        <f t="shared" si="11"/>
        <v>60.32</v>
      </c>
      <c r="K149" s="177">
        <f t="shared" si="12"/>
        <v>0</v>
      </c>
      <c r="L149" s="177">
        <f>ROUND(G149*(H149),2)</f>
        <v>0</v>
      </c>
      <c r="M149" s="177"/>
      <c r="N149" s="177">
        <v>2.08</v>
      </c>
      <c r="O149" s="177"/>
      <c r="P149" s="181"/>
      <c r="Q149" s="181"/>
      <c r="R149" s="181"/>
      <c r="S149" s="182">
        <f t="shared" si="13"/>
        <v>0</v>
      </c>
      <c r="T149" s="178"/>
      <c r="U149" s="178"/>
      <c r="V149" s="191"/>
      <c r="W149" s="53"/>
      <c r="Z149">
        <v>0</v>
      </c>
    </row>
    <row r="150" spans="1:26" ht="24.95" customHeight="1" x14ac:dyDescent="0.25">
      <c r="A150" s="179"/>
      <c r="B150" s="205">
        <v>47</v>
      </c>
      <c r="C150" s="180" t="s">
        <v>1403</v>
      </c>
      <c r="D150" s="236" t="s">
        <v>1404</v>
      </c>
      <c r="E150" s="236"/>
      <c r="F150" s="174" t="s">
        <v>175</v>
      </c>
      <c r="G150" s="175">
        <v>40</v>
      </c>
      <c r="H150" s="174"/>
      <c r="I150" s="174">
        <f t="shared" si="10"/>
        <v>0</v>
      </c>
      <c r="J150" s="176">
        <f t="shared" si="11"/>
        <v>92</v>
      </c>
      <c r="K150" s="177">
        <f t="shared" si="12"/>
        <v>0</v>
      </c>
      <c r="L150" s="177">
        <f>ROUND(G150*(H150),2)</f>
        <v>0</v>
      </c>
      <c r="M150" s="177"/>
      <c r="N150" s="177">
        <v>2.2999999999999998</v>
      </c>
      <c r="O150" s="177"/>
      <c r="P150" s="181"/>
      <c r="Q150" s="181"/>
      <c r="R150" s="181"/>
      <c r="S150" s="182">
        <f t="shared" si="13"/>
        <v>0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05">
        <v>48</v>
      </c>
      <c r="C151" s="180" t="s">
        <v>1405</v>
      </c>
      <c r="D151" s="236" t="s">
        <v>1406</v>
      </c>
      <c r="E151" s="236"/>
      <c r="F151" s="174" t="s">
        <v>175</v>
      </c>
      <c r="G151" s="175">
        <v>31</v>
      </c>
      <c r="H151" s="174"/>
      <c r="I151" s="174">
        <f t="shared" si="10"/>
        <v>0</v>
      </c>
      <c r="J151" s="176">
        <f t="shared" si="11"/>
        <v>105.71</v>
      </c>
      <c r="K151" s="177">
        <f t="shared" si="12"/>
        <v>0</v>
      </c>
      <c r="L151" s="177">
        <f>ROUND(G151*(H151),2)</f>
        <v>0</v>
      </c>
      <c r="M151" s="177"/>
      <c r="N151" s="177">
        <v>3.41</v>
      </c>
      <c r="O151" s="177"/>
      <c r="P151" s="181"/>
      <c r="Q151" s="181"/>
      <c r="R151" s="181"/>
      <c r="S151" s="182">
        <f t="shared" si="13"/>
        <v>0</v>
      </c>
      <c r="T151" s="178"/>
      <c r="U151" s="178"/>
      <c r="V151" s="191"/>
      <c r="W151" s="53"/>
      <c r="Z151">
        <v>0</v>
      </c>
    </row>
    <row r="152" spans="1:26" ht="24.95" customHeight="1" x14ac:dyDescent="0.25">
      <c r="A152" s="179"/>
      <c r="B152" s="205">
        <v>49</v>
      </c>
      <c r="C152" s="180" t="s">
        <v>1407</v>
      </c>
      <c r="D152" s="236" t="s">
        <v>1408</v>
      </c>
      <c r="E152" s="236"/>
      <c r="F152" s="174" t="s">
        <v>175</v>
      </c>
      <c r="G152" s="175">
        <v>20</v>
      </c>
      <c r="H152" s="174"/>
      <c r="I152" s="174">
        <f t="shared" si="10"/>
        <v>0</v>
      </c>
      <c r="J152" s="176">
        <f t="shared" si="11"/>
        <v>178.8</v>
      </c>
      <c r="K152" s="177">
        <f t="shared" si="12"/>
        <v>0</v>
      </c>
      <c r="L152" s="177">
        <f>ROUND(G152*(H152),2)</f>
        <v>0</v>
      </c>
      <c r="M152" s="177"/>
      <c r="N152" s="177">
        <v>8.94</v>
      </c>
      <c r="O152" s="177"/>
      <c r="P152" s="181"/>
      <c r="Q152" s="181"/>
      <c r="R152" s="181"/>
      <c r="S152" s="182">
        <f t="shared" si="13"/>
        <v>0</v>
      </c>
      <c r="T152" s="178"/>
      <c r="U152" s="178"/>
      <c r="V152" s="191"/>
      <c r="W152" s="53"/>
      <c r="Z152">
        <v>0</v>
      </c>
    </row>
    <row r="153" spans="1:26" ht="50.1" customHeight="1" x14ac:dyDescent="0.25">
      <c r="A153" s="179"/>
      <c r="B153" s="221">
        <v>50</v>
      </c>
      <c r="C153" s="216" t="s">
        <v>1409</v>
      </c>
      <c r="D153" s="315" t="s">
        <v>1410</v>
      </c>
      <c r="E153" s="315"/>
      <c r="F153" s="211" t="s">
        <v>175</v>
      </c>
      <c r="G153" s="212">
        <v>20</v>
      </c>
      <c r="H153" s="211"/>
      <c r="I153" s="211">
        <f t="shared" si="10"/>
        <v>0</v>
      </c>
      <c r="J153" s="213">
        <f t="shared" si="11"/>
        <v>2104.4</v>
      </c>
      <c r="K153" s="214">
        <f t="shared" si="12"/>
        <v>0</v>
      </c>
      <c r="L153" s="214"/>
      <c r="M153" s="214">
        <f>ROUND(G153*(H153),2)</f>
        <v>0</v>
      </c>
      <c r="N153" s="214">
        <v>105.22</v>
      </c>
      <c r="O153" s="214"/>
      <c r="P153" s="217"/>
      <c r="Q153" s="217"/>
      <c r="R153" s="217"/>
      <c r="S153" s="218">
        <f t="shared" si="13"/>
        <v>0</v>
      </c>
      <c r="T153" s="215"/>
      <c r="U153" s="215"/>
      <c r="V153" s="220"/>
      <c r="W153" s="53"/>
      <c r="Z153">
        <v>0</v>
      </c>
    </row>
    <row r="154" spans="1:26" ht="24.95" customHeight="1" x14ac:dyDescent="0.25">
      <c r="A154" s="179"/>
      <c r="B154" s="205">
        <v>51</v>
      </c>
      <c r="C154" s="180" t="s">
        <v>1411</v>
      </c>
      <c r="D154" s="236" t="s">
        <v>1412</v>
      </c>
      <c r="E154" s="236"/>
      <c r="F154" s="174" t="s">
        <v>175</v>
      </c>
      <c r="G154" s="175">
        <v>1</v>
      </c>
      <c r="H154" s="174"/>
      <c r="I154" s="174">
        <f t="shared" si="10"/>
        <v>0</v>
      </c>
      <c r="J154" s="176">
        <f t="shared" si="11"/>
        <v>20.91</v>
      </c>
      <c r="K154" s="177">
        <f t="shared" si="12"/>
        <v>0</v>
      </c>
      <c r="L154" s="177">
        <f>ROUND(G154*(H154),2)</f>
        <v>0</v>
      </c>
      <c r="M154" s="177"/>
      <c r="N154" s="177">
        <v>20.91</v>
      </c>
      <c r="O154" s="177"/>
      <c r="P154" s="183">
        <v>4.15E-3</v>
      </c>
      <c r="Q154" s="181"/>
      <c r="R154" s="181">
        <v>4.15E-3</v>
      </c>
      <c r="S154" s="182">
        <f t="shared" si="13"/>
        <v>4.0000000000000001E-3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05">
        <v>52</v>
      </c>
      <c r="C155" s="180" t="s">
        <v>1413</v>
      </c>
      <c r="D155" s="236" t="s">
        <v>1414</v>
      </c>
      <c r="E155" s="236"/>
      <c r="F155" s="174" t="s">
        <v>175</v>
      </c>
      <c r="G155" s="175">
        <v>7</v>
      </c>
      <c r="H155" s="174"/>
      <c r="I155" s="174">
        <f t="shared" si="10"/>
        <v>0</v>
      </c>
      <c r="J155" s="176">
        <f t="shared" si="11"/>
        <v>10.43</v>
      </c>
      <c r="K155" s="177">
        <f t="shared" si="12"/>
        <v>0</v>
      </c>
      <c r="L155" s="177">
        <f>ROUND(G155*(H155),2)</f>
        <v>0</v>
      </c>
      <c r="M155" s="177"/>
      <c r="N155" s="177">
        <v>1.49</v>
      </c>
      <c r="O155" s="177"/>
      <c r="P155" s="181"/>
      <c r="Q155" s="181"/>
      <c r="R155" s="181"/>
      <c r="S155" s="182">
        <f t="shared" si="13"/>
        <v>0</v>
      </c>
      <c r="T155" s="178"/>
      <c r="U155" s="178"/>
      <c r="V155" s="191"/>
      <c r="W155" s="53"/>
      <c r="Z155">
        <v>0</v>
      </c>
    </row>
    <row r="156" spans="1:26" ht="35.1" customHeight="1" x14ac:dyDescent="0.25">
      <c r="A156" s="179"/>
      <c r="B156" s="221">
        <v>53</v>
      </c>
      <c r="C156" s="216" t="s">
        <v>1415</v>
      </c>
      <c r="D156" s="315" t="s">
        <v>1416</v>
      </c>
      <c r="E156" s="315"/>
      <c r="F156" s="211" t="s">
        <v>175</v>
      </c>
      <c r="G156" s="212">
        <v>7</v>
      </c>
      <c r="H156" s="211"/>
      <c r="I156" s="211">
        <f t="shared" si="10"/>
        <v>0</v>
      </c>
      <c r="J156" s="213">
        <f t="shared" si="11"/>
        <v>293.64999999999998</v>
      </c>
      <c r="K156" s="214">
        <f t="shared" si="12"/>
        <v>0</v>
      </c>
      <c r="L156" s="214"/>
      <c r="M156" s="214">
        <f>ROUND(G156*(H156),2)</f>
        <v>0</v>
      </c>
      <c r="N156" s="214">
        <v>41.95</v>
      </c>
      <c r="O156" s="214"/>
      <c r="P156" s="217"/>
      <c r="Q156" s="217"/>
      <c r="R156" s="217"/>
      <c r="S156" s="218">
        <f t="shared" si="13"/>
        <v>0</v>
      </c>
      <c r="T156" s="215"/>
      <c r="U156" s="215"/>
      <c r="V156" s="220"/>
      <c r="W156" s="53"/>
      <c r="Z156">
        <v>0</v>
      </c>
    </row>
    <row r="157" spans="1:26" ht="24.95" customHeight="1" x14ac:dyDescent="0.25">
      <c r="A157" s="179"/>
      <c r="B157" s="205">
        <v>54</v>
      </c>
      <c r="C157" s="180" t="s">
        <v>1417</v>
      </c>
      <c r="D157" s="236" t="s">
        <v>1418</v>
      </c>
      <c r="E157" s="236"/>
      <c r="F157" s="174" t="s">
        <v>133</v>
      </c>
      <c r="G157" s="175">
        <v>245.5</v>
      </c>
      <c r="H157" s="174"/>
      <c r="I157" s="174">
        <f t="shared" si="10"/>
        <v>0</v>
      </c>
      <c r="J157" s="176">
        <f t="shared" si="11"/>
        <v>157.12</v>
      </c>
      <c r="K157" s="177">
        <f t="shared" si="12"/>
        <v>0</v>
      </c>
      <c r="L157" s="177">
        <f>ROUND(G157*(H157),2)</f>
        <v>0</v>
      </c>
      <c r="M157" s="177"/>
      <c r="N157" s="177">
        <v>0.64</v>
      </c>
      <c r="O157" s="177"/>
      <c r="P157" s="181"/>
      <c r="Q157" s="181"/>
      <c r="R157" s="181"/>
      <c r="S157" s="182">
        <f t="shared" si="13"/>
        <v>0</v>
      </c>
      <c r="T157" s="178"/>
      <c r="U157" s="178"/>
      <c r="V157" s="191"/>
      <c r="W157" s="53"/>
      <c r="Z157">
        <v>0</v>
      </c>
    </row>
    <row r="158" spans="1:26" ht="24.95" customHeight="1" x14ac:dyDescent="0.25">
      <c r="A158" s="179"/>
      <c r="B158" s="205">
        <v>55</v>
      </c>
      <c r="C158" s="180" t="s">
        <v>1419</v>
      </c>
      <c r="D158" s="236" t="s">
        <v>1420</v>
      </c>
      <c r="E158" s="236"/>
      <c r="F158" s="174" t="s">
        <v>133</v>
      </c>
      <c r="G158" s="175">
        <v>245.5</v>
      </c>
      <c r="H158" s="174"/>
      <c r="I158" s="174">
        <f t="shared" si="10"/>
        <v>0</v>
      </c>
      <c r="J158" s="176">
        <f t="shared" si="11"/>
        <v>189.04</v>
      </c>
      <c r="K158" s="177">
        <f t="shared" si="12"/>
        <v>0</v>
      </c>
      <c r="L158" s="177">
        <f>ROUND(G158*(H158),2)</f>
        <v>0</v>
      </c>
      <c r="M158" s="177"/>
      <c r="N158" s="177">
        <v>0.77</v>
      </c>
      <c r="O158" s="177"/>
      <c r="P158" s="181"/>
      <c r="Q158" s="181"/>
      <c r="R158" s="181"/>
      <c r="S158" s="182">
        <f t="shared" si="13"/>
        <v>0</v>
      </c>
      <c r="T158" s="178"/>
      <c r="U158" s="178"/>
      <c r="V158" s="191"/>
      <c r="W158" s="53"/>
      <c r="Z158">
        <v>0</v>
      </c>
    </row>
    <row r="159" spans="1:26" ht="24.95" customHeight="1" x14ac:dyDescent="0.25">
      <c r="A159" s="179"/>
      <c r="B159" s="205">
        <v>56</v>
      </c>
      <c r="C159" s="180" t="s">
        <v>1421</v>
      </c>
      <c r="D159" s="236" t="s">
        <v>1422</v>
      </c>
      <c r="E159" s="236"/>
      <c r="F159" s="174" t="s">
        <v>152</v>
      </c>
      <c r="G159" s="175">
        <v>0.36499999999999999</v>
      </c>
      <c r="H159" s="174"/>
      <c r="I159" s="174">
        <f t="shared" si="10"/>
        <v>0</v>
      </c>
      <c r="J159" s="176">
        <f t="shared" si="11"/>
        <v>8.25</v>
      </c>
      <c r="K159" s="177">
        <f t="shared" si="12"/>
        <v>0</v>
      </c>
      <c r="L159" s="177">
        <f>ROUND(G159*(H159),2)</f>
        <v>0</v>
      </c>
      <c r="M159" s="177"/>
      <c r="N159" s="177">
        <v>22.61</v>
      </c>
      <c r="O159" s="177"/>
      <c r="P159" s="181"/>
      <c r="Q159" s="181"/>
      <c r="R159" s="181"/>
      <c r="S159" s="182">
        <f t="shared" si="13"/>
        <v>0</v>
      </c>
      <c r="T159" s="178"/>
      <c r="U159" s="178"/>
      <c r="V159" s="191"/>
      <c r="W159" s="53"/>
      <c r="Z159">
        <v>0</v>
      </c>
    </row>
    <row r="160" spans="1:26" ht="24.95" customHeight="1" x14ac:dyDescent="0.25">
      <c r="A160" s="179"/>
      <c r="B160" s="205">
        <v>57</v>
      </c>
      <c r="C160" s="180" t="s">
        <v>1423</v>
      </c>
      <c r="D160" s="236" t="s">
        <v>1424</v>
      </c>
      <c r="E160" s="236"/>
      <c r="F160" s="174" t="s">
        <v>175</v>
      </c>
      <c r="G160" s="175">
        <v>6</v>
      </c>
      <c r="H160" s="174"/>
      <c r="I160" s="174">
        <f t="shared" si="10"/>
        <v>0</v>
      </c>
      <c r="J160" s="176">
        <f t="shared" si="11"/>
        <v>419.7</v>
      </c>
      <c r="K160" s="177">
        <f t="shared" si="12"/>
        <v>0</v>
      </c>
      <c r="L160" s="177">
        <f>ROUND(G160*(H160),2)</f>
        <v>0</v>
      </c>
      <c r="M160" s="177"/>
      <c r="N160" s="177">
        <v>69.95</v>
      </c>
      <c r="O160" s="177"/>
      <c r="P160" s="181"/>
      <c r="Q160" s="181"/>
      <c r="R160" s="181"/>
      <c r="S160" s="182">
        <f t="shared" si="13"/>
        <v>0</v>
      </c>
      <c r="T160" s="178"/>
      <c r="U160" s="178"/>
      <c r="V160" s="191"/>
      <c r="W160" s="53"/>
      <c r="Z160">
        <v>0</v>
      </c>
    </row>
    <row r="161" spans="1:26" x14ac:dyDescent="0.25">
      <c r="A161" s="10"/>
      <c r="B161" s="204"/>
      <c r="C161" s="172">
        <v>721</v>
      </c>
      <c r="D161" s="235" t="s">
        <v>300</v>
      </c>
      <c r="E161" s="235"/>
      <c r="F161" s="138"/>
      <c r="G161" s="171"/>
      <c r="H161" s="138"/>
      <c r="I161" s="140">
        <f>ROUND((SUM(I139:I160))/1,2)</f>
        <v>0</v>
      </c>
      <c r="J161" s="139"/>
      <c r="K161" s="139"/>
      <c r="L161" s="139">
        <f>ROUND((SUM(L139:L160))/1,2)</f>
        <v>0</v>
      </c>
      <c r="M161" s="139">
        <f>ROUND((SUM(M139:M160))/1,2)</f>
        <v>0</v>
      </c>
      <c r="N161" s="139"/>
      <c r="O161" s="139"/>
      <c r="P161" s="139"/>
      <c r="Q161" s="10"/>
      <c r="R161" s="10"/>
      <c r="S161" s="10">
        <f>ROUND((SUM(S139:S160))/1,2)</f>
        <v>0.39</v>
      </c>
      <c r="T161" s="10"/>
      <c r="U161" s="10"/>
      <c r="V161" s="192">
        <f>ROUND((SUM(V139:V160))/1,2)</f>
        <v>0</v>
      </c>
      <c r="W161" s="208"/>
      <c r="X161" s="137"/>
      <c r="Y161" s="137"/>
      <c r="Z161" s="137"/>
    </row>
    <row r="162" spans="1:26" x14ac:dyDescent="0.25">
      <c r="A162" s="1"/>
      <c r="B162" s="200"/>
      <c r="C162" s="1"/>
      <c r="D162" s="1"/>
      <c r="E162" s="131"/>
      <c r="F162" s="131"/>
      <c r="G162" s="165"/>
      <c r="H162" s="131"/>
      <c r="I162" s="131"/>
      <c r="J162" s="132"/>
      <c r="K162" s="132"/>
      <c r="L162" s="132"/>
      <c r="M162" s="132"/>
      <c r="N162" s="132"/>
      <c r="O162" s="132"/>
      <c r="P162" s="132"/>
      <c r="Q162" s="1"/>
      <c r="R162" s="1"/>
      <c r="S162" s="1"/>
      <c r="T162" s="1"/>
      <c r="U162" s="1"/>
      <c r="V162" s="193"/>
      <c r="W162" s="53"/>
    </row>
    <row r="163" spans="1:26" x14ac:dyDescent="0.25">
      <c r="A163" s="10"/>
      <c r="B163" s="204"/>
      <c r="C163" s="172">
        <v>722</v>
      </c>
      <c r="D163" s="235" t="s">
        <v>81</v>
      </c>
      <c r="E163" s="235"/>
      <c r="F163" s="138"/>
      <c r="G163" s="171"/>
      <c r="H163" s="138"/>
      <c r="I163" s="138"/>
      <c r="J163" s="139"/>
      <c r="K163" s="139"/>
      <c r="L163" s="139"/>
      <c r="M163" s="139"/>
      <c r="N163" s="139"/>
      <c r="O163" s="139"/>
      <c r="P163" s="139"/>
      <c r="Q163" s="10"/>
      <c r="R163" s="10"/>
      <c r="S163" s="10"/>
      <c r="T163" s="10"/>
      <c r="U163" s="10"/>
      <c r="V163" s="190"/>
      <c r="W163" s="208"/>
      <c r="X163" s="137"/>
      <c r="Y163" s="137"/>
      <c r="Z163" s="137"/>
    </row>
    <row r="164" spans="1:26" ht="24.95" customHeight="1" x14ac:dyDescent="0.25">
      <c r="A164" s="179"/>
      <c r="B164" s="205">
        <v>58</v>
      </c>
      <c r="C164" s="180" t="s">
        <v>1425</v>
      </c>
      <c r="D164" s="236" t="s">
        <v>1426</v>
      </c>
      <c r="E164" s="236"/>
      <c r="F164" s="174" t="s">
        <v>133</v>
      </c>
      <c r="G164" s="175">
        <v>46</v>
      </c>
      <c r="H164" s="174"/>
      <c r="I164" s="174">
        <f t="shared" ref="I164:I189" si="14">ROUND(G164*(H164),2)</f>
        <v>0</v>
      </c>
      <c r="J164" s="176">
        <f t="shared" ref="J164:J189" si="15">ROUND(G164*(N164),2)</f>
        <v>1368.04</v>
      </c>
      <c r="K164" s="177">
        <f t="shared" ref="K164:K189" si="16">ROUND(G164*(O164),2)</f>
        <v>0</v>
      </c>
      <c r="L164" s="177">
        <f t="shared" ref="L164:L176" si="17">ROUND(G164*(H164),2)</f>
        <v>0</v>
      </c>
      <c r="M164" s="177"/>
      <c r="N164" s="177">
        <v>29.74</v>
      </c>
      <c r="O164" s="177"/>
      <c r="P164" s="183">
        <v>8.4999999999999995E-4</v>
      </c>
      <c r="Q164" s="181"/>
      <c r="R164" s="181">
        <v>8.4999999999999995E-4</v>
      </c>
      <c r="S164" s="182">
        <f t="shared" ref="S164:S189" si="18">ROUND(G164*(P164),3)</f>
        <v>3.9E-2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05">
        <v>59</v>
      </c>
      <c r="C165" s="180" t="s">
        <v>1427</v>
      </c>
      <c r="D165" s="236" t="s">
        <v>1428</v>
      </c>
      <c r="E165" s="236"/>
      <c r="F165" s="174" t="s">
        <v>133</v>
      </c>
      <c r="G165" s="175">
        <v>7</v>
      </c>
      <c r="H165" s="174"/>
      <c r="I165" s="174">
        <f t="shared" si="14"/>
        <v>0</v>
      </c>
      <c r="J165" s="176">
        <f t="shared" si="15"/>
        <v>255.92</v>
      </c>
      <c r="K165" s="177">
        <f t="shared" si="16"/>
        <v>0</v>
      </c>
      <c r="L165" s="177">
        <f t="shared" si="17"/>
        <v>0</v>
      </c>
      <c r="M165" s="177"/>
      <c r="N165" s="177">
        <v>36.56</v>
      </c>
      <c r="O165" s="177"/>
      <c r="P165" s="181"/>
      <c r="Q165" s="181"/>
      <c r="R165" s="181"/>
      <c r="S165" s="182">
        <f t="shared" si="18"/>
        <v>0</v>
      </c>
      <c r="T165" s="178"/>
      <c r="U165" s="178"/>
      <c r="V165" s="191"/>
      <c r="W165" s="53"/>
      <c r="Z165">
        <v>0</v>
      </c>
    </row>
    <row r="166" spans="1:26" ht="24.95" customHeight="1" x14ac:dyDescent="0.25">
      <c r="A166" s="179"/>
      <c r="B166" s="205">
        <v>60</v>
      </c>
      <c r="C166" s="180" t="s">
        <v>1429</v>
      </c>
      <c r="D166" s="236" t="s">
        <v>1430</v>
      </c>
      <c r="E166" s="236"/>
      <c r="F166" s="174" t="s">
        <v>133</v>
      </c>
      <c r="G166" s="175">
        <v>117.6</v>
      </c>
      <c r="H166" s="174"/>
      <c r="I166" s="174">
        <f t="shared" si="14"/>
        <v>0</v>
      </c>
      <c r="J166" s="176">
        <f t="shared" si="15"/>
        <v>5680.08</v>
      </c>
      <c r="K166" s="177">
        <f t="shared" si="16"/>
        <v>0</v>
      </c>
      <c r="L166" s="177">
        <f t="shared" si="17"/>
        <v>0</v>
      </c>
      <c r="M166" s="177"/>
      <c r="N166" s="177">
        <v>48.3</v>
      </c>
      <c r="O166" s="177"/>
      <c r="P166" s="181"/>
      <c r="Q166" s="181"/>
      <c r="R166" s="181"/>
      <c r="S166" s="182">
        <f t="shared" si="18"/>
        <v>0</v>
      </c>
      <c r="T166" s="178"/>
      <c r="U166" s="178"/>
      <c r="V166" s="191"/>
      <c r="W166" s="53"/>
      <c r="Z166">
        <v>0</v>
      </c>
    </row>
    <row r="167" spans="1:26" ht="35.1" customHeight="1" x14ac:dyDescent="0.25">
      <c r="A167" s="179"/>
      <c r="B167" s="205">
        <v>61</v>
      </c>
      <c r="C167" s="180" t="s">
        <v>1431</v>
      </c>
      <c r="D167" s="236" t="s">
        <v>1432</v>
      </c>
      <c r="E167" s="236"/>
      <c r="F167" s="174" t="s">
        <v>133</v>
      </c>
      <c r="G167" s="175">
        <v>553.45000000000005</v>
      </c>
      <c r="H167" s="174"/>
      <c r="I167" s="174">
        <f t="shared" si="14"/>
        <v>0</v>
      </c>
      <c r="J167" s="176">
        <f t="shared" si="15"/>
        <v>11129.88</v>
      </c>
      <c r="K167" s="177">
        <f t="shared" si="16"/>
        <v>0</v>
      </c>
      <c r="L167" s="177">
        <f t="shared" si="17"/>
        <v>0</v>
      </c>
      <c r="M167" s="177"/>
      <c r="N167" s="177">
        <v>20.11</v>
      </c>
      <c r="O167" s="177"/>
      <c r="P167" s="183">
        <v>2.5999999999999998E-4</v>
      </c>
      <c r="Q167" s="181"/>
      <c r="R167" s="181">
        <v>2.5999999999999998E-4</v>
      </c>
      <c r="S167" s="182">
        <f t="shared" si="18"/>
        <v>0.14399999999999999</v>
      </c>
      <c r="T167" s="178"/>
      <c r="U167" s="178"/>
      <c r="V167" s="191"/>
      <c r="W167" s="53"/>
      <c r="Z167">
        <v>0</v>
      </c>
    </row>
    <row r="168" spans="1:26" ht="35.1" customHeight="1" x14ac:dyDescent="0.25">
      <c r="A168" s="179"/>
      <c r="B168" s="205">
        <v>62</v>
      </c>
      <c r="C168" s="180" t="s">
        <v>1433</v>
      </c>
      <c r="D168" s="236" t="s">
        <v>1434</v>
      </c>
      <c r="E168" s="236"/>
      <c r="F168" s="174" t="s">
        <v>133</v>
      </c>
      <c r="G168" s="175">
        <v>78.5</v>
      </c>
      <c r="H168" s="174"/>
      <c r="I168" s="174">
        <f t="shared" si="14"/>
        <v>0</v>
      </c>
      <c r="J168" s="176">
        <f t="shared" si="15"/>
        <v>1870.66</v>
      </c>
      <c r="K168" s="177">
        <f t="shared" si="16"/>
        <v>0</v>
      </c>
      <c r="L168" s="177">
        <f t="shared" si="17"/>
        <v>0</v>
      </c>
      <c r="M168" s="177"/>
      <c r="N168" s="177">
        <v>23.83</v>
      </c>
      <c r="O168" s="177"/>
      <c r="P168" s="183">
        <v>4.2999999999999999E-4</v>
      </c>
      <c r="Q168" s="181"/>
      <c r="R168" s="181">
        <v>4.2999999999999999E-4</v>
      </c>
      <c r="S168" s="182">
        <f t="shared" si="18"/>
        <v>3.4000000000000002E-2</v>
      </c>
      <c r="T168" s="178"/>
      <c r="U168" s="178"/>
      <c r="V168" s="191"/>
      <c r="W168" s="53"/>
      <c r="Z168">
        <v>0</v>
      </c>
    </row>
    <row r="169" spans="1:26" ht="35.1" customHeight="1" x14ac:dyDescent="0.25">
      <c r="A169" s="179"/>
      <c r="B169" s="205">
        <v>63</v>
      </c>
      <c r="C169" s="180" t="s">
        <v>1435</v>
      </c>
      <c r="D169" s="236" t="s">
        <v>1436</v>
      </c>
      <c r="E169" s="236"/>
      <c r="F169" s="174" t="s">
        <v>133</v>
      </c>
      <c r="G169" s="175">
        <v>48</v>
      </c>
      <c r="H169" s="174"/>
      <c r="I169" s="174">
        <f t="shared" si="14"/>
        <v>0</v>
      </c>
      <c r="J169" s="176">
        <f t="shared" si="15"/>
        <v>1589.76</v>
      </c>
      <c r="K169" s="177">
        <f t="shared" si="16"/>
        <v>0</v>
      </c>
      <c r="L169" s="177">
        <f t="shared" si="17"/>
        <v>0</v>
      </c>
      <c r="M169" s="177"/>
      <c r="N169" s="177">
        <v>33.119999999999997</v>
      </c>
      <c r="O169" s="177"/>
      <c r="P169" s="183">
        <v>7.6999999999999996E-4</v>
      </c>
      <c r="Q169" s="181"/>
      <c r="R169" s="181">
        <v>7.6999999999999996E-4</v>
      </c>
      <c r="S169" s="182">
        <f t="shared" si="18"/>
        <v>3.6999999999999998E-2</v>
      </c>
      <c r="T169" s="178"/>
      <c r="U169" s="178"/>
      <c r="V169" s="191"/>
      <c r="W169" s="53"/>
      <c r="Z169">
        <v>0</v>
      </c>
    </row>
    <row r="170" spans="1:26" ht="35.1" customHeight="1" x14ac:dyDescent="0.25">
      <c r="A170" s="179"/>
      <c r="B170" s="205">
        <v>64</v>
      </c>
      <c r="C170" s="180" t="s">
        <v>1437</v>
      </c>
      <c r="D170" s="236" t="s">
        <v>1438</v>
      </c>
      <c r="E170" s="236"/>
      <c r="F170" s="174" t="s">
        <v>133</v>
      </c>
      <c r="G170" s="175">
        <v>36.5</v>
      </c>
      <c r="H170" s="174"/>
      <c r="I170" s="174">
        <f t="shared" si="14"/>
        <v>0</v>
      </c>
      <c r="J170" s="176">
        <f t="shared" si="15"/>
        <v>1864.79</v>
      </c>
      <c r="K170" s="177">
        <f t="shared" si="16"/>
        <v>0</v>
      </c>
      <c r="L170" s="177">
        <f t="shared" si="17"/>
        <v>0</v>
      </c>
      <c r="M170" s="177"/>
      <c r="N170" s="177">
        <v>51.09</v>
      </c>
      <c r="O170" s="177"/>
      <c r="P170" s="183">
        <v>1.2099999999999999E-3</v>
      </c>
      <c r="Q170" s="181"/>
      <c r="R170" s="181">
        <v>1.2099999999999999E-3</v>
      </c>
      <c r="S170" s="182">
        <f t="shared" si="18"/>
        <v>4.3999999999999997E-2</v>
      </c>
      <c r="T170" s="178"/>
      <c r="U170" s="178"/>
      <c r="V170" s="191"/>
      <c r="W170" s="53"/>
      <c r="Z170">
        <v>0</v>
      </c>
    </row>
    <row r="171" spans="1:26" ht="35.1" customHeight="1" x14ac:dyDescent="0.25">
      <c r="A171" s="179"/>
      <c r="B171" s="205">
        <v>65</v>
      </c>
      <c r="C171" s="180" t="s">
        <v>1439</v>
      </c>
      <c r="D171" s="236" t="s">
        <v>1440</v>
      </c>
      <c r="E171" s="236"/>
      <c r="F171" s="174" t="s">
        <v>133</v>
      </c>
      <c r="G171" s="175">
        <v>157.19999999999999</v>
      </c>
      <c r="H171" s="174"/>
      <c r="I171" s="174">
        <f t="shared" si="14"/>
        <v>0</v>
      </c>
      <c r="J171" s="176">
        <f t="shared" si="15"/>
        <v>8792.2000000000007</v>
      </c>
      <c r="K171" s="177">
        <f t="shared" si="16"/>
        <v>0</v>
      </c>
      <c r="L171" s="177">
        <f t="shared" si="17"/>
        <v>0</v>
      </c>
      <c r="M171" s="177"/>
      <c r="N171" s="177">
        <v>55.93</v>
      </c>
      <c r="O171" s="177"/>
      <c r="P171" s="183">
        <v>1.2999999999999999E-3</v>
      </c>
      <c r="Q171" s="181"/>
      <c r="R171" s="181">
        <v>1.2999999999999999E-3</v>
      </c>
      <c r="S171" s="182">
        <f t="shared" si="18"/>
        <v>0.20399999999999999</v>
      </c>
      <c r="T171" s="178"/>
      <c r="U171" s="178"/>
      <c r="V171" s="191"/>
      <c r="W171" s="53"/>
      <c r="Z171">
        <v>0</v>
      </c>
    </row>
    <row r="172" spans="1:26" ht="24.95" customHeight="1" x14ac:dyDescent="0.25">
      <c r="A172" s="179"/>
      <c r="B172" s="205">
        <v>66</v>
      </c>
      <c r="C172" s="180" t="s">
        <v>1441</v>
      </c>
      <c r="D172" s="236" t="s">
        <v>1442</v>
      </c>
      <c r="E172" s="236"/>
      <c r="F172" s="174" t="s">
        <v>175</v>
      </c>
      <c r="G172" s="175">
        <v>452</v>
      </c>
      <c r="H172" s="174"/>
      <c r="I172" s="174">
        <f t="shared" si="14"/>
        <v>0</v>
      </c>
      <c r="J172" s="176">
        <f t="shared" si="15"/>
        <v>596.64</v>
      </c>
      <c r="K172" s="177">
        <f t="shared" si="16"/>
        <v>0</v>
      </c>
      <c r="L172" s="177">
        <f t="shared" si="17"/>
        <v>0</v>
      </c>
      <c r="M172" s="177"/>
      <c r="N172" s="177">
        <v>1.32</v>
      </c>
      <c r="O172" s="177"/>
      <c r="P172" s="183">
        <v>4.0000000000000003E-5</v>
      </c>
      <c r="Q172" s="181"/>
      <c r="R172" s="181">
        <v>4.0000000000000003E-5</v>
      </c>
      <c r="S172" s="182">
        <f t="shared" si="18"/>
        <v>1.7999999999999999E-2</v>
      </c>
      <c r="T172" s="178"/>
      <c r="U172" s="178"/>
      <c r="V172" s="191"/>
      <c r="W172" s="53"/>
      <c r="Z172">
        <v>0</v>
      </c>
    </row>
    <row r="173" spans="1:26" ht="24.95" customHeight="1" x14ac:dyDescent="0.25">
      <c r="A173" s="179"/>
      <c r="B173" s="205">
        <v>67</v>
      </c>
      <c r="C173" s="180" t="s">
        <v>1443</v>
      </c>
      <c r="D173" s="236" t="s">
        <v>1444</v>
      </c>
      <c r="E173" s="236"/>
      <c r="F173" s="174" t="s">
        <v>175</v>
      </c>
      <c r="G173" s="175">
        <v>244</v>
      </c>
      <c r="H173" s="174"/>
      <c r="I173" s="174">
        <f t="shared" si="14"/>
        <v>0</v>
      </c>
      <c r="J173" s="176">
        <f t="shared" si="15"/>
        <v>544.12</v>
      </c>
      <c r="K173" s="177">
        <f t="shared" si="16"/>
        <v>0</v>
      </c>
      <c r="L173" s="177">
        <f t="shared" si="17"/>
        <v>0</v>
      </c>
      <c r="M173" s="177"/>
      <c r="N173" s="177">
        <v>2.23</v>
      </c>
      <c r="O173" s="177"/>
      <c r="P173" s="183">
        <v>8.0000000000000007E-5</v>
      </c>
      <c r="Q173" s="181"/>
      <c r="R173" s="181">
        <v>8.0000000000000007E-5</v>
      </c>
      <c r="S173" s="182">
        <f t="shared" si="18"/>
        <v>0.02</v>
      </c>
      <c r="T173" s="178"/>
      <c r="U173" s="178"/>
      <c r="V173" s="191"/>
      <c r="W173" s="53"/>
      <c r="Z173">
        <v>0</v>
      </c>
    </row>
    <row r="174" spans="1:26" ht="24.95" customHeight="1" x14ac:dyDescent="0.25">
      <c r="A174" s="179"/>
      <c r="B174" s="205">
        <v>68</v>
      </c>
      <c r="C174" s="180" t="s">
        <v>1445</v>
      </c>
      <c r="D174" s="236" t="s">
        <v>1446</v>
      </c>
      <c r="E174" s="236"/>
      <c r="F174" s="174" t="s">
        <v>175</v>
      </c>
      <c r="G174" s="175">
        <v>156</v>
      </c>
      <c r="H174" s="174"/>
      <c r="I174" s="174">
        <f t="shared" si="14"/>
        <v>0</v>
      </c>
      <c r="J174" s="176">
        <f t="shared" si="15"/>
        <v>929.76</v>
      </c>
      <c r="K174" s="177">
        <f t="shared" si="16"/>
        <v>0</v>
      </c>
      <c r="L174" s="177">
        <f t="shared" si="17"/>
        <v>0</v>
      </c>
      <c r="M174" s="177"/>
      <c r="N174" s="177">
        <v>5.96</v>
      </c>
      <c r="O174" s="177"/>
      <c r="P174" s="181"/>
      <c r="Q174" s="181"/>
      <c r="R174" s="181"/>
      <c r="S174" s="182">
        <f t="shared" si="18"/>
        <v>0</v>
      </c>
      <c r="T174" s="178"/>
      <c r="U174" s="178"/>
      <c r="V174" s="191"/>
      <c r="W174" s="53"/>
      <c r="Z174">
        <v>0</v>
      </c>
    </row>
    <row r="175" spans="1:26" ht="24.95" customHeight="1" x14ac:dyDescent="0.25">
      <c r="A175" s="179"/>
      <c r="B175" s="205">
        <v>69</v>
      </c>
      <c r="C175" s="180" t="s">
        <v>1447</v>
      </c>
      <c r="D175" s="236" t="s">
        <v>1448</v>
      </c>
      <c r="E175" s="236"/>
      <c r="F175" s="174" t="s">
        <v>175</v>
      </c>
      <c r="G175" s="175">
        <v>4</v>
      </c>
      <c r="H175" s="174"/>
      <c r="I175" s="174">
        <f t="shared" si="14"/>
        <v>0</v>
      </c>
      <c r="J175" s="176">
        <f t="shared" si="15"/>
        <v>23.84</v>
      </c>
      <c r="K175" s="177">
        <f t="shared" si="16"/>
        <v>0</v>
      </c>
      <c r="L175" s="177">
        <f t="shared" si="17"/>
        <v>0</v>
      </c>
      <c r="M175" s="177"/>
      <c r="N175" s="177">
        <v>5.96</v>
      </c>
      <c r="O175" s="177"/>
      <c r="P175" s="181"/>
      <c r="Q175" s="181"/>
      <c r="R175" s="181"/>
      <c r="S175" s="182">
        <f t="shared" si="18"/>
        <v>0</v>
      </c>
      <c r="T175" s="178"/>
      <c r="U175" s="178"/>
      <c r="V175" s="191"/>
      <c r="W175" s="53"/>
      <c r="Z175">
        <v>0</v>
      </c>
    </row>
    <row r="176" spans="1:26" ht="24.95" customHeight="1" x14ac:dyDescent="0.25">
      <c r="A176" s="179"/>
      <c r="B176" s="205">
        <v>70</v>
      </c>
      <c r="C176" s="180" t="s">
        <v>1449</v>
      </c>
      <c r="D176" s="236" t="s">
        <v>1450</v>
      </c>
      <c r="E176" s="236"/>
      <c r="F176" s="174" t="s">
        <v>175</v>
      </c>
      <c r="G176" s="175">
        <v>8</v>
      </c>
      <c r="H176" s="174"/>
      <c r="I176" s="174">
        <f t="shared" si="14"/>
        <v>0</v>
      </c>
      <c r="J176" s="176">
        <f t="shared" si="15"/>
        <v>17.440000000000001</v>
      </c>
      <c r="K176" s="177">
        <f t="shared" si="16"/>
        <v>0</v>
      </c>
      <c r="L176" s="177">
        <f t="shared" si="17"/>
        <v>0</v>
      </c>
      <c r="M176" s="177"/>
      <c r="N176" s="177">
        <v>2.1800000000000002</v>
      </c>
      <c r="O176" s="177"/>
      <c r="P176" s="181"/>
      <c r="Q176" s="181"/>
      <c r="R176" s="181"/>
      <c r="S176" s="182">
        <f t="shared" si="18"/>
        <v>0</v>
      </c>
      <c r="T176" s="178"/>
      <c r="U176" s="178"/>
      <c r="V176" s="191"/>
      <c r="W176" s="53"/>
      <c r="Z176">
        <v>0</v>
      </c>
    </row>
    <row r="177" spans="1:26" ht="24.95" customHeight="1" x14ac:dyDescent="0.25">
      <c r="A177" s="179"/>
      <c r="B177" s="221">
        <v>71</v>
      </c>
      <c r="C177" s="216" t="s">
        <v>1451</v>
      </c>
      <c r="D177" s="315" t="s">
        <v>1452</v>
      </c>
      <c r="E177" s="315"/>
      <c r="F177" s="211" t="s">
        <v>175</v>
      </c>
      <c r="G177" s="212">
        <v>4</v>
      </c>
      <c r="H177" s="211"/>
      <c r="I177" s="211">
        <f t="shared" si="14"/>
        <v>0</v>
      </c>
      <c r="J177" s="213">
        <f t="shared" si="15"/>
        <v>18</v>
      </c>
      <c r="K177" s="214">
        <f t="shared" si="16"/>
        <v>0</v>
      </c>
      <c r="L177" s="214"/>
      <c r="M177" s="214">
        <f>ROUND(G177*(H177),2)</f>
        <v>0</v>
      </c>
      <c r="N177" s="214">
        <v>4.5</v>
      </c>
      <c r="O177" s="214"/>
      <c r="P177" s="217"/>
      <c r="Q177" s="217"/>
      <c r="R177" s="217"/>
      <c r="S177" s="218">
        <f t="shared" si="18"/>
        <v>0</v>
      </c>
      <c r="T177" s="215"/>
      <c r="U177" s="215"/>
      <c r="V177" s="220"/>
      <c r="W177" s="53"/>
      <c r="Z177">
        <v>0</v>
      </c>
    </row>
    <row r="178" spans="1:26" ht="24.95" customHeight="1" x14ac:dyDescent="0.25">
      <c r="A178" s="179"/>
      <c r="B178" s="221">
        <v>72</v>
      </c>
      <c r="C178" s="216" t="s">
        <v>1453</v>
      </c>
      <c r="D178" s="315" t="s">
        <v>1454</v>
      </c>
      <c r="E178" s="315"/>
      <c r="F178" s="211" t="s">
        <v>175</v>
      </c>
      <c r="G178" s="212">
        <v>4</v>
      </c>
      <c r="H178" s="211"/>
      <c r="I178" s="211">
        <f t="shared" si="14"/>
        <v>0</v>
      </c>
      <c r="J178" s="213">
        <f t="shared" si="15"/>
        <v>291.36</v>
      </c>
      <c r="K178" s="214">
        <f t="shared" si="16"/>
        <v>0</v>
      </c>
      <c r="L178" s="214"/>
      <c r="M178" s="214">
        <f>ROUND(G178*(H178),2)</f>
        <v>0</v>
      </c>
      <c r="N178" s="214">
        <v>72.84</v>
      </c>
      <c r="O178" s="214"/>
      <c r="P178" s="217"/>
      <c r="Q178" s="217"/>
      <c r="R178" s="217"/>
      <c r="S178" s="218">
        <f t="shared" si="18"/>
        <v>0</v>
      </c>
      <c r="T178" s="215"/>
      <c r="U178" s="215"/>
      <c r="V178" s="220"/>
      <c r="W178" s="53"/>
      <c r="Z178">
        <v>0</v>
      </c>
    </row>
    <row r="179" spans="1:26" ht="24.95" customHeight="1" x14ac:dyDescent="0.25">
      <c r="A179" s="179"/>
      <c r="B179" s="205">
        <v>73</v>
      </c>
      <c r="C179" s="180" t="s">
        <v>1455</v>
      </c>
      <c r="D179" s="236" t="s">
        <v>1456</v>
      </c>
      <c r="E179" s="236"/>
      <c r="F179" s="174" t="s">
        <v>175</v>
      </c>
      <c r="G179" s="175">
        <v>2</v>
      </c>
      <c r="H179" s="174"/>
      <c r="I179" s="174">
        <f t="shared" si="14"/>
        <v>0</v>
      </c>
      <c r="J179" s="176">
        <f t="shared" si="15"/>
        <v>7.3</v>
      </c>
      <c r="K179" s="177">
        <f t="shared" si="16"/>
        <v>0</v>
      </c>
      <c r="L179" s="177">
        <f>ROUND(G179*(H179),2)</f>
        <v>0</v>
      </c>
      <c r="M179" s="177"/>
      <c r="N179" s="177">
        <v>3.65</v>
      </c>
      <c r="O179" s="177"/>
      <c r="P179" s="181"/>
      <c r="Q179" s="181"/>
      <c r="R179" s="181"/>
      <c r="S179" s="182">
        <f t="shared" si="18"/>
        <v>0</v>
      </c>
      <c r="T179" s="178"/>
      <c r="U179" s="178"/>
      <c r="V179" s="191"/>
      <c r="W179" s="53"/>
      <c r="Z179">
        <v>0</v>
      </c>
    </row>
    <row r="180" spans="1:26" ht="24.95" customHeight="1" x14ac:dyDescent="0.25">
      <c r="A180" s="179"/>
      <c r="B180" s="221">
        <v>74</v>
      </c>
      <c r="C180" s="216" t="s">
        <v>1457</v>
      </c>
      <c r="D180" s="315" t="s">
        <v>1458</v>
      </c>
      <c r="E180" s="315"/>
      <c r="F180" s="211" t="s">
        <v>175</v>
      </c>
      <c r="G180" s="212">
        <v>2</v>
      </c>
      <c r="H180" s="211"/>
      <c r="I180" s="211">
        <f t="shared" si="14"/>
        <v>0</v>
      </c>
      <c r="J180" s="213">
        <f t="shared" si="15"/>
        <v>12</v>
      </c>
      <c r="K180" s="214">
        <f t="shared" si="16"/>
        <v>0</v>
      </c>
      <c r="L180" s="214"/>
      <c r="M180" s="214">
        <f>ROUND(G180*(H180),2)</f>
        <v>0</v>
      </c>
      <c r="N180" s="214">
        <v>6</v>
      </c>
      <c r="O180" s="214"/>
      <c r="P180" s="217"/>
      <c r="Q180" s="217"/>
      <c r="R180" s="217"/>
      <c r="S180" s="218">
        <f t="shared" si="18"/>
        <v>0</v>
      </c>
      <c r="T180" s="215"/>
      <c r="U180" s="215"/>
      <c r="V180" s="220"/>
      <c r="W180" s="53"/>
      <c r="Z180">
        <v>0</v>
      </c>
    </row>
    <row r="181" spans="1:26" ht="24.95" customHeight="1" x14ac:dyDescent="0.25">
      <c r="A181" s="179"/>
      <c r="B181" s="205">
        <v>75</v>
      </c>
      <c r="C181" s="180" t="s">
        <v>1459</v>
      </c>
      <c r="D181" s="236" t="s">
        <v>1460</v>
      </c>
      <c r="E181" s="236"/>
      <c r="F181" s="174" t="s">
        <v>175</v>
      </c>
      <c r="G181" s="175">
        <v>2</v>
      </c>
      <c r="H181" s="174"/>
      <c r="I181" s="174">
        <f t="shared" si="14"/>
        <v>0</v>
      </c>
      <c r="J181" s="176">
        <f t="shared" si="15"/>
        <v>14.68</v>
      </c>
      <c r="K181" s="177">
        <f t="shared" si="16"/>
        <v>0</v>
      </c>
      <c r="L181" s="177">
        <f>ROUND(G181*(H181),2)</f>
        <v>0</v>
      </c>
      <c r="M181" s="177"/>
      <c r="N181" s="177">
        <v>7.34</v>
      </c>
      <c r="O181" s="177"/>
      <c r="P181" s="181"/>
      <c r="Q181" s="181"/>
      <c r="R181" s="181"/>
      <c r="S181" s="182">
        <f t="shared" si="18"/>
        <v>0</v>
      </c>
      <c r="T181" s="178"/>
      <c r="U181" s="178"/>
      <c r="V181" s="191"/>
      <c r="W181" s="53"/>
      <c r="Z181">
        <v>0</v>
      </c>
    </row>
    <row r="182" spans="1:26" ht="24.95" customHeight="1" x14ac:dyDescent="0.25">
      <c r="A182" s="179"/>
      <c r="B182" s="221">
        <v>76</v>
      </c>
      <c r="C182" s="216" t="s">
        <v>1461</v>
      </c>
      <c r="D182" s="315" t="s">
        <v>1462</v>
      </c>
      <c r="E182" s="315"/>
      <c r="F182" s="211" t="s">
        <v>175</v>
      </c>
      <c r="G182" s="212">
        <v>2</v>
      </c>
      <c r="H182" s="211"/>
      <c r="I182" s="211">
        <f t="shared" si="14"/>
        <v>0</v>
      </c>
      <c r="J182" s="213">
        <f t="shared" si="15"/>
        <v>74.14</v>
      </c>
      <c r="K182" s="214">
        <f t="shared" si="16"/>
        <v>0</v>
      </c>
      <c r="L182" s="214"/>
      <c r="M182" s="214">
        <f>ROUND(G182*(H182),2)</f>
        <v>0</v>
      </c>
      <c r="N182" s="214">
        <v>37.07</v>
      </c>
      <c r="O182" s="214"/>
      <c r="P182" s="217"/>
      <c r="Q182" s="217"/>
      <c r="R182" s="217"/>
      <c r="S182" s="218">
        <f t="shared" si="18"/>
        <v>0</v>
      </c>
      <c r="T182" s="215"/>
      <c r="U182" s="215"/>
      <c r="V182" s="220"/>
      <c r="W182" s="53"/>
      <c r="Z182">
        <v>0</v>
      </c>
    </row>
    <row r="183" spans="1:26" ht="24.95" customHeight="1" x14ac:dyDescent="0.25">
      <c r="A183" s="179"/>
      <c r="B183" s="205">
        <v>77</v>
      </c>
      <c r="C183" s="180" t="s">
        <v>1463</v>
      </c>
      <c r="D183" s="236" t="s">
        <v>1464</v>
      </c>
      <c r="E183" s="236"/>
      <c r="F183" s="174" t="s">
        <v>175</v>
      </c>
      <c r="G183" s="175">
        <v>11</v>
      </c>
      <c r="H183" s="174"/>
      <c r="I183" s="174">
        <f t="shared" si="14"/>
        <v>0</v>
      </c>
      <c r="J183" s="176">
        <f t="shared" si="15"/>
        <v>34.1</v>
      </c>
      <c r="K183" s="177">
        <f t="shared" si="16"/>
        <v>0</v>
      </c>
      <c r="L183" s="177">
        <f>ROUND(G183*(H183),2)</f>
        <v>0</v>
      </c>
      <c r="M183" s="177"/>
      <c r="N183" s="177">
        <v>3.1</v>
      </c>
      <c r="O183" s="177"/>
      <c r="P183" s="183">
        <v>2.0000000000000002E-5</v>
      </c>
      <c r="Q183" s="181"/>
      <c r="R183" s="181">
        <v>2.0000000000000002E-5</v>
      </c>
      <c r="S183" s="182">
        <f t="shared" si="18"/>
        <v>0</v>
      </c>
      <c r="T183" s="178"/>
      <c r="U183" s="178"/>
      <c r="V183" s="191"/>
      <c r="W183" s="53"/>
      <c r="Z183">
        <v>0</v>
      </c>
    </row>
    <row r="184" spans="1:26" ht="24.95" customHeight="1" x14ac:dyDescent="0.25">
      <c r="A184" s="179"/>
      <c r="B184" s="221">
        <v>78</v>
      </c>
      <c r="C184" s="216" t="s">
        <v>1465</v>
      </c>
      <c r="D184" s="315" t="s">
        <v>1466</v>
      </c>
      <c r="E184" s="315"/>
      <c r="F184" s="211" t="s">
        <v>175</v>
      </c>
      <c r="G184" s="212">
        <v>11</v>
      </c>
      <c r="H184" s="211"/>
      <c r="I184" s="211">
        <f t="shared" si="14"/>
        <v>0</v>
      </c>
      <c r="J184" s="213">
        <f t="shared" si="15"/>
        <v>125.62</v>
      </c>
      <c r="K184" s="214">
        <f t="shared" si="16"/>
        <v>0</v>
      </c>
      <c r="L184" s="214"/>
      <c r="M184" s="214">
        <f>ROUND(G184*(H184),2)</f>
        <v>0</v>
      </c>
      <c r="N184" s="214">
        <v>11.42</v>
      </c>
      <c r="O184" s="214"/>
      <c r="P184" s="219">
        <v>7.2999999999999996E-4</v>
      </c>
      <c r="Q184" s="217"/>
      <c r="R184" s="217">
        <v>7.2999999999999996E-4</v>
      </c>
      <c r="S184" s="218">
        <f t="shared" si="18"/>
        <v>8.0000000000000002E-3</v>
      </c>
      <c r="T184" s="215"/>
      <c r="U184" s="215"/>
      <c r="V184" s="220"/>
      <c r="W184" s="53"/>
      <c r="Z184">
        <v>0</v>
      </c>
    </row>
    <row r="185" spans="1:26" ht="24.95" customHeight="1" x14ac:dyDescent="0.25">
      <c r="A185" s="179"/>
      <c r="B185" s="205">
        <v>79</v>
      </c>
      <c r="C185" s="180" t="s">
        <v>1467</v>
      </c>
      <c r="D185" s="236" t="s">
        <v>1468</v>
      </c>
      <c r="E185" s="236"/>
      <c r="F185" s="174" t="s">
        <v>175</v>
      </c>
      <c r="G185" s="175">
        <v>4</v>
      </c>
      <c r="H185" s="174"/>
      <c r="I185" s="174">
        <f t="shared" si="14"/>
        <v>0</v>
      </c>
      <c r="J185" s="176">
        <f t="shared" si="15"/>
        <v>23.04</v>
      </c>
      <c r="K185" s="177">
        <f t="shared" si="16"/>
        <v>0</v>
      </c>
      <c r="L185" s="177">
        <f>ROUND(G185*(H185),2)</f>
        <v>0</v>
      </c>
      <c r="M185" s="177"/>
      <c r="N185" s="177">
        <v>5.76</v>
      </c>
      <c r="O185" s="177"/>
      <c r="P185" s="181"/>
      <c r="Q185" s="181"/>
      <c r="R185" s="181"/>
      <c r="S185" s="182">
        <f t="shared" si="18"/>
        <v>0</v>
      </c>
      <c r="T185" s="178"/>
      <c r="U185" s="178"/>
      <c r="V185" s="191"/>
      <c r="W185" s="53"/>
      <c r="Z185">
        <v>0</v>
      </c>
    </row>
    <row r="186" spans="1:26" ht="24.95" customHeight="1" x14ac:dyDescent="0.25">
      <c r="A186" s="179"/>
      <c r="B186" s="221">
        <v>80</v>
      </c>
      <c r="C186" s="216" t="s">
        <v>1469</v>
      </c>
      <c r="D186" s="315" t="s">
        <v>1470</v>
      </c>
      <c r="E186" s="315"/>
      <c r="F186" s="211" t="s">
        <v>175</v>
      </c>
      <c r="G186" s="212">
        <v>4</v>
      </c>
      <c r="H186" s="211"/>
      <c r="I186" s="211">
        <f t="shared" si="14"/>
        <v>0</v>
      </c>
      <c r="J186" s="213">
        <f t="shared" si="15"/>
        <v>720</v>
      </c>
      <c r="K186" s="214">
        <f t="shared" si="16"/>
        <v>0</v>
      </c>
      <c r="L186" s="214"/>
      <c r="M186" s="214">
        <f>ROUND(G186*(H186),2)</f>
        <v>0</v>
      </c>
      <c r="N186" s="214">
        <v>180</v>
      </c>
      <c r="O186" s="214"/>
      <c r="P186" s="217"/>
      <c r="Q186" s="217"/>
      <c r="R186" s="217"/>
      <c r="S186" s="218">
        <f t="shared" si="18"/>
        <v>0</v>
      </c>
      <c r="T186" s="215"/>
      <c r="U186" s="215"/>
      <c r="V186" s="220"/>
      <c r="W186" s="53"/>
      <c r="Z186">
        <v>0</v>
      </c>
    </row>
    <row r="187" spans="1:26" ht="24.95" customHeight="1" x14ac:dyDescent="0.25">
      <c r="A187" s="179"/>
      <c r="B187" s="205">
        <v>81</v>
      </c>
      <c r="C187" s="180" t="s">
        <v>1471</v>
      </c>
      <c r="D187" s="236" t="s">
        <v>1472</v>
      </c>
      <c r="E187" s="236"/>
      <c r="F187" s="174" t="s">
        <v>133</v>
      </c>
      <c r="G187" s="175">
        <v>1044.25</v>
      </c>
      <c r="H187" s="174"/>
      <c r="I187" s="174">
        <f t="shared" si="14"/>
        <v>0</v>
      </c>
      <c r="J187" s="176">
        <f t="shared" si="15"/>
        <v>1294.8699999999999</v>
      </c>
      <c r="K187" s="177">
        <f t="shared" si="16"/>
        <v>0</v>
      </c>
      <c r="L187" s="177">
        <f>ROUND(G187*(H187),2)</f>
        <v>0</v>
      </c>
      <c r="M187" s="177"/>
      <c r="N187" s="177">
        <v>1.24</v>
      </c>
      <c r="O187" s="177"/>
      <c r="P187" s="183">
        <v>1.8000000000000001E-4</v>
      </c>
      <c r="Q187" s="181"/>
      <c r="R187" s="181">
        <v>1.8000000000000001E-4</v>
      </c>
      <c r="S187" s="182">
        <f t="shared" si="18"/>
        <v>0.188</v>
      </c>
      <c r="T187" s="178"/>
      <c r="U187" s="178"/>
      <c r="V187" s="191"/>
      <c r="W187" s="53"/>
      <c r="Z187">
        <v>0</v>
      </c>
    </row>
    <row r="188" spans="1:26" ht="24.95" customHeight="1" x14ac:dyDescent="0.25">
      <c r="A188" s="179"/>
      <c r="B188" s="205">
        <v>82</v>
      </c>
      <c r="C188" s="180" t="s">
        <v>1473</v>
      </c>
      <c r="D188" s="236" t="s">
        <v>1474</v>
      </c>
      <c r="E188" s="236"/>
      <c r="F188" s="174" t="s">
        <v>133</v>
      </c>
      <c r="G188" s="175">
        <v>1044.25</v>
      </c>
      <c r="H188" s="174"/>
      <c r="I188" s="174">
        <f t="shared" si="14"/>
        <v>0</v>
      </c>
      <c r="J188" s="176">
        <f t="shared" si="15"/>
        <v>887.61</v>
      </c>
      <c r="K188" s="177">
        <f t="shared" si="16"/>
        <v>0</v>
      </c>
      <c r="L188" s="177">
        <f>ROUND(G188*(H188),2)</f>
        <v>0</v>
      </c>
      <c r="M188" s="177"/>
      <c r="N188" s="177">
        <v>0.85</v>
      </c>
      <c r="O188" s="177"/>
      <c r="P188" s="183">
        <v>1.0000000000000001E-5</v>
      </c>
      <c r="Q188" s="181"/>
      <c r="R188" s="181">
        <v>1.0000000000000001E-5</v>
      </c>
      <c r="S188" s="182">
        <f t="shared" si="18"/>
        <v>0.01</v>
      </c>
      <c r="T188" s="178"/>
      <c r="U188" s="178"/>
      <c r="V188" s="191"/>
      <c r="W188" s="53"/>
      <c r="Z188">
        <v>0</v>
      </c>
    </row>
    <row r="189" spans="1:26" ht="24.95" customHeight="1" x14ac:dyDescent="0.25">
      <c r="A189" s="179"/>
      <c r="B189" s="205">
        <v>83</v>
      </c>
      <c r="C189" s="180" t="s">
        <v>1475</v>
      </c>
      <c r="D189" s="236" t="s">
        <v>1476</v>
      </c>
      <c r="E189" s="236"/>
      <c r="F189" s="174" t="s">
        <v>152</v>
      </c>
      <c r="G189" s="175">
        <v>1.016</v>
      </c>
      <c r="H189" s="174"/>
      <c r="I189" s="174">
        <f t="shared" si="14"/>
        <v>0</v>
      </c>
      <c r="J189" s="176">
        <f t="shared" si="15"/>
        <v>20.78</v>
      </c>
      <c r="K189" s="177">
        <f t="shared" si="16"/>
        <v>0</v>
      </c>
      <c r="L189" s="177">
        <f>ROUND(G189*(H189),2)</f>
        <v>0</v>
      </c>
      <c r="M189" s="177"/>
      <c r="N189" s="177">
        <v>20.45</v>
      </c>
      <c r="O189" s="177"/>
      <c r="P189" s="181"/>
      <c r="Q189" s="181"/>
      <c r="R189" s="181"/>
      <c r="S189" s="182">
        <f t="shared" si="18"/>
        <v>0</v>
      </c>
      <c r="T189" s="178"/>
      <c r="U189" s="178"/>
      <c r="V189" s="191"/>
      <c r="W189" s="53"/>
      <c r="Z189">
        <v>0</v>
      </c>
    </row>
    <row r="190" spans="1:26" x14ac:dyDescent="0.25">
      <c r="A190" s="10"/>
      <c r="B190" s="204"/>
      <c r="C190" s="172">
        <v>722</v>
      </c>
      <c r="D190" s="235" t="s">
        <v>81</v>
      </c>
      <c r="E190" s="235"/>
      <c r="F190" s="138"/>
      <c r="G190" s="171"/>
      <c r="H190" s="138"/>
      <c r="I190" s="140">
        <f>ROUND((SUM(I163:I189))/1,2)</f>
        <v>0</v>
      </c>
      <c r="J190" s="139"/>
      <c r="K190" s="139"/>
      <c r="L190" s="139">
        <f>ROUND((SUM(L163:L189))/1,2)</f>
        <v>0</v>
      </c>
      <c r="M190" s="139">
        <f>ROUND((SUM(M163:M189))/1,2)</f>
        <v>0</v>
      </c>
      <c r="N190" s="139"/>
      <c r="O190" s="139"/>
      <c r="P190" s="139"/>
      <c r="Q190" s="10"/>
      <c r="R190" s="10"/>
      <c r="S190" s="10">
        <f>ROUND((SUM(S163:S189))/1,2)</f>
        <v>0.75</v>
      </c>
      <c r="T190" s="10"/>
      <c r="U190" s="10"/>
      <c r="V190" s="192">
        <f>ROUND((SUM(V163:V189))/1,2)</f>
        <v>0</v>
      </c>
      <c r="W190" s="208"/>
      <c r="X190" s="137"/>
      <c r="Y190" s="137"/>
      <c r="Z190" s="137"/>
    </row>
    <row r="191" spans="1:26" x14ac:dyDescent="0.25">
      <c r="A191" s="1"/>
      <c r="B191" s="200"/>
      <c r="C191" s="1"/>
      <c r="D191" s="1"/>
      <c r="E191" s="131"/>
      <c r="F191" s="131"/>
      <c r="G191" s="165"/>
      <c r="H191" s="131"/>
      <c r="I191" s="131"/>
      <c r="J191" s="132"/>
      <c r="K191" s="132"/>
      <c r="L191" s="132"/>
      <c r="M191" s="132"/>
      <c r="N191" s="132"/>
      <c r="O191" s="132"/>
      <c r="P191" s="132"/>
      <c r="Q191" s="1"/>
      <c r="R191" s="1"/>
      <c r="S191" s="1"/>
      <c r="T191" s="1"/>
      <c r="U191" s="1"/>
      <c r="V191" s="193"/>
      <c r="W191" s="53"/>
    </row>
    <row r="192" spans="1:26" x14ac:dyDescent="0.25">
      <c r="A192" s="10"/>
      <c r="B192" s="204"/>
      <c r="C192" s="172">
        <v>725</v>
      </c>
      <c r="D192" s="235" t="s">
        <v>82</v>
      </c>
      <c r="E192" s="235"/>
      <c r="F192" s="138"/>
      <c r="G192" s="171"/>
      <c r="H192" s="138"/>
      <c r="I192" s="138"/>
      <c r="J192" s="139"/>
      <c r="K192" s="139"/>
      <c r="L192" s="139"/>
      <c r="M192" s="139"/>
      <c r="N192" s="139"/>
      <c r="O192" s="139"/>
      <c r="P192" s="139"/>
      <c r="Q192" s="10"/>
      <c r="R192" s="10"/>
      <c r="S192" s="10"/>
      <c r="T192" s="10"/>
      <c r="U192" s="10"/>
      <c r="V192" s="190"/>
      <c r="W192" s="208"/>
      <c r="X192" s="137"/>
      <c r="Y192" s="137"/>
      <c r="Z192" s="137"/>
    </row>
    <row r="193" spans="1:26" ht="24.95" customHeight="1" x14ac:dyDescent="0.25">
      <c r="A193" s="179"/>
      <c r="B193" s="205">
        <v>84</v>
      </c>
      <c r="C193" s="180" t="s">
        <v>1477</v>
      </c>
      <c r="D193" s="236" t="s">
        <v>1478</v>
      </c>
      <c r="E193" s="236"/>
      <c r="F193" s="174" t="s">
        <v>175</v>
      </c>
      <c r="G193" s="175">
        <v>27</v>
      </c>
      <c r="H193" s="174"/>
      <c r="I193" s="174">
        <f t="shared" ref="I193:I229" si="19">ROUND(G193*(H193),2)</f>
        <v>0</v>
      </c>
      <c r="J193" s="176">
        <f t="shared" ref="J193:J229" si="20">ROUND(G193*(N193),2)</f>
        <v>776.52</v>
      </c>
      <c r="K193" s="177">
        <f t="shared" ref="K193:K229" si="21">ROUND(G193*(O193),2)</f>
        <v>0</v>
      </c>
      <c r="L193" s="177">
        <f t="shared" ref="L193:L198" si="22">ROUND(G193*(H193),2)</f>
        <v>0</v>
      </c>
      <c r="M193" s="177"/>
      <c r="N193" s="177">
        <v>28.76</v>
      </c>
      <c r="O193" s="177"/>
      <c r="P193" s="183">
        <v>7.2000000000000005E-4</v>
      </c>
      <c r="Q193" s="181"/>
      <c r="R193" s="181">
        <v>7.2000000000000005E-4</v>
      </c>
      <c r="S193" s="182">
        <f t="shared" ref="S193:S229" si="23">ROUND(G193*(P193),3)</f>
        <v>1.9E-2</v>
      </c>
      <c r="T193" s="178"/>
      <c r="U193" s="178"/>
      <c r="V193" s="191"/>
      <c r="W193" s="53"/>
      <c r="Z193">
        <v>0</v>
      </c>
    </row>
    <row r="194" spans="1:26" ht="24.95" customHeight="1" x14ac:dyDescent="0.25">
      <c r="A194" s="179"/>
      <c r="B194" s="205">
        <v>85</v>
      </c>
      <c r="C194" s="180" t="s">
        <v>1479</v>
      </c>
      <c r="D194" s="236" t="s">
        <v>1480</v>
      </c>
      <c r="E194" s="236"/>
      <c r="F194" s="174" t="s">
        <v>175</v>
      </c>
      <c r="G194" s="175">
        <v>26</v>
      </c>
      <c r="H194" s="174"/>
      <c r="I194" s="174">
        <f t="shared" si="19"/>
        <v>0</v>
      </c>
      <c r="J194" s="176">
        <f t="shared" si="20"/>
        <v>6759.22</v>
      </c>
      <c r="K194" s="177">
        <f t="shared" si="21"/>
        <v>0</v>
      </c>
      <c r="L194" s="177">
        <f t="shared" si="22"/>
        <v>0</v>
      </c>
      <c r="M194" s="177"/>
      <c r="N194" s="177">
        <v>259.97000000000003</v>
      </c>
      <c r="O194" s="177"/>
      <c r="P194" s="181"/>
      <c r="Q194" s="181"/>
      <c r="R194" s="181"/>
      <c r="S194" s="182">
        <f t="shared" si="23"/>
        <v>0</v>
      </c>
      <c r="T194" s="178"/>
      <c r="U194" s="178"/>
      <c r="V194" s="191"/>
      <c r="W194" s="53"/>
      <c r="Z194">
        <v>0</v>
      </c>
    </row>
    <row r="195" spans="1:26" ht="24.95" customHeight="1" x14ac:dyDescent="0.25">
      <c r="A195" s="179"/>
      <c r="B195" s="205">
        <v>86</v>
      </c>
      <c r="C195" s="180" t="s">
        <v>1481</v>
      </c>
      <c r="D195" s="236" t="s">
        <v>1482</v>
      </c>
      <c r="E195" s="236"/>
      <c r="F195" s="174" t="s">
        <v>175</v>
      </c>
      <c r="G195" s="175">
        <v>1</v>
      </c>
      <c r="H195" s="174"/>
      <c r="I195" s="174">
        <f t="shared" si="19"/>
        <v>0</v>
      </c>
      <c r="J195" s="176">
        <f t="shared" si="20"/>
        <v>239.92</v>
      </c>
      <c r="K195" s="177">
        <f t="shared" si="21"/>
        <v>0</v>
      </c>
      <c r="L195" s="177">
        <f t="shared" si="22"/>
        <v>0</v>
      </c>
      <c r="M195" s="177"/>
      <c r="N195" s="177">
        <v>239.92</v>
      </c>
      <c r="O195" s="177"/>
      <c r="P195" s="181"/>
      <c r="Q195" s="181"/>
      <c r="R195" s="181"/>
      <c r="S195" s="182">
        <f t="shared" si="23"/>
        <v>0</v>
      </c>
      <c r="T195" s="178"/>
      <c r="U195" s="178"/>
      <c r="V195" s="191"/>
      <c r="W195" s="53"/>
      <c r="Z195">
        <v>0</v>
      </c>
    </row>
    <row r="196" spans="1:26" ht="24.95" customHeight="1" x14ac:dyDescent="0.25">
      <c r="A196" s="179"/>
      <c r="B196" s="205">
        <v>87</v>
      </c>
      <c r="C196" s="180" t="s">
        <v>1483</v>
      </c>
      <c r="D196" s="236" t="s">
        <v>1484</v>
      </c>
      <c r="E196" s="236"/>
      <c r="F196" s="174" t="s">
        <v>191</v>
      </c>
      <c r="G196" s="175">
        <v>17</v>
      </c>
      <c r="H196" s="174"/>
      <c r="I196" s="174">
        <f t="shared" si="19"/>
        <v>0</v>
      </c>
      <c r="J196" s="176">
        <f t="shared" si="20"/>
        <v>302.77</v>
      </c>
      <c r="K196" s="177">
        <f t="shared" si="21"/>
        <v>0</v>
      </c>
      <c r="L196" s="177">
        <f t="shared" si="22"/>
        <v>0</v>
      </c>
      <c r="M196" s="177"/>
      <c r="N196" s="177">
        <v>17.809999999999999</v>
      </c>
      <c r="O196" s="177"/>
      <c r="P196" s="183">
        <v>3.6999999999999999E-4</v>
      </c>
      <c r="Q196" s="181"/>
      <c r="R196" s="181">
        <v>3.6999999999999999E-4</v>
      </c>
      <c r="S196" s="182">
        <f t="shared" si="23"/>
        <v>6.0000000000000001E-3</v>
      </c>
      <c r="T196" s="178"/>
      <c r="U196" s="178"/>
      <c r="V196" s="191"/>
      <c r="W196" s="53"/>
      <c r="Z196">
        <v>0</v>
      </c>
    </row>
    <row r="197" spans="1:26" ht="24.95" customHeight="1" x14ac:dyDescent="0.25">
      <c r="A197" s="179"/>
      <c r="B197" s="205">
        <v>88</v>
      </c>
      <c r="C197" s="180" t="s">
        <v>1485</v>
      </c>
      <c r="D197" s="236" t="s">
        <v>1486</v>
      </c>
      <c r="E197" s="236"/>
      <c r="F197" s="174" t="s">
        <v>175</v>
      </c>
      <c r="G197" s="175">
        <v>17</v>
      </c>
      <c r="H197" s="174"/>
      <c r="I197" s="174">
        <f t="shared" si="19"/>
        <v>0</v>
      </c>
      <c r="J197" s="176">
        <f t="shared" si="20"/>
        <v>2068.56</v>
      </c>
      <c r="K197" s="177">
        <f t="shared" si="21"/>
        <v>0</v>
      </c>
      <c r="L197" s="177">
        <f t="shared" si="22"/>
        <v>0</v>
      </c>
      <c r="M197" s="177"/>
      <c r="N197" s="177">
        <v>121.68</v>
      </c>
      <c r="O197" s="177"/>
      <c r="P197" s="181"/>
      <c r="Q197" s="181"/>
      <c r="R197" s="181"/>
      <c r="S197" s="182">
        <f t="shared" si="23"/>
        <v>0</v>
      </c>
      <c r="T197" s="178"/>
      <c r="U197" s="178"/>
      <c r="V197" s="191"/>
      <c r="W197" s="53"/>
      <c r="Z197">
        <v>0</v>
      </c>
    </row>
    <row r="198" spans="1:26" ht="24.95" customHeight="1" x14ac:dyDescent="0.25">
      <c r="A198" s="179"/>
      <c r="B198" s="205">
        <v>89</v>
      </c>
      <c r="C198" s="180" t="s">
        <v>1487</v>
      </c>
      <c r="D198" s="236" t="s">
        <v>1488</v>
      </c>
      <c r="E198" s="236"/>
      <c r="F198" s="174" t="s">
        <v>191</v>
      </c>
      <c r="G198" s="175">
        <v>27</v>
      </c>
      <c r="H198" s="174"/>
      <c r="I198" s="174">
        <f t="shared" si="19"/>
        <v>0</v>
      </c>
      <c r="J198" s="176">
        <f t="shared" si="20"/>
        <v>1099.44</v>
      </c>
      <c r="K198" s="177">
        <f t="shared" si="21"/>
        <v>0</v>
      </c>
      <c r="L198" s="177">
        <f t="shared" si="22"/>
        <v>0</v>
      </c>
      <c r="M198" s="177"/>
      <c r="N198" s="177">
        <v>40.72</v>
      </c>
      <c r="O198" s="177"/>
      <c r="P198" s="181"/>
      <c r="Q198" s="181"/>
      <c r="R198" s="181"/>
      <c r="S198" s="182">
        <f t="shared" si="23"/>
        <v>0</v>
      </c>
      <c r="T198" s="178"/>
      <c r="U198" s="178"/>
      <c r="V198" s="191"/>
      <c r="W198" s="53"/>
      <c r="Z198">
        <v>0</v>
      </c>
    </row>
    <row r="199" spans="1:26" ht="35.1" customHeight="1" x14ac:dyDescent="0.25">
      <c r="A199" s="179"/>
      <c r="B199" s="221">
        <v>90</v>
      </c>
      <c r="C199" s="216" t="s">
        <v>1489</v>
      </c>
      <c r="D199" s="315" t="s">
        <v>1490</v>
      </c>
      <c r="E199" s="315"/>
      <c r="F199" s="211" t="s">
        <v>175</v>
      </c>
      <c r="G199" s="212">
        <v>27</v>
      </c>
      <c r="H199" s="211"/>
      <c r="I199" s="211">
        <f t="shared" si="19"/>
        <v>0</v>
      </c>
      <c r="J199" s="213">
        <f t="shared" si="20"/>
        <v>9740.7900000000009</v>
      </c>
      <c r="K199" s="214">
        <f t="shared" si="21"/>
        <v>0</v>
      </c>
      <c r="L199" s="214"/>
      <c r="M199" s="214">
        <f>ROUND(G199*(H199),2)</f>
        <v>0</v>
      </c>
      <c r="N199" s="214">
        <v>360.77</v>
      </c>
      <c r="O199" s="214"/>
      <c r="P199" s="217"/>
      <c r="Q199" s="217"/>
      <c r="R199" s="217"/>
      <c r="S199" s="218">
        <f t="shared" si="23"/>
        <v>0</v>
      </c>
      <c r="T199" s="215"/>
      <c r="U199" s="215"/>
      <c r="V199" s="220"/>
      <c r="W199" s="53"/>
      <c r="Z199">
        <v>0</v>
      </c>
    </row>
    <row r="200" spans="1:26" ht="24.95" customHeight="1" x14ac:dyDescent="0.25">
      <c r="A200" s="179"/>
      <c r="B200" s="205">
        <v>91</v>
      </c>
      <c r="C200" s="180" t="s">
        <v>1491</v>
      </c>
      <c r="D200" s="236" t="s">
        <v>1492</v>
      </c>
      <c r="E200" s="236"/>
      <c r="F200" s="174" t="s">
        <v>191</v>
      </c>
      <c r="G200" s="175">
        <v>29</v>
      </c>
      <c r="H200" s="174"/>
      <c r="I200" s="174">
        <f t="shared" si="19"/>
        <v>0</v>
      </c>
      <c r="J200" s="176">
        <f t="shared" si="20"/>
        <v>708.18</v>
      </c>
      <c r="K200" s="177">
        <f t="shared" si="21"/>
        <v>0</v>
      </c>
      <c r="L200" s="177">
        <f>ROUND(G200*(H200),2)</f>
        <v>0</v>
      </c>
      <c r="M200" s="177"/>
      <c r="N200" s="177">
        <v>24.42</v>
      </c>
      <c r="O200" s="177"/>
      <c r="P200" s="183">
        <v>5.6999999999999998E-4</v>
      </c>
      <c r="Q200" s="181"/>
      <c r="R200" s="181">
        <v>5.6999999999999998E-4</v>
      </c>
      <c r="S200" s="182">
        <f t="shared" si="23"/>
        <v>1.7000000000000001E-2</v>
      </c>
      <c r="T200" s="178"/>
      <c r="U200" s="178"/>
      <c r="V200" s="191"/>
      <c r="W200" s="53"/>
      <c r="Z200">
        <v>0</v>
      </c>
    </row>
    <row r="201" spans="1:26" ht="24.95" customHeight="1" x14ac:dyDescent="0.25">
      <c r="A201" s="179"/>
      <c r="B201" s="221">
        <v>92</v>
      </c>
      <c r="C201" s="216" t="s">
        <v>1493</v>
      </c>
      <c r="D201" s="315" t="s">
        <v>1494</v>
      </c>
      <c r="E201" s="315"/>
      <c r="F201" s="211" t="s">
        <v>175</v>
      </c>
      <c r="G201" s="212">
        <v>27</v>
      </c>
      <c r="H201" s="211"/>
      <c r="I201" s="211">
        <f t="shared" si="19"/>
        <v>0</v>
      </c>
      <c r="J201" s="213">
        <f t="shared" si="20"/>
        <v>1292.22</v>
      </c>
      <c r="K201" s="214">
        <f t="shared" si="21"/>
        <v>0</v>
      </c>
      <c r="L201" s="214"/>
      <c r="M201" s="214">
        <f>ROUND(G201*(H201),2)</f>
        <v>0</v>
      </c>
      <c r="N201" s="214">
        <v>47.86</v>
      </c>
      <c r="O201" s="214"/>
      <c r="P201" s="219">
        <v>1.4500000000000001E-2</v>
      </c>
      <c r="Q201" s="217"/>
      <c r="R201" s="217">
        <v>1.4500000000000001E-2</v>
      </c>
      <c r="S201" s="218">
        <f t="shared" si="23"/>
        <v>0.39200000000000002</v>
      </c>
      <c r="T201" s="215"/>
      <c r="U201" s="215"/>
      <c r="V201" s="220"/>
      <c r="W201" s="53"/>
      <c r="Z201">
        <v>0</v>
      </c>
    </row>
    <row r="202" spans="1:26" ht="24.95" customHeight="1" x14ac:dyDescent="0.25">
      <c r="A202" s="179"/>
      <c r="B202" s="221">
        <v>93</v>
      </c>
      <c r="C202" s="216" t="s">
        <v>1495</v>
      </c>
      <c r="D202" s="315" t="s">
        <v>1496</v>
      </c>
      <c r="E202" s="315"/>
      <c r="F202" s="211" t="s">
        <v>175</v>
      </c>
      <c r="G202" s="212">
        <v>1</v>
      </c>
      <c r="H202" s="211"/>
      <c r="I202" s="211">
        <f t="shared" si="19"/>
        <v>0</v>
      </c>
      <c r="J202" s="213">
        <f t="shared" si="20"/>
        <v>46.23</v>
      </c>
      <c r="K202" s="214">
        <f t="shared" si="21"/>
        <v>0</v>
      </c>
      <c r="L202" s="214"/>
      <c r="M202" s="214">
        <f>ROUND(G202*(H202),2)</f>
        <v>0</v>
      </c>
      <c r="N202" s="214">
        <v>46.23</v>
      </c>
      <c r="O202" s="214"/>
      <c r="P202" s="217"/>
      <c r="Q202" s="217"/>
      <c r="R202" s="217"/>
      <c r="S202" s="218">
        <f t="shared" si="23"/>
        <v>0</v>
      </c>
      <c r="T202" s="215"/>
      <c r="U202" s="215"/>
      <c r="V202" s="220"/>
      <c r="W202" s="53"/>
      <c r="Z202">
        <v>0</v>
      </c>
    </row>
    <row r="203" spans="1:26" ht="24.95" customHeight="1" x14ac:dyDescent="0.25">
      <c r="A203" s="179"/>
      <c r="B203" s="205">
        <v>94</v>
      </c>
      <c r="C203" s="180" t="s">
        <v>1497</v>
      </c>
      <c r="D203" s="236" t="s">
        <v>1498</v>
      </c>
      <c r="E203" s="236"/>
      <c r="F203" s="174" t="s">
        <v>175</v>
      </c>
      <c r="G203" s="175">
        <v>1</v>
      </c>
      <c r="H203" s="174"/>
      <c r="I203" s="174">
        <f t="shared" si="19"/>
        <v>0</v>
      </c>
      <c r="J203" s="176">
        <f t="shared" si="20"/>
        <v>38.25</v>
      </c>
      <c r="K203" s="177">
        <f t="shared" si="21"/>
        <v>0</v>
      </c>
      <c r="L203" s="177">
        <f>ROUND(G203*(H203),2)</f>
        <v>0</v>
      </c>
      <c r="M203" s="177"/>
      <c r="N203" s="177">
        <v>38.25</v>
      </c>
      <c r="O203" s="177"/>
      <c r="P203" s="181"/>
      <c r="Q203" s="181"/>
      <c r="R203" s="181"/>
      <c r="S203" s="182">
        <f t="shared" si="23"/>
        <v>0</v>
      </c>
      <c r="T203" s="178"/>
      <c r="U203" s="178"/>
      <c r="V203" s="191"/>
      <c r="W203" s="53"/>
      <c r="Z203">
        <v>0</v>
      </c>
    </row>
    <row r="204" spans="1:26" ht="24.95" customHeight="1" x14ac:dyDescent="0.25">
      <c r="A204" s="179"/>
      <c r="B204" s="205">
        <v>95</v>
      </c>
      <c r="C204" s="180" t="s">
        <v>1499</v>
      </c>
      <c r="D204" s="236" t="s">
        <v>1500</v>
      </c>
      <c r="E204" s="236"/>
      <c r="F204" s="174" t="s">
        <v>191</v>
      </c>
      <c r="G204" s="175">
        <v>1</v>
      </c>
      <c r="H204" s="174"/>
      <c r="I204" s="174">
        <f t="shared" si="19"/>
        <v>0</v>
      </c>
      <c r="J204" s="176">
        <f t="shared" si="20"/>
        <v>43.19</v>
      </c>
      <c r="K204" s="177">
        <f t="shared" si="21"/>
        <v>0</v>
      </c>
      <c r="L204" s="177">
        <f>ROUND(G204*(H204),2)</f>
        <v>0</v>
      </c>
      <c r="M204" s="177"/>
      <c r="N204" s="177">
        <v>43.19</v>
      </c>
      <c r="O204" s="177"/>
      <c r="P204" s="183">
        <v>3.4000000000000002E-4</v>
      </c>
      <c r="Q204" s="181"/>
      <c r="R204" s="181">
        <v>3.4000000000000002E-4</v>
      </c>
      <c r="S204" s="182">
        <f t="shared" si="23"/>
        <v>0</v>
      </c>
      <c r="T204" s="178"/>
      <c r="U204" s="178"/>
      <c r="V204" s="191"/>
      <c r="W204" s="53"/>
      <c r="Z204">
        <v>0</v>
      </c>
    </row>
    <row r="205" spans="1:26" ht="35.1" customHeight="1" x14ac:dyDescent="0.25">
      <c r="A205" s="179"/>
      <c r="B205" s="221">
        <v>96</v>
      </c>
      <c r="C205" s="216" t="s">
        <v>1501</v>
      </c>
      <c r="D205" s="315" t="s">
        <v>1502</v>
      </c>
      <c r="E205" s="315"/>
      <c r="F205" s="211" t="s">
        <v>175</v>
      </c>
      <c r="G205" s="212">
        <v>1</v>
      </c>
      <c r="H205" s="211"/>
      <c r="I205" s="211">
        <f t="shared" si="19"/>
        <v>0</v>
      </c>
      <c r="J205" s="213">
        <f t="shared" si="20"/>
        <v>474.21</v>
      </c>
      <c r="K205" s="214">
        <f t="shared" si="21"/>
        <v>0</v>
      </c>
      <c r="L205" s="214"/>
      <c r="M205" s="214">
        <f>ROUND(G205*(H205),2)</f>
        <v>0</v>
      </c>
      <c r="N205" s="214">
        <v>474.21</v>
      </c>
      <c r="O205" s="214"/>
      <c r="P205" s="217"/>
      <c r="Q205" s="217"/>
      <c r="R205" s="217"/>
      <c r="S205" s="218">
        <f t="shared" si="23"/>
        <v>0</v>
      </c>
      <c r="T205" s="215"/>
      <c r="U205" s="215"/>
      <c r="V205" s="220"/>
      <c r="W205" s="53"/>
      <c r="Z205">
        <v>0</v>
      </c>
    </row>
    <row r="206" spans="1:26" ht="24.95" customHeight="1" x14ac:dyDescent="0.25">
      <c r="A206" s="179"/>
      <c r="B206" s="205">
        <v>97</v>
      </c>
      <c r="C206" s="180" t="s">
        <v>1503</v>
      </c>
      <c r="D206" s="236" t="s">
        <v>1504</v>
      </c>
      <c r="E206" s="236"/>
      <c r="F206" s="174" t="s">
        <v>191</v>
      </c>
      <c r="G206" s="175">
        <v>8</v>
      </c>
      <c r="H206" s="174"/>
      <c r="I206" s="174">
        <f t="shared" si="19"/>
        <v>0</v>
      </c>
      <c r="J206" s="176">
        <f t="shared" si="20"/>
        <v>345.52</v>
      </c>
      <c r="K206" s="177">
        <f t="shared" si="21"/>
        <v>0</v>
      </c>
      <c r="L206" s="177">
        <f>ROUND(G206*(H206),2)</f>
        <v>0</v>
      </c>
      <c r="M206" s="177"/>
      <c r="N206" s="177">
        <v>43.19</v>
      </c>
      <c r="O206" s="177"/>
      <c r="P206" s="181"/>
      <c r="Q206" s="181"/>
      <c r="R206" s="181"/>
      <c r="S206" s="182">
        <f t="shared" si="23"/>
        <v>0</v>
      </c>
      <c r="T206" s="178"/>
      <c r="U206" s="178"/>
      <c r="V206" s="191"/>
      <c r="W206" s="53"/>
      <c r="Z206">
        <v>0</v>
      </c>
    </row>
    <row r="207" spans="1:26" ht="24.95" customHeight="1" x14ac:dyDescent="0.25">
      <c r="A207" s="179"/>
      <c r="B207" s="221">
        <v>98</v>
      </c>
      <c r="C207" s="216" t="s">
        <v>1505</v>
      </c>
      <c r="D207" s="315" t="s">
        <v>1506</v>
      </c>
      <c r="E207" s="315"/>
      <c r="F207" s="211" t="s">
        <v>175</v>
      </c>
      <c r="G207" s="212">
        <v>8</v>
      </c>
      <c r="H207" s="211"/>
      <c r="I207" s="211">
        <f t="shared" si="19"/>
        <v>0</v>
      </c>
      <c r="J207" s="213">
        <f t="shared" si="20"/>
        <v>993.76</v>
      </c>
      <c r="K207" s="214">
        <f t="shared" si="21"/>
        <v>0</v>
      </c>
      <c r="L207" s="214"/>
      <c r="M207" s="214">
        <f>ROUND(G207*(H207),2)</f>
        <v>0</v>
      </c>
      <c r="N207" s="214">
        <v>124.22</v>
      </c>
      <c r="O207" s="214"/>
      <c r="P207" s="217"/>
      <c r="Q207" s="217"/>
      <c r="R207" s="217"/>
      <c r="S207" s="218">
        <f t="shared" si="23"/>
        <v>0</v>
      </c>
      <c r="T207" s="215"/>
      <c r="U207" s="215"/>
      <c r="V207" s="220"/>
      <c r="W207" s="53"/>
      <c r="Z207">
        <v>0</v>
      </c>
    </row>
    <row r="208" spans="1:26" ht="24.95" customHeight="1" x14ac:dyDescent="0.25">
      <c r="A208" s="179"/>
      <c r="B208" s="205">
        <v>99</v>
      </c>
      <c r="C208" s="180" t="s">
        <v>1507</v>
      </c>
      <c r="D208" s="236" t="s">
        <v>1508</v>
      </c>
      <c r="E208" s="236"/>
      <c r="F208" s="174" t="s">
        <v>191</v>
      </c>
      <c r="G208" s="175">
        <v>14</v>
      </c>
      <c r="H208" s="174"/>
      <c r="I208" s="174">
        <f t="shared" si="19"/>
        <v>0</v>
      </c>
      <c r="J208" s="176">
        <f t="shared" si="20"/>
        <v>217.84</v>
      </c>
      <c r="K208" s="177">
        <f t="shared" si="21"/>
        <v>0</v>
      </c>
      <c r="L208" s="177">
        <f>ROUND(G208*(H208),2)</f>
        <v>0</v>
      </c>
      <c r="M208" s="177"/>
      <c r="N208" s="177">
        <v>15.56</v>
      </c>
      <c r="O208" s="177"/>
      <c r="P208" s="183">
        <v>2.9E-4</v>
      </c>
      <c r="Q208" s="181"/>
      <c r="R208" s="181">
        <v>2.9E-4</v>
      </c>
      <c r="S208" s="182">
        <f t="shared" si="23"/>
        <v>4.0000000000000001E-3</v>
      </c>
      <c r="T208" s="178"/>
      <c r="U208" s="178"/>
      <c r="V208" s="191"/>
      <c r="W208" s="53"/>
      <c r="Z208">
        <v>0</v>
      </c>
    </row>
    <row r="209" spans="1:26" ht="24.95" customHeight="1" x14ac:dyDescent="0.25">
      <c r="A209" s="179"/>
      <c r="B209" s="221">
        <v>100</v>
      </c>
      <c r="C209" s="216" t="s">
        <v>1509</v>
      </c>
      <c r="D209" s="315" t="s">
        <v>1510</v>
      </c>
      <c r="E209" s="315"/>
      <c r="F209" s="211" t="s">
        <v>175</v>
      </c>
      <c r="G209" s="212">
        <v>14</v>
      </c>
      <c r="H209" s="211"/>
      <c r="I209" s="211">
        <f t="shared" si="19"/>
        <v>0</v>
      </c>
      <c r="J209" s="213">
        <f t="shared" si="20"/>
        <v>1546.44</v>
      </c>
      <c r="K209" s="214">
        <f t="shared" si="21"/>
        <v>0</v>
      </c>
      <c r="L209" s="214"/>
      <c r="M209" s="214">
        <f>ROUND(G209*(H209),2)</f>
        <v>0</v>
      </c>
      <c r="N209" s="214">
        <v>110.46</v>
      </c>
      <c r="O209" s="214"/>
      <c r="P209" s="219">
        <v>4.3499999999999997E-3</v>
      </c>
      <c r="Q209" s="217"/>
      <c r="R209" s="217">
        <v>4.3499999999999997E-3</v>
      </c>
      <c r="S209" s="218">
        <f t="shared" si="23"/>
        <v>6.0999999999999999E-2</v>
      </c>
      <c r="T209" s="215"/>
      <c r="U209" s="215"/>
      <c r="V209" s="220"/>
      <c r="W209" s="53"/>
      <c r="Z209">
        <v>0</v>
      </c>
    </row>
    <row r="210" spans="1:26" ht="24.95" customHeight="1" x14ac:dyDescent="0.25">
      <c r="A210" s="179"/>
      <c r="B210" s="205">
        <v>101</v>
      </c>
      <c r="C210" s="180" t="s">
        <v>1511</v>
      </c>
      <c r="D210" s="236" t="s">
        <v>1512</v>
      </c>
      <c r="E210" s="236"/>
      <c r="F210" s="174" t="s">
        <v>191</v>
      </c>
      <c r="G210" s="175">
        <v>4</v>
      </c>
      <c r="H210" s="174"/>
      <c r="I210" s="174">
        <f t="shared" si="19"/>
        <v>0</v>
      </c>
      <c r="J210" s="176">
        <f t="shared" si="20"/>
        <v>62.88</v>
      </c>
      <c r="K210" s="177">
        <f t="shared" si="21"/>
        <v>0</v>
      </c>
      <c r="L210" s="177">
        <f>ROUND(G210*(H210),2)</f>
        <v>0</v>
      </c>
      <c r="M210" s="177"/>
      <c r="N210" s="177">
        <v>15.72</v>
      </c>
      <c r="O210" s="177"/>
      <c r="P210" s="183">
        <v>4.8999999999999998E-4</v>
      </c>
      <c r="Q210" s="181"/>
      <c r="R210" s="181">
        <v>4.8999999999999998E-4</v>
      </c>
      <c r="S210" s="182">
        <f t="shared" si="23"/>
        <v>2E-3</v>
      </c>
      <c r="T210" s="178"/>
      <c r="U210" s="178"/>
      <c r="V210" s="191"/>
      <c r="W210" s="53"/>
      <c r="Z210">
        <v>0</v>
      </c>
    </row>
    <row r="211" spans="1:26" ht="24.95" customHeight="1" x14ac:dyDescent="0.25">
      <c r="A211" s="179"/>
      <c r="B211" s="205">
        <v>102</v>
      </c>
      <c r="C211" s="180" t="s">
        <v>1513</v>
      </c>
      <c r="D211" s="236" t="s">
        <v>1514</v>
      </c>
      <c r="E211" s="236"/>
      <c r="F211" s="174" t="s">
        <v>175</v>
      </c>
      <c r="G211" s="175">
        <v>4</v>
      </c>
      <c r="H211" s="174"/>
      <c r="I211" s="174">
        <f t="shared" si="19"/>
        <v>0</v>
      </c>
      <c r="J211" s="176">
        <f t="shared" si="20"/>
        <v>764.4</v>
      </c>
      <c r="K211" s="177">
        <f t="shared" si="21"/>
        <v>0</v>
      </c>
      <c r="L211" s="177">
        <f>ROUND(G211*(H211),2)</f>
        <v>0</v>
      </c>
      <c r="M211" s="177"/>
      <c r="N211" s="177">
        <v>191.1</v>
      </c>
      <c r="O211" s="177"/>
      <c r="P211" s="181"/>
      <c r="Q211" s="181"/>
      <c r="R211" s="181"/>
      <c r="S211" s="182">
        <f t="shared" si="23"/>
        <v>0</v>
      </c>
      <c r="T211" s="178"/>
      <c r="U211" s="178"/>
      <c r="V211" s="191"/>
      <c r="W211" s="53"/>
      <c r="Z211">
        <v>0</v>
      </c>
    </row>
    <row r="212" spans="1:26" ht="24.95" customHeight="1" x14ac:dyDescent="0.25">
      <c r="A212" s="179"/>
      <c r="B212" s="205">
        <v>103</v>
      </c>
      <c r="C212" s="180" t="s">
        <v>1515</v>
      </c>
      <c r="D212" s="236" t="s">
        <v>1516</v>
      </c>
      <c r="E212" s="236"/>
      <c r="F212" s="174" t="s">
        <v>191</v>
      </c>
      <c r="G212" s="175">
        <v>138</v>
      </c>
      <c r="H212" s="174"/>
      <c r="I212" s="174">
        <f t="shared" si="19"/>
        <v>0</v>
      </c>
      <c r="J212" s="176">
        <f t="shared" si="20"/>
        <v>781.08</v>
      </c>
      <c r="K212" s="177">
        <f t="shared" si="21"/>
        <v>0</v>
      </c>
      <c r="L212" s="177">
        <f>ROUND(G212*(H212),2)</f>
        <v>0</v>
      </c>
      <c r="M212" s="177"/>
      <c r="N212" s="177">
        <v>5.66</v>
      </c>
      <c r="O212" s="177"/>
      <c r="P212" s="183">
        <v>2.7999999999999998E-4</v>
      </c>
      <c r="Q212" s="181"/>
      <c r="R212" s="181">
        <v>2.7999999999999998E-4</v>
      </c>
      <c r="S212" s="182">
        <f t="shared" si="23"/>
        <v>3.9E-2</v>
      </c>
      <c r="T212" s="178"/>
      <c r="U212" s="178"/>
      <c r="V212" s="191"/>
      <c r="W212" s="53"/>
      <c r="Z212">
        <v>0</v>
      </c>
    </row>
    <row r="213" spans="1:26" ht="24.95" customHeight="1" x14ac:dyDescent="0.25">
      <c r="A213" s="179"/>
      <c r="B213" s="221">
        <v>104</v>
      </c>
      <c r="C213" s="216" t="s">
        <v>1517</v>
      </c>
      <c r="D213" s="315" t="s">
        <v>1518</v>
      </c>
      <c r="E213" s="315"/>
      <c r="F213" s="211" t="s">
        <v>175</v>
      </c>
      <c r="G213" s="212">
        <v>138</v>
      </c>
      <c r="H213" s="211"/>
      <c r="I213" s="211">
        <f t="shared" si="19"/>
        <v>0</v>
      </c>
      <c r="J213" s="213">
        <f t="shared" si="20"/>
        <v>444.36</v>
      </c>
      <c r="K213" s="214">
        <f t="shared" si="21"/>
        <v>0</v>
      </c>
      <c r="L213" s="214"/>
      <c r="M213" s="214">
        <f>ROUND(G213*(H213),2)</f>
        <v>0</v>
      </c>
      <c r="N213" s="214">
        <v>3.22</v>
      </c>
      <c r="O213" s="214"/>
      <c r="P213" s="219">
        <v>1.6000000000000001E-4</v>
      </c>
      <c r="Q213" s="217"/>
      <c r="R213" s="217">
        <v>1.6000000000000001E-4</v>
      </c>
      <c r="S213" s="218">
        <f t="shared" si="23"/>
        <v>2.1999999999999999E-2</v>
      </c>
      <c r="T213" s="215"/>
      <c r="U213" s="215"/>
      <c r="V213" s="220"/>
      <c r="W213" s="53"/>
      <c r="Z213">
        <v>0</v>
      </c>
    </row>
    <row r="214" spans="1:26" ht="24.95" customHeight="1" x14ac:dyDescent="0.25">
      <c r="A214" s="179"/>
      <c r="B214" s="205">
        <v>105</v>
      </c>
      <c r="C214" s="180" t="s">
        <v>1519</v>
      </c>
      <c r="D214" s="236" t="s">
        <v>1520</v>
      </c>
      <c r="E214" s="236"/>
      <c r="F214" s="174" t="s">
        <v>175</v>
      </c>
      <c r="G214" s="175">
        <v>14</v>
      </c>
      <c r="H214" s="174"/>
      <c r="I214" s="174">
        <f t="shared" si="19"/>
        <v>0</v>
      </c>
      <c r="J214" s="176">
        <f t="shared" si="20"/>
        <v>119.56</v>
      </c>
      <c r="K214" s="177">
        <f t="shared" si="21"/>
        <v>0</v>
      </c>
      <c r="L214" s="177">
        <f>ROUND(G214*(H214),2)</f>
        <v>0</v>
      </c>
      <c r="M214" s="177"/>
      <c r="N214" s="177">
        <v>8.5399999999999991</v>
      </c>
      <c r="O214" s="177"/>
      <c r="P214" s="183">
        <v>1E-4</v>
      </c>
      <c r="Q214" s="181"/>
      <c r="R214" s="181">
        <v>1E-4</v>
      </c>
      <c r="S214" s="182">
        <f t="shared" si="23"/>
        <v>1E-3</v>
      </c>
      <c r="T214" s="178"/>
      <c r="U214" s="178"/>
      <c r="V214" s="191"/>
      <c r="W214" s="53"/>
      <c r="Z214">
        <v>0</v>
      </c>
    </row>
    <row r="215" spans="1:26" ht="24.95" customHeight="1" x14ac:dyDescent="0.25">
      <c r="A215" s="179"/>
      <c r="B215" s="221">
        <v>106</v>
      </c>
      <c r="C215" s="216" t="s">
        <v>1521</v>
      </c>
      <c r="D215" s="315" t="s">
        <v>1522</v>
      </c>
      <c r="E215" s="315"/>
      <c r="F215" s="211" t="s">
        <v>175</v>
      </c>
      <c r="G215" s="212">
        <v>29</v>
      </c>
      <c r="H215" s="211"/>
      <c r="I215" s="211">
        <f t="shared" si="19"/>
        <v>0</v>
      </c>
      <c r="J215" s="213">
        <f t="shared" si="20"/>
        <v>1559.91</v>
      </c>
      <c r="K215" s="214">
        <f t="shared" si="21"/>
        <v>0</v>
      </c>
      <c r="L215" s="214"/>
      <c r="M215" s="214">
        <f>ROUND(G215*(H215),2)</f>
        <v>0</v>
      </c>
      <c r="N215" s="214">
        <v>53.79</v>
      </c>
      <c r="O215" s="214"/>
      <c r="P215" s="219">
        <v>2E-3</v>
      </c>
      <c r="Q215" s="217"/>
      <c r="R215" s="217">
        <v>2E-3</v>
      </c>
      <c r="S215" s="218">
        <f t="shared" si="23"/>
        <v>5.8000000000000003E-2</v>
      </c>
      <c r="T215" s="215"/>
      <c r="U215" s="215"/>
      <c r="V215" s="220"/>
      <c r="W215" s="53"/>
      <c r="Z215">
        <v>0</v>
      </c>
    </row>
    <row r="216" spans="1:26" ht="24.95" customHeight="1" x14ac:dyDescent="0.25">
      <c r="A216" s="179"/>
      <c r="B216" s="221">
        <v>107</v>
      </c>
      <c r="C216" s="216" t="s">
        <v>1523</v>
      </c>
      <c r="D216" s="315" t="s">
        <v>1524</v>
      </c>
      <c r="E216" s="315"/>
      <c r="F216" s="211" t="s">
        <v>175</v>
      </c>
      <c r="G216" s="212">
        <v>14</v>
      </c>
      <c r="H216" s="211"/>
      <c r="I216" s="211">
        <f t="shared" si="19"/>
        <v>0</v>
      </c>
      <c r="J216" s="213">
        <f t="shared" si="20"/>
        <v>918.26</v>
      </c>
      <c r="K216" s="214">
        <f t="shared" si="21"/>
        <v>0</v>
      </c>
      <c r="L216" s="214"/>
      <c r="M216" s="214">
        <f>ROUND(G216*(H216),2)</f>
        <v>0</v>
      </c>
      <c r="N216" s="214">
        <v>65.59</v>
      </c>
      <c r="O216" s="214"/>
      <c r="P216" s="217"/>
      <c r="Q216" s="217"/>
      <c r="R216" s="217"/>
      <c r="S216" s="218">
        <f t="shared" si="23"/>
        <v>0</v>
      </c>
      <c r="T216" s="215"/>
      <c r="U216" s="215"/>
      <c r="V216" s="220"/>
      <c r="W216" s="53"/>
      <c r="Z216">
        <v>0</v>
      </c>
    </row>
    <row r="217" spans="1:26" ht="24.95" customHeight="1" x14ac:dyDescent="0.25">
      <c r="A217" s="179"/>
      <c r="B217" s="221">
        <v>108</v>
      </c>
      <c r="C217" s="216" t="s">
        <v>1525</v>
      </c>
      <c r="D217" s="315" t="s">
        <v>1526</v>
      </c>
      <c r="E217" s="315"/>
      <c r="F217" s="211" t="s">
        <v>175</v>
      </c>
      <c r="G217" s="212">
        <v>1</v>
      </c>
      <c r="H217" s="211"/>
      <c r="I217" s="211">
        <f t="shared" si="19"/>
        <v>0</v>
      </c>
      <c r="J217" s="213">
        <f t="shared" si="20"/>
        <v>85.59</v>
      </c>
      <c r="K217" s="214">
        <f t="shared" si="21"/>
        <v>0</v>
      </c>
      <c r="L217" s="214"/>
      <c r="M217" s="214">
        <f>ROUND(G217*(H217),2)</f>
        <v>0</v>
      </c>
      <c r="N217" s="214">
        <v>85.59</v>
      </c>
      <c r="O217" s="214"/>
      <c r="P217" s="217"/>
      <c r="Q217" s="217"/>
      <c r="R217" s="217"/>
      <c r="S217" s="218">
        <f t="shared" si="23"/>
        <v>0</v>
      </c>
      <c r="T217" s="215"/>
      <c r="U217" s="215"/>
      <c r="V217" s="220"/>
      <c r="W217" s="53"/>
      <c r="Z217">
        <v>0</v>
      </c>
    </row>
    <row r="218" spans="1:26" ht="24.95" customHeight="1" x14ac:dyDescent="0.25">
      <c r="A218" s="179"/>
      <c r="B218" s="205">
        <v>109</v>
      </c>
      <c r="C218" s="180" t="s">
        <v>1527</v>
      </c>
      <c r="D218" s="236" t="s">
        <v>1528</v>
      </c>
      <c r="E218" s="236"/>
      <c r="F218" s="174" t="s">
        <v>175</v>
      </c>
      <c r="G218" s="175">
        <v>9</v>
      </c>
      <c r="H218" s="174"/>
      <c r="I218" s="174">
        <f t="shared" si="19"/>
        <v>0</v>
      </c>
      <c r="J218" s="176">
        <f t="shared" si="20"/>
        <v>26.28</v>
      </c>
      <c r="K218" s="177">
        <f t="shared" si="21"/>
        <v>0</v>
      </c>
      <c r="L218" s="177">
        <f>ROUND(G218*(H218),2)</f>
        <v>0</v>
      </c>
      <c r="M218" s="177"/>
      <c r="N218" s="177">
        <v>2.92</v>
      </c>
      <c r="O218" s="177"/>
      <c r="P218" s="183">
        <v>4.0000000000000003E-5</v>
      </c>
      <c r="Q218" s="181"/>
      <c r="R218" s="181">
        <v>4.0000000000000003E-5</v>
      </c>
      <c r="S218" s="182">
        <f t="shared" si="23"/>
        <v>0</v>
      </c>
      <c r="T218" s="178"/>
      <c r="U218" s="178"/>
      <c r="V218" s="191"/>
      <c r="W218" s="53"/>
      <c r="Z218">
        <v>0</v>
      </c>
    </row>
    <row r="219" spans="1:26" ht="24.95" customHeight="1" x14ac:dyDescent="0.25">
      <c r="A219" s="179"/>
      <c r="B219" s="221">
        <v>110</v>
      </c>
      <c r="C219" s="216" t="s">
        <v>1529</v>
      </c>
      <c r="D219" s="315" t="s">
        <v>1530</v>
      </c>
      <c r="E219" s="315"/>
      <c r="F219" s="211" t="s">
        <v>175</v>
      </c>
      <c r="G219" s="212">
        <v>9</v>
      </c>
      <c r="H219" s="211"/>
      <c r="I219" s="211">
        <f t="shared" si="19"/>
        <v>0</v>
      </c>
      <c r="J219" s="213">
        <f t="shared" si="20"/>
        <v>1987.2</v>
      </c>
      <c r="K219" s="214">
        <f t="shared" si="21"/>
        <v>0</v>
      </c>
      <c r="L219" s="214"/>
      <c r="M219" s="214">
        <f>ROUND(G219*(H219),2)</f>
        <v>0</v>
      </c>
      <c r="N219" s="214">
        <v>220.8</v>
      </c>
      <c r="O219" s="214"/>
      <c r="P219" s="217"/>
      <c r="Q219" s="217"/>
      <c r="R219" s="217"/>
      <c r="S219" s="218">
        <f t="shared" si="23"/>
        <v>0</v>
      </c>
      <c r="T219" s="215"/>
      <c r="U219" s="215"/>
      <c r="V219" s="220"/>
      <c r="W219" s="53"/>
      <c r="Z219">
        <v>0</v>
      </c>
    </row>
    <row r="220" spans="1:26" ht="24.95" customHeight="1" x14ac:dyDescent="0.25">
      <c r="A220" s="179"/>
      <c r="B220" s="205">
        <v>111</v>
      </c>
      <c r="C220" s="180" t="s">
        <v>1531</v>
      </c>
      <c r="D220" s="236" t="s">
        <v>1532</v>
      </c>
      <c r="E220" s="236"/>
      <c r="F220" s="174" t="s">
        <v>175</v>
      </c>
      <c r="G220" s="175">
        <v>29</v>
      </c>
      <c r="H220" s="174"/>
      <c r="I220" s="174">
        <f t="shared" si="19"/>
        <v>0</v>
      </c>
      <c r="J220" s="176">
        <f t="shared" si="20"/>
        <v>66.989999999999995</v>
      </c>
      <c r="K220" s="177">
        <f t="shared" si="21"/>
        <v>0</v>
      </c>
      <c r="L220" s="177">
        <f>ROUND(G220*(H220),2)</f>
        <v>0</v>
      </c>
      <c r="M220" s="177"/>
      <c r="N220" s="177">
        <v>2.31</v>
      </c>
      <c r="O220" s="177"/>
      <c r="P220" s="183">
        <v>1.0000000000000001E-5</v>
      </c>
      <c r="Q220" s="181"/>
      <c r="R220" s="181">
        <v>1.0000000000000001E-5</v>
      </c>
      <c r="S220" s="182">
        <f t="shared" si="23"/>
        <v>0</v>
      </c>
      <c r="T220" s="178"/>
      <c r="U220" s="178"/>
      <c r="V220" s="191"/>
      <c r="W220" s="53"/>
      <c r="Z220">
        <v>0</v>
      </c>
    </row>
    <row r="221" spans="1:26" ht="24.95" customHeight="1" x14ac:dyDescent="0.25">
      <c r="A221" s="179"/>
      <c r="B221" s="221">
        <v>112</v>
      </c>
      <c r="C221" s="216" t="s">
        <v>1533</v>
      </c>
      <c r="D221" s="315" t="s">
        <v>1534</v>
      </c>
      <c r="E221" s="315"/>
      <c r="F221" s="211" t="s">
        <v>175</v>
      </c>
      <c r="G221" s="212">
        <v>29</v>
      </c>
      <c r="H221" s="211"/>
      <c r="I221" s="211">
        <f t="shared" si="19"/>
        <v>0</v>
      </c>
      <c r="J221" s="213">
        <f t="shared" si="20"/>
        <v>724.42</v>
      </c>
      <c r="K221" s="214">
        <f t="shared" si="21"/>
        <v>0</v>
      </c>
      <c r="L221" s="214"/>
      <c r="M221" s="214">
        <f>ROUND(G221*(H221),2)</f>
        <v>0</v>
      </c>
      <c r="N221" s="214">
        <v>24.98</v>
      </c>
      <c r="O221" s="214"/>
      <c r="P221" s="219">
        <v>2.0000000000000001E-4</v>
      </c>
      <c r="Q221" s="217"/>
      <c r="R221" s="217">
        <v>2.0000000000000001E-4</v>
      </c>
      <c r="S221" s="218">
        <f t="shared" si="23"/>
        <v>6.0000000000000001E-3</v>
      </c>
      <c r="T221" s="215"/>
      <c r="U221" s="215"/>
      <c r="V221" s="220"/>
      <c r="W221" s="53"/>
      <c r="Z221">
        <v>0</v>
      </c>
    </row>
    <row r="222" spans="1:26" ht="24.95" customHeight="1" x14ac:dyDescent="0.25">
      <c r="A222" s="179"/>
      <c r="B222" s="205">
        <v>113</v>
      </c>
      <c r="C222" s="180" t="s">
        <v>1535</v>
      </c>
      <c r="D222" s="236" t="s">
        <v>1536</v>
      </c>
      <c r="E222" s="236"/>
      <c r="F222" s="174" t="s">
        <v>175</v>
      </c>
      <c r="G222" s="175">
        <v>14</v>
      </c>
      <c r="H222" s="174"/>
      <c r="I222" s="174">
        <f t="shared" si="19"/>
        <v>0</v>
      </c>
      <c r="J222" s="176">
        <f t="shared" si="20"/>
        <v>35</v>
      </c>
      <c r="K222" s="177">
        <f t="shared" si="21"/>
        <v>0</v>
      </c>
      <c r="L222" s="177">
        <f>ROUND(G222*(H222),2)</f>
        <v>0</v>
      </c>
      <c r="M222" s="177"/>
      <c r="N222" s="177">
        <v>2.5</v>
      </c>
      <c r="O222" s="177"/>
      <c r="P222" s="183">
        <v>1.0000000000000001E-5</v>
      </c>
      <c r="Q222" s="181"/>
      <c r="R222" s="181">
        <v>1.0000000000000001E-5</v>
      </c>
      <c r="S222" s="182">
        <f t="shared" si="23"/>
        <v>0</v>
      </c>
      <c r="T222" s="178"/>
      <c r="U222" s="178"/>
      <c r="V222" s="191"/>
      <c r="W222" s="53"/>
      <c r="Z222">
        <v>0</v>
      </c>
    </row>
    <row r="223" spans="1:26" ht="24.95" customHeight="1" x14ac:dyDescent="0.25">
      <c r="A223" s="179"/>
      <c r="B223" s="221">
        <v>114</v>
      </c>
      <c r="C223" s="216" t="s">
        <v>1537</v>
      </c>
      <c r="D223" s="315" t="s">
        <v>1538</v>
      </c>
      <c r="E223" s="315"/>
      <c r="F223" s="211" t="s">
        <v>175</v>
      </c>
      <c r="G223" s="212">
        <v>14</v>
      </c>
      <c r="H223" s="211"/>
      <c r="I223" s="211">
        <f t="shared" si="19"/>
        <v>0</v>
      </c>
      <c r="J223" s="213">
        <f t="shared" si="20"/>
        <v>186.2</v>
      </c>
      <c r="K223" s="214">
        <f t="shared" si="21"/>
        <v>0</v>
      </c>
      <c r="L223" s="214"/>
      <c r="M223" s="214">
        <f>ROUND(G223*(H223),2)</f>
        <v>0</v>
      </c>
      <c r="N223" s="214">
        <v>13.3</v>
      </c>
      <c r="O223" s="214"/>
      <c r="P223" s="219">
        <v>3.6000000000000002E-4</v>
      </c>
      <c r="Q223" s="217"/>
      <c r="R223" s="217">
        <v>3.6000000000000002E-4</v>
      </c>
      <c r="S223" s="218">
        <f t="shared" si="23"/>
        <v>5.0000000000000001E-3</v>
      </c>
      <c r="T223" s="215"/>
      <c r="U223" s="215"/>
      <c r="V223" s="220"/>
      <c r="W223" s="53"/>
      <c r="Z223">
        <v>0</v>
      </c>
    </row>
    <row r="224" spans="1:26" ht="24.95" customHeight="1" x14ac:dyDescent="0.25">
      <c r="A224" s="179"/>
      <c r="B224" s="205">
        <v>115</v>
      </c>
      <c r="C224" s="180" t="s">
        <v>1539</v>
      </c>
      <c r="D224" s="236" t="s">
        <v>1540</v>
      </c>
      <c r="E224" s="236"/>
      <c r="F224" s="174" t="s">
        <v>175</v>
      </c>
      <c r="G224" s="175">
        <v>9</v>
      </c>
      <c r="H224" s="174"/>
      <c r="I224" s="174">
        <f t="shared" si="19"/>
        <v>0</v>
      </c>
      <c r="J224" s="176">
        <f t="shared" si="20"/>
        <v>23.22</v>
      </c>
      <c r="K224" s="177">
        <f t="shared" si="21"/>
        <v>0</v>
      </c>
      <c r="L224" s="177">
        <f>ROUND(G224*(H224),2)</f>
        <v>0</v>
      </c>
      <c r="M224" s="177"/>
      <c r="N224" s="177">
        <v>2.58</v>
      </c>
      <c r="O224" s="177"/>
      <c r="P224" s="183">
        <v>1.0000000000000001E-5</v>
      </c>
      <c r="Q224" s="181"/>
      <c r="R224" s="181">
        <v>1.0000000000000001E-5</v>
      </c>
      <c r="S224" s="182">
        <f t="shared" si="23"/>
        <v>0</v>
      </c>
      <c r="T224" s="178"/>
      <c r="U224" s="178"/>
      <c r="V224" s="191"/>
      <c r="W224" s="53"/>
      <c r="Z224">
        <v>0</v>
      </c>
    </row>
    <row r="225" spans="1:26" ht="35.1" customHeight="1" x14ac:dyDescent="0.25">
      <c r="A225" s="179"/>
      <c r="B225" s="221">
        <v>116</v>
      </c>
      <c r="C225" s="216" t="s">
        <v>1541</v>
      </c>
      <c r="D225" s="315" t="s">
        <v>1542</v>
      </c>
      <c r="E225" s="315"/>
      <c r="F225" s="211" t="s">
        <v>175</v>
      </c>
      <c r="G225" s="212">
        <v>9</v>
      </c>
      <c r="H225" s="211"/>
      <c r="I225" s="211">
        <f t="shared" si="19"/>
        <v>0</v>
      </c>
      <c r="J225" s="213">
        <f t="shared" si="20"/>
        <v>106.92</v>
      </c>
      <c r="K225" s="214">
        <f t="shared" si="21"/>
        <v>0</v>
      </c>
      <c r="L225" s="214"/>
      <c r="M225" s="214">
        <f>ROUND(G225*(H225),2)</f>
        <v>0</v>
      </c>
      <c r="N225" s="214">
        <v>11.88</v>
      </c>
      <c r="O225" s="214"/>
      <c r="P225" s="217"/>
      <c r="Q225" s="217"/>
      <c r="R225" s="217"/>
      <c r="S225" s="218">
        <f t="shared" si="23"/>
        <v>0</v>
      </c>
      <c r="T225" s="215"/>
      <c r="U225" s="215"/>
      <c r="V225" s="220"/>
      <c r="W225" s="53"/>
      <c r="Z225">
        <v>0</v>
      </c>
    </row>
    <row r="226" spans="1:26" ht="24.95" customHeight="1" x14ac:dyDescent="0.25">
      <c r="A226" s="179"/>
      <c r="B226" s="205">
        <v>117</v>
      </c>
      <c r="C226" s="180" t="s">
        <v>1543</v>
      </c>
      <c r="D226" s="236" t="s">
        <v>1544</v>
      </c>
      <c r="E226" s="236"/>
      <c r="F226" s="174" t="s">
        <v>175</v>
      </c>
      <c r="G226" s="175">
        <v>17</v>
      </c>
      <c r="H226" s="174"/>
      <c r="I226" s="174">
        <f t="shared" si="19"/>
        <v>0</v>
      </c>
      <c r="J226" s="176">
        <f t="shared" si="20"/>
        <v>37.229999999999997</v>
      </c>
      <c r="K226" s="177">
        <f t="shared" si="21"/>
        <v>0</v>
      </c>
      <c r="L226" s="177">
        <f>ROUND(G226*(H226),2)</f>
        <v>0</v>
      </c>
      <c r="M226" s="177"/>
      <c r="N226" s="177">
        <v>2.19</v>
      </c>
      <c r="O226" s="177"/>
      <c r="P226" s="183">
        <v>1.0000000000000001E-5</v>
      </c>
      <c r="Q226" s="181"/>
      <c r="R226" s="181">
        <v>1.0000000000000001E-5</v>
      </c>
      <c r="S226" s="182">
        <f t="shared" si="23"/>
        <v>0</v>
      </c>
      <c r="T226" s="178"/>
      <c r="U226" s="178"/>
      <c r="V226" s="191"/>
      <c r="W226" s="53"/>
      <c r="Z226">
        <v>0</v>
      </c>
    </row>
    <row r="227" spans="1:26" ht="35.1" customHeight="1" x14ac:dyDescent="0.25">
      <c r="A227" s="179"/>
      <c r="B227" s="221">
        <v>118</v>
      </c>
      <c r="C227" s="216" t="s">
        <v>1545</v>
      </c>
      <c r="D227" s="315" t="s">
        <v>1546</v>
      </c>
      <c r="E227" s="315"/>
      <c r="F227" s="211" t="s">
        <v>175</v>
      </c>
      <c r="G227" s="212">
        <v>17</v>
      </c>
      <c r="H227" s="211"/>
      <c r="I227" s="211">
        <f t="shared" si="19"/>
        <v>0</v>
      </c>
      <c r="J227" s="213">
        <f t="shared" si="20"/>
        <v>416.33</v>
      </c>
      <c r="K227" s="214">
        <f t="shared" si="21"/>
        <v>0</v>
      </c>
      <c r="L227" s="214"/>
      <c r="M227" s="214">
        <f>ROUND(G227*(H227),2)</f>
        <v>0</v>
      </c>
      <c r="N227" s="214">
        <v>24.49</v>
      </c>
      <c r="O227" s="214"/>
      <c r="P227" s="217"/>
      <c r="Q227" s="217"/>
      <c r="R227" s="217"/>
      <c r="S227" s="218">
        <f t="shared" si="23"/>
        <v>0</v>
      </c>
      <c r="T227" s="215"/>
      <c r="U227" s="215"/>
      <c r="V227" s="220"/>
      <c r="W227" s="53"/>
      <c r="Z227">
        <v>0</v>
      </c>
    </row>
    <row r="228" spans="1:26" ht="24.95" customHeight="1" x14ac:dyDescent="0.25">
      <c r="A228" s="179"/>
      <c r="B228" s="205">
        <v>119</v>
      </c>
      <c r="C228" s="180" t="s">
        <v>1547</v>
      </c>
      <c r="D228" s="236" t="s">
        <v>1548</v>
      </c>
      <c r="E228" s="236"/>
      <c r="F228" s="174" t="s">
        <v>175</v>
      </c>
      <c r="G228" s="175">
        <v>5</v>
      </c>
      <c r="H228" s="174"/>
      <c r="I228" s="174">
        <f t="shared" si="19"/>
        <v>0</v>
      </c>
      <c r="J228" s="176">
        <f t="shared" si="20"/>
        <v>1.8</v>
      </c>
      <c r="K228" s="177">
        <f t="shared" si="21"/>
        <v>0</v>
      </c>
      <c r="L228" s="177">
        <f>ROUND(G228*(H228),2)</f>
        <v>0</v>
      </c>
      <c r="M228" s="177"/>
      <c r="N228" s="177">
        <v>0.36</v>
      </c>
      <c r="O228" s="177"/>
      <c r="P228" s="181"/>
      <c r="Q228" s="181"/>
      <c r="R228" s="181"/>
      <c r="S228" s="182">
        <f t="shared" si="23"/>
        <v>0</v>
      </c>
      <c r="T228" s="178"/>
      <c r="U228" s="178"/>
      <c r="V228" s="191"/>
      <c r="W228" s="53"/>
      <c r="Z228">
        <v>0</v>
      </c>
    </row>
    <row r="229" spans="1:26" ht="24.95" customHeight="1" x14ac:dyDescent="0.25">
      <c r="A229" s="179"/>
      <c r="B229" s="205">
        <v>120</v>
      </c>
      <c r="C229" s="180" t="s">
        <v>1549</v>
      </c>
      <c r="D229" s="236" t="s">
        <v>1550</v>
      </c>
      <c r="E229" s="236"/>
      <c r="F229" s="174" t="s">
        <v>152</v>
      </c>
      <c r="G229" s="175">
        <v>3.5190000000000001</v>
      </c>
      <c r="H229" s="174"/>
      <c r="I229" s="174">
        <f t="shared" si="19"/>
        <v>0</v>
      </c>
      <c r="J229" s="176">
        <f t="shared" si="20"/>
        <v>82.77</v>
      </c>
      <c r="K229" s="177">
        <f t="shared" si="21"/>
        <v>0</v>
      </c>
      <c r="L229" s="177">
        <f>ROUND(G229*(H229),2)</f>
        <v>0</v>
      </c>
      <c r="M229" s="177"/>
      <c r="N229" s="177">
        <v>23.52</v>
      </c>
      <c r="O229" s="177"/>
      <c r="P229" s="181"/>
      <c r="Q229" s="181"/>
      <c r="R229" s="181"/>
      <c r="S229" s="182">
        <f t="shared" si="23"/>
        <v>0</v>
      </c>
      <c r="T229" s="178"/>
      <c r="U229" s="178"/>
      <c r="V229" s="191"/>
      <c r="W229" s="53"/>
      <c r="Z229">
        <v>0</v>
      </c>
    </row>
    <row r="230" spans="1:26" x14ac:dyDescent="0.25">
      <c r="A230" s="10"/>
      <c r="B230" s="204"/>
      <c r="C230" s="172">
        <v>725</v>
      </c>
      <c r="D230" s="235" t="s">
        <v>82</v>
      </c>
      <c r="E230" s="235"/>
      <c r="F230" s="138"/>
      <c r="G230" s="171"/>
      <c r="H230" s="138"/>
      <c r="I230" s="140">
        <f>ROUND((SUM(I192:I229))/1,2)</f>
        <v>0</v>
      </c>
      <c r="J230" s="139"/>
      <c r="K230" s="139"/>
      <c r="L230" s="139">
        <f>ROUND((SUM(L192:L229))/1,2)</f>
        <v>0</v>
      </c>
      <c r="M230" s="139">
        <f>ROUND((SUM(M192:M229))/1,2)</f>
        <v>0</v>
      </c>
      <c r="N230" s="139"/>
      <c r="O230" s="139"/>
      <c r="P230" s="184"/>
      <c r="Q230" s="1"/>
      <c r="R230" s="1"/>
      <c r="S230" s="184">
        <f>ROUND((SUM(S192:S229))/1,2)</f>
        <v>0.63</v>
      </c>
      <c r="T230" s="2"/>
      <c r="U230" s="2"/>
      <c r="V230" s="192">
        <f>ROUND((SUM(V192:V229))/1,2)</f>
        <v>0</v>
      </c>
      <c r="W230" s="53"/>
    </row>
    <row r="231" spans="1:26" x14ac:dyDescent="0.25">
      <c r="A231" s="1"/>
      <c r="B231" s="200"/>
      <c r="C231" s="1"/>
      <c r="D231" s="1"/>
      <c r="E231" s="131"/>
      <c r="F231" s="131"/>
      <c r="G231" s="165"/>
      <c r="H231" s="131"/>
      <c r="I231" s="131"/>
      <c r="J231" s="132"/>
      <c r="K231" s="132"/>
      <c r="L231" s="132"/>
      <c r="M231" s="132"/>
      <c r="N231" s="132"/>
      <c r="O231" s="132"/>
      <c r="P231" s="132"/>
      <c r="Q231" s="1"/>
      <c r="R231" s="1"/>
      <c r="S231" s="1"/>
      <c r="T231" s="1"/>
      <c r="U231" s="1"/>
      <c r="V231" s="193"/>
      <c r="W231" s="53"/>
    </row>
    <row r="232" spans="1:26" x14ac:dyDescent="0.25">
      <c r="A232" s="10"/>
      <c r="B232" s="204"/>
      <c r="C232" s="10"/>
      <c r="D232" s="237" t="s">
        <v>79</v>
      </c>
      <c r="E232" s="237"/>
      <c r="F232" s="138"/>
      <c r="G232" s="171"/>
      <c r="H232" s="138"/>
      <c r="I232" s="140">
        <f>ROUND((SUM(I138:I231))/2,2)</f>
        <v>0</v>
      </c>
      <c r="J232" s="139"/>
      <c r="K232" s="139"/>
      <c r="L232" s="139">
        <f>ROUND((SUM(L138:L231))/2,2)</f>
        <v>0</v>
      </c>
      <c r="M232" s="139">
        <f>ROUND((SUM(M138:M231))/2,2)</f>
        <v>0</v>
      </c>
      <c r="N232" s="139"/>
      <c r="O232" s="139"/>
      <c r="P232" s="184"/>
      <c r="Q232" s="1"/>
      <c r="R232" s="1"/>
      <c r="S232" s="184">
        <f>ROUND((SUM(S138:S231))/2,2)</f>
        <v>1.77</v>
      </c>
      <c r="T232" s="1"/>
      <c r="U232" s="1"/>
      <c r="V232" s="192">
        <f>ROUND((SUM(V138:V231))/2,2)</f>
        <v>0</v>
      </c>
      <c r="W232" s="53"/>
    </row>
    <row r="233" spans="1:26" x14ac:dyDescent="0.25">
      <c r="A233" s="1"/>
      <c r="B233" s="206"/>
      <c r="C233" s="185"/>
      <c r="D233" s="238" t="s">
        <v>95</v>
      </c>
      <c r="E233" s="238"/>
      <c r="F233" s="186"/>
      <c r="G233" s="187"/>
      <c r="H233" s="186"/>
      <c r="I233" s="186">
        <f>ROUND((SUM(I84:I232))/3,2)</f>
        <v>0</v>
      </c>
      <c r="J233" s="188"/>
      <c r="K233" s="188">
        <f>ROUND((SUM(K84:K232))/3,2)</f>
        <v>0</v>
      </c>
      <c r="L233" s="188">
        <f>ROUND((SUM(L84:L232))/3,2)</f>
        <v>0</v>
      </c>
      <c r="M233" s="188">
        <f>ROUND((SUM(M84:M232))/3,2)</f>
        <v>0</v>
      </c>
      <c r="N233" s="188"/>
      <c r="O233" s="188"/>
      <c r="P233" s="187"/>
      <c r="Q233" s="185"/>
      <c r="R233" s="185"/>
      <c r="S233" s="187">
        <f>ROUND((SUM(S84:S232))/3,2)</f>
        <v>299.26</v>
      </c>
      <c r="T233" s="185"/>
      <c r="U233" s="185"/>
      <c r="V233" s="194">
        <f>ROUND((SUM(V84:V232))/3,2)</f>
        <v>0</v>
      </c>
      <c r="W233" s="53"/>
      <c r="Z233">
        <f>(SUM(Z84:Z232))</f>
        <v>0</v>
      </c>
    </row>
  </sheetData>
  <mergeCells count="194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69:D69"/>
    <mergeCell ref="B73:V73"/>
    <mergeCell ref="H1:I1"/>
    <mergeCell ref="B75:E75"/>
    <mergeCell ref="B76:E76"/>
    <mergeCell ref="B77:E77"/>
    <mergeCell ref="I75:P75"/>
    <mergeCell ref="B61:D61"/>
    <mergeCell ref="B63:D63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D90:E90"/>
    <mergeCell ref="D91:E91"/>
    <mergeCell ref="D92:E92"/>
    <mergeCell ref="D93:E93"/>
    <mergeCell ref="D94:E94"/>
    <mergeCell ref="D95:E95"/>
    <mergeCell ref="D84:E84"/>
    <mergeCell ref="D85:E85"/>
    <mergeCell ref="D86:E86"/>
    <mergeCell ref="D87:E87"/>
    <mergeCell ref="D88:E88"/>
    <mergeCell ref="D89:E89"/>
    <mergeCell ref="D102:E102"/>
    <mergeCell ref="D103:E103"/>
    <mergeCell ref="D104:E104"/>
    <mergeCell ref="D105:E105"/>
    <mergeCell ref="D106:E106"/>
    <mergeCell ref="D108:E108"/>
    <mergeCell ref="D96:E96"/>
    <mergeCell ref="D97:E97"/>
    <mergeCell ref="D98:E98"/>
    <mergeCell ref="D99:E99"/>
    <mergeCell ref="D100:E100"/>
    <mergeCell ref="D101:E101"/>
    <mergeCell ref="D117:E117"/>
    <mergeCell ref="D118:E118"/>
    <mergeCell ref="D119:E119"/>
    <mergeCell ref="D120:E120"/>
    <mergeCell ref="D121:E121"/>
    <mergeCell ref="D122:E122"/>
    <mergeCell ref="D109:E109"/>
    <mergeCell ref="D110:E110"/>
    <mergeCell ref="D111:E111"/>
    <mergeCell ref="D113:E113"/>
    <mergeCell ref="D114:E114"/>
    <mergeCell ref="D115:E115"/>
    <mergeCell ref="D129:E129"/>
    <mergeCell ref="D130:E130"/>
    <mergeCell ref="D132:E132"/>
    <mergeCell ref="D133:E133"/>
    <mergeCell ref="D134:E134"/>
    <mergeCell ref="D136:E136"/>
    <mergeCell ref="D123:E123"/>
    <mergeCell ref="D124:E124"/>
    <mergeCell ref="D125:E125"/>
    <mergeCell ref="D126:E126"/>
    <mergeCell ref="D127:E127"/>
    <mergeCell ref="D128:E128"/>
    <mergeCell ref="D144:E144"/>
    <mergeCell ref="D145:E145"/>
    <mergeCell ref="D146:E146"/>
    <mergeCell ref="D147:E147"/>
    <mergeCell ref="D148:E148"/>
    <mergeCell ref="D149:E149"/>
    <mergeCell ref="D138:E138"/>
    <mergeCell ref="D139:E139"/>
    <mergeCell ref="D140:E140"/>
    <mergeCell ref="D141:E141"/>
    <mergeCell ref="D142:E142"/>
    <mergeCell ref="D143:E143"/>
    <mergeCell ref="D156:E156"/>
    <mergeCell ref="D157:E157"/>
    <mergeCell ref="D158:E158"/>
    <mergeCell ref="D159:E159"/>
    <mergeCell ref="D160:E160"/>
    <mergeCell ref="D161:E161"/>
    <mergeCell ref="D150:E150"/>
    <mergeCell ref="D151:E151"/>
    <mergeCell ref="D152:E152"/>
    <mergeCell ref="D153:E153"/>
    <mergeCell ref="D154:E154"/>
    <mergeCell ref="D155:E155"/>
    <mergeCell ref="D169:E169"/>
    <mergeCell ref="D170:E170"/>
    <mergeCell ref="D171:E171"/>
    <mergeCell ref="D172:E172"/>
    <mergeCell ref="D173:E173"/>
    <mergeCell ref="D174:E174"/>
    <mergeCell ref="D163:E163"/>
    <mergeCell ref="D164:E164"/>
    <mergeCell ref="D165:E165"/>
    <mergeCell ref="D166:E166"/>
    <mergeCell ref="D167:E167"/>
    <mergeCell ref="D168:E168"/>
    <mergeCell ref="D181:E181"/>
    <mergeCell ref="D182:E182"/>
    <mergeCell ref="D183:E183"/>
    <mergeCell ref="D184:E184"/>
    <mergeCell ref="D185:E185"/>
    <mergeCell ref="D186:E186"/>
    <mergeCell ref="D175:E175"/>
    <mergeCell ref="D176:E176"/>
    <mergeCell ref="D177:E177"/>
    <mergeCell ref="D178:E178"/>
    <mergeCell ref="D179:E179"/>
    <mergeCell ref="D180:E180"/>
    <mergeCell ref="D194:E194"/>
    <mergeCell ref="D195:E195"/>
    <mergeCell ref="D196:E196"/>
    <mergeCell ref="D197:E197"/>
    <mergeCell ref="D198:E198"/>
    <mergeCell ref="D199:E199"/>
    <mergeCell ref="D187:E187"/>
    <mergeCell ref="D188:E188"/>
    <mergeCell ref="D189:E189"/>
    <mergeCell ref="D190:E190"/>
    <mergeCell ref="D192:E192"/>
    <mergeCell ref="D193:E193"/>
    <mergeCell ref="D206:E206"/>
    <mergeCell ref="D207:E207"/>
    <mergeCell ref="D208:E208"/>
    <mergeCell ref="D209:E209"/>
    <mergeCell ref="D210:E210"/>
    <mergeCell ref="D211:E211"/>
    <mergeCell ref="D200:E200"/>
    <mergeCell ref="D201:E201"/>
    <mergeCell ref="D202:E202"/>
    <mergeCell ref="D203:E203"/>
    <mergeCell ref="D204:E204"/>
    <mergeCell ref="D205:E205"/>
    <mergeCell ref="D218:E218"/>
    <mergeCell ref="D219:E219"/>
    <mergeCell ref="D220:E220"/>
    <mergeCell ref="D221:E221"/>
    <mergeCell ref="D222:E222"/>
    <mergeCell ref="D223:E223"/>
    <mergeCell ref="D212:E212"/>
    <mergeCell ref="D213:E213"/>
    <mergeCell ref="D214:E214"/>
    <mergeCell ref="D215:E215"/>
    <mergeCell ref="D216:E216"/>
    <mergeCell ref="D217:E217"/>
    <mergeCell ref="D230:E230"/>
    <mergeCell ref="D232:E232"/>
    <mergeCell ref="D233:E233"/>
    <mergeCell ref="D224:E224"/>
    <mergeCell ref="D225:E225"/>
    <mergeCell ref="D226:E226"/>
    <mergeCell ref="D227:E227"/>
    <mergeCell ref="D228:E228"/>
    <mergeCell ref="D229:E22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3:B8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SO01 Prestavba záp.tribúny vrát.hl. vst.a prislúchajúceho zázemia ZŠ - ZTI</oddHeader>
    <oddFooter>&amp;RStrana &amp;P z &amp;N    &amp;L&amp;7Spracované systémom Systematic® Kalkulus, tel.: 051 77 10 585</oddFooter>
  </headerFooter>
  <rowBreaks count="2" manualBreakCount="2">
    <brk id="40" max="16383" man="1"/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"/>
  <sheetViews>
    <sheetView workbookViewId="0">
      <pane ySplit="1" topLeftCell="A156" activePane="bottomLeft" state="frozen"/>
      <selection pane="bottomLeft" activeCell="H84" sqref="H84:H172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1551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27523'!E57</f>
        <v>0</v>
      </c>
      <c r="D15" s="58">
        <f>'SO 27523'!F57</f>
        <v>0</v>
      </c>
      <c r="E15" s="67">
        <f>'SO 27523'!G57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27523'!E65</f>
        <v>0</v>
      </c>
      <c r="D16" s="93">
        <f>'SO 27523'!F65</f>
        <v>0</v>
      </c>
      <c r="E16" s="94">
        <f>'SO 27523'!G65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(SUM(Z82:Z173))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27523'!K82:'SO 27523'!K173)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27523'!K82:'SO 27523'!K173)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1551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78</v>
      </c>
      <c r="C56" s="256"/>
      <c r="D56" s="256"/>
      <c r="E56" s="138">
        <f>'SO 27523'!L85</f>
        <v>0</v>
      </c>
      <c r="F56" s="138">
        <f>'SO 27523'!M85</f>
        <v>0</v>
      </c>
      <c r="G56" s="138">
        <f>'SO 27523'!I85</f>
        <v>0</v>
      </c>
      <c r="H56" s="139">
        <f>'SO 27523'!S85</f>
        <v>0</v>
      </c>
      <c r="I56" s="139">
        <f>'SO 27523'!V85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7" t="s">
        <v>76</v>
      </c>
      <c r="C57" s="237"/>
      <c r="D57" s="237"/>
      <c r="E57" s="140">
        <f>'SO 27523'!L87</f>
        <v>0</v>
      </c>
      <c r="F57" s="140">
        <f>'SO 27523'!M87</f>
        <v>0</v>
      </c>
      <c r="G57" s="140">
        <f>'SO 27523'!I87</f>
        <v>0</v>
      </c>
      <c r="H57" s="141">
        <f>'SO 27523'!S87</f>
        <v>0</v>
      </c>
      <c r="I57" s="141">
        <f>'SO 27523'!V87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"/>
      <c r="B58" s="20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257" t="s">
        <v>79</v>
      </c>
      <c r="C59" s="237"/>
      <c r="D59" s="237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5" t="s">
        <v>299</v>
      </c>
      <c r="C60" s="256"/>
      <c r="D60" s="256"/>
      <c r="E60" s="138">
        <f>'SO 27523'!L96</f>
        <v>0</v>
      </c>
      <c r="F60" s="138">
        <f>'SO 27523'!M96</f>
        <v>0</v>
      </c>
      <c r="G60" s="138">
        <f>'SO 27523'!I96</f>
        <v>0</v>
      </c>
      <c r="H60" s="139">
        <f>'SO 27523'!S96</f>
        <v>0</v>
      </c>
      <c r="I60" s="139">
        <f>'SO 27523'!V96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83</v>
      </c>
      <c r="C61" s="256"/>
      <c r="D61" s="256"/>
      <c r="E61" s="138">
        <f>'SO 27523'!L109</f>
        <v>0</v>
      </c>
      <c r="F61" s="138">
        <f>'SO 27523'!M109</f>
        <v>0</v>
      </c>
      <c r="G61" s="138">
        <f>'SO 27523'!I109</f>
        <v>0</v>
      </c>
      <c r="H61" s="139">
        <f>'SO 27523'!S109</f>
        <v>0</v>
      </c>
      <c r="I61" s="139">
        <f>'SO 27523'!V109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1552</v>
      </c>
      <c r="C62" s="256"/>
      <c r="D62" s="256"/>
      <c r="E62" s="138">
        <f>'SO 27523'!L132</f>
        <v>0</v>
      </c>
      <c r="F62" s="138">
        <f>'SO 27523'!M132</f>
        <v>0</v>
      </c>
      <c r="G62" s="138">
        <f>'SO 27523'!I132</f>
        <v>0</v>
      </c>
      <c r="H62" s="139">
        <f>'SO 27523'!S132</f>
        <v>0</v>
      </c>
      <c r="I62" s="139">
        <f>'SO 27523'!V132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84</v>
      </c>
      <c r="C63" s="256"/>
      <c r="D63" s="256"/>
      <c r="E63" s="138">
        <f>'SO 27523'!L167</f>
        <v>0</v>
      </c>
      <c r="F63" s="138">
        <f>'SO 27523'!M167</f>
        <v>0</v>
      </c>
      <c r="G63" s="138">
        <f>'SO 27523'!I167</f>
        <v>0</v>
      </c>
      <c r="H63" s="139">
        <f>'SO 27523'!S167</f>
        <v>0</v>
      </c>
      <c r="I63" s="139">
        <f>'SO 27523'!V167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306</v>
      </c>
      <c r="C64" s="256"/>
      <c r="D64" s="256"/>
      <c r="E64" s="138">
        <f>'SO 27523'!L171</f>
        <v>0</v>
      </c>
      <c r="F64" s="138">
        <f>'SO 27523'!M171</f>
        <v>0</v>
      </c>
      <c r="G64" s="138">
        <f>'SO 27523'!I171</f>
        <v>0</v>
      </c>
      <c r="H64" s="139">
        <f>'SO 27523'!S171</f>
        <v>0</v>
      </c>
      <c r="I64" s="139">
        <f>'SO 27523'!V171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7" t="s">
        <v>79</v>
      </c>
      <c r="C65" s="237"/>
      <c r="D65" s="237"/>
      <c r="E65" s="140">
        <f>'SO 27523'!L173</f>
        <v>0</v>
      </c>
      <c r="F65" s="140">
        <f>'SO 27523'!M173</f>
        <v>0</v>
      </c>
      <c r="G65" s="140">
        <f>'SO 27523'!I173</f>
        <v>0</v>
      </c>
      <c r="H65" s="141">
        <f>'SO 27523'!S173</f>
        <v>0</v>
      </c>
      <c r="I65" s="141">
        <f>'SO 27523'!V173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"/>
      <c r="B66" s="200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3"/>
    </row>
    <row r="67" spans="1:26" x14ac:dyDescent="0.25">
      <c r="A67" s="142"/>
      <c r="B67" s="240" t="s">
        <v>95</v>
      </c>
      <c r="C67" s="241"/>
      <c r="D67" s="241"/>
      <c r="E67" s="144">
        <f>'SO 27523'!L174</f>
        <v>0</v>
      </c>
      <c r="F67" s="144">
        <f>'SO 27523'!M174</f>
        <v>0</v>
      </c>
      <c r="G67" s="144">
        <f>'SO 27523'!I174</f>
        <v>0</v>
      </c>
      <c r="H67" s="145">
        <f>'SO 27523'!S174</f>
        <v>0</v>
      </c>
      <c r="I67" s="145">
        <f>'SO 27523'!V174</f>
        <v>0</v>
      </c>
      <c r="J67" s="146"/>
      <c r="K67" s="146"/>
      <c r="L67" s="146"/>
      <c r="M67" s="146"/>
      <c r="N67" s="146"/>
      <c r="O67" s="146"/>
      <c r="P67" s="146"/>
      <c r="Q67" s="147"/>
      <c r="R67" s="147"/>
      <c r="S67" s="147"/>
      <c r="T67" s="147"/>
      <c r="U67" s="147"/>
      <c r="V67" s="152"/>
      <c r="W67" s="208"/>
      <c r="X67" s="143"/>
      <c r="Y67" s="143"/>
      <c r="Z67" s="143"/>
    </row>
    <row r="68" spans="1:26" x14ac:dyDescent="0.25">
      <c r="A68" s="15"/>
      <c r="B68" s="42"/>
      <c r="C68" s="3"/>
      <c r="D68" s="3"/>
      <c r="E68" s="14"/>
      <c r="F68" s="14"/>
      <c r="G68" s="14"/>
      <c r="H68" s="153"/>
      <c r="I68" s="153"/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38"/>
      <c r="C70" s="8"/>
      <c r="D70" s="8"/>
      <c r="E70" s="27"/>
      <c r="F70" s="27"/>
      <c r="G70" s="27"/>
      <c r="H70" s="154"/>
      <c r="I70" s="154"/>
      <c r="J70" s="154"/>
      <c r="K70" s="154"/>
      <c r="L70" s="154"/>
      <c r="M70" s="154"/>
      <c r="N70" s="154"/>
      <c r="O70" s="154"/>
      <c r="P70" s="154"/>
      <c r="Q70" s="16"/>
      <c r="R70" s="16"/>
      <c r="S70" s="16"/>
      <c r="T70" s="16"/>
      <c r="U70" s="16"/>
      <c r="V70" s="16"/>
      <c r="W70" s="53"/>
    </row>
    <row r="71" spans="1:26" ht="35.1" customHeight="1" x14ac:dyDescent="0.25">
      <c r="A71" s="1"/>
      <c r="B71" s="242" t="s">
        <v>96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53"/>
    </row>
    <row r="72" spans="1:26" x14ac:dyDescent="0.25">
      <c r="A72" s="15"/>
      <c r="B72" s="97"/>
      <c r="C72" s="19"/>
      <c r="D72" s="19"/>
      <c r="E72" s="99"/>
      <c r="F72" s="99"/>
      <c r="G72" s="99"/>
      <c r="H72" s="168"/>
      <c r="I72" s="168"/>
      <c r="J72" s="168"/>
      <c r="K72" s="168"/>
      <c r="L72" s="168"/>
      <c r="M72" s="168"/>
      <c r="N72" s="168"/>
      <c r="O72" s="168"/>
      <c r="P72" s="168"/>
      <c r="Q72" s="20"/>
      <c r="R72" s="20"/>
      <c r="S72" s="20"/>
      <c r="T72" s="20"/>
      <c r="U72" s="20"/>
      <c r="V72" s="20"/>
      <c r="W72" s="53"/>
    </row>
    <row r="73" spans="1:26" ht="20.100000000000001" customHeight="1" x14ac:dyDescent="0.25">
      <c r="A73" s="195"/>
      <c r="B73" s="246" t="s">
        <v>37</v>
      </c>
      <c r="C73" s="247"/>
      <c r="D73" s="247"/>
      <c r="E73" s="248"/>
      <c r="F73" s="166"/>
      <c r="G73" s="166"/>
      <c r="H73" s="167" t="s">
        <v>107</v>
      </c>
      <c r="I73" s="252" t="s">
        <v>108</v>
      </c>
      <c r="J73" s="253"/>
      <c r="K73" s="253"/>
      <c r="L73" s="253"/>
      <c r="M73" s="253"/>
      <c r="N73" s="253"/>
      <c r="O73" s="253"/>
      <c r="P73" s="254"/>
      <c r="Q73" s="18"/>
      <c r="R73" s="18"/>
      <c r="S73" s="18"/>
      <c r="T73" s="18"/>
      <c r="U73" s="18"/>
      <c r="V73" s="18"/>
      <c r="W73" s="53"/>
    </row>
    <row r="74" spans="1:26" ht="20.100000000000001" customHeight="1" x14ac:dyDescent="0.25">
      <c r="A74" s="195"/>
      <c r="B74" s="249" t="s">
        <v>38</v>
      </c>
      <c r="C74" s="250"/>
      <c r="D74" s="250"/>
      <c r="E74" s="251"/>
      <c r="F74" s="162"/>
      <c r="G74" s="162"/>
      <c r="H74" s="163" t="s">
        <v>32</v>
      </c>
      <c r="I74" s="16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20.100000000000001" customHeight="1" x14ac:dyDescent="0.25">
      <c r="A75" s="195"/>
      <c r="B75" s="249" t="s">
        <v>39</v>
      </c>
      <c r="C75" s="250"/>
      <c r="D75" s="250"/>
      <c r="E75" s="251"/>
      <c r="F75" s="162"/>
      <c r="G75" s="162"/>
      <c r="H75" s="163" t="s">
        <v>109</v>
      </c>
      <c r="I75" s="163" t="s">
        <v>36</v>
      </c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20.100000000000001" customHeight="1" x14ac:dyDescent="0.25">
      <c r="A76" s="15"/>
      <c r="B76" s="199" t="s">
        <v>110</v>
      </c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20.100000000000001" customHeight="1" x14ac:dyDescent="0.25">
      <c r="A77" s="15"/>
      <c r="B77" s="199" t="s">
        <v>1551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20.100000000000001" customHeight="1" x14ac:dyDescent="0.25">
      <c r="A78" s="15"/>
      <c r="B78" s="42"/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20.100000000000001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5"/>
      <c r="B80" s="201" t="s">
        <v>75</v>
      </c>
      <c r="C80" s="164"/>
      <c r="D80" s="164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x14ac:dyDescent="0.25">
      <c r="A81" s="2"/>
      <c r="B81" s="202" t="s">
        <v>97</v>
      </c>
      <c r="C81" s="128" t="s">
        <v>98</v>
      </c>
      <c r="D81" s="128" t="s">
        <v>99</v>
      </c>
      <c r="E81" s="155"/>
      <c r="F81" s="155" t="s">
        <v>100</v>
      </c>
      <c r="G81" s="155" t="s">
        <v>101</v>
      </c>
      <c r="H81" s="156" t="s">
        <v>102</v>
      </c>
      <c r="I81" s="156" t="s">
        <v>103</v>
      </c>
      <c r="J81" s="156"/>
      <c r="K81" s="156"/>
      <c r="L81" s="156"/>
      <c r="M81" s="156"/>
      <c r="N81" s="156"/>
      <c r="O81" s="156"/>
      <c r="P81" s="156" t="s">
        <v>104</v>
      </c>
      <c r="Q81" s="157"/>
      <c r="R81" s="157"/>
      <c r="S81" s="128" t="s">
        <v>105</v>
      </c>
      <c r="T81" s="158"/>
      <c r="U81" s="158"/>
      <c r="V81" s="128" t="s">
        <v>106</v>
      </c>
      <c r="W81" s="53"/>
    </row>
    <row r="82" spans="1:26" x14ac:dyDescent="0.25">
      <c r="A82" s="10"/>
      <c r="B82" s="203"/>
      <c r="C82" s="169"/>
      <c r="D82" s="239" t="s">
        <v>76</v>
      </c>
      <c r="E82" s="239"/>
      <c r="F82" s="134"/>
      <c r="G82" s="170"/>
      <c r="H82" s="134"/>
      <c r="I82" s="134"/>
      <c r="J82" s="135"/>
      <c r="K82" s="135"/>
      <c r="L82" s="135"/>
      <c r="M82" s="135"/>
      <c r="N82" s="135"/>
      <c r="O82" s="135"/>
      <c r="P82" s="135"/>
      <c r="Q82" s="133"/>
      <c r="R82" s="133"/>
      <c r="S82" s="133"/>
      <c r="T82" s="133"/>
      <c r="U82" s="133"/>
      <c r="V82" s="189"/>
      <c r="W82" s="208"/>
      <c r="X82" s="137"/>
      <c r="Y82" s="137"/>
      <c r="Z82" s="137"/>
    </row>
    <row r="83" spans="1:26" x14ac:dyDescent="0.25">
      <c r="A83" s="10"/>
      <c r="B83" s="204"/>
      <c r="C83" s="172">
        <v>9</v>
      </c>
      <c r="D83" s="235" t="s">
        <v>78</v>
      </c>
      <c r="E83" s="235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10"/>
      <c r="R83" s="10"/>
      <c r="S83" s="10"/>
      <c r="T83" s="10"/>
      <c r="U83" s="10"/>
      <c r="V83" s="190"/>
      <c r="W83" s="208"/>
      <c r="X83" s="137"/>
      <c r="Y83" s="137"/>
      <c r="Z83" s="137"/>
    </row>
    <row r="84" spans="1:26" ht="24.95" customHeight="1" x14ac:dyDescent="0.25">
      <c r="A84" s="179"/>
      <c r="B84" s="205">
        <v>1</v>
      </c>
      <c r="C84" s="180" t="s">
        <v>1553</v>
      </c>
      <c r="D84" s="236" t="s">
        <v>1554</v>
      </c>
      <c r="E84" s="236"/>
      <c r="F84" s="174" t="s">
        <v>610</v>
      </c>
      <c r="G84" s="175">
        <v>1</v>
      </c>
      <c r="H84" s="174"/>
      <c r="I84" s="174">
        <f>ROUND(G84*(H84),2)</f>
        <v>0</v>
      </c>
      <c r="J84" s="176">
        <f>ROUND(G84*(N84),2)</f>
        <v>875</v>
      </c>
      <c r="K84" s="177">
        <f>ROUND(G84*(O84),2)</f>
        <v>0</v>
      </c>
      <c r="L84" s="177">
        <f>ROUND(G84*(H84),2)</f>
        <v>0</v>
      </c>
      <c r="M84" s="177"/>
      <c r="N84" s="177">
        <v>875</v>
      </c>
      <c r="O84" s="177"/>
      <c r="P84" s="181"/>
      <c r="Q84" s="181"/>
      <c r="R84" s="181"/>
      <c r="S84" s="182">
        <f>ROUND(G84*(P84),3)</f>
        <v>0</v>
      </c>
      <c r="T84" s="178"/>
      <c r="U84" s="178"/>
      <c r="V84" s="191"/>
      <c r="W84" s="53"/>
      <c r="Z84">
        <v>0</v>
      </c>
    </row>
    <row r="85" spans="1:26" x14ac:dyDescent="0.25">
      <c r="A85" s="10"/>
      <c r="B85" s="204"/>
      <c r="C85" s="172">
        <v>9</v>
      </c>
      <c r="D85" s="235" t="s">
        <v>78</v>
      </c>
      <c r="E85" s="235"/>
      <c r="F85" s="138"/>
      <c r="G85" s="171"/>
      <c r="H85" s="138"/>
      <c r="I85" s="140">
        <f>ROUND((SUM(I83:I84))/1,2)</f>
        <v>0</v>
      </c>
      <c r="J85" s="139"/>
      <c r="K85" s="139"/>
      <c r="L85" s="139">
        <f>ROUND((SUM(L83:L84))/1,2)</f>
        <v>0</v>
      </c>
      <c r="M85" s="139">
        <f>ROUND((SUM(M83:M84))/1,2)</f>
        <v>0</v>
      </c>
      <c r="N85" s="139"/>
      <c r="O85" s="139"/>
      <c r="P85" s="139"/>
      <c r="Q85" s="10"/>
      <c r="R85" s="10"/>
      <c r="S85" s="10">
        <f>ROUND((SUM(S83:S84))/1,2)</f>
        <v>0</v>
      </c>
      <c r="T85" s="10"/>
      <c r="U85" s="10"/>
      <c r="V85" s="192">
        <f>ROUND((SUM(V83:V84))/1,2)</f>
        <v>0</v>
      </c>
      <c r="W85" s="208"/>
      <c r="X85" s="137"/>
      <c r="Y85" s="137"/>
      <c r="Z85" s="137"/>
    </row>
    <row r="86" spans="1:26" x14ac:dyDescent="0.25">
      <c r="A86" s="1"/>
      <c r="B86" s="200"/>
      <c r="C86" s="1"/>
      <c r="D86" s="1"/>
      <c r="E86" s="131"/>
      <c r="F86" s="131"/>
      <c r="G86" s="165"/>
      <c r="H86" s="131"/>
      <c r="I86" s="131"/>
      <c r="J86" s="132"/>
      <c r="K86" s="132"/>
      <c r="L86" s="132"/>
      <c r="M86" s="132"/>
      <c r="N86" s="132"/>
      <c r="O86" s="132"/>
      <c r="P86" s="132"/>
      <c r="Q86" s="1"/>
      <c r="R86" s="1"/>
      <c r="S86" s="1"/>
      <c r="T86" s="1"/>
      <c r="U86" s="1"/>
      <c r="V86" s="193"/>
      <c r="W86" s="53"/>
    </row>
    <row r="87" spans="1:26" x14ac:dyDescent="0.25">
      <c r="A87" s="10"/>
      <c r="B87" s="204"/>
      <c r="C87" s="10"/>
      <c r="D87" s="237" t="s">
        <v>76</v>
      </c>
      <c r="E87" s="237"/>
      <c r="F87" s="138"/>
      <c r="G87" s="171"/>
      <c r="H87" s="138"/>
      <c r="I87" s="140">
        <f>ROUND((SUM(I82:I86))/2,2)</f>
        <v>0</v>
      </c>
      <c r="J87" s="139"/>
      <c r="K87" s="139"/>
      <c r="L87" s="138">
        <f>ROUND((SUM(L82:L86))/2,2)</f>
        <v>0</v>
      </c>
      <c r="M87" s="138">
        <f>ROUND((SUM(M82:M86))/2,2)</f>
        <v>0</v>
      </c>
      <c r="N87" s="139"/>
      <c r="O87" s="139"/>
      <c r="P87" s="184"/>
      <c r="Q87" s="10"/>
      <c r="R87" s="10"/>
      <c r="S87" s="184">
        <f>ROUND((SUM(S82:S86))/2,2)</f>
        <v>0</v>
      </c>
      <c r="T87" s="10"/>
      <c r="U87" s="10"/>
      <c r="V87" s="192">
        <f>ROUND((SUM(V82:V86))/2,2)</f>
        <v>0</v>
      </c>
      <c r="W87" s="53"/>
    </row>
    <row r="88" spans="1:26" x14ac:dyDescent="0.25">
      <c r="A88" s="1"/>
      <c r="B88" s="200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3"/>
      <c r="W88" s="53"/>
    </row>
    <row r="89" spans="1:26" x14ac:dyDescent="0.25">
      <c r="A89" s="10"/>
      <c r="B89" s="204"/>
      <c r="C89" s="10"/>
      <c r="D89" s="237" t="s">
        <v>79</v>
      </c>
      <c r="E89" s="237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0"/>
      <c r="W89" s="208"/>
      <c r="X89" s="137"/>
      <c r="Y89" s="137"/>
      <c r="Z89" s="137"/>
    </row>
    <row r="90" spans="1:26" x14ac:dyDescent="0.25">
      <c r="A90" s="10"/>
      <c r="B90" s="204"/>
      <c r="C90" s="172">
        <v>712</v>
      </c>
      <c r="D90" s="235" t="s">
        <v>299</v>
      </c>
      <c r="E90" s="235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10"/>
      <c r="R90" s="10"/>
      <c r="S90" s="10"/>
      <c r="T90" s="10"/>
      <c r="U90" s="10"/>
      <c r="V90" s="190"/>
      <c r="W90" s="208"/>
      <c r="X90" s="137"/>
      <c r="Y90" s="137"/>
      <c r="Z90" s="137"/>
    </row>
    <row r="91" spans="1:26" ht="24.95" customHeight="1" x14ac:dyDescent="0.25">
      <c r="A91" s="179"/>
      <c r="B91" s="205">
        <v>2</v>
      </c>
      <c r="C91" s="180" t="s">
        <v>1555</v>
      </c>
      <c r="D91" s="236" t="s">
        <v>1556</v>
      </c>
      <c r="E91" s="236"/>
      <c r="F91" s="174" t="s">
        <v>133</v>
      </c>
      <c r="G91" s="175">
        <v>151</v>
      </c>
      <c r="H91" s="174"/>
      <c r="I91" s="174">
        <f>ROUND(G91*(H91),2)</f>
        <v>0</v>
      </c>
      <c r="J91" s="176">
        <f>ROUND(G91*(N91),2)</f>
        <v>291.43</v>
      </c>
      <c r="K91" s="177">
        <f>ROUND(G91*(O91),2)</f>
        <v>0</v>
      </c>
      <c r="L91" s="177">
        <f>ROUND(G91*(H91),2)</f>
        <v>0</v>
      </c>
      <c r="M91" s="177"/>
      <c r="N91" s="177">
        <v>1.9300000000000002</v>
      </c>
      <c r="O91" s="177"/>
      <c r="P91" s="181"/>
      <c r="Q91" s="181"/>
      <c r="R91" s="181"/>
      <c r="S91" s="182">
        <f>ROUND(G91*(P91),3)</f>
        <v>0</v>
      </c>
      <c r="T91" s="178"/>
      <c r="U91" s="178"/>
      <c r="V91" s="191"/>
      <c r="W91" s="53"/>
      <c r="Z91">
        <v>0</v>
      </c>
    </row>
    <row r="92" spans="1:26" ht="24.95" customHeight="1" x14ac:dyDescent="0.25">
      <c r="A92" s="179"/>
      <c r="B92" s="205">
        <v>3</v>
      </c>
      <c r="C92" s="180" t="s">
        <v>1557</v>
      </c>
      <c r="D92" s="236" t="s">
        <v>1558</v>
      </c>
      <c r="E92" s="236"/>
      <c r="F92" s="174" t="s">
        <v>133</v>
      </c>
      <c r="G92" s="175">
        <v>171</v>
      </c>
      <c r="H92" s="174"/>
      <c r="I92" s="174">
        <f>ROUND(G92*(H92),2)</f>
        <v>0</v>
      </c>
      <c r="J92" s="176">
        <f>ROUND(G92*(N92),2)</f>
        <v>374.49</v>
      </c>
      <c r="K92" s="177">
        <f>ROUND(G92*(O92),2)</f>
        <v>0</v>
      </c>
      <c r="L92" s="177">
        <f>ROUND(G92*(H92),2)</f>
        <v>0</v>
      </c>
      <c r="M92" s="177"/>
      <c r="N92" s="177">
        <v>2.19</v>
      </c>
      <c r="O92" s="177"/>
      <c r="P92" s="181"/>
      <c r="Q92" s="181"/>
      <c r="R92" s="181"/>
      <c r="S92" s="182">
        <f>ROUND(G92*(P92),3)</f>
        <v>0</v>
      </c>
      <c r="T92" s="178"/>
      <c r="U92" s="178"/>
      <c r="V92" s="191"/>
      <c r="W92" s="53"/>
      <c r="Z92">
        <v>0</v>
      </c>
    </row>
    <row r="93" spans="1:26" ht="24.95" customHeight="1" x14ac:dyDescent="0.25">
      <c r="A93" s="179"/>
      <c r="B93" s="205">
        <v>4</v>
      </c>
      <c r="C93" s="180" t="s">
        <v>1559</v>
      </c>
      <c r="D93" s="236" t="s">
        <v>1560</v>
      </c>
      <c r="E93" s="236"/>
      <c r="F93" s="174" t="s">
        <v>133</v>
      </c>
      <c r="G93" s="175">
        <v>145</v>
      </c>
      <c r="H93" s="174"/>
      <c r="I93" s="174">
        <f>ROUND(G93*(H93),2)</f>
        <v>0</v>
      </c>
      <c r="J93" s="176">
        <f>ROUND(G93*(N93),2)</f>
        <v>363.95</v>
      </c>
      <c r="K93" s="177">
        <f>ROUND(G93*(O93),2)</f>
        <v>0</v>
      </c>
      <c r="L93" s="177">
        <f>ROUND(G93*(H93),2)</f>
        <v>0</v>
      </c>
      <c r="M93" s="177"/>
      <c r="N93" s="177">
        <v>2.5099999999999998</v>
      </c>
      <c r="O93" s="177"/>
      <c r="P93" s="181"/>
      <c r="Q93" s="181"/>
      <c r="R93" s="181"/>
      <c r="S93" s="182">
        <f>ROUND(G93*(P93),3)</f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05">
        <v>5</v>
      </c>
      <c r="C94" s="180" t="s">
        <v>1561</v>
      </c>
      <c r="D94" s="236" t="s">
        <v>1562</v>
      </c>
      <c r="E94" s="236"/>
      <c r="F94" s="174" t="s">
        <v>133</v>
      </c>
      <c r="G94" s="175">
        <v>279</v>
      </c>
      <c r="H94" s="174"/>
      <c r="I94" s="174">
        <f>ROUND(G94*(H94),2)</f>
        <v>0</v>
      </c>
      <c r="J94" s="176">
        <f>ROUND(G94*(N94),2)</f>
        <v>1297.3499999999999</v>
      </c>
      <c r="K94" s="177">
        <f>ROUND(G94*(O94),2)</f>
        <v>0</v>
      </c>
      <c r="L94" s="177">
        <f>ROUND(G94*(H94),2)</f>
        <v>0</v>
      </c>
      <c r="M94" s="177"/>
      <c r="N94" s="177">
        <v>4.6500000000000004</v>
      </c>
      <c r="O94" s="177"/>
      <c r="P94" s="181"/>
      <c r="Q94" s="181"/>
      <c r="R94" s="181"/>
      <c r="S94" s="182">
        <f>ROUND(G94*(P94),3)</f>
        <v>0</v>
      </c>
      <c r="T94" s="178"/>
      <c r="U94" s="178"/>
      <c r="V94" s="191"/>
      <c r="W94" s="53"/>
      <c r="Z94">
        <v>0</v>
      </c>
    </row>
    <row r="95" spans="1:26" ht="24.95" customHeight="1" x14ac:dyDescent="0.25">
      <c r="A95" s="179"/>
      <c r="B95" s="205">
        <v>6</v>
      </c>
      <c r="C95" s="180" t="s">
        <v>1563</v>
      </c>
      <c r="D95" s="236" t="s">
        <v>1564</v>
      </c>
      <c r="E95" s="236"/>
      <c r="F95" s="174" t="s">
        <v>133</v>
      </c>
      <c r="G95" s="175">
        <v>279</v>
      </c>
      <c r="H95" s="174"/>
      <c r="I95" s="174">
        <f>ROUND(G95*(H95),2)</f>
        <v>0</v>
      </c>
      <c r="J95" s="176">
        <f>ROUND(G95*(N95),2)</f>
        <v>1601.46</v>
      </c>
      <c r="K95" s="177">
        <f>ROUND(G95*(O95),2)</f>
        <v>0</v>
      </c>
      <c r="L95" s="177">
        <f>ROUND(G95*(H95),2)</f>
        <v>0</v>
      </c>
      <c r="M95" s="177"/>
      <c r="N95" s="177">
        <v>5.74</v>
      </c>
      <c r="O95" s="177"/>
      <c r="P95" s="181"/>
      <c r="Q95" s="181"/>
      <c r="R95" s="181"/>
      <c r="S95" s="182">
        <f>ROUND(G95*(P95),3)</f>
        <v>0</v>
      </c>
      <c r="T95" s="178"/>
      <c r="U95" s="178"/>
      <c r="V95" s="191"/>
      <c r="W95" s="53"/>
      <c r="Z95">
        <v>0</v>
      </c>
    </row>
    <row r="96" spans="1:26" x14ac:dyDescent="0.25">
      <c r="A96" s="10"/>
      <c r="B96" s="204"/>
      <c r="C96" s="172">
        <v>712</v>
      </c>
      <c r="D96" s="235" t="s">
        <v>299</v>
      </c>
      <c r="E96" s="235"/>
      <c r="F96" s="138"/>
      <c r="G96" s="171"/>
      <c r="H96" s="138"/>
      <c r="I96" s="140">
        <f>ROUND((SUM(I90:I95))/1,2)</f>
        <v>0</v>
      </c>
      <c r="J96" s="139"/>
      <c r="K96" s="139"/>
      <c r="L96" s="139">
        <f>ROUND((SUM(L90:L95))/1,2)</f>
        <v>0</v>
      </c>
      <c r="M96" s="139">
        <f>ROUND((SUM(M90:M95))/1,2)</f>
        <v>0</v>
      </c>
      <c r="N96" s="139"/>
      <c r="O96" s="139"/>
      <c r="P96" s="139"/>
      <c r="Q96" s="10"/>
      <c r="R96" s="10"/>
      <c r="S96" s="10">
        <f>ROUND((SUM(S90:S95))/1,2)</f>
        <v>0</v>
      </c>
      <c r="T96" s="10"/>
      <c r="U96" s="10"/>
      <c r="V96" s="192">
        <f>ROUND((SUM(V90:V95))/1,2)</f>
        <v>0</v>
      </c>
      <c r="W96" s="208"/>
      <c r="X96" s="137"/>
      <c r="Y96" s="137"/>
      <c r="Z96" s="137"/>
    </row>
    <row r="97" spans="1:26" x14ac:dyDescent="0.25">
      <c r="A97" s="1"/>
      <c r="B97" s="200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193"/>
      <c r="W97" s="53"/>
    </row>
    <row r="98" spans="1:26" x14ac:dyDescent="0.25">
      <c r="A98" s="10"/>
      <c r="B98" s="204"/>
      <c r="C98" s="172">
        <v>733</v>
      </c>
      <c r="D98" s="235" t="s">
        <v>83</v>
      </c>
      <c r="E98" s="235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10"/>
      <c r="R98" s="10"/>
      <c r="S98" s="10"/>
      <c r="T98" s="10"/>
      <c r="U98" s="10"/>
      <c r="V98" s="190"/>
      <c r="W98" s="208"/>
      <c r="X98" s="137"/>
      <c r="Y98" s="137"/>
      <c r="Z98" s="137"/>
    </row>
    <row r="99" spans="1:26" ht="24.95" customHeight="1" x14ac:dyDescent="0.25">
      <c r="A99" s="179"/>
      <c r="B99" s="205">
        <v>7</v>
      </c>
      <c r="C99" s="180" t="s">
        <v>1565</v>
      </c>
      <c r="D99" s="236" t="s">
        <v>1566</v>
      </c>
      <c r="E99" s="236"/>
      <c r="F99" s="174" t="s">
        <v>133</v>
      </c>
      <c r="G99" s="175">
        <v>83</v>
      </c>
      <c r="H99" s="174"/>
      <c r="I99" s="174">
        <f t="shared" ref="I99:I108" si="0">ROUND(G99*(H99),2)</f>
        <v>0</v>
      </c>
      <c r="J99" s="176">
        <f t="shared" ref="J99:J108" si="1">ROUND(G99*(N99),2)</f>
        <v>229.91</v>
      </c>
      <c r="K99" s="177">
        <f t="shared" ref="K99:K108" si="2">ROUND(G99*(O99),2)</f>
        <v>0</v>
      </c>
      <c r="L99" s="177">
        <f t="shared" ref="L99:L108" si="3">ROUND(G99*(H99),2)</f>
        <v>0</v>
      </c>
      <c r="M99" s="177"/>
      <c r="N99" s="177">
        <v>2.77</v>
      </c>
      <c r="O99" s="177"/>
      <c r="P99" s="181"/>
      <c r="Q99" s="181"/>
      <c r="R99" s="181"/>
      <c r="S99" s="182">
        <f t="shared" ref="S99:S108" si="4">ROUND(G99*(P99),3)</f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8</v>
      </c>
      <c r="C100" s="180" t="s">
        <v>1567</v>
      </c>
      <c r="D100" s="236" t="s">
        <v>1568</v>
      </c>
      <c r="E100" s="236"/>
      <c r="F100" s="174" t="s">
        <v>133</v>
      </c>
      <c r="G100" s="175">
        <v>151</v>
      </c>
      <c r="H100" s="174"/>
      <c r="I100" s="174">
        <f t="shared" si="0"/>
        <v>0</v>
      </c>
      <c r="J100" s="176">
        <f t="shared" si="1"/>
        <v>492.26</v>
      </c>
      <c r="K100" s="177">
        <f t="shared" si="2"/>
        <v>0</v>
      </c>
      <c r="L100" s="177">
        <f t="shared" si="3"/>
        <v>0</v>
      </c>
      <c r="M100" s="177"/>
      <c r="N100" s="177">
        <v>3.26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9</v>
      </c>
      <c r="C101" s="180" t="s">
        <v>1569</v>
      </c>
      <c r="D101" s="236" t="s">
        <v>1570</v>
      </c>
      <c r="E101" s="236"/>
      <c r="F101" s="174" t="s">
        <v>133</v>
      </c>
      <c r="G101" s="175">
        <v>171</v>
      </c>
      <c r="H101" s="174"/>
      <c r="I101" s="174">
        <f t="shared" si="0"/>
        <v>0</v>
      </c>
      <c r="J101" s="176">
        <f t="shared" si="1"/>
        <v>856.71</v>
      </c>
      <c r="K101" s="177">
        <f t="shared" si="2"/>
        <v>0</v>
      </c>
      <c r="L101" s="177">
        <f t="shared" si="3"/>
        <v>0</v>
      </c>
      <c r="M101" s="177"/>
      <c r="N101" s="177">
        <v>5.01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10</v>
      </c>
      <c r="C102" s="180" t="s">
        <v>1571</v>
      </c>
      <c r="D102" s="236" t="s">
        <v>1572</v>
      </c>
      <c r="E102" s="236"/>
      <c r="F102" s="174" t="s">
        <v>133</v>
      </c>
      <c r="G102" s="175">
        <v>145</v>
      </c>
      <c r="H102" s="174"/>
      <c r="I102" s="174">
        <f t="shared" si="0"/>
        <v>0</v>
      </c>
      <c r="J102" s="176">
        <f t="shared" si="1"/>
        <v>930.9</v>
      </c>
      <c r="K102" s="177">
        <f t="shared" si="2"/>
        <v>0</v>
      </c>
      <c r="L102" s="177">
        <f t="shared" si="3"/>
        <v>0</v>
      </c>
      <c r="M102" s="177"/>
      <c r="N102" s="177">
        <v>6.42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05">
        <v>11</v>
      </c>
      <c r="C103" s="180" t="s">
        <v>1573</v>
      </c>
      <c r="D103" s="236" t="s">
        <v>1574</v>
      </c>
      <c r="E103" s="236"/>
      <c r="F103" s="174" t="s">
        <v>133</v>
      </c>
      <c r="G103" s="175">
        <v>279</v>
      </c>
      <c r="H103" s="174"/>
      <c r="I103" s="174">
        <f t="shared" si="0"/>
        <v>0</v>
      </c>
      <c r="J103" s="176">
        <f t="shared" si="1"/>
        <v>2067.39</v>
      </c>
      <c r="K103" s="177">
        <f t="shared" si="2"/>
        <v>0</v>
      </c>
      <c r="L103" s="177">
        <f t="shared" si="3"/>
        <v>0</v>
      </c>
      <c r="M103" s="177"/>
      <c r="N103" s="177">
        <v>7.41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1"/>
      <c r="W103" s="53"/>
      <c r="Z103">
        <v>0</v>
      </c>
    </row>
    <row r="104" spans="1:26" ht="24.95" customHeight="1" x14ac:dyDescent="0.25">
      <c r="A104" s="179"/>
      <c r="B104" s="205">
        <v>12</v>
      </c>
      <c r="C104" s="180" t="s">
        <v>1575</v>
      </c>
      <c r="D104" s="236" t="s">
        <v>1576</v>
      </c>
      <c r="E104" s="236"/>
      <c r="F104" s="174" t="s">
        <v>133</v>
      </c>
      <c r="G104" s="175">
        <v>279</v>
      </c>
      <c r="H104" s="174"/>
      <c r="I104" s="174">
        <f t="shared" si="0"/>
        <v>0</v>
      </c>
      <c r="J104" s="176">
        <f t="shared" si="1"/>
        <v>2918.34</v>
      </c>
      <c r="K104" s="177">
        <f t="shared" si="2"/>
        <v>0</v>
      </c>
      <c r="L104" s="177">
        <f t="shared" si="3"/>
        <v>0</v>
      </c>
      <c r="M104" s="177"/>
      <c r="N104" s="177">
        <v>10.46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05">
        <v>13</v>
      </c>
      <c r="C105" s="180" t="s">
        <v>1577</v>
      </c>
      <c r="D105" s="236" t="s">
        <v>1578</v>
      </c>
      <c r="E105" s="236"/>
      <c r="F105" s="174" t="s">
        <v>133</v>
      </c>
      <c r="G105" s="175">
        <v>315</v>
      </c>
      <c r="H105" s="174"/>
      <c r="I105" s="174">
        <f t="shared" si="0"/>
        <v>0</v>
      </c>
      <c r="J105" s="176">
        <f t="shared" si="1"/>
        <v>1064.7</v>
      </c>
      <c r="K105" s="177">
        <f t="shared" si="2"/>
        <v>0</v>
      </c>
      <c r="L105" s="177">
        <f t="shared" si="3"/>
        <v>0</v>
      </c>
      <c r="M105" s="177"/>
      <c r="N105" s="177">
        <v>3.38</v>
      </c>
      <c r="O105" s="177"/>
      <c r="P105" s="181"/>
      <c r="Q105" s="181"/>
      <c r="R105" s="181"/>
      <c r="S105" s="182">
        <f t="shared" si="4"/>
        <v>0</v>
      </c>
      <c r="T105" s="178"/>
      <c r="U105" s="178"/>
      <c r="V105" s="191"/>
      <c r="W105" s="53"/>
      <c r="Z105">
        <v>0</v>
      </c>
    </row>
    <row r="106" spans="1:26" ht="24.95" customHeight="1" x14ac:dyDescent="0.25">
      <c r="A106" s="179"/>
      <c r="B106" s="205">
        <v>14</v>
      </c>
      <c r="C106" s="180" t="s">
        <v>1579</v>
      </c>
      <c r="D106" s="236" t="s">
        <v>1580</v>
      </c>
      <c r="E106" s="236"/>
      <c r="F106" s="174" t="s">
        <v>133</v>
      </c>
      <c r="G106" s="175">
        <v>308</v>
      </c>
      <c r="H106" s="174"/>
      <c r="I106" s="174">
        <f t="shared" si="0"/>
        <v>0</v>
      </c>
      <c r="J106" s="176">
        <f t="shared" si="1"/>
        <v>1376.76</v>
      </c>
      <c r="K106" s="177">
        <f t="shared" si="2"/>
        <v>0</v>
      </c>
      <c r="L106" s="177">
        <f t="shared" si="3"/>
        <v>0</v>
      </c>
      <c r="M106" s="177"/>
      <c r="N106" s="177">
        <v>4.47</v>
      </c>
      <c r="O106" s="177"/>
      <c r="P106" s="181"/>
      <c r="Q106" s="181"/>
      <c r="R106" s="181"/>
      <c r="S106" s="182">
        <f t="shared" si="4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15</v>
      </c>
      <c r="C107" s="180" t="s">
        <v>1581</v>
      </c>
      <c r="D107" s="236" t="s">
        <v>1582</v>
      </c>
      <c r="E107" s="236"/>
      <c r="F107" s="174" t="s">
        <v>133</v>
      </c>
      <c r="G107" s="175">
        <v>83</v>
      </c>
      <c r="H107" s="174"/>
      <c r="I107" s="174">
        <f t="shared" si="0"/>
        <v>0</v>
      </c>
      <c r="J107" s="176">
        <f t="shared" si="1"/>
        <v>136.12</v>
      </c>
      <c r="K107" s="177">
        <f t="shared" si="2"/>
        <v>0</v>
      </c>
      <c r="L107" s="177">
        <f t="shared" si="3"/>
        <v>0</v>
      </c>
      <c r="M107" s="177"/>
      <c r="N107" s="177">
        <v>1.6400000000000001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1"/>
      <c r="W107" s="53"/>
      <c r="Z107">
        <v>0</v>
      </c>
    </row>
    <row r="108" spans="1:26" ht="24.95" customHeight="1" x14ac:dyDescent="0.25">
      <c r="A108" s="179"/>
      <c r="B108" s="205">
        <v>16</v>
      </c>
      <c r="C108" s="180" t="s">
        <v>1583</v>
      </c>
      <c r="D108" s="236" t="s">
        <v>1584</v>
      </c>
      <c r="E108" s="236"/>
      <c r="F108" s="174" t="s">
        <v>133</v>
      </c>
      <c r="G108" s="175">
        <v>1731</v>
      </c>
      <c r="H108" s="174"/>
      <c r="I108" s="174">
        <f t="shared" si="0"/>
        <v>0</v>
      </c>
      <c r="J108" s="176">
        <f t="shared" si="1"/>
        <v>3254.28</v>
      </c>
      <c r="K108" s="177">
        <f t="shared" si="2"/>
        <v>0</v>
      </c>
      <c r="L108" s="177">
        <f t="shared" si="3"/>
        <v>0</v>
      </c>
      <c r="M108" s="177"/>
      <c r="N108" s="177">
        <v>1.88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191"/>
      <c r="W108" s="53"/>
      <c r="Z108">
        <v>0</v>
      </c>
    </row>
    <row r="109" spans="1:26" x14ac:dyDescent="0.25">
      <c r="A109" s="10"/>
      <c r="B109" s="204"/>
      <c r="C109" s="172">
        <v>733</v>
      </c>
      <c r="D109" s="235" t="s">
        <v>83</v>
      </c>
      <c r="E109" s="235"/>
      <c r="F109" s="138"/>
      <c r="G109" s="171"/>
      <c r="H109" s="138"/>
      <c r="I109" s="140">
        <f>ROUND((SUM(I98:I108))/1,2)</f>
        <v>0</v>
      </c>
      <c r="J109" s="139"/>
      <c r="K109" s="139"/>
      <c r="L109" s="139">
        <f>ROUND((SUM(L98:L108))/1,2)</f>
        <v>0</v>
      </c>
      <c r="M109" s="139">
        <f>ROUND((SUM(M98:M108))/1,2)</f>
        <v>0</v>
      </c>
      <c r="N109" s="139"/>
      <c r="O109" s="139"/>
      <c r="P109" s="139"/>
      <c r="Q109" s="10"/>
      <c r="R109" s="10"/>
      <c r="S109" s="10">
        <f>ROUND((SUM(S98:S108))/1,2)</f>
        <v>0</v>
      </c>
      <c r="T109" s="10"/>
      <c r="U109" s="10"/>
      <c r="V109" s="192">
        <f>ROUND((SUM(V98:V108))/1,2)</f>
        <v>0</v>
      </c>
      <c r="W109" s="208"/>
      <c r="X109" s="137"/>
      <c r="Y109" s="137"/>
      <c r="Z109" s="137"/>
    </row>
    <row r="110" spans="1:26" x14ac:dyDescent="0.25">
      <c r="A110" s="1"/>
      <c r="B110" s="20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3"/>
      <c r="W110" s="53"/>
    </row>
    <row r="111" spans="1:26" x14ac:dyDescent="0.25">
      <c r="A111" s="10"/>
      <c r="B111" s="204"/>
      <c r="C111" s="172">
        <v>734</v>
      </c>
      <c r="D111" s="235" t="s">
        <v>1552</v>
      </c>
      <c r="E111" s="235"/>
      <c r="F111" s="138"/>
      <c r="G111" s="171"/>
      <c r="H111" s="138"/>
      <c r="I111" s="138"/>
      <c r="J111" s="139"/>
      <c r="K111" s="139"/>
      <c r="L111" s="139"/>
      <c r="M111" s="139"/>
      <c r="N111" s="139"/>
      <c r="O111" s="139"/>
      <c r="P111" s="139"/>
      <c r="Q111" s="10"/>
      <c r="R111" s="10"/>
      <c r="S111" s="10"/>
      <c r="T111" s="10"/>
      <c r="U111" s="10"/>
      <c r="V111" s="190"/>
      <c r="W111" s="208"/>
      <c r="X111" s="137"/>
      <c r="Y111" s="137"/>
      <c r="Z111" s="137"/>
    </row>
    <row r="112" spans="1:26" ht="24.95" customHeight="1" x14ac:dyDescent="0.25">
      <c r="A112" s="179"/>
      <c r="B112" s="205">
        <v>17</v>
      </c>
      <c r="C112" s="180" t="s">
        <v>1585</v>
      </c>
      <c r="D112" s="236" t="s">
        <v>1586</v>
      </c>
      <c r="E112" s="236"/>
      <c r="F112" s="174" t="s">
        <v>175</v>
      </c>
      <c r="G112" s="175">
        <v>39</v>
      </c>
      <c r="H112" s="174"/>
      <c r="I112" s="174">
        <f t="shared" ref="I112:I131" si="5">ROUND(G112*(H112),2)</f>
        <v>0</v>
      </c>
      <c r="J112" s="176">
        <f t="shared" ref="J112:J131" si="6">ROUND(G112*(N112),2)</f>
        <v>545.61</v>
      </c>
      <c r="K112" s="177">
        <f t="shared" ref="K112:K131" si="7">ROUND(G112*(O112),2)</f>
        <v>0</v>
      </c>
      <c r="L112" s="177">
        <f t="shared" ref="L112:L131" si="8">ROUND(G112*(H112),2)</f>
        <v>0</v>
      </c>
      <c r="M112" s="177"/>
      <c r="N112" s="177">
        <v>13.99</v>
      </c>
      <c r="O112" s="177"/>
      <c r="P112" s="181"/>
      <c r="Q112" s="181"/>
      <c r="R112" s="181"/>
      <c r="S112" s="182">
        <f t="shared" ref="S112:S131" si="9">ROUND(G112*(P112),3)</f>
        <v>0</v>
      </c>
      <c r="T112" s="178"/>
      <c r="U112" s="178"/>
      <c r="V112" s="191"/>
      <c r="W112" s="53"/>
      <c r="Z112">
        <v>0</v>
      </c>
    </row>
    <row r="113" spans="1:26" ht="24.95" customHeight="1" x14ac:dyDescent="0.25">
      <c r="A113" s="179"/>
      <c r="B113" s="205">
        <v>18</v>
      </c>
      <c r="C113" s="180" t="s">
        <v>1587</v>
      </c>
      <c r="D113" s="236" t="s">
        <v>1588</v>
      </c>
      <c r="E113" s="236"/>
      <c r="F113" s="174" t="s">
        <v>175</v>
      </c>
      <c r="G113" s="175">
        <v>39</v>
      </c>
      <c r="H113" s="174"/>
      <c r="I113" s="174">
        <f t="shared" si="5"/>
        <v>0</v>
      </c>
      <c r="J113" s="176">
        <f t="shared" si="6"/>
        <v>443.82</v>
      </c>
      <c r="K113" s="177">
        <f t="shared" si="7"/>
        <v>0</v>
      </c>
      <c r="L113" s="177">
        <f t="shared" si="8"/>
        <v>0</v>
      </c>
      <c r="M113" s="177"/>
      <c r="N113" s="177">
        <v>11.38</v>
      </c>
      <c r="O113" s="177"/>
      <c r="P113" s="181"/>
      <c r="Q113" s="181"/>
      <c r="R113" s="181"/>
      <c r="S113" s="182">
        <f t="shared" si="9"/>
        <v>0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05">
        <v>19</v>
      </c>
      <c r="C114" s="180" t="s">
        <v>1589</v>
      </c>
      <c r="D114" s="236" t="s">
        <v>1590</v>
      </c>
      <c r="E114" s="236"/>
      <c r="F114" s="174" t="s">
        <v>175</v>
      </c>
      <c r="G114" s="175">
        <v>26</v>
      </c>
      <c r="H114" s="174"/>
      <c r="I114" s="174">
        <f t="shared" si="5"/>
        <v>0</v>
      </c>
      <c r="J114" s="176">
        <f t="shared" si="6"/>
        <v>628.94000000000005</v>
      </c>
      <c r="K114" s="177">
        <f t="shared" si="7"/>
        <v>0</v>
      </c>
      <c r="L114" s="177">
        <f t="shared" si="8"/>
        <v>0</v>
      </c>
      <c r="M114" s="177"/>
      <c r="N114" s="177">
        <v>24.19</v>
      </c>
      <c r="O114" s="177"/>
      <c r="P114" s="181"/>
      <c r="Q114" s="181"/>
      <c r="R114" s="181"/>
      <c r="S114" s="182">
        <f t="shared" si="9"/>
        <v>0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05">
        <v>20</v>
      </c>
      <c r="C115" s="180" t="s">
        <v>1591</v>
      </c>
      <c r="D115" s="236" t="s">
        <v>1592</v>
      </c>
      <c r="E115" s="236"/>
      <c r="F115" s="174" t="s">
        <v>175</v>
      </c>
      <c r="G115" s="175">
        <v>6</v>
      </c>
      <c r="H115" s="174"/>
      <c r="I115" s="174">
        <f t="shared" si="5"/>
        <v>0</v>
      </c>
      <c r="J115" s="176">
        <f t="shared" si="6"/>
        <v>247.2</v>
      </c>
      <c r="K115" s="177">
        <f t="shared" si="7"/>
        <v>0</v>
      </c>
      <c r="L115" s="177">
        <f t="shared" si="8"/>
        <v>0</v>
      </c>
      <c r="M115" s="177"/>
      <c r="N115" s="177">
        <v>41.2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21</v>
      </c>
      <c r="C116" s="180" t="s">
        <v>1593</v>
      </c>
      <c r="D116" s="236" t="s">
        <v>1594</v>
      </c>
      <c r="E116" s="236"/>
      <c r="F116" s="174" t="s">
        <v>175</v>
      </c>
      <c r="G116" s="175">
        <v>6</v>
      </c>
      <c r="H116" s="174"/>
      <c r="I116" s="174">
        <f t="shared" si="5"/>
        <v>0</v>
      </c>
      <c r="J116" s="176">
        <f t="shared" si="6"/>
        <v>111.66</v>
      </c>
      <c r="K116" s="177">
        <f t="shared" si="7"/>
        <v>0</v>
      </c>
      <c r="L116" s="177">
        <f t="shared" si="8"/>
        <v>0</v>
      </c>
      <c r="M116" s="177"/>
      <c r="N116" s="177">
        <v>18.61</v>
      </c>
      <c r="O116" s="177"/>
      <c r="P116" s="181"/>
      <c r="Q116" s="181"/>
      <c r="R116" s="181"/>
      <c r="S116" s="182">
        <f t="shared" si="9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22</v>
      </c>
      <c r="C117" s="180" t="s">
        <v>1595</v>
      </c>
      <c r="D117" s="236" t="s">
        <v>1596</v>
      </c>
      <c r="E117" s="236"/>
      <c r="F117" s="174" t="s">
        <v>175</v>
      </c>
      <c r="G117" s="175">
        <v>2</v>
      </c>
      <c r="H117" s="174"/>
      <c r="I117" s="174">
        <f t="shared" si="5"/>
        <v>0</v>
      </c>
      <c r="J117" s="176">
        <f t="shared" si="6"/>
        <v>108.4</v>
      </c>
      <c r="K117" s="177">
        <f t="shared" si="7"/>
        <v>0</v>
      </c>
      <c r="L117" s="177">
        <f t="shared" si="8"/>
        <v>0</v>
      </c>
      <c r="M117" s="177"/>
      <c r="N117" s="177">
        <v>54.2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23</v>
      </c>
      <c r="C118" s="180" t="s">
        <v>1597</v>
      </c>
      <c r="D118" s="236" t="s">
        <v>1598</v>
      </c>
      <c r="E118" s="236"/>
      <c r="F118" s="174" t="s">
        <v>175</v>
      </c>
      <c r="G118" s="175">
        <v>65</v>
      </c>
      <c r="H118" s="174"/>
      <c r="I118" s="174">
        <f t="shared" si="5"/>
        <v>0</v>
      </c>
      <c r="J118" s="176">
        <f t="shared" si="6"/>
        <v>1091.3499999999999</v>
      </c>
      <c r="K118" s="177">
        <f t="shared" si="7"/>
        <v>0</v>
      </c>
      <c r="L118" s="177">
        <f t="shared" si="8"/>
        <v>0</v>
      </c>
      <c r="M118" s="177"/>
      <c r="N118" s="177">
        <v>16.79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24</v>
      </c>
      <c r="C119" s="180" t="s">
        <v>1599</v>
      </c>
      <c r="D119" s="236" t="s">
        <v>1600</v>
      </c>
      <c r="E119" s="236"/>
      <c r="F119" s="174" t="s">
        <v>175</v>
      </c>
      <c r="G119" s="175">
        <v>8</v>
      </c>
      <c r="H119" s="174"/>
      <c r="I119" s="174">
        <f t="shared" si="5"/>
        <v>0</v>
      </c>
      <c r="J119" s="176">
        <f t="shared" si="6"/>
        <v>68</v>
      </c>
      <c r="K119" s="177">
        <f t="shared" si="7"/>
        <v>0</v>
      </c>
      <c r="L119" s="177">
        <f t="shared" si="8"/>
        <v>0</v>
      </c>
      <c r="M119" s="177"/>
      <c r="N119" s="177">
        <v>8.5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1"/>
      <c r="W119" s="53"/>
      <c r="Z119">
        <v>0</v>
      </c>
    </row>
    <row r="120" spans="1:26" ht="24.95" customHeight="1" x14ac:dyDescent="0.25">
      <c r="A120" s="179"/>
      <c r="B120" s="205">
        <v>25</v>
      </c>
      <c r="C120" s="180" t="s">
        <v>1601</v>
      </c>
      <c r="D120" s="236" t="s">
        <v>1602</v>
      </c>
      <c r="E120" s="236"/>
      <c r="F120" s="174" t="s">
        <v>175</v>
      </c>
      <c r="G120" s="175">
        <v>8</v>
      </c>
      <c r="H120" s="174"/>
      <c r="I120" s="174">
        <f t="shared" si="5"/>
        <v>0</v>
      </c>
      <c r="J120" s="176">
        <f t="shared" si="6"/>
        <v>47.92</v>
      </c>
      <c r="K120" s="177">
        <f t="shared" si="7"/>
        <v>0</v>
      </c>
      <c r="L120" s="177">
        <f t="shared" si="8"/>
        <v>0</v>
      </c>
      <c r="M120" s="177"/>
      <c r="N120" s="177">
        <v>5.99</v>
      </c>
      <c r="O120" s="177"/>
      <c r="P120" s="181"/>
      <c r="Q120" s="181"/>
      <c r="R120" s="181"/>
      <c r="S120" s="182">
        <f t="shared" si="9"/>
        <v>0</v>
      </c>
      <c r="T120" s="178"/>
      <c r="U120" s="178"/>
      <c r="V120" s="191"/>
      <c r="W120" s="53"/>
      <c r="Z120">
        <v>0</v>
      </c>
    </row>
    <row r="121" spans="1:26" ht="24.95" customHeight="1" x14ac:dyDescent="0.25">
      <c r="A121" s="179"/>
      <c r="B121" s="205">
        <v>26</v>
      </c>
      <c r="C121" s="180" t="s">
        <v>1603</v>
      </c>
      <c r="D121" s="236" t="s">
        <v>1604</v>
      </c>
      <c r="E121" s="236"/>
      <c r="F121" s="174" t="s">
        <v>175</v>
      </c>
      <c r="G121" s="175">
        <v>2</v>
      </c>
      <c r="H121" s="174"/>
      <c r="I121" s="174">
        <f t="shared" si="5"/>
        <v>0</v>
      </c>
      <c r="J121" s="176">
        <f t="shared" si="6"/>
        <v>28.86</v>
      </c>
      <c r="K121" s="177">
        <f t="shared" si="7"/>
        <v>0</v>
      </c>
      <c r="L121" s="177">
        <f t="shared" si="8"/>
        <v>0</v>
      </c>
      <c r="M121" s="177"/>
      <c r="N121" s="177">
        <v>14.43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1"/>
      <c r="W121" s="53"/>
      <c r="Z121">
        <v>0</v>
      </c>
    </row>
    <row r="122" spans="1:26" ht="24.95" customHeight="1" x14ac:dyDescent="0.25">
      <c r="A122" s="179"/>
      <c r="B122" s="205">
        <v>27</v>
      </c>
      <c r="C122" s="180" t="s">
        <v>1605</v>
      </c>
      <c r="D122" s="236" t="s">
        <v>1606</v>
      </c>
      <c r="E122" s="236"/>
      <c r="F122" s="174" t="s">
        <v>175</v>
      </c>
      <c r="G122" s="175">
        <v>2</v>
      </c>
      <c r="H122" s="174"/>
      <c r="I122" s="174">
        <f t="shared" si="5"/>
        <v>0</v>
      </c>
      <c r="J122" s="176">
        <f t="shared" si="6"/>
        <v>42.04</v>
      </c>
      <c r="K122" s="177">
        <f t="shared" si="7"/>
        <v>0</v>
      </c>
      <c r="L122" s="177">
        <f t="shared" si="8"/>
        <v>0</v>
      </c>
      <c r="M122" s="177"/>
      <c r="N122" s="177">
        <v>21.02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28</v>
      </c>
      <c r="C123" s="180" t="s">
        <v>1607</v>
      </c>
      <c r="D123" s="236" t="s">
        <v>1608</v>
      </c>
      <c r="E123" s="236"/>
      <c r="F123" s="174" t="s">
        <v>175</v>
      </c>
      <c r="G123" s="175">
        <v>3</v>
      </c>
      <c r="H123" s="174"/>
      <c r="I123" s="174">
        <f t="shared" si="5"/>
        <v>0</v>
      </c>
      <c r="J123" s="176">
        <f t="shared" si="6"/>
        <v>100.38</v>
      </c>
      <c r="K123" s="177">
        <f t="shared" si="7"/>
        <v>0</v>
      </c>
      <c r="L123" s="177">
        <f t="shared" si="8"/>
        <v>0</v>
      </c>
      <c r="M123" s="177"/>
      <c r="N123" s="177">
        <v>33.46</v>
      </c>
      <c r="O123" s="177"/>
      <c r="P123" s="181"/>
      <c r="Q123" s="181"/>
      <c r="R123" s="181"/>
      <c r="S123" s="182">
        <f t="shared" si="9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05">
        <v>29</v>
      </c>
      <c r="C124" s="180" t="s">
        <v>1609</v>
      </c>
      <c r="D124" s="236" t="s">
        <v>1610</v>
      </c>
      <c r="E124" s="236"/>
      <c r="F124" s="174" t="s">
        <v>175</v>
      </c>
      <c r="G124" s="175">
        <v>2</v>
      </c>
      <c r="H124" s="174"/>
      <c r="I124" s="174">
        <f t="shared" si="5"/>
        <v>0</v>
      </c>
      <c r="J124" s="176">
        <f t="shared" si="6"/>
        <v>106.9</v>
      </c>
      <c r="K124" s="177">
        <f t="shared" si="7"/>
        <v>0</v>
      </c>
      <c r="L124" s="177">
        <f t="shared" si="8"/>
        <v>0</v>
      </c>
      <c r="M124" s="177"/>
      <c r="N124" s="177">
        <v>53.45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1"/>
      <c r="W124" s="53"/>
      <c r="Z124">
        <v>0</v>
      </c>
    </row>
    <row r="125" spans="1:26" ht="24.95" customHeight="1" x14ac:dyDescent="0.25">
      <c r="A125" s="179"/>
      <c r="B125" s="205">
        <v>30</v>
      </c>
      <c r="C125" s="180" t="s">
        <v>1611</v>
      </c>
      <c r="D125" s="236" t="s">
        <v>1612</v>
      </c>
      <c r="E125" s="236"/>
      <c r="F125" s="174" t="s">
        <v>175</v>
      </c>
      <c r="G125" s="175">
        <v>2</v>
      </c>
      <c r="H125" s="174"/>
      <c r="I125" s="174">
        <f t="shared" si="5"/>
        <v>0</v>
      </c>
      <c r="J125" s="176">
        <f t="shared" si="6"/>
        <v>219.98</v>
      </c>
      <c r="K125" s="177">
        <f t="shared" si="7"/>
        <v>0</v>
      </c>
      <c r="L125" s="177">
        <f t="shared" si="8"/>
        <v>0</v>
      </c>
      <c r="M125" s="177"/>
      <c r="N125" s="177">
        <v>109.99</v>
      </c>
      <c r="O125" s="177"/>
      <c r="P125" s="181"/>
      <c r="Q125" s="181"/>
      <c r="R125" s="181"/>
      <c r="S125" s="182">
        <f t="shared" si="9"/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05">
        <v>31</v>
      </c>
      <c r="C126" s="180" t="s">
        <v>1613</v>
      </c>
      <c r="D126" s="236" t="s">
        <v>1614</v>
      </c>
      <c r="E126" s="236"/>
      <c r="F126" s="174" t="s">
        <v>175</v>
      </c>
      <c r="G126" s="175">
        <v>1</v>
      </c>
      <c r="H126" s="174"/>
      <c r="I126" s="174">
        <f t="shared" si="5"/>
        <v>0</v>
      </c>
      <c r="J126" s="176">
        <f t="shared" si="6"/>
        <v>119.03</v>
      </c>
      <c r="K126" s="177">
        <f t="shared" si="7"/>
        <v>0</v>
      </c>
      <c r="L126" s="177">
        <f t="shared" si="8"/>
        <v>0</v>
      </c>
      <c r="M126" s="177"/>
      <c r="N126" s="177">
        <v>119.03</v>
      </c>
      <c r="O126" s="177"/>
      <c r="P126" s="181"/>
      <c r="Q126" s="181"/>
      <c r="R126" s="181"/>
      <c r="S126" s="182">
        <f t="shared" si="9"/>
        <v>0</v>
      </c>
      <c r="T126" s="178"/>
      <c r="U126" s="178"/>
      <c r="V126" s="191"/>
      <c r="W126" s="53"/>
      <c r="Z126">
        <v>0</v>
      </c>
    </row>
    <row r="127" spans="1:26" ht="24.95" customHeight="1" x14ac:dyDescent="0.25">
      <c r="A127" s="179"/>
      <c r="B127" s="205">
        <v>32</v>
      </c>
      <c r="C127" s="180" t="s">
        <v>1615</v>
      </c>
      <c r="D127" s="236" t="s">
        <v>1616</v>
      </c>
      <c r="E127" s="236"/>
      <c r="F127" s="174" t="s">
        <v>175</v>
      </c>
      <c r="G127" s="175">
        <v>1</v>
      </c>
      <c r="H127" s="174"/>
      <c r="I127" s="174">
        <f t="shared" si="5"/>
        <v>0</v>
      </c>
      <c r="J127" s="176">
        <f t="shared" si="6"/>
        <v>45</v>
      </c>
      <c r="K127" s="177">
        <f t="shared" si="7"/>
        <v>0</v>
      </c>
      <c r="L127" s="177">
        <f t="shared" si="8"/>
        <v>0</v>
      </c>
      <c r="M127" s="177"/>
      <c r="N127" s="177">
        <v>45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33</v>
      </c>
      <c r="C128" s="180" t="s">
        <v>1617</v>
      </c>
      <c r="D128" s="236" t="s">
        <v>1618</v>
      </c>
      <c r="E128" s="236"/>
      <c r="F128" s="174" t="s">
        <v>175</v>
      </c>
      <c r="G128" s="175">
        <v>1</v>
      </c>
      <c r="H128" s="174"/>
      <c r="I128" s="174">
        <f t="shared" si="5"/>
        <v>0</v>
      </c>
      <c r="J128" s="176">
        <f t="shared" si="6"/>
        <v>68.75</v>
      </c>
      <c r="K128" s="177">
        <f t="shared" si="7"/>
        <v>0</v>
      </c>
      <c r="L128" s="177">
        <f t="shared" si="8"/>
        <v>0</v>
      </c>
      <c r="M128" s="177"/>
      <c r="N128" s="177">
        <v>68.75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1"/>
      <c r="W128" s="53"/>
      <c r="Z128">
        <v>0</v>
      </c>
    </row>
    <row r="129" spans="1:26" ht="24.95" customHeight="1" x14ac:dyDescent="0.25">
      <c r="A129" s="179"/>
      <c r="B129" s="205">
        <v>34</v>
      </c>
      <c r="C129" s="180" t="s">
        <v>1619</v>
      </c>
      <c r="D129" s="236" t="s">
        <v>1620</v>
      </c>
      <c r="E129" s="236"/>
      <c r="F129" s="174" t="s">
        <v>175</v>
      </c>
      <c r="G129" s="175">
        <v>1</v>
      </c>
      <c r="H129" s="174"/>
      <c r="I129" s="174">
        <f t="shared" si="5"/>
        <v>0</v>
      </c>
      <c r="J129" s="176">
        <f t="shared" si="6"/>
        <v>26.75</v>
      </c>
      <c r="K129" s="177">
        <f t="shared" si="7"/>
        <v>0</v>
      </c>
      <c r="L129" s="177">
        <f t="shared" si="8"/>
        <v>0</v>
      </c>
      <c r="M129" s="177"/>
      <c r="N129" s="177">
        <v>26.75</v>
      </c>
      <c r="O129" s="177"/>
      <c r="P129" s="181"/>
      <c r="Q129" s="181"/>
      <c r="R129" s="181"/>
      <c r="S129" s="182">
        <f t="shared" si="9"/>
        <v>0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05">
        <v>35</v>
      </c>
      <c r="C130" s="180" t="s">
        <v>1621</v>
      </c>
      <c r="D130" s="236" t="s">
        <v>1622</v>
      </c>
      <c r="E130" s="236"/>
      <c r="F130" s="174" t="s">
        <v>175</v>
      </c>
      <c r="G130" s="175">
        <v>1</v>
      </c>
      <c r="H130" s="174"/>
      <c r="I130" s="174">
        <f t="shared" si="5"/>
        <v>0</v>
      </c>
      <c r="J130" s="176">
        <f t="shared" si="6"/>
        <v>44.63</v>
      </c>
      <c r="K130" s="177">
        <f t="shared" si="7"/>
        <v>0</v>
      </c>
      <c r="L130" s="177">
        <f t="shared" si="8"/>
        <v>0</v>
      </c>
      <c r="M130" s="177"/>
      <c r="N130" s="177">
        <v>44.63</v>
      </c>
      <c r="O130" s="177"/>
      <c r="P130" s="181"/>
      <c r="Q130" s="181"/>
      <c r="R130" s="181"/>
      <c r="S130" s="182">
        <f t="shared" si="9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36</v>
      </c>
      <c r="C131" s="180" t="s">
        <v>1623</v>
      </c>
      <c r="D131" s="236" t="s">
        <v>1624</v>
      </c>
      <c r="E131" s="236"/>
      <c r="F131" s="174" t="s">
        <v>175</v>
      </c>
      <c r="G131" s="175">
        <v>1</v>
      </c>
      <c r="H131" s="174"/>
      <c r="I131" s="174">
        <f t="shared" si="5"/>
        <v>0</v>
      </c>
      <c r="J131" s="176">
        <f t="shared" si="6"/>
        <v>189.32</v>
      </c>
      <c r="K131" s="177">
        <f t="shared" si="7"/>
        <v>0</v>
      </c>
      <c r="L131" s="177">
        <f t="shared" si="8"/>
        <v>0</v>
      </c>
      <c r="M131" s="177"/>
      <c r="N131" s="177">
        <v>189.32</v>
      </c>
      <c r="O131" s="177"/>
      <c r="P131" s="181"/>
      <c r="Q131" s="181"/>
      <c r="R131" s="181"/>
      <c r="S131" s="182">
        <f t="shared" si="9"/>
        <v>0</v>
      </c>
      <c r="T131" s="178"/>
      <c r="U131" s="178"/>
      <c r="V131" s="191"/>
      <c r="W131" s="53"/>
      <c r="Z131">
        <v>0</v>
      </c>
    </row>
    <row r="132" spans="1:26" x14ac:dyDescent="0.25">
      <c r="A132" s="10"/>
      <c r="B132" s="204"/>
      <c r="C132" s="172">
        <v>734</v>
      </c>
      <c r="D132" s="235" t="s">
        <v>1552</v>
      </c>
      <c r="E132" s="235"/>
      <c r="F132" s="138"/>
      <c r="G132" s="171"/>
      <c r="H132" s="138"/>
      <c r="I132" s="140">
        <f>ROUND((SUM(I111:I131))/1,2)</f>
        <v>0</v>
      </c>
      <c r="J132" s="139"/>
      <c r="K132" s="139"/>
      <c r="L132" s="139">
        <f>ROUND((SUM(L111:L131))/1,2)</f>
        <v>0</v>
      </c>
      <c r="M132" s="139">
        <f>ROUND((SUM(M111:M131))/1,2)</f>
        <v>0</v>
      </c>
      <c r="N132" s="139"/>
      <c r="O132" s="139"/>
      <c r="P132" s="139"/>
      <c r="Q132" s="10"/>
      <c r="R132" s="10"/>
      <c r="S132" s="10">
        <f>ROUND((SUM(S111:S131))/1,2)</f>
        <v>0</v>
      </c>
      <c r="T132" s="10"/>
      <c r="U132" s="10"/>
      <c r="V132" s="192">
        <f>ROUND((SUM(V111:V131))/1,2)</f>
        <v>0</v>
      </c>
      <c r="W132" s="208"/>
      <c r="X132" s="137"/>
      <c r="Y132" s="137"/>
      <c r="Z132" s="137"/>
    </row>
    <row r="133" spans="1:26" x14ac:dyDescent="0.25">
      <c r="A133" s="1"/>
      <c r="B133" s="200"/>
      <c r="C133" s="1"/>
      <c r="D133" s="1"/>
      <c r="E133" s="131"/>
      <c r="F133" s="131"/>
      <c r="G133" s="165"/>
      <c r="H133" s="131"/>
      <c r="I133" s="131"/>
      <c r="J133" s="132"/>
      <c r="K133" s="132"/>
      <c r="L133" s="132"/>
      <c r="M133" s="132"/>
      <c r="N133" s="132"/>
      <c r="O133" s="132"/>
      <c r="P133" s="132"/>
      <c r="Q133" s="1"/>
      <c r="R133" s="1"/>
      <c r="S133" s="1"/>
      <c r="T133" s="1"/>
      <c r="U133" s="1"/>
      <c r="V133" s="193"/>
      <c r="W133" s="53"/>
    </row>
    <row r="134" spans="1:26" x14ac:dyDescent="0.25">
      <c r="A134" s="10"/>
      <c r="B134" s="204"/>
      <c r="C134" s="172">
        <v>735</v>
      </c>
      <c r="D134" s="235" t="s">
        <v>84</v>
      </c>
      <c r="E134" s="235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0"/>
      <c r="W134" s="208"/>
      <c r="X134" s="137"/>
      <c r="Y134" s="137"/>
      <c r="Z134" s="137"/>
    </row>
    <row r="135" spans="1:26" ht="24.95" customHeight="1" x14ac:dyDescent="0.25">
      <c r="A135" s="179"/>
      <c r="B135" s="205">
        <v>37</v>
      </c>
      <c r="C135" s="180" t="s">
        <v>1625</v>
      </c>
      <c r="D135" s="236" t="s">
        <v>1626</v>
      </c>
      <c r="E135" s="236"/>
      <c r="F135" s="174" t="s">
        <v>175</v>
      </c>
      <c r="G135" s="175">
        <v>4</v>
      </c>
      <c r="H135" s="174"/>
      <c r="I135" s="174">
        <f t="shared" ref="I135:I166" si="10">ROUND(G135*(H135),2)</f>
        <v>0</v>
      </c>
      <c r="J135" s="176">
        <f t="shared" ref="J135:J166" si="11">ROUND(G135*(N135),2)</f>
        <v>295</v>
      </c>
      <c r="K135" s="177">
        <f t="shared" ref="K135:K166" si="12">ROUND(G135*(O135),2)</f>
        <v>0</v>
      </c>
      <c r="L135" s="177">
        <f t="shared" ref="L135:L166" si="13">ROUND(G135*(H135),2)</f>
        <v>0</v>
      </c>
      <c r="M135" s="177"/>
      <c r="N135" s="177">
        <v>73.75</v>
      </c>
      <c r="O135" s="177"/>
      <c r="P135" s="181"/>
      <c r="Q135" s="181"/>
      <c r="R135" s="181"/>
      <c r="S135" s="182">
        <f t="shared" ref="S135:S166" si="14">ROUND(G135*(P135),3)</f>
        <v>0</v>
      </c>
      <c r="T135" s="178"/>
      <c r="U135" s="178"/>
      <c r="V135" s="191"/>
      <c r="W135" s="53"/>
      <c r="Z135">
        <v>0</v>
      </c>
    </row>
    <row r="136" spans="1:26" ht="24.95" customHeight="1" x14ac:dyDescent="0.25">
      <c r="A136" s="179"/>
      <c r="B136" s="205">
        <v>38</v>
      </c>
      <c r="C136" s="180" t="s">
        <v>1627</v>
      </c>
      <c r="D136" s="236" t="s">
        <v>1628</v>
      </c>
      <c r="E136" s="236"/>
      <c r="F136" s="174" t="s">
        <v>175</v>
      </c>
      <c r="G136" s="175">
        <v>1</v>
      </c>
      <c r="H136" s="174"/>
      <c r="I136" s="174">
        <f t="shared" si="10"/>
        <v>0</v>
      </c>
      <c r="J136" s="176">
        <f t="shared" si="11"/>
        <v>92.5</v>
      </c>
      <c r="K136" s="177">
        <f t="shared" si="12"/>
        <v>0</v>
      </c>
      <c r="L136" s="177">
        <f t="shared" si="13"/>
        <v>0</v>
      </c>
      <c r="M136" s="177"/>
      <c r="N136" s="177">
        <v>92.5</v>
      </c>
      <c r="O136" s="177"/>
      <c r="P136" s="181"/>
      <c r="Q136" s="181"/>
      <c r="R136" s="181"/>
      <c r="S136" s="182">
        <f t="shared" si="14"/>
        <v>0</v>
      </c>
      <c r="T136" s="178"/>
      <c r="U136" s="178"/>
      <c r="V136" s="191"/>
      <c r="W136" s="53"/>
      <c r="Z136">
        <v>0</v>
      </c>
    </row>
    <row r="137" spans="1:26" ht="24.95" customHeight="1" x14ac:dyDescent="0.25">
      <c r="A137" s="179"/>
      <c r="B137" s="205">
        <v>39</v>
      </c>
      <c r="C137" s="180" t="s">
        <v>1629</v>
      </c>
      <c r="D137" s="236" t="s">
        <v>1630</v>
      </c>
      <c r="E137" s="236"/>
      <c r="F137" s="174" t="s">
        <v>175</v>
      </c>
      <c r="G137" s="175">
        <v>4</v>
      </c>
      <c r="H137" s="174"/>
      <c r="I137" s="174">
        <f t="shared" si="10"/>
        <v>0</v>
      </c>
      <c r="J137" s="176">
        <f t="shared" si="11"/>
        <v>310</v>
      </c>
      <c r="K137" s="177">
        <f t="shared" si="12"/>
        <v>0</v>
      </c>
      <c r="L137" s="177">
        <f t="shared" si="13"/>
        <v>0</v>
      </c>
      <c r="M137" s="177"/>
      <c r="N137" s="177">
        <v>77.5</v>
      </c>
      <c r="O137" s="177"/>
      <c r="P137" s="181"/>
      <c r="Q137" s="181"/>
      <c r="R137" s="181"/>
      <c r="S137" s="182">
        <f t="shared" si="14"/>
        <v>0</v>
      </c>
      <c r="T137" s="178"/>
      <c r="U137" s="178"/>
      <c r="V137" s="191"/>
      <c r="W137" s="53"/>
      <c r="Z137">
        <v>0</v>
      </c>
    </row>
    <row r="138" spans="1:26" ht="24.95" customHeight="1" x14ac:dyDescent="0.25">
      <c r="A138" s="179"/>
      <c r="B138" s="205">
        <v>40</v>
      </c>
      <c r="C138" s="180" t="s">
        <v>1631</v>
      </c>
      <c r="D138" s="236" t="s">
        <v>1632</v>
      </c>
      <c r="E138" s="236"/>
      <c r="F138" s="174" t="s">
        <v>175</v>
      </c>
      <c r="G138" s="175">
        <v>3</v>
      </c>
      <c r="H138" s="174"/>
      <c r="I138" s="174">
        <f t="shared" si="10"/>
        <v>0</v>
      </c>
      <c r="J138" s="176">
        <f t="shared" si="11"/>
        <v>262.5</v>
      </c>
      <c r="K138" s="177">
        <f t="shared" si="12"/>
        <v>0</v>
      </c>
      <c r="L138" s="177">
        <f t="shared" si="13"/>
        <v>0</v>
      </c>
      <c r="M138" s="177"/>
      <c r="N138" s="177">
        <v>87.5</v>
      </c>
      <c r="O138" s="177"/>
      <c r="P138" s="181"/>
      <c r="Q138" s="181"/>
      <c r="R138" s="181"/>
      <c r="S138" s="182">
        <f t="shared" si="14"/>
        <v>0</v>
      </c>
      <c r="T138" s="178"/>
      <c r="U138" s="178"/>
      <c r="V138" s="191"/>
      <c r="W138" s="53"/>
      <c r="Z138">
        <v>0</v>
      </c>
    </row>
    <row r="139" spans="1:26" ht="24.95" customHeight="1" x14ac:dyDescent="0.25">
      <c r="A139" s="179"/>
      <c r="B139" s="205">
        <v>41</v>
      </c>
      <c r="C139" s="180" t="s">
        <v>1633</v>
      </c>
      <c r="D139" s="236" t="s">
        <v>1634</v>
      </c>
      <c r="E139" s="236"/>
      <c r="F139" s="174" t="s">
        <v>175</v>
      </c>
      <c r="G139" s="175">
        <v>1</v>
      </c>
      <c r="H139" s="174"/>
      <c r="I139" s="174">
        <f t="shared" si="10"/>
        <v>0</v>
      </c>
      <c r="J139" s="176">
        <f t="shared" si="11"/>
        <v>82.5</v>
      </c>
      <c r="K139" s="177">
        <f t="shared" si="12"/>
        <v>0</v>
      </c>
      <c r="L139" s="177">
        <f t="shared" si="13"/>
        <v>0</v>
      </c>
      <c r="M139" s="177"/>
      <c r="N139" s="177">
        <v>82.5</v>
      </c>
      <c r="O139" s="177"/>
      <c r="P139" s="181"/>
      <c r="Q139" s="181"/>
      <c r="R139" s="181"/>
      <c r="S139" s="182">
        <f t="shared" si="14"/>
        <v>0</v>
      </c>
      <c r="T139" s="178"/>
      <c r="U139" s="178"/>
      <c r="V139" s="191"/>
      <c r="W139" s="53"/>
      <c r="Z139">
        <v>0</v>
      </c>
    </row>
    <row r="140" spans="1:26" ht="24.95" customHeight="1" x14ac:dyDescent="0.25">
      <c r="A140" s="179"/>
      <c r="B140" s="205">
        <v>42</v>
      </c>
      <c r="C140" s="180" t="s">
        <v>1635</v>
      </c>
      <c r="D140" s="236" t="s">
        <v>1636</v>
      </c>
      <c r="E140" s="236"/>
      <c r="F140" s="174" t="s">
        <v>175</v>
      </c>
      <c r="G140" s="175">
        <v>2</v>
      </c>
      <c r="H140" s="174"/>
      <c r="I140" s="174">
        <f t="shared" si="10"/>
        <v>0</v>
      </c>
      <c r="J140" s="176">
        <f t="shared" si="11"/>
        <v>175</v>
      </c>
      <c r="K140" s="177">
        <f t="shared" si="12"/>
        <v>0</v>
      </c>
      <c r="L140" s="177">
        <f t="shared" si="13"/>
        <v>0</v>
      </c>
      <c r="M140" s="177"/>
      <c r="N140" s="177">
        <v>87.5</v>
      </c>
      <c r="O140" s="177"/>
      <c r="P140" s="181"/>
      <c r="Q140" s="181"/>
      <c r="R140" s="181"/>
      <c r="S140" s="182">
        <f t="shared" si="14"/>
        <v>0</v>
      </c>
      <c r="T140" s="178"/>
      <c r="U140" s="178"/>
      <c r="V140" s="191"/>
      <c r="W140" s="53"/>
      <c r="Z140">
        <v>0</v>
      </c>
    </row>
    <row r="141" spans="1:26" ht="24.95" customHeight="1" x14ac:dyDescent="0.25">
      <c r="A141" s="179"/>
      <c r="B141" s="205">
        <v>43</v>
      </c>
      <c r="C141" s="180" t="s">
        <v>1637</v>
      </c>
      <c r="D141" s="236" t="s">
        <v>1638</v>
      </c>
      <c r="E141" s="236"/>
      <c r="F141" s="174" t="s">
        <v>175</v>
      </c>
      <c r="G141" s="175">
        <v>1</v>
      </c>
      <c r="H141" s="174"/>
      <c r="I141" s="174">
        <f t="shared" si="10"/>
        <v>0</v>
      </c>
      <c r="J141" s="176">
        <f t="shared" si="11"/>
        <v>97.5</v>
      </c>
      <c r="K141" s="177">
        <f t="shared" si="12"/>
        <v>0</v>
      </c>
      <c r="L141" s="177">
        <f t="shared" si="13"/>
        <v>0</v>
      </c>
      <c r="M141" s="177"/>
      <c r="N141" s="177">
        <v>97.5</v>
      </c>
      <c r="O141" s="177"/>
      <c r="P141" s="181"/>
      <c r="Q141" s="181"/>
      <c r="R141" s="181"/>
      <c r="S141" s="182">
        <f t="shared" si="14"/>
        <v>0</v>
      </c>
      <c r="T141" s="178"/>
      <c r="U141" s="178"/>
      <c r="V141" s="191"/>
      <c r="W141" s="53"/>
      <c r="Z141">
        <v>0</v>
      </c>
    </row>
    <row r="142" spans="1:26" ht="24.95" customHeight="1" x14ac:dyDescent="0.25">
      <c r="A142" s="179"/>
      <c r="B142" s="205">
        <v>44</v>
      </c>
      <c r="C142" s="180" t="s">
        <v>1639</v>
      </c>
      <c r="D142" s="236" t="s">
        <v>1640</v>
      </c>
      <c r="E142" s="236"/>
      <c r="F142" s="174" t="s">
        <v>175</v>
      </c>
      <c r="G142" s="175">
        <v>4</v>
      </c>
      <c r="H142" s="174"/>
      <c r="I142" s="174">
        <f t="shared" si="10"/>
        <v>0</v>
      </c>
      <c r="J142" s="176">
        <f t="shared" si="11"/>
        <v>430</v>
      </c>
      <c r="K142" s="177">
        <f t="shared" si="12"/>
        <v>0</v>
      </c>
      <c r="L142" s="177">
        <f t="shared" si="13"/>
        <v>0</v>
      </c>
      <c r="M142" s="177"/>
      <c r="N142" s="177">
        <v>107.5</v>
      </c>
      <c r="O142" s="177"/>
      <c r="P142" s="181"/>
      <c r="Q142" s="181"/>
      <c r="R142" s="181"/>
      <c r="S142" s="182">
        <f t="shared" si="14"/>
        <v>0</v>
      </c>
      <c r="T142" s="178"/>
      <c r="U142" s="178"/>
      <c r="V142" s="191"/>
      <c r="W142" s="53"/>
      <c r="Z142">
        <v>0</v>
      </c>
    </row>
    <row r="143" spans="1:26" ht="24.95" customHeight="1" x14ac:dyDescent="0.25">
      <c r="A143" s="179"/>
      <c r="B143" s="205">
        <v>45</v>
      </c>
      <c r="C143" s="180" t="s">
        <v>1641</v>
      </c>
      <c r="D143" s="236" t="s">
        <v>1642</v>
      </c>
      <c r="E143" s="236"/>
      <c r="F143" s="174" t="s">
        <v>175</v>
      </c>
      <c r="G143" s="175">
        <v>3</v>
      </c>
      <c r="H143" s="174"/>
      <c r="I143" s="174">
        <f t="shared" si="10"/>
        <v>0</v>
      </c>
      <c r="J143" s="176">
        <f t="shared" si="11"/>
        <v>386.25</v>
      </c>
      <c r="K143" s="177">
        <f t="shared" si="12"/>
        <v>0</v>
      </c>
      <c r="L143" s="177">
        <f t="shared" si="13"/>
        <v>0</v>
      </c>
      <c r="M143" s="177"/>
      <c r="N143" s="177">
        <v>128.75</v>
      </c>
      <c r="O143" s="177"/>
      <c r="P143" s="181"/>
      <c r="Q143" s="181"/>
      <c r="R143" s="181"/>
      <c r="S143" s="182">
        <f t="shared" si="14"/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05">
        <v>46</v>
      </c>
      <c r="C144" s="180" t="s">
        <v>1643</v>
      </c>
      <c r="D144" s="236" t="s">
        <v>1644</v>
      </c>
      <c r="E144" s="236"/>
      <c r="F144" s="174" t="s">
        <v>175</v>
      </c>
      <c r="G144" s="175">
        <v>4</v>
      </c>
      <c r="H144" s="174"/>
      <c r="I144" s="174">
        <f t="shared" si="10"/>
        <v>0</v>
      </c>
      <c r="J144" s="176">
        <f t="shared" si="11"/>
        <v>595</v>
      </c>
      <c r="K144" s="177">
        <f t="shared" si="12"/>
        <v>0</v>
      </c>
      <c r="L144" s="177">
        <f t="shared" si="13"/>
        <v>0</v>
      </c>
      <c r="M144" s="177"/>
      <c r="N144" s="177">
        <v>148.75</v>
      </c>
      <c r="O144" s="177"/>
      <c r="P144" s="181"/>
      <c r="Q144" s="181"/>
      <c r="R144" s="181"/>
      <c r="S144" s="182">
        <f t="shared" si="14"/>
        <v>0</v>
      </c>
      <c r="T144" s="178"/>
      <c r="U144" s="178"/>
      <c r="V144" s="191"/>
      <c r="W144" s="53"/>
      <c r="Z144">
        <v>0</v>
      </c>
    </row>
    <row r="145" spans="1:26" ht="24.95" customHeight="1" x14ac:dyDescent="0.25">
      <c r="A145" s="179"/>
      <c r="B145" s="205">
        <v>47</v>
      </c>
      <c r="C145" s="180" t="s">
        <v>1645</v>
      </c>
      <c r="D145" s="236" t="s">
        <v>1646</v>
      </c>
      <c r="E145" s="236"/>
      <c r="F145" s="174" t="s">
        <v>175</v>
      </c>
      <c r="G145" s="175">
        <v>1</v>
      </c>
      <c r="H145" s="174"/>
      <c r="I145" s="174">
        <f t="shared" si="10"/>
        <v>0</v>
      </c>
      <c r="J145" s="176">
        <f t="shared" si="11"/>
        <v>170</v>
      </c>
      <c r="K145" s="177">
        <f t="shared" si="12"/>
        <v>0</v>
      </c>
      <c r="L145" s="177">
        <f t="shared" si="13"/>
        <v>0</v>
      </c>
      <c r="M145" s="177"/>
      <c r="N145" s="177">
        <v>170</v>
      </c>
      <c r="O145" s="177"/>
      <c r="P145" s="181"/>
      <c r="Q145" s="181"/>
      <c r="R145" s="181"/>
      <c r="S145" s="182">
        <f t="shared" si="14"/>
        <v>0</v>
      </c>
      <c r="T145" s="178"/>
      <c r="U145" s="178"/>
      <c r="V145" s="191"/>
      <c r="W145" s="53"/>
      <c r="Z145">
        <v>0</v>
      </c>
    </row>
    <row r="146" spans="1:26" ht="24.95" customHeight="1" x14ac:dyDescent="0.25">
      <c r="A146" s="179"/>
      <c r="B146" s="205">
        <v>48</v>
      </c>
      <c r="C146" s="180" t="s">
        <v>1647</v>
      </c>
      <c r="D146" s="236" t="s">
        <v>1648</v>
      </c>
      <c r="E146" s="236"/>
      <c r="F146" s="174" t="s">
        <v>175</v>
      </c>
      <c r="G146" s="175">
        <v>1</v>
      </c>
      <c r="H146" s="174"/>
      <c r="I146" s="174">
        <f t="shared" si="10"/>
        <v>0</v>
      </c>
      <c r="J146" s="176">
        <f t="shared" si="11"/>
        <v>148.75</v>
      </c>
      <c r="K146" s="177">
        <f t="shared" si="12"/>
        <v>0</v>
      </c>
      <c r="L146" s="177">
        <f t="shared" si="13"/>
        <v>0</v>
      </c>
      <c r="M146" s="177"/>
      <c r="N146" s="177">
        <v>148.75</v>
      </c>
      <c r="O146" s="177"/>
      <c r="P146" s="181"/>
      <c r="Q146" s="181"/>
      <c r="R146" s="181"/>
      <c r="S146" s="182">
        <f t="shared" si="14"/>
        <v>0</v>
      </c>
      <c r="T146" s="178"/>
      <c r="U146" s="178"/>
      <c r="V146" s="191"/>
      <c r="W146" s="53"/>
      <c r="Z146">
        <v>0</v>
      </c>
    </row>
    <row r="147" spans="1:26" ht="24.95" customHeight="1" x14ac:dyDescent="0.25">
      <c r="A147" s="179"/>
      <c r="B147" s="205">
        <v>49</v>
      </c>
      <c r="C147" s="180" t="s">
        <v>1649</v>
      </c>
      <c r="D147" s="236" t="s">
        <v>1650</v>
      </c>
      <c r="E147" s="236"/>
      <c r="F147" s="174" t="s">
        <v>175</v>
      </c>
      <c r="G147" s="175">
        <v>3</v>
      </c>
      <c r="H147" s="174"/>
      <c r="I147" s="174">
        <f t="shared" si="10"/>
        <v>0</v>
      </c>
      <c r="J147" s="176">
        <f t="shared" si="11"/>
        <v>491.25</v>
      </c>
      <c r="K147" s="177">
        <f t="shared" si="12"/>
        <v>0</v>
      </c>
      <c r="L147" s="177">
        <f t="shared" si="13"/>
        <v>0</v>
      </c>
      <c r="M147" s="177"/>
      <c r="N147" s="177">
        <v>163.75</v>
      </c>
      <c r="O147" s="177"/>
      <c r="P147" s="181"/>
      <c r="Q147" s="181"/>
      <c r="R147" s="181"/>
      <c r="S147" s="182">
        <f t="shared" si="14"/>
        <v>0</v>
      </c>
      <c r="T147" s="178"/>
      <c r="U147" s="178"/>
      <c r="V147" s="191"/>
      <c r="W147" s="53"/>
      <c r="Z147">
        <v>0</v>
      </c>
    </row>
    <row r="148" spans="1:26" ht="24.95" customHeight="1" x14ac:dyDescent="0.25">
      <c r="A148" s="179"/>
      <c r="B148" s="205">
        <v>50</v>
      </c>
      <c r="C148" s="180" t="s">
        <v>1651</v>
      </c>
      <c r="D148" s="236" t="s">
        <v>1652</v>
      </c>
      <c r="E148" s="236"/>
      <c r="F148" s="174" t="s">
        <v>175</v>
      </c>
      <c r="G148" s="175">
        <v>2</v>
      </c>
      <c r="H148" s="174"/>
      <c r="I148" s="174">
        <f t="shared" si="10"/>
        <v>0</v>
      </c>
      <c r="J148" s="176">
        <f t="shared" si="11"/>
        <v>415</v>
      </c>
      <c r="K148" s="177">
        <f t="shared" si="12"/>
        <v>0</v>
      </c>
      <c r="L148" s="177">
        <f t="shared" si="13"/>
        <v>0</v>
      </c>
      <c r="M148" s="177"/>
      <c r="N148" s="177">
        <v>207.5</v>
      </c>
      <c r="O148" s="177"/>
      <c r="P148" s="181"/>
      <c r="Q148" s="181"/>
      <c r="R148" s="181"/>
      <c r="S148" s="182">
        <f t="shared" si="14"/>
        <v>0</v>
      </c>
      <c r="T148" s="178"/>
      <c r="U148" s="178"/>
      <c r="V148" s="191"/>
      <c r="W148" s="53"/>
      <c r="Z148">
        <v>0</v>
      </c>
    </row>
    <row r="149" spans="1:26" ht="24.95" customHeight="1" x14ac:dyDescent="0.25">
      <c r="A149" s="179"/>
      <c r="B149" s="205">
        <v>51</v>
      </c>
      <c r="C149" s="180" t="s">
        <v>1653</v>
      </c>
      <c r="D149" s="236" t="s">
        <v>1654</v>
      </c>
      <c r="E149" s="236"/>
      <c r="F149" s="174" t="s">
        <v>175</v>
      </c>
      <c r="G149" s="175">
        <v>3</v>
      </c>
      <c r="H149" s="174"/>
      <c r="I149" s="174">
        <f t="shared" si="10"/>
        <v>0</v>
      </c>
      <c r="J149" s="176">
        <f t="shared" si="11"/>
        <v>735</v>
      </c>
      <c r="K149" s="177">
        <f t="shared" si="12"/>
        <v>0</v>
      </c>
      <c r="L149" s="177">
        <f t="shared" si="13"/>
        <v>0</v>
      </c>
      <c r="M149" s="177"/>
      <c r="N149" s="177">
        <v>245</v>
      </c>
      <c r="O149" s="177"/>
      <c r="P149" s="181"/>
      <c r="Q149" s="181"/>
      <c r="R149" s="181"/>
      <c r="S149" s="182">
        <f t="shared" si="14"/>
        <v>0</v>
      </c>
      <c r="T149" s="178"/>
      <c r="U149" s="178"/>
      <c r="V149" s="191"/>
      <c r="W149" s="53"/>
      <c r="Z149">
        <v>0</v>
      </c>
    </row>
    <row r="150" spans="1:26" ht="24.95" customHeight="1" x14ac:dyDescent="0.25">
      <c r="A150" s="179"/>
      <c r="B150" s="205">
        <v>52</v>
      </c>
      <c r="C150" s="180" t="s">
        <v>1655</v>
      </c>
      <c r="D150" s="236" t="s">
        <v>1656</v>
      </c>
      <c r="E150" s="236"/>
      <c r="F150" s="174" t="s">
        <v>175</v>
      </c>
      <c r="G150" s="175">
        <v>2</v>
      </c>
      <c r="H150" s="174"/>
      <c r="I150" s="174">
        <f t="shared" si="10"/>
        <v>0</v>
      </c>
      <c r="J150" s="176">
        <f t="shared" si="11"/>
        <v>580</v>
      </c>
      <c r="K150" s="177">
        <f t="shared" si="12"/>
        <v>0</v>
      </c>
      <c r="L150" s="177">
        <f t="shared" si="13"/>
        <v>0</v>
      </c>
      <c r="M150" s="177"/>
      <c r="N150" s="177">
        <v>290</v>
      </c>
      <c r="O150" s="177"/>
      <c r="P150" s="181"/>
      <c r="Q150" s="181"/>
      <c r="R150" s="181"/>
      <c r="S150" s="182">
        <f t="shared" si="14"/>
        <v>0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05">
        <v>53</v>
      </c>
      <c r="C151" s="180" t="s">
        <v>1657</v>
      </c>
      <c r="D151" s="236" t="s">
        <v>1658</v>
      </c>
      <c r="E151" s="236"/>
      <c r="F151" s="174" t="s">
        <v>175</v>
      </c>
      <c r="G151" s="175">
        <v>5</v>
      </c>
      <c r="H151" s="174"/>
      <c r="I151" s="174">
        <f t="shared" si="10"/>
        <v>0</v>
      </c>
      <c r="J151" s="176">
        <f t="shared" si="11"/>
        <v>912.5</v>
      </c>
      <c r="K151" s="177">
        <f t="shared" si="12"/>
        <v>0</v>
      </c>
      <c r="L151" s="177">
        <f t="shared" si="13"/>
        <v>0</v>
      </c>
      <c r="M151" s="177"/>
      <c r="N151" s="177">
        <v>182.5</v>
      </c>
      <c r="O151" s="177"/>
      <c r="P151" s="181"/>
      <c r="Q151" s="181"/>
      <c r="R151" s="181"/>
      <c r="S151" s="182">
        <f t="shared" si="14"/>
        <v>0</v>
      </c>
      <c r="T151" s="178"/>
      <c r="U151" s="178"/>
      <c r="V151" s="191"/>
      <c r="W151" s="53"/>
      <c r="Z151">
        <v>0</v>
      </c>
    </row>
    <row r="152" spans="1:26" ht="24.95" customHeight="1" x14ac:dyDescent="0.25">
      <c r="A152" s="179"/>
      <c r="B152" s="205">
        <v>54</v>
      </c>
      <c r="C152" s="180" t="s">
        <v>1659</v>
      </c>
      <c r="D152" s="236" t="s">
        <v>1660</v>
      </c>
      <c r="E152" s="236"/>
      <c r="F152" s="174" t="s">
        <v>175</v>
      </c>
      <c r="G152" s="175">
        <v>4</v>
      </c>
      <c r="H152" s="174"/>
      <c r="I152" s="174">
        <f t="shared" si="10"/>
        <v>0</v>
      </c>
      <c r="J152" s="176">
        <f t="shared" si="11"/>
        <v>745</v>
      </c>
      <c r="K152" s="177">
        <f t="shared" si="12"/>
        <v>0</v>
      </c>
      <c r="L152" s="177">
        <f t="shared" si="13"/>
        <v>0</v>
      </c>
      <c r="M152" s="177"/>
      <c r="N152" s="177">
        <v>186.25</v>
      </c>
      <c r="O152" s="177"/>
      <c r="P152" s="181"/>
      <c r="Q152" s="181"/>
      <c r="R152" s="181"/>
      <c r="S152" s="182">
        <f t="shared" si="14"/>
        <v>0</v>
      </c>
      <c r="T152" s="178"/>
      <c r="U152" s="178"/>
      <c r="V152" s="191"/>
      <c r="W152" s="53"/>
      <c r="Z152">
        <v>0</v>
      </c>
    </row>
    <row r="153" spans="1:26" ht="24.95" customHeight="1" x14ac:dyDescent="0.25">
      <c r="A153" s="179"/>
      <c r="B153" s="205">
        <v>55</v>
      </c>
      <c r="C153" s="180" t="s">
        <v>1661</v>
      </c>
      <c r="D153" s="236" t="s">
        <v>1662</v>
      </c>
      <c r="E153" s="236"/>
      <c r="F153" s="174" t="s">
        <v>175</v>
      </c>
      <c r="G153" s="175">
        <v>1</v>
      </c>
      <c r="H153" s="174"/>
      <c r="I153" s="174">
        <f t="shared" si="10"/>
        <v>0</v>
      </c>
      <c r="J153" s="176">
        <f t="shared" si="11"/>
        <v>128.75</v>
      </c>
      <c r="K153" s="177">
        <f t="shared" si="12"/>
        <v>0</v>
      </c>
      <c r="L153" s="177">
        <f t="shared" si="13"/>
        <v>0</v>
      </c>
      <c r="M153" s="177"/>
      <c r="N153" s="177">
        <v>128.75</v>
      </c>
      <c r="O153" s="177"/>
      <c r="P153" s="181"/>
      <c r="Q153" s="181"/>
      <c r="R153" s="181"/>
      <c r="S153" s="182">
        <f t="shared" si="14"/>
        <v>0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56</v>
      </c>
      <c r="C154" s="180" t="s">
        <v>1663</v>
      </c>
      <c r="D154" s="236" t="s">
        <v>1664</v>
      </c>
      <c r="E154" s="236"/>
      <c r="F154" s="174" t="s">
        <v>175</v>
      </c>
      <c r="G154" s="175">
        <v>5</v>
      </c>
      <c r="H154" s="174"/>
      <c r="I154" s="174">
        <f t="shared" si="10"/>
        <v>0</v>
      </c>
      <c r="J154" s="176">
        <f t="shared" si="11"/>
        <v>737.5</v>
      </c>
      <c r="K154" s="177">
        <f t="shared" si="12"/>
        <v>0</v>
      </c>
      <c r="L154" s="177">
        <f t="shared" si="13"/>
        <v>0</v>
      </c>
      <c r="M154" s="177"/>
      <c r="N154" s="177">
        <v>147.5</v>
      </c>
      <c r="O154" s="177"/>
      <c r="P154" s="181"/>
      <c r="Q154" s="181"/>
      <c r="R154" s="181"/>
      <c r="S154" s="182">
        <f t="shared" si="14"/>
        <v>0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05">
        <v>57</v>
      </c>
      <c r="C155" s="180" t="s">
        <v>1665</v>
      </c>
      <c r="D155" s="236" t="s">
        <v>1666</v>
      </c>
      <c r="E155" s="236"/>
      <c r="F155" s="174" t="s">
        <v>175</v>
      </c>
      <c r="G155" s="175">
        <v>2</v>
      </c>
      <c r="H155" s="174"/>
      <c r="I155" s="174">
        <f t="shared" si="10"/>
        <v>0</v>
      </c>
      <c r="J155" s="176">
        <f t="shared" si="11"/>
        <v>372.5</v>
      </c>
      <c r="K155" s="177">
        <f t="shared" si="12"/>
        <v>0</v>
      </c>
      <c r="L155" s="177">
        <f t="shared" si="13"/>
        <v>0</v>
      </c>
      <c r="M155" s="177"/>
      <c r="N155" s="177">
        <v>186.25</v>
      </c>
      <c r="O155" s="177"/>
      <c r="P155" s="181"/>
      <c r="Q155" s="181"/>
      <c r="R155" s="181"/>
      <c r="S155" s="182">
        <f t="shared" si="14"/>
        <v>0</v>
      </c>
      <c r="T155" s="178"/>
      <c r="U155" s="178"/>
      <c r="V155" s="191"/>
      <c r="W155" s="53"/>
      <c r="Z155">
        <v>0</v>
      </c>
    </row>
    <row r="156" spans="1:26" ht="24.95" customHeight="1" x14ac:dyDescent="0.25">
      <c r="A156" s="179"/>
      <c r="B156" s="205">
        <v>58</v>
      </c>
      <c r="C156" s="180" t="s">
        <v>1667</v>
      </c>
      <c r="D156" s="236" t="s">
        <v>1668</v>
      </c>
      <c r="E156" s="236"/>
      <c r="F156" s="174" t="s">
        <v>175</v>
      </c>
      <c r="G156" s="175">
        <v>3</v>
      </c>
      <c r="H156" s="174"/>
      <c r="I156" s="174">
        <f t="shared" si="10"/>
        <v>0</v>
      </c>
      <c r="J156" s="176">
        <f t="shared" si="11"/>
        <v>611.25</v>
      </c>
      <c r="K156" s="177">
        <f t="shared" si="12"/>
        <v>0</v>
      </c>
      <c r="L156" s="177">
        <f t="shared" si="13"/>
        <v>0</v>
      </c>
      <c r="M156" s="177"/>
      <c r="N156" s="177">
        <v>203.75</v>
      </c>
      <c r="O156" s="177"/>
      <c r="P156" s="181"/>
      <c r="Q156" s="181"/>
      <c r="R156" s="181"/>
      <c r="S156" s="182">
        <f t="shared" si="14"/>
        <v>0</v>
      </c>
      <c r="T156" s="178"/>
      <c r="U156" s="178"/>
      <c r="V156" s="191"/>
      <c r="W156" s="53"/>
      <c r="Z156">
        <v>0</v>
      </c>
    </row>
    <row r="157" spans="1:26" ht="24.95" customHeight="1" x14ac:dyDescent="0.25">
      <c r="A157" s="179"/>
      <c r="B157" s="205">
        <v>59</v>
      </c>
      <c r="C157" s="180" t="s">
        <v>1669</v>
      </c>
      <c r="D157" s="236" t="s">
        <v>1670</v>
      </c>
      <c r="E157" s="236"/>
      <c r="F157" s="174" t="s">
        <v>175</v>
      </c>
      <c r="G157" s="175">
        <v>1</v>
      </c>
      <c r="H157" s="174"/>
      <c r="I157" s="174">
        <f t="shared" si="10"/>
        <v>0</v>
      </c>
      <c r="J157" s="176">
        <f t="shared" si="11"/>
        <v>178.75</v>
      </c>
      <c r="K157" s="177">
        <f t="shared" si="12"/>
        <v>0</v>
      </c>
      <c r="L157" s="177">
        <f t="shared" si="13"/>
        <v>0</v>
      </c>
      <c r="M157" s="177"/>
      <c r="N157" s="177">
        <v>178.75</v>
      </c>
      <c r="O157" s="177"/>
      <c r="P157" s="181"/>
      <c r="Q157" s="181"/>
      <c r="R157" s="181"/>
      <c r="S157" s="182">
        <f t="shared" si="14"/>
        <v>0</v>
      </c>
      <c r="T157" s="178"/>
      <c r="U157" s="178"/>
      <c r="V157" s="191"/>
      <c r="W157" s="53"/>
      <c r="Z157">
        <v>0</v>
      </c>
    </row>
    <row r="158" spans="1:26" ht="24.95" customHeight="1" x14ac:dyDescent="0.25">
      <c r="A158" s="179"/>
      <c r="B158" s="205">
        <v>60</v>
      </c>
      <c r="C158" s="180" t="s">
        <v>1671</v>
      </c>
      <c r="D158" s="236" t="s">
        <v>1672</v>
      </c>
      <c r="E158" s="236"/>
      <c r="F158" s="174" t="s">
        <v>175</v>
      </c>
      <c r="G158" s="175">
        <v>5</v>
      </c>
      <c r="H158" s="174"/>
      <c r="I158" s="174">
        <f t="shared" si="10"/>
        <v>0</v>
      </c>
      <c r="J158" s="176">
        <f t="shared" si="11"/>
        <v>1100</v>
      </c>
      <c r="K158" s="177">
        <f t="shared" si="12"/>
        <v>0</v>
      </c>
      <c r="L158" s="177">
        <f t="shared" si="13"/>
        <v>0</v>
      </c>
      <c r="M158" s="177"/>
      <c r="N158" s="177">
        <v>220</v>
      </c>
      <c r="O158" s="177"/>
      <c r="P158" s="181"/>
      <c r="Q158" s="181"/>
      <c r="R158" s="181"/>
      <c r="S158" s="182">
        <f t="shared" si="14"/>
        <v>0</v>
      </c>
      <c r="T158" s="178"/>
      <c r="U158" s="178"/>
      <c r="V158" s="191"/>
      <c r="W158" s="53"/>
      <c r="Z158">
        <v>0</v>
      </c>
    </row>
    <row r="159" spans="1:26" ht="24.95" customHeight="1" x14ac:dyDescent="0.25">
      <c r="A159" s="179"/>
      <c r="B159" s="205">
        <v>61</v>
      </c>
      <c r="C159" s="180" t="s">
        <v>1673</v>
      </c>
      <c r="D159" s="236" t="s">
        <v>1674</v>
      </c>
      <c r="E159" s="236"/>
      <c r="F159" s="174" t="s">
        <v>1675</v>
      </c>
      <c r="G159" s="175">
        <v>4</v>
      </c>
      <c r="H159" s="174"/>
      <c r="I159" s="174">
        <f t="shared" si="10"/>
        <v>0</v>
      </c>
      <c r="J159" s="176">
        <f t="shared" si="11"/>
        <v>44.52</v>
      </c>
      <c r="K159" s="177">
        <f t="shared" si="12"/>
        <v>0</v>
      </c>
      <c r="L159" s="177">
        <f t="shared" si="13"/>
        <v>0</v>
      </c>
      <c r="M159" s="177"/>
      <c r="N159" s="177">
        <v>11.13</v>
      </c>
      <c r="O159" s="177"/>
      <c r="P159" s="181"/>
      <c r="Q159" s="181"/>
      <c r="R159" s="181"/>
      <c r="S159" s="182">
        <f t="shared" si="14"/>
        <v>0</v>
      </c>
      <c r="T159" s="178"/>
      <c r="U159" s="178"/>
      <c r="V159" s="191"/>
      <c r="W159" s="53"/>
      <c r="Z159">
        <v>0</v>
      </c>
    </row>
    <row r="160" spans="1:26" ht="24.95" customHeight="1" x14ac:dyDescent="0.25">
      <c r="A160" s="179"/>
      <c r="B160" s="205">
        <v>62</v>
      </c>
      <c r="C160" s="180" t="s">
        <v>1676</v>
      </c>
      <c r="D160" s="236" t="s">
        <v>1677</v>
      </c>
      <c r="E160" s="236"/>
      <c r="F160" s="174" t="s">
        <v>1675</v>
      </c>
      <c r="G160" s="175">
        <v>18</v>
      </c>
      <c r="H160" s="174"/>
      <c r="I160" s="174">
        <f t="shared" si="10"/>
        <v>0</v>
      </c>
      <c r="J160" s="176">
        <f t="shared" si="11"/>
        <v>157.5</v>
      </c>
      <c r="K160" s="177">
        <f t="shared" si="12"/>
        <v>0</v>
      </c>
      <c r="L160" s="177">
        <f t="shared" si="13"/>
        <v>0</v>
      </c>
      <c r="M160" s="177"/>
      <c r="N160" s="177">
        <v>8.75</v>
      </c>
      <c r="O160" s="177"/>
      <c r="P160" s="181"/>
      <c r="Q160" s="181"/>
      <c r="R160" s="181"/>
      <c r="S160" s="182">
        <f t="shared" si="14"/>
        <v>0</v>
      </c>
      <c r="T160" s="178"/>
      <c r="U160" s="178"/>
      <c r="V160" s="191"/>
      <c r="W160" s="53"/>
      <c r="Z160">
        <v>0</v>
      </c>
    </row>
    <row r="161" spans="1:26" ht="24.95" customHeight="1" x14ac:dyDescent="0.25">
      <c r="A161" s="179"/>
      <c r="B161" s="205">
        <v>63</v>
      </c>
      <c r="C161" s="180" t="s">
        <v>1678</v>
      </c>
      <c r="D161" s="236" t="s">
        <v>1679</v>
      </c>
      <c r="E161" s="236"/>
      <c r="F161" s="174" t="s">
        <v>1675</v>
      </c>
      <c r="G161" s="175">
        <v>4</v>
      </c>
      <c r="H161" s="174"/>
      <c r="I161" s="174">
        <f t="shared" si="10"/>
        <v>0</v>
      </c>
      <c r="J161" s="176">
        <f t="shared" si="11"/>
        <v>35</v>
      </c>
      <c r="K161" s="177">
        <f t="shared" si="12"/>
        <v>0</v>
      </c>
      <c r="L161" s="177">
        <f t="shared" si="13"/>
        <v>0</v>
      </c>
      <c r="M161" s="177"/>
      <c r="N161" s="177">
        <v>8.75</v>
      </c>
      <c r="O161" s="177"/>
      <c r="P161" s="181"/>
      <c r="Q161" s="181"/>
      <c r="R161" s="181"/>
      <c r="S161" s="182">
        <f t="shared" si="14"/>
        <v>0</v>
      </c>
      <c r="T161" s="178"/>
      <c r="U161" s="178"/>
      <c r="V161" s="191"/>
      <c r="W161" s="53"/>
      <c r="Z161">
        <v>0</v>
      </c>
    </row>
    <row r="162" spans="1:26" ht="24.95" customHeight="1" x14ac:dyDescent="0.25">
      <c r="A162" s="179"/>
      <c r="B162" s="205">
        <v>64</v>
      </c>
      <c r="C162" s="180" t="s">
        <v>1680</v>
      </c>
      <c r="D162" s="236" t="s">
        <v>1681</v>
      </c>
      <c r="E162" s="236"/>
      <c r="F162" s="174" t="s">
        <v>1675</v>
      </c>
      <c r="G162" s="175">
        <v>33</v>
      </c>
      <c r="H162" s="174"/>
      <c r="I162" s="174">
        <f t="shared" si="10"/>
        <v>0</v>
      </c>
      <c r="J162" s="176">
        <f t="shared" si="11"/>
        <v>330</v>
      </c>
      <c r="K162" s="177">
        <f t="shared" si="12"/>
        <v>0</v>
      </c>
      <c r="L162" s="177">
        <f t="shared" si="13"/>
        <v>0</v>
      </c>
      <c r="M162" s="177"/>
      <c r="N162" s="177">
        <v>10</v>
      </c>
      <c r="O162" s="177"/>
      <c r="P162" s="181"/>
      <c r="Q162" s="181"/>
      <c r="R162" s="181"/>
      <c r="S162" s="182">
        <f t="shared" si="14"/>
        <v>0</v>
      </c>
      <c r="T162" s="178"/>
      <c r="U162" s="178"/>
      <c r="V162" s="191"/>
      <c r="W162" s="53"/>
      <c r="Z162">
        <v>0</v>
      </c>
    </row>
    <row r="163" spans="1:26" ht="24.95" customHeight="1" x14ac:dyDescent="0.25">
      <c r="A163" s="179"/>
      <c r="B163" s="205">
        <v>65</v>
      </c>
      <c r="C163" s="180" t="s">
        <v>1682</v>
      </c>
      <c r="D163" s="236" t="s">
        <v>1683</v>
      </c>
      <c r="E163" s="236"/>
      <c r="F163" s="174" t="s">
        <v>1675</v>
      </c>
      <c r="G163" s="175">
        <v>6</v>
      </c>
      <c r="H163" s="174"/>
      <c r="I163" s="174">
        <f t="shared" si="10"/>
        <v>0</v>
      </c>
      <c r="J163" s="176">
        <f t="shared" si="11"/>
        <v>71.28</v>
      </c>
      <c r="K163" s="177">
        <f t="shared" si="12"/>
        <v>0</v>
      </c>
      <c r="L163" s="177">
        <f t="shared" si="13"/>
        <v>0</v>
      </c>
      <c r="M163" s="177"/>
      <c r="N163" s="177">
        <v>11.88</v>
      </c>
      <c r="O163" s="177"/>
      <c r="P163" s="181"/>
      <c r="Q163" s="181"/>
      <c r="R163" s="181"/>
      <c r="S163" s="182">
        <f t="shared" si="14"/>
        <v>0</v>
      </c>
      <c r="T163" s="178"/>
      <c r="U163" s="178"/>
      <c r="V163" s="191"/>
      <c r="W163" s="53"/>
      <c r="Z163">
        <v>0</v>
      </c>
    </row>
    <row r="164" spans="1:26" ht="24.95" customHeight="1" x14ac:dyDescent="0.25">
      <c r="A164" s="179"/>
      <c r="B164" s="205">
        <v>66</v>
      </c>
      <c r="C164" s="180" t="s">
        <v>1684</v>
      </c>
      <c r="D164" s="236" t="s">
        <v>1685</v>
      </c>
      <c r="E164" s="236"/>
      <c r="F164" s="174" t="s">
        <v>279</v>
      </c>
      <c r="G164" s="175">
        <v>72</v>
      </c>
      <c r="H164" s="174"/>
      <c r="I164" s="174">
        <f t="shared" si="10"/>
        <v>0</v>
      </c>
      <c r="J164" s="176">
        <f t="shared" si="11"/>
        <v>720</v>
      </c>
      <c r="K164" s="177">
        <f t="shared" si="12"/>
        <v>0</v>
      </c>
      <c r="L164" s="177">
        <f t="shared" si="13"/>
        <v>0</v>
      </c>
      <c r="M164" s="177"/>
      <c r="N164" s="177">
        <v>10</v>
      </c>
      <c r="O164" s="177"/>
      <c r="P164" s="181"/>
      <c r="Q164" s="181"/>
      <c r="R164" s="181"/>
      <c r="S164" s="182">
        <f t="shared" si="14"/>
        <v>0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05">
        <v>67</v>
      </c>
      <c r="C165" s="180" t="s">
        <v>1686</v>
      </c>
      <c r="D165" s="236" t="s">
        <v>1687</v>
      </c>
      <c r="E165" s="236"/>
      <c r="F165" s="174" t="s">
        <v>610</v>
      </c>
      <c r="G165" s="175">
        <v>1</v>
      </c>
      <c r="H165" s="174"/>
      <c r="I165" s="174">
        <f t="shared" si="10"/>
        <v>0</v>
      </c>
      <c r="J165" s="176">
        <f t="shared" si="11"/>
        <v>125</v>
      </c>
      <c r="K165" s="177">
        <f t="shared" si="12"/>
        <v>0</v>
      </c>
      <c r="L165" s="177">
        <f t="shared" si="13"/>
        <v>0</v>
      </c>
      <c r="M165" s="177"/>
      <c r="N165" s="177">
        <v>125</v>
      </c>
      <c r="O165" s="177"/>
      <c r="P165" s="181"/>
      <c r="Q165" s="181"/>
      <c r="R165" s="181"/>
      <c r="S165" s="182">
        <f t="shared" si="14"/>
        <v>0</v>
      </c>
      <c r="T165" s="178"/>
      <c r="U165" s="178"/>
      <c r="V165" s="191"/>
      <c r="W165" s="53"/>
      <c r="Z165">
        <v>0</v>
      </c>
    </row>
    <row r="166" spans="1:26" ht="24.95" customHeight="1" x14ac:dyDescent="0.25">
      <c r="A166" s="179"/>
      <c r="B166" s="205">
        <v>68</v>
      </c>
      <c r="C166" s="180" t="s">
        <v>1688</v>
      </c>
      <c r="D166" s="236" t="s">
        <v>1689</v>
      </c>
      <c r="E166" s="236"/>
      <c r="F166" s="174" t="s">
        <v>610</v>
      </c>
      <c r="G166" s="175">
        <v>1</v>
      </c>
      <c r="H166" s="174"/>
      <c r="I166" s="174">
        <f t="shared" si="10"/>
        <v>0</v>
      </c>
      <c r="J166" s="176">
        <f t="shared" si="11"/>
        <v>1687.5</v>
      </c>
      <c r="K166" s="177">
        <f t="shared" si="12"/>
        <v>0</v>
      </c>
      <c r="L166" s="177">
        <f t="shared" si="13"/>
        <v>0</v>
      </c>
      <c r="M166" s="177"/>
      <c r="N166" s="177">
        <v>1687.5</v>
      </c>
      <c r="O166" s="177"/>
      <c r="P166" s="181"/>
      <c r="Q166" s="181"/>
      <c r="R166" s="181"/>
      <c r="S166" s="182">
        <f t="shared" si="14"/>
        <v>0</v>
      </c>
      <c r="T166" s="178"/>
      <c r="U166" s="178"/>
      <c r="V166" s="191"/>
      <c r="W166" s="53"/>
      <c r="Z166">
        <v>0</v>
      </c>
    </row>
    <row r="167" spans="1:26" x14ac:dyDescent="0.25">
      <c r="A167" s="10"/>
      <c r="B167" s="204"/>
      <c r="C167" s="172">
        <v>735</v>
      </c>
      <c r="D167" s="235" t="s">
        <v>84</v>
      </c>
      <c r="E167" s="235"/>
      <c r="F167" s="138"/>
      <c r="G167" s="171"/>
      <c r="H167" s="138"/>
      <c r="I167" s="140">
        <f>ROUND((SUM(I134:I166))/1,2)</f>
        <v>0</v>
      </c>
      <c r="J167" s="139"/>
      <c r="K167" s="139"/>
      <c r="L167" s="139">
        <f>ROUND((SUM(L134:L166))/1,2)</f>
        <v>0</v>
      </c>
      <c r="M167" s="139">
        <f>ROUND((SUM(M134:M166))/1,2)</f>
        <v>0</v>
      </c>
      <c r="N167" s="139"/>
      <c r="O167" s="139"/>
      <c r="P167" s="139"/>
      <c r="Q167" s="10"/>
      <c r="R167" s="10"/>
      <c r="S167" s="10">
        <f>ROUND((SUM(S134:S166))/1,2)</f>
        <v>0</v>
      </c>
      <c r="T167" s="10"/>
      <c r="U167" s="10"/>
      <c r="V167" s="192">
        <f>ROUND((SUM(V134:V166))/1,2)</f>
        <v>0</v>
      </c>
      <c r="W167" s="208"/>
      <c r="X167" s="137"/>
      <c r="Y167" s="137"/>
      <c r="Z167" s="137"/>
    </row>
    <row r="168" spans="1:26" x14ac:dyDescent="0.25">
      <c r="A168" s="1"/>
      <c r="B168" s="200"/>
      <c r="C168" s="1"/>
      <c r="D168" s="1"/>
      <c r="E168" s="131"/>
      <c r="F168" s="131"/>
      <c r="G168" s="165"/>
      <c r="H168" s="131"/>
      <c r="I168" s="131"/>
      <c r="J168" s="132"/>
      <c r="K168" s="132"/>
      <c r="L168" s="132"/>
      <c r="M168" s="132"/>
      <c r="N168" s="132"/>
      <c r="O168" s="132"/>
      <c r="P168" s="132"/>
      <c r="Q168" s="1"/>
      <c r="R168" s="1"/>
      <c r="S168" s="1"/>
      <c r="T168" s="1"/>
      <c r="U168" s="1"/>
      <c r="V168" s="193"/>
      <c r="W168" s="53"/>
    </row>
    <row r="169" spans="1:26" x14ac:dyDescent="0.25">
      <c r="A169" s="10"/>
      <c r="B169" s="204"/>
      <c r="C169" s="172">
        <v>783</v>
      </c>
      <c r="D169" s="235" t="s">
        <v>306</v>
      </c>
      <c r="E169" s="235"/>
      <c r="F169" s="138"/>
      <c r="G169" s="171"/>
      <c r="H169" s="138"/>
      <c r="I169" s="138"/>
      <c r="J169" s="139"/>
      <c r="K169" s="139"/>
      <c r="L169" s="139"/>
      <c r="M169" s="139"/>
      <c r="N169" s="139"/>
      <c r="O169" s="139"/>
      <c r="P169" s="139"/>
      <c r="Q169" s="10"/>
      <c r="R169" s="10"/>
      <c r="S169" s="10"/>
      <c r="T169" s="10"/>
      <c r="U169" s="10"/>
      <c r="V169" s="190"/>
      <c r="W169" s="208"/>
      <c r="X169" s="137"/>
      <c r="Y169" s="137"/>
      <c r="Z169" s="137"/>
    </row>
    <row r="170" spans="1:26" ht="24.95" customHeight="1" x14ac:dyDescent="0.25">
      <c r="A170" s="179"/>
      <c r="B170" s="205">
        <v>69</v>
      </c>
      <c r="C170" s="180" t="s">
        <v>1690</v>
      </c>
      <c r="D170" s="236" t="s">
        <v>1691</v>
      </c>
      <c r="E170" s="236"/>
      <c r="F170" s="174" t="s">
        <v>133</v>
      </c>
      <c r="G170" s="175">
        <v>1108</v>
      </c>
      <c r="H170" s="174"/>
      <c r="I170" s="174">
        <f>ROUND(G170*(H170),2)</f>
        <v>0</v>
      </c>
      <c r="J170" s="176">
        <f>ROUND(G170*(N170),2)</f>
        <v>2083.04</v>
      </c>
      <c r="K170" s="177">
        <f>ROUND(G170*(O170),2)</f>
        <v>0</v>
      </c>
      <c r="L170" s="177">
        <f>ROUND(G170*(H170),2)</f>
        <v>0</v>
      </c>
      <c r="M170" s="177"/>
      <c r="N170" s="177">
        <v>1.88</v>
      </c>
      <c r="O170" s="177"/>
      <c r="P170" s="181"/>
      <c r="Q170" s="181"/>
      <c r="R170" s="181"/>
      <c r="S170" s="182">
        <f>ROUND(G170*(P170),3)</f>
        <v>0</v>
      </c>
      <c r="T170" s="178"/>
      <c r="U170" s="178"/>
      <c r="V170" s="191"/>
      <c r="W170" s="53"/>
      <c r="Z170">
        <v>0</v>
      </c>
    </row>
    <row r="171" spans="1:26" x14ac:dyDescent="0.25">
      <c r="A171" s="10"/>
      <c r="B171" s="204"/>
      <c r="C171" s="172">
        <v>783</v>
      </c>
      <c r="D171" s="235" t="s">
        <v>306</v>
      </c>
      <c r="E171" s="235"/>
      <c r="F171" s="138"/>
      <c r="G171" s="171"/>
      <c r="H171" s="138"/>
      <c r="I171" s="140">
        <f>ROUND((SUM(I169:I170))/1,2)</f>
        <v>0</v>
      </c>
      <c r="J171" s="139"/>
      <c r="K171" s="139"/>
      <c r="L171" s="139">
        <f>ROUND((SUM(L169:L170))/1,2)</f>
        <v>0</v>
      </c>
      <c r="M171" s="139">
        <f>ROUND((SUM(M169:M170))/1,2)</f>
        <v>0</v>
      </c>
      <c r="N171" s="139"/>
      <c r="O171" s="139"/>
      <c r="P171" s="184"/>
      <c r="Q171" s="1"/>
      <c r="R171" s="1"/>
      <c r="S171" s="184">
        <f>ROUND((SUM(S169:S170))/1,2)</f>
        <v>0</v>
      </c>
      <c r="T171" s="2"/>
      <c r="U171" s="2"/>
      <c r="V171" s="192">
        <f>ROUND((SUM(V169:V170))/1,2)</f>
        <v>0</v>
      </c>
      <c r="W171" s="53"/>
    </row>
    <row r="172" spans="1:26" x14ac:dyDescent="0.25">
      <c r="A172" s="1"/>
      <c r="B172" s="200"/>
      <c r="C172" s="1"/>
      <c r="D172" s="1"/>
      <c r="E172" s="131"/>
      <c r="F172" s="131"/>
      <c r="G172" s="165"/>
      <c r="H172" s="131"/>
      <c r="I172" s="131"/>
      <c r="J172" s="132"/>
      <c r="K172" s="132"/>
      <c r="L172" s="132"/>
      <c r="M172" s="132"/>
      <c r="N172" s="132"/>
      <c r="O172" s="132"/>
      <c r="P172" s="132"/>
      <c r="Q172" s="1"/>
      <c r="R172" s="1"/>
      <c r="S172" s="1"/>
      <c r="T172" s="1"/>
      <c r="U172" s="1"/>
      <c r="V172" s="193"/>
      <c r="W172" s="53"/>
    </row>
    <row r="173" spans="1:26" x14ac:dyDescent="0.25">
      <c r="A173" s="10"/>
      <c r="B173" s="204"/>
      <c r="C173" s="10"/>
      <c r="D173" s="237" t="s">
        <v>79</v>
      </c>
      <c r="E173" s="237"/>
      <c r="F173" s="138"/>
      <c r="G173" s="171"/>
      <c r="H173" s="138"/>
      <c r="I173" s="140">
        <f>ROUND((SUM(I89:I172))/2,2)</f>
        <v>0</v>
      </c>
      <c r="J173" s="139"/>
      <c r="K173" s="139"/>
      <c r="L173" s="139">
        <f>ROUND((SUM(L89:L172))/2,2)</f>
        <v>0</v>
      </c>
      <c r="M173" s="139">
        <f>ROUND((SUM(M89:M172))/2,2)</f>
        <v>0</v>
      </c>
      <c r="N173" s="139"/>
      <c r="O173" s="139"/>
      <c r="P173" s="184"/>
      <c r="Q173" s="1"/>
      <c r="R173" s="1"/>
      <c r="S173" s="184">
        <f>ROUND((SUM(S89:S172))/2,2)</f>
        <v>0</v>
      </c>
      <c r="T173" s="1"/>
      <c r="U173" s="1"/>
      <c r="V173" s="192">
        <f>ROUND((SUM(V89:V172))/2,2)</f>
        <v>0</v>
      </c>
      <c r="W173" s="53"/>
    </row>
    <row r="174" spans="1:26" x14ac:dyDescent="0.25">
      <c r="A174" s="1"/>
      <c r="B174" s="206"/>
      <c r="C174" s="185"/>
      <c r="D174" s="238" t="s">
        <v>95</v>
      </c>
      <c r="E174" s="238"/>
      <c r="F174" s="186"/>
      <c r="G174" s="187"/>
      <c r="H174" s="186"/>
      <c r="I174" s="186">
        <f>ROUND((SUM(I82:I173))/3,2)</f>
        <v>0</v>
      </c>
      <c r="J174" s="188"/>
      <c r="K174" s="188">
        <f>ROUND((SUM(K82:K173))/3,2)</f>
        <v>0</v>
      </c>
      <c r="L174" s="188">
        <f>ROUND((SUM(L82:L173))/3,2)</f>
        <v>0</v>
      </c>
      <c r="M174" s="188">
        <f>ROUND((SUM(M82:M173))/3,2)</f>
        <v>0</v>
      </c>
      <c r="N174" s="188"/>
      <c r="O174" s="188"/>
      <c r="P174" s="187"/>
      <c r="Q174" s="185"/>
      <c r="R174" s="185"/>
      <c r="S174" s="187">
        <f>ROUND((SUM(S82:S173))/3,2)</f>
        <v>0</v>
      </c>
      <c r="T174" s="185"/>
      <c r="U174" s="185"/>
      <c r="V174" s="194">
        <f>ROUND((SUM(V82:V173))/3,2)</f>
        <v>0</v>
      </c>
      <c r="W174" s="53"/>
      <c r="Z174">
        <f>(SUM(Z82:Z173))</f>
        <v>0</v>
      </c>
    </row>
  </sheetData>
  <mergeCells count="137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3:E73"/>
    <mergeCell ref="B74:E74"/>
    <mergeCell ref="B75:E75"/>
    <mergeCell ref="I73:P73"/>
    <mergeCell ref="D82:E82"/>
    <mergeCell ref="D83:E83"/>
    <mergeCell ref="B62:D62"/>
    <mergeCell ref="B63:D63"/>
    <mergeCell ref="B64:D64"/>
    <mergeCell ref="B65:D65"/>
    <mergeCell ref="B67:D67"/>
    <mergeCell ref="B71:V71"/>
    <mergeCell ref="D92:E92"/>
    <mergeCell ref="D93:E93"/>
    <mergeCell ref="D94:E94"/>
    <mergeCell ref="D95:E95"/>
    <mergeCell ref="D96:E96"/>
    <mergeCell ref="D98:E98"/>
    <mergeCell ref="D84:E84"/>
    <mergeCell ref="D85:E85"/>
    <mergeCell ref="D87:E87"/>
    <mergeCell ref="D89:E89"/>
    <mergeCell ref="D90:E90"/>
    <mergeCell ref="D91:E91"/>
    <mergeCell ref="D105:E105"/>
    <mergeCell ref="D106:E106"/>
    <mergeCell ref="D107:E107"/>
    <mergeCell ref="D108:E108"/>
    <mergeCell ref="D109:E109"/>
    <mergeCell ref="D111:E111"/>
    <mergeCell ref="D99:E99"/>
    <mergeCell ref="D100:E100"/>
    <mergeCell ref="D101:E101"/>
    <mergeCell ref="D102:E102"/>
    <mergeCell ref="D103:E103"/>
    <mergeCell ref="D104:E104"/>
    <mergeCell ref="D118:E118"/>
    <mergeCell ref="D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30:E130"/>
    <mergeCell ref="D131:E131"/>
    <mergeCell ref="D132:E132"/>
    <mergeCell ref="D134:E134"/>
    <mergeCell ref="D135:E135"/>
    <mergeCell ref="D136:E136"/>
    <mergeCell ref="D124:E124"/>
    <mergeCell ref="D125:E125"/>
    <mergeCell ref="D126:E126"/>
    <mergeCell ref="D127:E127"/>
    <mergeCell ref="D128:E128"/>
    <mergeCell ref="D129:E129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67:E167"/>
    <mergeCell ref="D169:E169"/>
    <mergeCell ref="D170:E170"/>
    <mergeCell ref="D171:E171"/>
    <mergeCell ref="D173:E173"/>
    <mergeCell ref="D174:E174"/>
    <mergeCell ref="D161:E161"/>
    <mergeCell ref="D162:E162"/>
    <mergeCell ref="D163:E163"/>
    <mergeCell ref="D164:E164"/>
    <mergeCell ref="D165:E165"/>
    <mergeCell ref="D166:E166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1:B81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SO01 Prestavba záp.tribúny vrát.hl. vst.a prislúchajúceho zázemia ZŠ - ÚK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workbookViewId="0">
      <pane ySplit="1" topLeftCell="A69" activePane="bottomLeft" state="frozen"/>
      <selection pane="bottomLeft" activeCell="H91" sqref="H80:H91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3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1692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27524'!E57</f>
        <v>0</v>
      </c>
      <c r="D15" s="58">
        <f>'SO 27524'!F57</f>
        <v>0</v>
      </c>
      <c r="E15" s="67">
        <f>'SO 27524'!G57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27524'!E61</f>
        <v>0</v>
      </c>
      <c r="D16" s="93">
        <f>'SO 27524'!F61</f>
        <v>0</v>
      </c>
      <c r="E16" s="94">
        <f>'SO 27524'!G61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(SUM(Z78:Z93))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27524'!K78:'SO 27524'!K93)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27524'!K78:'SO 27524'!K93)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1692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78</v>
      </c>
      <c r="C56" s="256"/>
      <c r="D56" s="256"/>
      <c r="E56" s="138">
        <f>'SO 27524'!L81</f>
        <v>0</v>
      </c>
      <c r="F56" s="138">
        <f>'SO 27524'!M81</f>
        <v>0</v>
      </c>
      <c r="G56" s="138">
        <f>'SO 27524'!I81</f>
        <v>0</v>
      </c>
      <c r="H56" s="139">
        <f>'SO 27524'!S81</f>
        <v>0</v>
      </c>
      <c r="I56" s="139">
        <f>'SO 27524'!V81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7" t="s">
        <v>76</v>
      </c>
      <c r="C57" s="237"/>
      <c r="D57" s="237"/>
      <c r="E57" s="140">
        <f>'SO 27524'!L83</f>
        <v>0</v>
      </c>
      <c r="F57" s="140">
        <f>'SO 27524'!M83</f>
        <v>0</v>
      </c>
      <c r="G57" s="140">
        <f>'SO 27524'!I83</f>
        <v>0</v>
      </c>
      <c r="H57" s="141">
        <f>'SO 27524'!S83</f>
        <v>0</v>
      </c>
      <c r="I57" s="141">
        <f>'SO 27524'!V83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"/>
      <c r="B58" s="20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257" t="s">
        <v>79</v>
      </c>
      <c r="C59" s="237"/>
      <c r="D59" s="237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5" t="s">
        <v>306</v>
      </c>
      <c r="C60" s="256"/>
      <c r="D60" s="256"/>
      <c r="E60" s="138">
        <f>'SO 27524'!L91</f>
        <v>0</v>
      </c>
      <c r="F60" s="138">
        <f>'SO 27524'!M91</f>
        <v>0</v>
      </c>
      <c r="G60" s="138">
        <f>'SO 27524'!I91</f>
        <v>0</v>
      </c>
      <c r="H60" s="139">
        <f>'SO 27524'!S91</f>
        <v>0</v>
      </c>
      <c r="I60" s="139">
        <f>'SO 27524'!V91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7" t="s">
        <v>79</v>
      </c>
      <c r="C61" s="237"/>
      <c r="D61" s="237"/>
      <c r="E61" s="140">
        <f>'SO 27524'!L93</f>
        <v>0</v>
      </c>
      <c r="F61" s="140">
        <f>'SO 27524'!M93</f>
        <v>0</v>
      </c>
      <c r="G61" s="140">
        <f>'SO 27524'!I93</f>
        <v>0</v>
      </c>
      <c r="H61" s="141">
        <f>'SO 27524'!S93</f>
        <v>0</v>
      </c>
      <c r="I61" s="141">
        <f>'SO 27524'!V93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"/>
      <c r="B62" s="200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3"/>
    </row>
    <row r="63" spans="1:26" x14ac:dyDescent="0.25">
      <c r="A63" s="142"/>
      <c r="B63" s="240" t="s">
        <v>95</v>
      </c>
      <c r="C63" s="241"/>
      <c r="D63" s="241"/>
      <c r="E63" s="144">
        <f>'SO 27524'!L94</f>
        <v>0</v>
      </c>
      <c r="F63" s="144">
        <f>'SO 27524'!M94</f>
        <v>0</v>
      </c>
      <c r="G63" s="144">
        <f>'SO 27524'!I94</f>
        <v>0</v>
      </c>
      <c r="H63" s="145">
        <f>'SO 27524'!S94</f>
        <v>0</v>
      </c>
      <c r="I63" s="145">
        <f>'SO 27524'!V94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08"/>
      <c r="X63" s="143"/>
      <c r="Y63" s="143"/>
      <c r="Z63" s="143"/>
    </row>
    <row r="64" spans="1:26" x14ac:dyDescent="0.25">
      <c r="A64" s="15"/>
      <c r="B64" s="42"/>
      <c r="C64" s="3"/>
      <c r="D64" s="3"/>
      <c r="E64" s="14"/>
      <c r="F64" s="14"/>
      <c r="G64" s="14"/>
      <c r="H64" s="153"/>
      <c r="I64" s="153"/>
      <c r="J64" s="153"/>
      <c r="K64" s="153"/>
      <c r="L64" s="153"/>
      <c r="M64" s="153"/>
      <c r="N64" s="153"/>
      <c r="O64" s="153"/>
      <c r="P64" s="153"/>
      <c r="Q64" s="11"/>
      <c r="R64" s="11"/>
      <c r="S64" s="11"/>
      <c r="T64" s="11"/>
      <c r="U64" s="11"/>
      <c r="V64" s="11"/>
      <c r="W64" s="53"/>
    </row>
    <row r="65" spans="1:26" x14ac:dyDescent="0.25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25">
      <c r="A66" s="15"/>
      <c r="B66" s="38"/>
      <c r="C66" s="8"/>
      <c r="D66" s="8"/>
      <c r="E66" s="27"/>
      <c r="F66" s="27"/>
      <c r="G66" s="27"/>
      <c r="H66" s="154"/>
      <c r="I66" s="154"/>
      <c r="J66" s="154"/>
      <c r="K66" s="154"/>
      <c r="L66" s="154"/>
      <c r="M66" s="154"/>
      <c r="N66" s="154"/>
      <c r="O66" s="154"/>
      <c r="P66" s="154"/>
      <c r="Q66" s="16"/>
      <c r="R66" s="16"/>
      <c r="S66" s="16"/>
      <c r="T66" s="16"/>
      <c r="U66" s="16"/>
      <c r="V66" s="16"/>
      <c r="W66" s="53"/>
    </row>
    <row r="67" spans="1:26" ht="35.1" customHeight="1" x14ac:dyDescent="0.25">
      <c r="A67" s="1"/>
      <c r="B67" s="242" t="s">
        <v>96</v>
      </c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53"/>
    </row>
    <row r="68" spans="1:26" x14ac:dyDescent="0.25">
      <c r="A68" s="15"/>
      <c r="B68" s="97"/>
      <c r="C68" s="19"/>
      <c r="D68" s="19"/>
      <c r="E68" s="99"/>
      <c r="F68" s="99"/>
      <c r="G68" s="99"/>
      <c r="H68" s="168"/>
      <c r="I68" s="168"/>
      <c r="J68" s="168"/>
      <c r="K68" s="168"/>
      <c r="L68" s="168"/>
      <c r="M68" s="168"/>
      <c r="N68" s="168"/>
      <c r="O68" s="168"/>
      <c r="P68" s="168"/>
      <c r="Q68" s="20"/>
      <c r="R68" s="20"/>
      <c r="S68" s="20"/>
      <c r="T68" s="20"/>
      <c r="U68" s="20"/>
      <c r="V68" s="20"/>
      <c r="W68" s="53"/>
    </row>
    <row r="69" spans="1:26" ht="20.100000000000001" customHeight="1" x14ac:dyDescent="0.25">
      <c r="A69" s="195"/>
      <c r="B69" s="246" t="s">
        <v>37</v>
      </c>
      <c r="C69" s="247"/>
      <c r="D69" s="247"/>
      <c r="E69" s="248"/>
      <c r="F69" s="166"/>
      <c r="G69" s="166"/>
      <c r="H69" s="167" t="s">
        <v>107</v>
      </c>
      <c r="I69" s="252" t="s">
        <v>108</v>
      </c>
      <c r="J69" s="253"/>
      <c r="K69" s="253"/>
      <c r="L69" s="253"/>
      <c r="M69" s="253"/>
      <c r="N69" s="253"/>
      <c r="O69" s="253"/>
      <c r="P69" s="254"/>
      <c r="Q69" s="18"/>
      <c r="R69" s="18"/>
      <c r="S69" s="18"/>
      <c r="T69" s="18"/>
      <c r="U69" s="18"/>
      <c r="V69" s="18"/>
      <c r="W69" s="53"/>
    </row>
    <row r="70" spans="1:26" ht="20.100000000000001" customHeight="1" x14ac:dyDescent="0.25">
      <c r="A70" s="195"/>
      <c r="B70" s="249" t="s">
        <v>38</v>
      </c>
      <c r="C70" s="250"/>
      <c r="D70" s="250"/>
      <c r="E70" s="251"/>
      <c r="F70" s="162"/>
      <c r="G70" s="162"/>
      <c r="H70" s="163" t="s">
        <v>32</v>
      </c>
      <c r="I70" s="16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20.100000000000001" customHeight="1" x14ac:dyDescent="0.25">
      <c r="A71" s="195"/>
      <c r="B71" s="249" t="s">
        <v>39</v>
      </c>
      <c r="C71" s="250"/>
      <c r="D71" s="250"/>
      <c r="E71" s="251"/>
      <c r="F71" s="162"/>
      <c r="G71" s="162"/>
      <c r="H71" s="163" t="s">
        <v>109</v>
      </c>
      <c r="I71" s="163" t="s">
        <v>36</v>
      </c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20.100000000000001" customHeight="1" x14ac:dyDescent="0.25">
      <c r="A72" s="15"/>
      <c r="B72" s="199" t="s">
        <v>110</v>
      </c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20.100000000000001" customHeight="1" x14ac:dyDescent="0.25">
      <c r="A73" s="15"/>
      <c r="B73" s="199" t="s">
        <v>1692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20.100000000000001" customHeight="1" x14ac:dyDescent="0.25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20.100000000000001" customHeight="1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20.100000000000001" customHeight="1" x14ac:dyDescent="0.25">
      <c r="A76" s="15"/>
      <c r="B76" s="201" t="s">
        <v>75</v>
      </c>
      <c r="C76" s="164"/>
      <c r="D76" s="164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x14ac:dyDescent="0.25">
      <c r="A77" s="2"/>
      <c r="B77" s="202" t="s">
        <v>97</v>
      </c>
      <c r="C77" s="128" t="s">
        <v>98</v>
      </c>
      <c r="D77" s="128" t="s">
        <v>99</v>
      </c>
      <c r="E77" s="155"/>
      <c r="F77" s="155" t="s">
        <v>100</v>
      </c>
      <c r="G77" s="155" t="s">
        <v>101</v>
      </c>
      <c r="H77" s="156" t="s">
        <v>102</v>
      </c>
      <c r="I77" s="156" t="s">
        <v>103</v>
      </c>
      <c r="J77" s="156"/>
      <c r="K77" s="156"/>
      <c r="L77" s="156"/>
      <c r="M77" s="156"/>
      <c r="N77" s="156"/>
      <c r="O77" s="156"/>
      <c r="P77" s="156" t="s">
        <v>104</v>
      </c>
      <c r="Q77" s="157"/>
      <c r="R77" s="157"/>
      <c r="S77" s="128" t="s">
        <v>105</v>
      </c>
      <c r="T77" s="158"/>
      <c r="U77" s="158"/>
      <c r="V77" s="128" t="s">
        <v>106</v>
      </c>
      <c r="W77" s="53"/>
    </row>
    <row r="78" spans="1:26" x14ac:dyDescent="0.25">
      <c r="A78" s="10"/>
      <c r="B78" s="203"/>
      <c r="C78" s="169"/>
      <c r="D78" s="239" t="s">
        <v>76</v>
      </c>
      <c r="E78" s="239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89"/>
      <c r="W78" s="208"/>
      <c r="X78" s="137"/>
      <c r="Y78" s="137"/>
      <c r="Z78" s="137"/>
    </row>
    <row r="79" spans="1:26" x14ac:dyDescent="0.25">
      <c r="A79" s="10"/>
      <c r="B79" s="204"/>
      <c r="C79" s="172">
        <v>9</v>
      </c>
      <c r="D79" s="235" t="s">
        <v>78</v>
      </c>
      <c r="E79" s="235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10"/>
      <c r="R79" s="10"/>
      <c r="S79" s="10"/>
      <c r="T79" s="10"/>
      <c r="U79" s="10"/>
      <c r="V79" s="190"/>
      <c r="W79" s="208"/>
      <c r="X79" s="137"/>
      <c r="Y79" s="137"/>
      <c r="Z79" s="137"/>
    </row>
    <row r="80" spans="1:26" ht="24.95" customHeight="1" x14ac:dyDescent="0.25">
      <c r="A80" s="179"/>
      <c r="B80" s="205">
        <v>1</v>
      </c>
      <c r="C80" s="180" t="s">
        <v>1693</v>
      </c>
      <c r="D80" s="236" t="s">
        <v>1694</v>
      </c>
      <c r="E80" s="236"/>
      <c r="F80" s="174" t="s">
        <v>113</v>
      </c>
      <c r="G80" s="175">
        <v>5500</v>
      </c>
      <c r="H80" s="174"/>
      <c r="I80" s="174">
        <f>ROUND(G80*(H80),2)</f>
        <v>0</v>
      </c>
      <c r="J80" s="176">
        <f>ROUND(G80*(N80),2)</f>
        <v>12980</v>
      </c>
      <c r="K80" s="177">
        <f>ROUND(G80*(O80),2)</f>
        <v>0</v>
      </c>
      <c r="L80" s="177">
        <f>ROUND(G80*(H80),2)</f>
        <v>0</v>
      </c>
      <c r="M80" s="177"/>
      <c r="N80" s="177">
        <v>2.36</v>
      </c>
      <c r="O80" s="177"/>
      <c r="P80" s="181"/>
      <c r="Q80" s="181"/>
      <c r="R80" s="181"/>
      <c r="S80" s="182">
        <f>ROUND(G80*(P80),3)</f>
        <v>0</v>
      </c>
      <c r="T80" s="178"/>
      <c r="U80" s="178"/>
      <c r="V80" s="191"/>
      <c r="W80" s="53"/>
      <c r="Z80">
        <v>0</v>
      </c>
    </row>
    <row r="81" spans="1:26" x14ac:dyDescent="0.25">
      <c r="A81" s="10"/>
      <c r="B81" s="204"/>
      <c r="C81" s="172">
        <v>9</v>
      </c>
      <c r="D81" s="235" t="s">
        <v>78</v>
      </c>
      <c r="E81" s="235"/>
      <c r="F81" s="138"/>
      <c r="G81" s="171"/>
      <c r="H81" s="138"/>
      <c r="I81" s="140">
        <f>ROUND((SUM(I79:I80))/1,2)</f>
        <v>0</v>
      </c>
      <c r="J81" s="139"/>
      <c r="K81" s="139"/>
      <c r="L81" s="139">
        <f>ROUND((SUM(L79:L80))/1,2)</f>
        <v>0</v>
      </c>
      <c r="M81" s="139">
        <f>ROUND((SUM(M79:M80))/1,2)</f>
        <v>0</v>
      </c>
      <c r="N81" s="139"/>
      <c r="O81" s="139"/>
      <c r="P81" s="139"/>
      <c r="Q81" s="10"/>
      <c r="R81" s="10"/>
      <c r="S81" s="10">
        <f>ROUND((SUM(S79:S80))/1,2)</f>
        <v>0</v>
      </c>
      <c r="T81" s="10"/>
      <c r="U81" s="10"/>
      <c r="V81" s="192">
        <f>ROUND((SUM(V79:V80))/1,2)</f>
        <v>0</v>
      </c>
      <c r="W81" s="208"/>
      <c r="X81" s="137"/>
      <c r="Y81" s="137"/>
      <c r="Z81" s="137"/>
    </row>
    <row r="82" spans="1:26" x14ac:dyDescent="0.25">
      <c r="A82" s="1"/>
      <c r="B82" s="200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3"/>
      <c r="W82" s="53"/>
    </row>
    <row r="83" spans="1:26" x14ac:dyDescent="0.25">
      <c r="A83" s="10"/>
      <c r="B83" s="204"/>
      <c r="C83" s="10"/>
      <c r="D83" s="237" t="s">
        <v>76</v>
      </c>
      <c r="E83" s="237"/>
      <c r="F83" s="138"/>
      <c r="G83" s="171"/>
      <c r="H83" s="138"/>
      <c r="I83" s="140">
        <f>ROUND((SUM(I78:I82))/2,2)</f>
        <v>0</v>
      </c>
      <c r="J83" s="139"/>
      <c r="K83" s="139"/>
      <c r="L83" s="138">
        <f>ROUND((SUM(L78:L82))/2,2)</f>
        <v>0</v>
      </c>
      <c r="M83" s="138">
        <f>ROUND((SUM(M78:M82))/2,2)</f>
        <v>0</v>
      </c>
      <c r="N83" s="139"/>
      <c r="O83" s="139"/>
      <c r="P83" s="184"/>
      <c r="Q83" s="10"/>
      <c r="R83" s="10"/>
      <c r="S83" s="184">
        <f>ROUND((SUM(S78:S82))/2,2)</f>
        <v>0</v>
      </c>
      <c r="T83" s="10"/>
      <c r="U83" s="10"/>
      <c r="V83" s="192">
        <f>ROUND((SUM(V78:V82))/2,2)</f>
        <v>0</v>
      </c>
      <c r="W83" s="53"/>
    </row>
    <row r="84" spans="1:26" x14ac:dyDescent="0.25">
      <c r="A84" s="1"/>
      <c r="B84" s="200"/>
      <c r="C84" s="1"/>
      <c r="D84" s="1"/>
      <c r="E84" s="131"/>
      <c r="F84" s="131"/>
      <c r="G84" s="165"/>
      <c r="H84" s="131"/>
      <c r="I84" s="131"/>
      <c r="J84" s="132"/>
      <c r="K84" s="132"/>
      <c r="L84" s="132"/>
      <c r="M84" s="132"/>
      <c r="N84" s="132"/>
      <c r="O84" s="132"/>
      <c r="P84" s="132"/>
      <c r="Q84" s="1"/>
      <c r="R84" s="1"/>
      <c r="S84" s="1"/>
      <c r="T84" s="1"/>
      <c r="U84" s="1"/>
      <c r="V84" s="193"/>
      <c r="W84" s="53"/>
    </row>
    <row r="85" spans="1:26" x14ac:dyDescent="0.25">
      <c r="A85" s="10"/>
      <c r="B85" s="204"/>
      <c r="C85" s="10"/>
      <c r="D85" s="237" t="s">
        <v>79</v>
      </c>
      <c r="E85" s="237"/>
      <c r="F85" s="138"/>
      <c r="G85" s="171"/>
      <c r="H85" s="138"/>
      <c r="I85" s="138"/>
      <c r="J85" s="139"/>
      <c r="K85" s="139"/>
      <c r="L85" s="139"/>
      <c r="M85" s="139"/>
      <c r="N85" s="139"/>
      <c r="O85" s="139"/>
      <c r="P85" s="139"/>
      <c r="Q85" s="10"/>
      <c r="R85" s="10"/>
      <c r="S85" s="10"/>
      <c r="T85" s="10"/>
      <c r="U85" s="10"/>
      <c r="V85" s="190"/>
      <c r="W85" s="208"/>
      <c r="X85" s="137"/>
      <c r="Y85" s="137"/>
      <c r="Z85" s="137"/>
    </row>
    <row r="86" spans="1:26" x14ac:dyDescent="0.25">
      <c r="A86" s="10"/>
      <c r="B86" s="204"/>
      <c r="C86" s="172">
        <v>783</v>
      </c>
      <c r="D86" s="235" t="s">
        <v>306</v>
      </c>
      <c r="E86" s="235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10"/>
      <c r="R86" s="10"/>
      <c r="S86" s="10"/>
      <c r="T86" s="10"/>
      <c r="U86" s="10"/>
      <c r="V86" s="190"/>
      <c r="W86" s="208"/>
      <c r="X86" s="137"/>
      <c r="Y86" s="137"/>
      <c r="Z86" s="137"/>
    </row>
    <row r="87" spans="1:26" ht="24.95" customHeight="1" x14ac:dyDescent="0.25">
      <c r="A87" s="179"/>
      <c r="B87" s="205">
        <v>2</v>
      </c>
      <c r="C87" s="180" t="s">
        <v>1695</v>
      </c>
      <c r="D87" s="236" t="s">
        <v>1696</v>
      </c>
      <c r="E87" s="236"/>
      <c r="F87" s="174" t="s">
        <v>113</v>
      </c>
      <c r="G87" s="175">
        <v>5500</v>
      </c>
      <c r="H87" s="174"/>
      <c r="I87" s="174">
        <f>ROUND(G87*(H87),2)</f>
        <v>0</v>
      </c>
      <c r="J87" s="176">
        <f>ROUND(G87*(N87),2)</f>
        <v>10230</v>
      </c>
      <c r="K87" s="177">
        <f>ROUND(G87*(O87),2)</f>
        <v>0</v>
      </c>
      <c r="L87" s="177">
        <f>ROUND(G87*(H87),2)</f>
        <v>0</v>
      </c>
      <c r="M87" s="177"/>
      <c r="N87" s="177">
        <v>1.8599999999999999</v>
      </c>
      <c r="O87" s="177"/>
      <c r="P87" s="181"/>
      <c r="Q87" s="181"/>
      <c r="R87" s="181"/>
      <c r="S87" s="182">
        <f>ROUND(G87*(P87),3)</f>
        <v>0</v>
      </c>
      <c r="T87" s="178"/>
      <c r="U87" s="178"/>
      <c r="V87" s="191"/>
      <c r="W87" s="53"/>
      <c r="Z87">
        <v>0</v>
      </c>
    </row>
    <row r="88" spans="1:26" ht="35.1" customHeight="1" x14ac:dyDescent="0.25">
      <c r="A88" s="179"/>
      <c r="B88" s="205">
        <v>3</v>
      </c>
      <c r="C88" s="180" t="s">
        <v>1697</v>
      </c>
      <c r="D88" s="236" t="s">
        <v>1698</v>
      </c>
      <c r="E88" s="236"/>
      <c r="F88" s="174" t="s">
        <v>113</v>
      </c>
      <c r="G88" s="175">
        <v>5500</v>
      </c>
      <c r="H88" s="174"/>
      <c r="I88" s="174">
        <f>ROUND(G88*(H88),2)</f>
        <v>0</v>
      </c>
      <c r="J88" s="176">
        <f>ROUND(G88*(N88),2)</f>
        <v>9735</v>
      </c>
      <c r="K88" s="177">
        <f>ROUND(G88*(O88),2)</f>
        <v>0</v>
      </c>
      <c r="L88" s="177">
        <f>ROUND(G88*(H88),2)</f>
        <v>0</v>
      </c>
      <c r="M88" s="177"/>
      <c r="N88" s="177">
        <v>1.77</v>
      </c>
      <c r="O88" s="177"/>
      <c r="P88" s="181"/>
      <c r="Q88" s="181"/>
      <c r="R88" s="181"/>
      <c r="S88" s="182">
        <f>ROUND(G88*(P88),3)</f>
        <v>0</v>
      </c>
      <c r="T88" s="178"/>
      <c r="U88" s="178"/>
      <c r="V88" s="191"/>
      <c r="W88" s="53"/>
      <c r="Z88">
        <v>0</v>
      </c>
    </row>
    <row r="89" spans="1:26" ht="35.1" customHeight="1" x14ac:dyDescent="0.25">
      <c r="A89" s="179"/>
      <c r="B89" s="205">
        <v>4</v>
      </c>
      <c r="C89" s="180" t="s">
        <v>1699</v>
      </c>
      <c r="D89" s="236" t="s">
        <v>1700</v>
      </c>
      <c r="E89" s="236"/>
      <c r="F89" s="174" t="s">
        <v>113</v>
      </c>
      <c r="G89" s="175">
        <v>5500</v>
      </c>
      <c r="H89" s="174"/>
      <c r="I89" s="174">
        <f>ROUND(G89*(H89),2)</f>
        <v>0</v>
      </c>
      <c r="J89" s="176">
        <f>ROUND(G89*(N89),2)</f>
        <v>24750</v>
      </c>
      <c r="K89" s="177">
        <f>ROUND(G89*(O89),2)</f>
        <v>0</v>
      </c>
      <c r="L89" s="177">
        <f>ROUND(G89*(H89),2)</f>
        <v>0</v>
      </c>
      <c r="M89" s="177"/>
      <c r="N89" s="177">
        <v>4.5</v>
      </c>
      <c r="O89" s="177"/>
      <c r="P89" s="181"/>
      <c r="Q89" s="181"/>
      <c r="R89" s="181"/>
      <c r="S89" s="182">
        <f>ROUND(G89*(P89),3)</f>
        <v>0</v>
      </c>
      <c r="T89" s="178"/>
      <c r="U89" s="178"/>
      <c r="V89" s="191"/>
      <c r="W89" s="53"/>
      <c r="Z89">
        <v>0</v>
      </c>
    </row>
    <row r="90" spans="1:26" ht="35.1" customHeight="1" x14ac:dyDescent="0.25">
      <c r="A90" s="179"/>
      <c r="B90" s="205">
        <v>5</v>
      </c>
      <c r="C90" s="180" t="s">
        <v>1701</v>
      </c>
      <c r="D90" s="236" t="s">
        <v>1702</v>
      </c>
      <c r="E90" s="236"/>
      <c r="F90" s="174" t="s">
        <v>113</v>
      </c>
      <c r="G90" s="175">
        <v>5500</v>
      </c>
      <c r="H90" s="174"/>
      <c r="I90" s="174">
        <f>ROUND(G90*(H90),2)</f>
        <v>0</v>
      </c>
      <c r="J90" s="176">
        <f>ROUND(G90*(N90),2)</f>
        <v>24640</v>
      </c>
      <c r="K90" s="177">
        <f>ROUND(G90*(O90),2)</f>
        <v>0</v>
      </c>
      <c r="L90" s="177">
        <f>ROUND(G90*(H90),2)</f>
        <v>0</v>
      </c>
      <c r="M90" s="177"/>
      <c r="N90" s="177">
        <v>4.4800000000000004</v>
      </c>
      <c r="O90" s="177"/>
      <c r="P90" s="181"/>
      <c r="Q90" s="181"/>
      <c r="R90" s="181"/>
      <c r="S90" s="182">
        <f>ROUND(G90*(P90),3)</f>
        <v>0</v>
      </c>
      <c r="T90" s="178"/>
      <c r="U90" s="178"/>
      <c r="V90" s="191"/>
      <c r="W90" s="53"/>
      <c r="Z90">
        <v>0</v>
      </c>
    </row>
    <row r="91" spans="1:26" x14ac:dyDescent="0.25">
      <c r="A91" s="10"/>
      <c r="B91" s="204"/>
      <c r="C91" s="172">
        <v>783</v>
      </c>
      <c r="D91" s="235" t="s">
        <v>306</v>
      </c>
      <c r="E91" s="235"/>
      <c r="F91" s="138"/>
      <c r="G91" s="171"/>
      <c r="H91" s="138"/>
      <c r="I91" s="140">
        <f>ROUND((SUM(I86:I90))/1,2)</f>
        <v>0</v>
      </c>
      <c r="J91" s="139"/>
      <c r="K91" s="139"/>
      <c r="L91" s="139">
        <f>ROUND((SUM(L86:L90))/1,2)</f>
        <v>0</v>
      </c>
      <c r="M91" s="139">
        <f>ROUND((SUM(M86:M90))/1,2)</f>
        <v>0</v>
      </c>
      <c r="N91" s="139"/>
      <c r="O91" s="139"/>
      <c r="P91" s="184"/>
      <c r="Q91" s="1"/>
      <c r="R91" s="1"/>
      <c r="S91" s="184">
        <f>ROUND((SUM(S86:S90))/1,2)</f>
        <v>0</v>
      </c>
      <c r="T91" s="2"/>
      <c r="U91" s="2"/>
      <c r="V91" s="192">
        <f>ROUND((SUM(V86:V90))/1,2)</f>
        <v>0</v>
      </c>
      <c r="W91" s="53"/>
    </row>
    <row r="92" spans="1:26" x14ac:dyDescent="0.25">
      <c r="A92" s="1"/>
      <c r="B92" s="200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3"/>
      <c r="W92" s="53"/>
    </row>
    <row r="93" spans="1:26" x14ac:dyDescent="0.25">
      <c r="A93" s="10"/>
      <c r="B93" s="204"/>
      <c r="C93" s="10"/>
      <c r="D93" s="237" t="s">
        <v>79</v>
      </c>
      <c r="E93" s="237"/>
      <c r="F93" s="138"/>
      <c r="G93" s="171"/>
      <c r="H93" s="138"/>
      <c r="I93" s="140">
        <f>ROUND((SUM(I85:I92))/2,2)</f>
        <v>0</v>
      </c>
      <c r="J93" s="139"/>
      <c r="K93" s="139"/>
      <c r="L93" s="139">
        <f>ROUND((SUM(L85:L92))/2,2)</f>
        <v>0</v>
      </c>
      <c r="M93" s="139">
        <f>ROUND((SUM(M85:M92))/2,2)</f>
        <v>0</v>
      </c>
      <c r="N93" s="139"/>
      <c r="O93" s="139"/>
      <c r="P93" s="184"/>
      <c r="Q93" s="1"/>
      <c r="R93" s="1"/>
      <c r="S93" s="184">
        <f>ROUND((SUM(S85:S92))/2,2)</f>
        <v>0</v>
      </c>
      <c r="T93" s="1"/>
      <c r="U93" s="1"/>
      <c r="V93" s="192">
        <f>ROUND((SUM(V85:V92))/2,2)</f>
        <v>0</v>
      </c>
      <c r="W93" s="53"/>
    </row>
    <row r="94" spans="1:26" x14ac:dyDescent="0.25">
      <c r="A94" s="1"/>
      <c r="B94" s="206"/>
      <c r="C94" s="185"/>
      <c r="D94" s="238" t="s">
        <v>95</v>
      </c>
      <c r="E94" s="238"/>
      <c r="F94" s="186"/>
      <c r="G94" s="187"/>
      <c r="H94" s="186"/>
      <c r="I94" s="186">
        <f>ROUND((SUM(I78:I93))/3,2)</f>
        <v>0</v>
      </c>
      <c r="J94" s="188"/>
      <c r="K94" s="188">
        <f>ROUND((SUM(K78:K93))/3,2)</f>
        <v>0</v>
      </c>
      <c r="L94" s="188">
        <f>ROUND((SUM(L78:L93))/3,2)</f>
        <v>0</v>
      </c>
      <c r="M94" s="188">
        <f>ROUND((SUM(M78:M93))/3,2)</f>
        <v>0</v>
      </c>
      <c r="N94" s="188"/>
      <c r="O94" s="188"/>
      <c r="P94" s="187"/>
      <c r="Q94" s="185"/>
      <c r="R94" s="185"/>
      <c r="S94" s="187">
        <f>ROUND((SUM(S78:S93))/3,2)</f>
        <v>0</v>
      </c>
      <c r="T94" s="185"/>
      <c r="U94" s="185"/>
      <c r="V94" s="194">
        <f>ROUND((SUM(V78:V93))/3,2)</f>
        <v>0</v>
      </c>
      <c r="W94" s="53"/>
      <c r="Z94">
        <f>(SUM(Z78:Z93))</f>
        <v>0</v>
      </c>
    </row>
  </sheetData>
  <mergeCells count="61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5:E85"/>
    <mergeCell ref="B63:D63"/>
    <mergeCell ref="B67:V67"/>
    <mergeCell ref="H1:I1"/>
    <mergeCell ref="B69:E69"/>
    <mergeCell ref="B70:E70"/>
    <mergeCell ref="B71:E71"/>
    <mergeCell ref="I69:P69"/>
    <mergeCell ref="B55:D55"/>
    <mergeCell ref="B56:D56"/>
    <mergeCell ref="B57:D57"/>
    <mergeCell ref="B59:D59"/>
    <mergeCell ref="B60:D60"/>
    <mergeCell ref="B61:D61"/>
    <mergeCell ref="F31:G31"/>
    <mergeCell ref="B54:C54"/>
    <mergeCell ref="D78:E78"/>
    <mergeCell ref="D79:E79"/>
    <mergeCell ref="D80:E80"/>
    <mergeCell ref="D81:E81"/>
    <mergeCell ref="D83:E83"/>
    <mergeCell ref="D93:E93"/>
    <mergeCell ref="D94:E94"/>
    <mergeCell ref="D86:E86"/>
    <mergeCell ref="D87:E87"/>
    <mergeCell ref="D88:E88"/>
    <mergeCell ref="D89:E89"/>
    <mergeCell ref="D90:E90"/>
    <mergeCell ref="D91:E9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7:B77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SO02  Ošetrenie a náter str. povrchu haly A náterom s vysokou reflexiou slnečného žiarenia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3"/>
  <sheetViews>
    <sheetView workbookViewId="0">
      <pane ySplit="1" topLeftCell="A139" activePane="bottomLeft" state="frozen"/>
      <selection pane="bottomLeft" activeCell="H89" sqref="H89:H160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3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1703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27525'!E58</f>
        <v>0</v>
      </c>
      <c r="D15" s="58">
        <f>'SO 27525'!F58</f>
        <v>0</v>
      </c>
      <c r="E15" s="67">
        <f>'SO 27525'!G58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27525'!E66</f>
        <v>0</v>
      </c>
      <c r="D16" s="93">
        <f>'SO 27525'!F66</f>
        <v>0</v>
      </c>
      <c r="E16" s="94">
        <f>'SO 27525'!G66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(SUM(Z87:Z162))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>
        <f>'SO 27525'!E70</f>
        <v>0</v>
      </c>
      <c r="D17" s="58">
        <f>'SO 27525'!F70</f>
        <v>0</v>
      </c>
      <c r="E17" s="67">
        <f>'SO 27525'!G70</f>
        <v>0</v>
      </c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27525'!K87:'SO 27525'!K162)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27525'!K87:'SO 27525'!K162)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1703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78</v>
      </c>
      <c r="C56" s="256"/>
      <c r="D56" s="256"/>
      <c r="E56" s="138">
        <f>'SO 27525'!L103</f>
        <v>0</v>
      </c>
      <c r="F56" s="138">
        <f>'SO 27525'!M103</f>
        <v>0</v>
      </c>
      <c r="G56" s="138">
        <f>'SO 27525'!I103</f>
        <v>0</v>
      </c>
      <c r="H56" s="139">
        <f>'SO 27525'!S103</f>
        <v>4.8</v>
      </c>
      <c r="I56" s="139">
        <f>'SO 27525'!V103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297</v>
      </c>
      <c r="C57" s="256"/>
      <c r="D57" s="256"/>
      <c r="E57" s="138">
        <f>'SO 27525'!L107</f>
        <v>0</v>
      </c>
      <c r="F57" s="138">
        <f>'SO 27525'!M107</f>
        <v>0</v>
      </c>
      <c r="G57" s="138">
        <f>'SO 27525'!I107</f>
        <v>0</v>
      </c>
      <c r="H57" s="139">
        <f>'SO 27525'!S107</f>
        <v>0</v>
      </c>
      <c r="I57" s="139">
        <f>'SO 27525'!V107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7" t="s">
        <v>76</v>
      </c>
      <c r="C58" s="237"/>
      <c r="D58" s="237"/>
      <c r="E58" s="140">
        <f>'SO 27525'!L109</f>
        <v>0</v>
      </c>
      <c r="F58" s="140">
        <f>'SO 27525'!M109</f>
        <v>0</v>
      </c>
      <c r="G58" s="140">
        <f>'SO 27525'!I109</f>
        <v>0</v>
      </c>
      <c r="H58" s="141">
        <f>'SO 27525'!S109</f>
        <v>4.8</v>
      </c>
      <c r="I58" s="141">
        <f>'SO 27525'!V109</f>
        <v>0</v>
      </c>
      <c r="J58" s="141"/>
      <c r="K58" s="141"/>
      <c r="L58" s="141"/>
      <c r="M58" s="141"/>
      <c r="N58" s="141"/>
      <c r="O58" s="141"/>
      <c r="P58" s="141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"/>
      <c r="B59" s="200"/>
      <c r="C59" s="1"/>
      <c r="D59" s="1"/>
      <c r="E59" s="131"/>
      <c r="F59" s="131"/>
      <c r="G59" s="131"/>
      <c r="H59" s="132"/>
      <c r="I59" s="132"/>
      <c r="J59" s="132"/>
      <c r="K59" s="132"/>
      <c r="L59" s="132"/>
      <c r="M59" s="132"/>
      <c r="N59" s="132"/>
      <c r="O59" s="132"/>
      <c r="P59" s="132"/>
      <c r="V59" s="151"/>
      <c r="W59" s="53"/>
    </row>
    <row r="60" spans="1:26" x14ac:dyDescent="0.25">
      <c r="A60" s="10"/>
      <c r="B60" s="257" t="s">
        <v>79</v>
      </c>
      <c r="C60" s="237"/>
      <c r="D60" s="237"/>
      <c r="E60" s="138"/>
      <c r="F60" s="138"/>
      <c r="G60" s="138"/>
      <c r="H60" s="139"/>
      <c r="I60" s="139"/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5" t="s">
        <v>85</v>
      </c>
      <c r="C61" s="256"/>
      <c r="D61" s="256"/>
      <c r="E61" s="138">
        <f>'SO 27525'!L120</f>
        <v>0</v>
      </c>
      <c r="F61" s="138">
        <f>'SO 27525'!M120</f>
        <v>0</v>
      </c>
      <c r="G61" s="138">
        <f>'SO 27525'!I120</f>
        <v>0</v>
      </c>
      <c r="H61" s="139">
        <f>'SO 27525'!S120</f>
        <v>0.02</v>
      </c>
      <c r="I61" s="139">
        <f>'SO 27525'!V120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0"/>
      <c r="B62" s="255" t="s">
        <v>86</v>
      </c>
      <c r="C62" s="256"/>
      <c r="D62" s="256"/>
      <c r="E62" s="138">
        <f>'SO 27525'!L125</f>
        <v>0</v>
      </c>
      <c r="F62" s="138">
        <f>'SO 27525'!M125</f>
        <v>0</v>
      </c>
      <c r="G62" s="138">
        <f>'SO 27525'!I125</f>
        <v>0</v>
      </c>
      <c r="H62" s="139">
        <f>'SO 27525'!S125</f>
        <v>0</v>
      </c>
      <c r="I62" s="139">
        <f>'SO 27525'!V125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87</v>
      </c>
      <c r="C63" s="256"/>
      <c r="D63" s="256"/>
      <c r="E63" s="138">
        <f>'SO 27525'!L135</f>
        <v>0</v>
      </c>
      <c r="F63" s="138">
        <f>'SO 27525'!M135</f>
        <v>0</v>
      </c>
      <c r="G63" s="138">
        <f>'SO 27525'!I135</f>
        <v>0</v>
      </c>
      <c r="H63" s="139">
        <f>'SO 27525'!S135</f>
        <v>0</v>
      </c>
      <c r="I63" s="139">
        <f>'SO 27525'!V135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89</v>
      </c>
      <c r="C64" s="256"/>
      <c r="D64" s="256"/>
      <c r="E64" s="138">
        <f>'SO 27525'!L147</f>
        <v>0</v>
      </c>
      <c r="F64" s="138">
        <f>'SO 27525'!M147</f>
        <v>0</v>
      </c>
      <c r="G64" s="138">
        <f>'SO 27525'!I147</f>
        <v>0</v>
      </c>
      <c r="H64" s="139">
        <f>'SO 27525'!S147</f>
        <v>0.01</v>
      </c>
      <c r="I64" s="139">
        <f>'SO 27525'!V147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90</v>
      </c>
      <c r="C65" s="256"/>
      <c r="D65" s="256"/>
      <c r="E65" s="138">
        <f>'SO 27525'!L152</f>
        <v>0</v>
      </c>
      <c r="F65" s="138">
        <f>'SO 27525'!M152</f>
        <v>0</v>
      </c>
      <c r="G65" s="138">
        <f>'SO 27525'!I152</f>
        <v>0</v>
      </c>
      <c r="H65" s="139">
        <f>'SO 27525'!S152</f>
        <v>0</v>
      </c>
      <c r="I65" s="139">
        <f>'SO 27525'!V152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7" t="s">
        <v>79</v>
      </c>
      <c r="C66" s="237"/>
      <c r="D66" s="237"/>
      <c r="E66" s="140">
        <f>'SO 27525'!L154</f>
        <v>0</v>
      </c>
      <c r="F66" s="140">
        <f>'SO 27525'!M154</f>
        <v>0</v>
      </c>
      <c r="G66" s="140">
        <f>'SO 27525'!I154</f>
        <v>0</v>
      </c>
      <c r="H66" s="141">
        <f>'SO 27525'!S154</f>
        <v>0.03</v>
      </c>
      <c r="I66" s="141">
        <f>'SO 27525'!V154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"/>
      <c r="B67" s="200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25">
      <c r="A68" s="10"/>
      <c r="B68" s="257" t="s">
        <v>91</v>
      </c>
      <c r="C68" s="237"/>
      <c r="D68" s="237"/>
      <c r="E68" s="138"/>
      <c r="F68" s="138"/>
      <c r="G68" s="138"/>
      <c r="H68" s="139"/>
      <c r="I68" s="139"/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5" t="s">
        <v>93</v>
      </c>
      <c r="C69" s="256"/>
      <c r="D69" s="256"/>
      <c r="E69" s="138">
        <f>'SO 27525'!L160</f>
        <v>0</v>
      </c>
      <c r="F69" s="138">
        <f>'SO 27525'!M160</f>
        <v>0</v>
      </c>
      <c r="G69" s="138">
        <f>'SO 27525'!I160</f>
        <v>0</v>
      </c>
      <c r="H69" s="139">
        <f>'SO 27525'!S160</f>
        <v>0</v>
      </c>
      <c r="I69" s="139">
        <f>'SO 27525'!V160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0"/>
      <c r="B70" s="257" t="s">
        <v>91</v>
      </c>
      <c r="C70" s="237"/>
      <c r="D70" s="237"/>
      <c r="E70" s="140">
        <f>'SO 27525'!L162</f>
        <v>0</v>
      </c>
      <c r="F70" s="140">
        <f>'SO 27525'!M162</f>
        <v>0</v>
      </c>
      <c r="G70" s="140">
        <f>'SO 27525'!I162</f>
        <v>0</v>
      </c>
      <c r="H70" s="141">
        <f>'SO 27525'!S162</f>
        <v>0</v>
      </c>
      <c r="I70" s="141">
        <f>'SO 27525'!V162</f>
        <v>0</v>
      </c>
      <c r="J70" s="141"/>
      <c r="K70" s="141"/>
      <c r="L70" s="141"/>
      <c r="M70" s="141"/>
      <c r="N70" s="141"/>
      <c r="O70" s="141"/>
      <c r="P70" s="141"/>
      <c r="Q70" s="137"/>
      <c r="R70" s="137"/>
      <c r="S70" s="137"/>
      <c r="T70" s="137"/>
      <c r="U70" s="137"/>
      <c r="V70" s="150"/>
      <c r="W70" s="208"/>
      <c r="X70" s="137"/>
      <c r="Y70" s="137"/>
      <c r="Z70" s="137"/>
    </row>
    <row r="71" spans="1:26" x14ac:dyDescent="0.25">
      <c r="A71" s="1"/>
      <c r="B71" s="200"/>
      <c r="C71" s="1"/>
      <c r="D71" s="1"/>
      <c r="E71" s="131"/>
      <c r="F71" s="131"/>
      <c r="G71" s="131"/>
      <c r="H71" s="132"/>
      <c r="I71" s="132"/>
      <c r="J71" s="132"/>
      <c r="K71" s="132"/>
      <c r="L71" s="132"/>
      <c r="M71" s="132"/>
      <c r="N71" s="132"/>
      <c r="O71" s="132"/>
      <c r="P71" s="132"/>
      <c r="V71" s="151"/>
      <c r="W71" s="53"/>
    </row>
    <row r="72" spans="1:26" x14ac:dyDescent="0.25">
      <c r="A72" s="142"/>
      <c r="B72" s="240" t="s">
        <v>95</v>
      </c>
      <c r="C72" s="241"/>
      <c r="D72" s="241"/>
      <c r="E72" s="144">
        <f>'SO 27525'!L163</f>
        <v>0</v>
      </c>
      <c r="F72" s="144">
        <f>'SO 27525'!M163</f>
        <v>0</v>
      </c>
      <c r="G72" s="144">
        <f>'SO 27525'!I163</f>
        <v>0</v>
      </c>
      <c r="H72" s="145">
        <f>'SO 27525'!S163</f>
        <v>4.83</v>
      </c>
      <c r="I72" s="145">
        <f>'SO 27525'!V163</f>
        <v>0</v>
      </c>
      <c r="J72" s="146"/>
      <c r="K72" s="146"/>
      <c r="L72" s="146"/>
      <c r="M72" s="146"/>
      <c r="N72" s="146"/>
      <c r="O72" s="146"/>
      <c r="P72" s="146"/>
      <c r="Q72" s="147"/>
      <c r="R72" s="147"/>
      <c r="S72" s="147"/>
      <c r="T72" s="147"/>
      <c r="U72" s="147"/>
      <c r="V72" s="152"/>
      <c r="W72" s="208"/>
      <c r="X72" s="143"/>
      <c r="Y72" s="143"/>
      <c r="Z72" s="143"/>
    </row>
    <row r="73" spans="1:26" x14ac:dyDescent="0.25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x14ac:dyDescent="0.25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x14ac:dyDescent="0.25">
      <c r="A75" s="15"/>
      <c r="B75" s="38"/>
      <c r="C75" s="8"/>
      <c r="D75" s="8"/>
      <c r="E75" s="27"/>
      <c r="F75" s="27"/>
      <c r="G75" s="27"/>
      <c r="H75" s="154"/>
      <c r="I75" s="154"/>
      <c r="J75" s="154"/>
      <c r="K75" s="154"/>
      <c r="L75" s="154"/>
      <c r="M75" s="154"/>
      <c r="N75" s="154"/>
      <c r="O75" s="154"/>
      <c r="P75" s="154"/>
      <c r="Q75" s="16"/>
      <c r="R75" s="16"/>
      <c r="S75" s="16"/>
      <c r="T75" s="16"/>
      <c r="U75" s="16"/>
      <c r="V75" s="16"/>
      <c r="W75" s="53"/>
    </row>
    <row r="76" spans="1:26" ht="35.1" customHeight="1" x14ac:dyDescent="0.25">
      <c r="A76" s="1"/>
      <c r="B76" s="242" t="s">
        <v>96</v>
      </c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53"/>
    </row>
    <row r="77" spans="1:26" x14ac:dyDescent="0.25">
      <c r="A77" s="15"/>
      <c r="B77" s="97"/>
      <c r="C77" s="19"/>
      <c r="D77" s="19"/>
      <c r="E77" s="99"/>
      <c r="F77" s="99"/>
      <c r="G77" s="99"/>
      <c r="H77" s="168"/>
      <c r="I77" s="168"/>
      <c r="J77" s="168"/>
      <c r="K77" s="168"/>
      <c r="L77" s="168"/>
      <c r="M77" s="168"/>
      <c r="N77" s="168"/>
      <c r="O77" s="168"/>
      <c r="P77" s="168"/>
      <c r="Q77" s="20"/>
      <c r="R77" s="20"/>
      <c r="S77" s="20"/>
      <c r="T77" s="20"/>
      <c r="U77" s="20"/>
      <c r="V77" s="20"/>
      <c r="W77" s="53"/>
    </row>
    <row r="78" spans="1:26" ht="20.100000000000001" customHeight="1" x14ac:dyDescent="0.25">
      <c r="A78" s="195"/>
      <c r="B78" s="246" t="s">
        <v>37</v>
      </c>
      <c r="C78" s="247"/>
      <c r="D78" s="247"/>
      <c r="E78" s="248"/>
      <c r="F78" s="166"/>
      <c r="G78" s="166"/>
      <c r="H78" s="167" t="s">
        <v>107</v>
      </c>
      <c r="I78" s="252" t="s">
        <v>108</v>
      </c>
      <c r="J78" s="253"/>
      <c r="K78" s="253"/>
      <c r="L78" s="253"/>
      <c r="M78" s="253"/>
      <c r="N78" s="253"/>
      <c r="O78" s="253"/>
      <c r="P78" s="254"/>
      <c r="Q78" s="18"/>
      <c r="R78" s="18"/>
      <c r="S78" s="18"/>
      <c r="T78" s="18"/>
      <c r="U78" s="18"/>
      <c r="V78" s="18"/>
      <c r="W78" s="53"/>
    </row>
    <row r="79" spans="1:26" ht="20.100000000000001" customHeight="1" x14ac:dyDescent="0.25">
      <c r="A79" s="195"/>
      <c r="B79" s="249" t="s">
        <v>38</v>
      </c>
      <c r="C79" s="250"/>
      <c r="D79" s="250"/>
      <c r="E79" s="251"/>
      <c r="F79" s="162"/>
      <c r="G79" s="162"/>
      <c r="H79" s="163" t="s">
        <v>32</v>
      </c>
      <c r="I79" s="16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95"/>
      <c r="B80" s="249" t="s">
        <v>39</v>
      </c>
      <c r="C80" s="250"/>
      <c r="D80" s="250"/>
      <c r="E80" s="251"/>
      <c r="F80" s="162"/>
      <c r="G80" s="162"/>
      <c r="H80" s="163" t="s">
        <v>109</v>
      </c>
      <c r="I80" s="163" t="s">
        <v>36</v>
      </c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20.100000000000001" customHeight="1" x14ac:dyDescent="0.25">
      <c r="A81" s="15"/>
      <c r="B81" s="199" t="s">
        <v>110</v>
      </c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25">
      <c r="A82" s="15"/>
      <c r="B82" s="199" t="s">
        <v>1703</v>
      </c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25">
      <c r="A83" s="15"/>
      <c r="B83" s="42"/>
      <c r="C83" s="3"/>
      <c r="D83" s="3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ht="20.100000000000001" customHeight="1" x14ac:dyDescent="0.25">
      <c r="A84" s="15"/>
      <c r="B84" s="42"/>
      <c r="C84" s="3"/>
      <c r="D84" s="3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ht="20.100000000000001" customHeight="1" x14ac:dyDescent="0.25">
      <c r="A85" s="15"/>
      <c r="B85" s="201" t="s">
        <v>75</v>
      </c>
      <c r="C85" s="164"/>
      <c r="D85" s="164"/>
      <c r="E85" s="14"/>
      <c r="F85" s="14"/>
      <c r="G85" s="14"/>
      <c r="H85" s="153"/>
      <c r="I85" s="153"/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x14ac:dyDescent="0.25">
      <c r="A86" s="2"/>
      <c r="B86" s="202" t="s">
        <v>97</v>
      </c>
      <c r="C86" s="128" t="s">
        <v>98</v>
      </c>
      <c r="D86" s="128" t="s">
        <v>99</v>
      </c>
      <c r="E86" s="155"/>
      <c r="F86" s="155" t="s">
        <v>100</v>
      </c>
      <c r="G86" s="155" t="s">
        <v>101</v>
      </c>
      <c r="H86" s="156" t="s">
        <v>102</v>
      </c>
      <c r="I86" s="156" t="s">
        <v>103</v>
      </c>
      <c r="J86" s="156"/>
      <c r="K86" s="156"/>
      <c r="L86" s="156"/>
      <c r="M86" s="156"/>
      <c r="N86" s="156"/>
      <c r="O86" s="156"/>
      <c r="P86" s="156" t="s">
        <v>104</v>
      </c>
      <c r="Q86" s="157"/>
      <c r="R86" s="157"/>
      <c r="S86" s="128" t="s">
        <v>105</v>
      </c>
      <c r="T86" s="158"/>
      <c r="U86" s="158"/>
      <c r="V86" s="128" t="s">
        <v>106</v>
      </c>
      <c r="W86" s="53"/>
    </row>
    <row r="87" spans="1:26" x14ac:dyDescent="0.25">
      <c r="A87" s="10"/>
      <c r="B87" s="203"/>
      <c r="C87" s="169"/>
      <c r="D87" s="239" t="s">
        <v>76</v>
      </c>
      <c r="E87" s="239"/>
      <c r="F87" s="134"/>
      <c r="G87" s="170"/>
      <c r="H87" s="134"/>
      <c r="I87" s="134"/>
      <c r="J87" s="135"/>
      <c r="K87" s="135"/>
      <c r="L87" s="135"/>
      <c r="M87" s="135"/>
      <c r="N87" s="135"/>
      <c r="O87" s="135"/>
      <c r="P87" s="135"/>
      <c r="Q87" s="133"/>
      <c r="R87" s="133"/>
      <c r="S87" s="133"/>
      <c r="T87" s="133"/>
      <c r="U87" s="133"/>
      <c r="V87" s="189"/>
      <c r="W87" s="208"/>
      <c r="X87" s="137"/>
      <c r="Y87" s="137"/>
      <c r="Z87" s="137"/>
    </row>
    <row r="88" spans="1:26" x14ac:dyDescent="0.25">
      <c r="A88" s="10"/>
      <c r="B88" s="204"/>
      <c r="C88" s="172">
        <v>9</v>
      </c>
      <c r="D88" s="235" t="s">
        <v>78</v>
      </c>
      <c r="E88" s="235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10"/>
      <c r="R88" s="10"/>
      <c r="S88" s="10"/>
      <c r="T88" s="10"/>
      <c r="U88" s="10"/>
      <c r="V88" s="190"/>
      <c r="W88" s="208"/>
      <c r="X88" s="137"/>
      <c r="Y88" s="137"/>
      <c r="Z88" s="137"/>
    </row>
    <row r="89" spans="1:26" ht="24.95" customHeight="1" x14ac:dyDescent="0.25">
      <c r="A89" s="179"/>
      <c r="B89" s="205">
        <v>1</v>
      </c>
      <c r="C89" s="180" t="s">
        <v>575</v>
      </c>
      <c r="D89" s="236" t="s">
        <v>576</v>
      </c>
      <c r="E89" s="236"/>
      <c r="F89" s="174" t="s">
        <v>113</v>
      </c>
      <c r="G89" s="175">
        <v>300</v>
      </c>
      <c r="H89" s="174"/>
      <c r="I89" s="174">
        <f t="shared" ref="I89:I102" si="0">ROUND(G89*(H89),2)</f>
        <v>0</v>
      </c>
      <c r="J89" s="176">
        <f t="shared" ref="J89:J102" si="1">ROUND(G89*(N89),2)</f>
        <v>492</v>
      </c>
      <c r="K89" s="177">
        <f t="shared" ref="K89:K102" si="2">ROUND(G89*(O89),2)</f>
        <v>0</v>
      </c>
      <c r="L89" s="177">
        <f t="shared" ref="L89:L99" si="3">ROUND(G89*(H89),2)</f>
        <v>0</v>
      </c>
      <c r="M89" s="177"/>
      <c r="N89" s="177">
        <v>1.6400000000000001</v>
      </c>
      <c r="O89" s="177"/>
      <c r="P89" s="183">
        <v>1.601E-2</v>
      </c>
      <c r="Q89" s="181"/>
      <c r="R89" s="181">
        <v>1.601E-2</v>
      </c>
      <c r="S89" s="182">
        <f t="shared" ref="S89:S102" si="4">ROUND(G89*(P89),3)</f>
        <v>4.8029999999999999</v>
      </c>
      <c r="T89" s="178"/>
      <c r="U89" s="178"/>
      <c r="V89" s="191"/>
      <c r="W89" s="53"/>
      <c r="Z89">
        <v>0</v>
      </c>
    </row>
    <row r="90" spans="1:26" ht="24.95" customHeight="1" x14ac:dyDescent="0.25">
      <c r="A90" s="179"/>
      <c r="B90" s="205">
        <v>2</v>
      </c>
      <c r="C90" s="180" t="s">
        <v>1704</v>
      </c>
      <c r="D90" s="236" t="s">
        <v>1705</v>
      </c>
      <c r="E90" s="236"/>
      <c r="F90" s="174" t="s">
        <v>113</v>
      </c>
      <c r="G90" s="175">
        <v>300</v>
      </c>
      <c r="H90" s="174"/>
      <c r="I90" s="174">
        <f t="shared" si="0"/>
        <v>0</v>
      </c>
      <c r="J90" s="176">
        <f t="shared" si="1"/>
        <v>423</v>
      </c>
      <c r="K90" s="177">
        <f t="shared" si="2"/>
        <v>0</v>
      </c>
      <c r="L90" s="177">
        <f t="shared" si="3"/>
        <v>0</v>
      </c>
      <c r="M90" s="177"/>
      <c r="N90" s="177">
        <v>1.41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1"/>
      <c r="W90" s="53"/>
      <c r="Z90">
        <v>0</v>
      </c>
    </row>
    <row r="91" spans="1:26" ht="35.1" customHeight="1" x14ac:dyDescent="0.25">
      <c r="A91" s="179"/>
      <c r="B91" s="205">
        <v>3</v>
      </c>
      <c r="C91" s="180" t="s">
        <v>579</v>
      </c>
      <c r="D91" s="236" t="s">
        <v>580</v>
      </c>
      <c r="E91" s="236"/>
      <c r="F91" s="174" t="s">
        <v>113</v>
      </c>
      <c r="G91" s="175">
        <v>900</v>
      </c>
      <c r="H91" s="174"/>
      <c r="I91" s="174">
        <f t="shared" si="0"/>
        <v>0</v>
      </c>
      <c r="J91" s="176">
        <f t="shared" si="1"/>
        <v>585</v>
      </c>
      <c r="K91" s="177">
        <f t="shared" si="2"/>
        <v>0</v>
      </c>
      <c r="L91" s="177">
        <f t="shared" si="3"/>
        <v>0</v>
      </c>
      <c r="M91" s="177"/>
      <c r="N91" s="177">
        <v>0.65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1"/>
      <c r="W91" s="53"/>
      <c r="Z91">
        <v>0</v>
      </c>
    </row>
    <row r="92" spans="1:26" ht="50.1" customHeight="1" x14ac:dyDescent="0.25">
      <c r="A92" s="179"/>
      <c r="B92" s="205">
        <v>4</v>
      </c>
      <c r="C92" s="180" t="s">
        <v>1706</v>
      </c>
      <c r="D92" s="236" t="s">
        <v>1707</v>
      </c>
      <c r="E92" s="236"/>
      <c r="F92" s="174" t="s">
        <v>175</v>
      </c>
      <c r="G92" s="175">
        <v>104</v>
      </c>
      <c r="H92" s="174"/>
      <c r="I92" s="174">
        <f t="shared" si="0"/>
        <v>0</v>
      </c>
      <c r="J92" s="176">
        <f t="shared" si="1"/>
        <v>988</v>
      </c>
      <c r="K92" s="177">
        <f t="shared" si="2"/>
        <v>0</v>
      </c>
      <c r="L92" s="177">
        <f t="shared" si="3"/>
        <v>0</v>
      </c>
      <c r="M92" s="177"/>
      <c r="N92" s="177">
        <v>9.5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191"/>
      <c r="W92" s="53"/>
      <c r="Z92">
        <v>0</v>
      </c>
    </row>
    <row r="93" spans="1:26" ht="24.95" customHeight="1" x14ac:dyDescent="0.25">
      <c r="A93" s="179"/>
      <c r="B93" s="205">
        <v>5</v>
      </c>
      <c r="C93" s="180" t="s">
        <v>134</v>
      </c>
      <c r="D93" s="236" t="s">
        <v>135</v>
      </c>
      <c r="E93" s="236"/>
      <c r="F93" s="174" t="s">
        <v>113</v>
      </c>
      <c r="G93" s="175">
        <v>345</v>
      </c>
      <c r="H93" s="174"/>
      <c r="I93" s="174">
        <f t="shared" si="0"/>
        <v>0</v>
      </c>
      <c r="J93" s="176">
        <f t="shared" si="1"/>
        <v>1311</v>
      </c>
      <c r="K93" s="177">
        <f t="shared" si="2"/>
        <v>0</v>
      </c>
      <c r="L93" s="177">
        <f t="shared" si="3"/>
        <v>0</v>
      </c>
      <c r="M93" s="177"/>
      <c r="N93" s="177">
        <v>3.8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05">
        <v>6</v>
      </c>
      <c r="C94" s="180" t="s">
        <v>150</v>
      </c>
      <c r="D94" s="236" t="s">
        <v>151</v>
      </c>
      <c r="E94" s="236"/>
      <c r="F94" s="174" t="s">
        <v>152</v>
      </c>
      <c r="G94" s="175">
        <v>16.664999999999999</v>
      </c>
      <c r="H94" s="174"/>
      <c r="I94" s="174">
        <f t="shared" si="0"/>
        <v>0</v>
      </c>
      <c r="J94" s="176">
        <f t="shared" si="1"/>
        <v>205.48</v>
      </c>
      <c r="K94" s="177">
        <f t="shared" si="2"/>
        <v>0</v>
      </c>
      <c r="L94" s="177">
        <f t="shared" si="3"/>
        <v>0</v>
      </c>
      <c r="M94" s="177"/>
      <c r="N94" s="177">
        <v>12.33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191"/>
      <c r="W94" s="53"/>
      <c r="Z94">
        <v>0</v>
      </c>
    </row>
    <row r="95" spans="1:26" ht="24.95" customHeight="1" x14ac:dyDescent="0.25">
      <c r="A95" s="179"/>
      <c r="B95" s="205">
        <v>7</v>
      </c>
      <c r="C95" s="180" t="s">
        <v>153</v>
      </c>
      <c r="D95" s="236" t="s">
        <v>154</v>
      </c>
      <c r="E95" s="236"/>
      <c r="F95" s="174" t="s">
        <v>152</v>
      </c>
      <c r="G95" s="175">
        <v>386.685</v>
      </c>
      <c r="H95" s="174"/>
      <c r="I95" s="174">
        <f t="shared" si="0"/>
        <v>0</v>
      </c>
      <c r="J95" s="176">
        <f t="shared" si="1"/>
        <v>150.81</v>
      </c>
      <c r="K95" s="177">
        <f t="shared" si="2"/>
        <v>0</v>
      </c>
      <c r="L95" s="177">
        <f t="shared" si="3"/>
        <v>0</v>
      </c>
      <c r="M95" s="177"/>
      <c r="N95" s="177">
        <v>0.39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1"/>
      <c r="W95" s="53"/>
      <c r="Z95">
        <v>0</v>
      </c>
    </row>
    <row r="96" spans="1:26" ht="24.95" customHeight="1" x14ac:dyDescent="0.25">
      <c r="A96" s="179"/>
      <c r="B96" s="205">
        <v>8</v>
      </c>
      <c r="C96" s="180" t="s">
        <v>155</v>
      </c>
      <c r="D96" s="236" t="s">
        <v>156</v>
      </c>
      <c r="E96" s="236"/>
      <c r="F96" s="174" t="s">
        <v>152</v>
      </c>
      <c r="G96" s="175">
        <v>16.664999999999999</v>
      </c>
      <c r="H96" s="174"/>
      <c r="I96" s="174">
        <f t="shared" si="0"/>
        <v>0</v>
      </c>
      <c r="J96" s="176">
        <f t="shared" si="1"/>
        <v>158.82</v>
      </c>
      <c r="K96" s="177">
        <f t="shared" si="2"/>
        <v>0</v>
      </c>
      <c r="L96" s="177">
        <f t="shared" si="3"/>
        <v>0</v>
      </c>
      <c r="M96" s="177"/>
      <c r="N96" s="177">
        <v>9.5299999999999994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9</v>
      </c>
      <c r="C97" s="180" t="s">
        <v>157</v>
      </c>
      <c r="D97" s="236" t="s">
        <v>158</v>
      </c>
      <c r="E97" s="236"/>
      <c r="F97" s="174" t="s">
        <v>152</v>
      </c>
      <c r="G97" s="175">
        <v>66.66</v>
      </c>
      <c r="H97" s="174"/>
      <c r="I97" s="174">
        <f t="shared" si="0"/>
        <v>0</v>
      </c>
      <c r="J97" s="176">
        <f t="shared" si="1"/>
        <v>71.33</v>
      </c>
      <c r="K97" s="177">
        <f t="shared" si="2"/>
        <v>0</v>
      </c>
      <c r="L97" s="177">
        <f t="shared" si="3"/>
        <v>0</v>
      </c>
      <c r="M97" s="177"/>
      <c r="N97" s="177">
        <v>1.07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10</v>
      </c>
      <c r="C98" s="180" t="s">
        <v>159</v>
      </c>
      <c r="D98" s="236" t="s">
        <v>160</v>
      </c>
      <c r="E98" s="236"/>
      <c r="F98" s="174" t="s">
        <v>152</v>
      </c>
      <c r="G98" s="175">
        <v>16.664999999999999</v>
      </c>
      <c r="H98" s="174"/>
      <c r="I98" s="174">
        <f t="shared" si="0"/>
        <v>0</v>
      </c>
      <c r="J98" s="176">
        <f t="shared" si="1"/>
        <v>72.16</v>
      </c>
      <c r="K98" s="177">
        <f t="shared" si="2"/>
        <v>0</v>
      </c>
      <c r="L98" s="177">
        <f t="shared" si="3"/>
        <v>0</v>
      </c>
      <c r="M98" s="177"/>
      <c r="N98" s="177">
        <v>4.33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1"/>
      <c r="W98" s="53"/>
      <c r="Z98">
        <v>0</v>
      </c>
    </row>
    <row r="99" spans="1:26" ht="24.95" customHeight="1" x14ac:dyDescent="0.25">
      <c r="A99" s="179"/>
      <c r="B99" s="205">
        <v>11</v>
      </c>
      <c r="C99" s="180" t="s">
        <v>165</v>
      </c>
      <c r="D99" s="236" t="s">
        <v>166</v>
      </c>
      <c r="E99" s="236"/>
      <c r="F99" s="174" t="s">
        <v>152</v>
      </c>
      <c r="G99" s="175">
        <v>4.83</v>
      </c>
      <c r="H99" s="174"/>
      <c r="I99" s="174">
        <f t="shared" si="0"/>
        <v>0</v>
      </c>
      <c r="J99" s="176">
        <f t="shared" si="1"/>
        <v>135.24</v>
      </c>
      <c r="K99" s="177">
        <f t="shared" si="2"/>
        <v>0</v>
      </c>
      <c r="L99" s="177">
        <f t="shared" si="3"/>
        <v>0</v>
      </c>
      <c r="M99" s="177"/>
      <c r="N99" s="177">
        <v>28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1"/>
      <c r="W99" s="53"/>
      <c r="Z99">
        <v>0</v>
      </c>
    </row>
    <row r="100" spans="1:26" ht="35.1" customHeight="1" x14ac:dyDescent="0.25">
      <c r="A100" s="179"/>
      <c r="B100" s="205">
        <v>12</v>
      </c>
      <c r="C100" s="180" t="s">
        <v>167</v>
      </c>
      <c r="D100" s="236" t="s">
        <v>168</v>
      </c>
      <c r="E100" s="236"/>
      <c r="F100" s="174" t="s">
        <v>152</v>
      </c>
      <c r="G100" s="175">
        <v>7.4999999999999997E-2</v>
      </c>
      <c r="H100" s="174"/>
      <c r="I100" s="174">
        <f t="shared" si="0"/>
        <v>0</v>
      </c>
      <c r="J100" s="176">
        <f t="shared" si="1"/>
        <v>0</v>
      </c>
      <c r="K100" s="177">
        <f t="shared" si="2"/>
        <v>0</v>
      </c>
      <c r="L100" s="177"/>
      <c r="M100" s="177"/>
      <c r="N100" s="177">
        <v>0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13</v>
      </c>
      <c r="C101" s="180" t="s">
        <v>171</v>
      </c>
      <c r="D101" s="236" t="s">
        <v>172</v>
      </c>
      <c r="E101" s="236"/>
      <c r="F101" s="174" t="s">
        <v>152</v>
      </c>
      <c r="G101" s="175">
        <v>11.76</v>
      </c>
      <c r="H101" s="174"/>
      <c r="I101" s="174">
        <f t="shared" si="0"/>
        <v>0</v>
      </c>
      <c r="J101" s="176">
        <f t="shared" si="1"/>
        <v>329.28</v>
      </c>
      <c r="K101" s="177">
        <f t="shared" si="2"/>
        <v>0</v>
      </c>
      <c r="L101" s="177">
        <f>ROUND(G101*(H101),2)</f>
        <v>0</v>
      </c>
      <c r="M101" s="177"/>
      <c r="N101" s="177">
        <v>28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14</v>
      </c>
      <c r="C102" s="180" t="s">
        <v>173</v>
      </c>
      <c r="D102" s="236" t="s">
        <v>174</v>
      </c>
      <c r="E102" s="236"/>
      <c r="F102" s="174" t="s">
        <v>175</v>
      </c>
      <c r="G102" s="175">
        <v>4</v>
      </c>
      <c r="H102" s="174"/>
      <c r="I102" s="174">
        <f t="shared" si="0"/>
        <v>0</v>
      </c>
      <c r="J102" s="176">
        <f t="shared" si="1"/>
        <v>60</v>
      </c>
      <c r="K102" s="177">
        <f t="shared" si="2"/>
        <v>0</v>
      </c>
      <c r="L102" s="177">
        <f>ROUND(G102*(H102),2)</f>
        <v>0</v>
      </c>
      <c r="M102" s="177"/>
      <c r="N102" s="177">
        <v>15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x14ac:dyDescent="0.25">
      <c r="A103" s="10"/>
      <c r="B103" s="204"/>
      <c r="C103" s="172">
        <v>9</v>
      </c>
      <c r="D103" s="235" t="s">
        <v>78</v>
      </c>
      <c r="E103" s="235"/>
      <c r="F103" s="138"/>
      <c r="G103" s="171"/>
      <c r="H103" s="138"/>
      <c r="I103" s="140">
        <f>ROUND((SUM(I88:I102))/1,2)</f>
        <v>0</v>
      </c>
      <c r="J103" s="139"/>
      <c r="K103" s="139"/>
      <c r="L103" s="139">
        <f>ROUND((SUM(L88:L102))/1,2)</f>
        <v>0</v>
      </c>
      <c r="M103" s="139">
        <f>ROUND((SUM(M88:M102))/1,2)</f>
        <v>0</v>
      </c>
      <c r="N103" s="139"/>
      <c r="O103" s="139"/>
      <c r="P103" s="139"/>
      <c r="Q103" s="10"/>
      <c r="R103" s="10"/>
      <c r="S103" s="10">
        <f>ROUND((SUM(S88:S102))/1,2)</f>
        <v>4.8</v>
      </c>
      <c r="T103" s="10"/>
      <c r="U103" s="10"/>
      <c r="V103" s="192">
        <f>ROUND((SUM(V88:V102))/1,2)</f>
        <v>0</v>
      </c>
      <c r="W103" s="208"/>
      <c r="X103" s="137"/>
      <c r="Y103" s="137"/>
      <c r="Z103" s="137"/>
    </row>
    <row r="104" spans="1:26" x14ac:dyDescent="0.25">
      <c r="A104" s="1"/>
      <c r="B104" s="200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3"/>
      <c r="W104" s="53"/>
    </row>
    <row r="105" spans="1:26" x14ac:dyDescent="0.25">
      <c r="A105" s="10"/>
      <c r="B105" s="204"/>
      <c r="C105" s="172">
        <v>99</v>
      </c>
      <c r="D105" s="235" t="s">
        <v>297</v>
      </c>
      <c r="E105" s="235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10"/>
      <c r="R105" s="10"/>
      <c r="S105" s="10"/>
      <c r="T105" s="10"/>
      <c r="U105" s="10"/>
      <c r="V105" s="190"/>
      <c r="W105" s="208"/>
      <c r="X105" s="137"/>
      <c r="Y105" s="137"/>
      <c r="Z105" s="137"/>
    </row>
    <row r="106" spans="1:26" ht="24.95" customHeight="1" x14ac:dyDescent="0.25">
      <c r="A106" s="179"/>
      <c r="B106" s="205">
        <v>15</v>
      </c>
      <c r="C106" s="180" t="s">
        <v>1708</v>
      </c>
      <c r="D106" s="236" t="s">
        <v>1709</v>
      </c>
      <c r="E106" s="236"/>
      <c r="F106" s="174" t="s">
        <v>152</v>
      </c>
      <c r="G106" s="175">
        <v>4.8390000000000004</v>
      </c>
      <c r="H106" s="174"/>
      <c r="I106" s="174">
        <f>ROUND(G106*(H106),2)</f>
        <v>0</v>
      </c>
      <c r="J106" s="176">
        <f>ROUND(G106*(N106),2)</f>
        <v>160.51</v>
      </c>
      <c r="K106" s="177">
        <f>ROUND(G106*(O106),2)</f>
        <v>0</v>
      </c>
      <c r="L106" s="177">
        <f>ROUND(G106*(H106),2)</f>
        <v>0</v>
      </c>
      <c r="M106" s="177"/>
      <c r="N106" s="177">
        <v>33.17</v>
      </c>
      <c r="O106" s="177"/>
      <c r="P106" s="181"/>
      <c r="Q106" s="181"/>
      <c r="R106" s="181"/>
      <c r="S106" s="182">
        <f>ROUND(G106*(P106),3)</f>
        <v>0</v>
      </c>
      <c r="T106" s="178"/>
      <c r="U106" s="178"/>
      <c r="V106" s="191"/>
      <c r="W106" s="53"/>
      <c r="Z106">
        <v>0</v>
      </c>
    </row>
    <row r="107" spans="1:26" x14ac:dyDescent="0.25">
      <c r="A107" s="10"/>
      <c r="B107" s="204"/>
      <c r="C107" s="172">
        <v>99</v>
      </c>
      <c r="D107" s="235" t="s">
        <v>297</v>
      </c>
      <c r="E107" s="235"/>
      <c r="F107" s="138"/>
      <c r="G107" s="171"/>
      <c r="H107" s="138"/>
      <c r="I107" s="140">
        <f>ROUND((SUM(I105:I106))/1,2)</f>
        <v>0</v>
      </c>
      <c r="J107" s="139"/>
      <c r="K107" s="139"/>
      <c r="L107" s="139">
        <f>ROUND((SUM(L105:L106))/1,2)</f>
        <v>0</v>
      </c>
      <c r="M107" s="139">
        <f>ROUND((SUM(M105:M106))/1,2)</f>
        <v>0</v>
      </c>
      <c r="N107" s="139"/>
      <c r="O107" s="139"/>
      <c r="P107" s="139"/>
      <c r="Q107" s="10"/>
      <c r="R107" s="10"/>
      <c r="S107" s="10">
        <f>ROUND((SUM(S105:S106))/1,2)</f>
        <v>0</v>
      </c>
      <c r="T107" s="10"/>
      <c r="U107" s="10"/>
      <c r="V107" s="192">
        <f>ROUND((SUM(V105:V106))/1,2)</f>
        <v>0</v>
      </c>
      <c r="W107" s="208"/>
      <c r="X107" s="137"/>
      <c r="Y107" s="137"/>
      <c r="Z107" s="137"/>
    </row>
    <row r="108" spans="1:26" x14ac:dyDescent="0.25">
      <c r="A108" s="1"/>
      <c r="B108" s="200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3"/>
      <c r="W108" s="53"/>
    </row>
    <row r="109" spans="1:26" x14ac:dyDescent="0.25">
      <c r="A109" s="10"/>
      <c r="B109" s="204"/>
      <c r="C109" s="10"/>
      <c r="D109" s="237" t="s">
        <v>76</v>
      </c>
      <c r="E109" s="237"/>
      <c r="F109" s="138"/>
      <c r="G109" s="171"/>
      <c r="H109" s="138"/>
      <c r="I109" s="140">
        <f>ROUND((SUM(I87:I108))/2,2)</f>
        <v>0</v>
      </c>
      <c r="J109" s="139"/>
      <c r="K109" s="139"/>
      <c r="L109" s="138">
        <f>ROUND((SUM(L87:L108))/2,2)</f>
        <v>0</v>
      </c>
      <c r="M109" s="138">
        <f>ROUND((SUM(M87:M108))/2,2)</f>
        <v>0</v>
      </c>
      <c r="N109" s="139"/>
      <c r="O109" s="139"/>
      <c r="P109" s="184"/>
      <c r="Q109" s="10"/>
      <c r="R109" s="10"/>
      <c r="S109" s="184">
        <f>ROUND((SUM(S87:S108))/2,2)</f>
        <v>4.8</v>
      </c>
      <c r="T109" s="10"/>
      <c r="U109" s="10"/>
      <c r="V109" s="192">
        <f>ROUND((SUM(V87:V108))/2,2)</f>
        <v>0</v>
      </c>
      <c r="W109" s="53"/>
    </row>
    <row r="110" spans="1:26" x14ac:dyDescent="0.25">
      <c r="A110" s="1"/>
      <c r="B110" s="200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3"/>
      <c r="W110" s="53"/>
    </row>
    <row r="111" spans="1:26" x14ac:dyDescent="0.25">
      <c r="A111" s="10"/>
      <c r="B111" s="204"/>
      <c r="C111" s="10"/>
      <c r="D111" s="237" t="s">
        <v>79</v>
      </c>
      <c r="E111" s="237"/>
      <c r="F111" s="138"/>
      <c r="G111" s="171"/>
      <c r="H111" s="138"/>
      <c r="I111" s="138"/>
      <c r="J111" s="139"/>
      <c r="K111" s="139"/>
      <c r="L111" s="139"/>
      <c r="M111" s="139"/>
      <c r="N111" s="139"/>
      <c r="O111" s="139"/>
      <c r="P111" s="139"/>
      <c r="Q111" s="10"/>
      <c r="R111" s="10"/>
      <c r="S111" s="10"/>
      <c r="T111" s="10"/>
      <c r="U111" s="10"/>
      <c r="V111" s="190"/>
      <c r="W111" s="208"/>
      <c r="X111" s="137"/>
      <c r="Y111" s="137"/>
      <c r="Z111" s="137"/>
    </row>
    <row r="112" spans="1:26" x14ac:dyDescent="0.25">
      <c r="A112" s="10"/>
      <c r="B112" s="204"/>
      <c r="C112" s="172">
        <v>762</v>
      </c>
      <c r="D112" s="235" t="s">
        <v>85</v>
      </c>
      <c r="E112" s="235"/>
      <c r="F112" s="138"/>
      <c r="G112" s="171"/>
      <c r="H112" s="138"/>
      <c r="I112" s="138"/>
      <c r="J112" s="139"/>
      <c r="K112" s="139"/>
      <c r="L112" s="139"/>
      <c r="M112" s="139"/>
      <c r="N112" s="139"/>
      <c r="O112" s="139"/>
      <c r="P112" s="139"/>
      <c r="Q112" s="10"/>
      <c r="R112" s="10"/>
      <c r="S112" s="10"/>
      <c r="T112" s="10"/>
      <c r="U112" s="10"/>
      <c r="V112" s="190"/>
      <c r="W112" s="208"/>
      <c r="X112" s="137"/>
      <c r="Y112" s="137"/>
      <c r="Z112" s="137"/>
    </row>
    <row r="113" spans="1:26" ht="24.95" customHeight="1" x14ac:dyDescent="0.25">
      <c r="A113" s="179"/>
      <c r="B113" s="205">
        <v>16</v>
      </c>
      <c r="C113" s="180" t="s">
        <v>774</v>
      </c>
      <c r="D113" s="236" t="s">
        <v>775</v>
      </c>
      <c r="E113" s="236"/>
      <c r="F113" s="174" t="s">
        <v>113</v>
      </c>
      <c r="G113" s="175">
        <v>61.05</v>
      </c>
      <c r="H113" s="174"/>
      <c r="I113" s="174">
        <f t="shared" ref="I113:I119" si="5">ROUND(G113*(H113),2)</f>
        <v>0</v>
      </c>
      <c r="J113" s="176">
        <f t="shared" ref="J113:J119" si="6">ROUND(G113*(N113),2)</f>
        <v>186.2</v>
      </c>
      <c r="K113" s="177">
        <f t="shared" ref="K113:K119" si="7">ROUND(G113*(O113),2)</f>
        <v>0</v>
      </c>
      <c r="L113" s="177">
        <f>ROUND(G113*(H113),2)</f>
        <v>0</v>
      </c>
      <c r="M113" s="177"/>
      <c r="N113" s="177">
        <v>3.05</v>
      </c>
      <c r="O113" s="177"/>
      <c r="P113" s="181"/>
      <c r="Q113" s="181"/>
      <c r="R113" s="181"/>
      <c r="S113" s="182">
        <f t="shared" ref="S113:S119" si="8">ROUND(G113*(P113),3)</f>
        <v>0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21">
        <v>17</v>
      </c>
      <c r="C114" s="216" t="s">
        <v>800</v>
      </c>
      <c r="D114" s="315" t="s">
        <v>1710</v>
      </c>
      <c r="E114" s="315"/>
      <c r="F114" s="211" t="s">
        <v>113</v>
      </c>
      <c r="G114" s="212">
        <v>75</v>
      </c>
      <c r="H114" s="211"/>
      <c r="I114" s="211">
        <f t="shared" si="5"/>
        <v>0</v>
      </c>
      <c r="J114" s="213">
        <f t="shared" si="6"/>
        <v>1005.75</v>
      </c>
      <c r="K114" s="214">
        <f t="shared" si="7"/>
        <v>0</v>
      </c>
      <c r="L114" s="214"/>
      <c r="M114" s="214">
        <f>ROUND(G114*(H114),2)</f>
        <v>0</v>
      </c>
      <c r="N114" s="214">
        <v>13.41</v>
      </c>
      <c r="O114" s="214"/>
      <c r="P114" s="217"/>
      <c r="Q114" s="217"/>
      <c r="R114" s="217"/>
      <c r="S114" s="218">
        <f t="shared" si="8"/>
        <v>0</v>
      </c>
      <c r="T114" s="215"/>
      <c r="U114" s="215"/>
      <c r="V114" s="220"/>
      <c r="W114" s="53"/>
      <c r="Z114">
        <v>0</v>
      </c>
    </row>
    <row r="115" spans="1:26" ht="24.95" customHeight="1" x14ac:dyDescent="0.25">
      <c r="A115" s="179"/>
      <c r="B115" s="205">
        <v>18</v>
      </c>
      <c r="C115" s="180" t="s">
        <v>1711</v>
      </c>
      <c r="D115" s="236" t="s">
        <v>1712</v>
      </c>
      <c r="E115" s="236"/>
      <c r="F115" s="174" t="s">
        <v>113</v>
      </c>
      <c r="G115" s="175">
        <v>48</v>
      </c>
      <c r="H115" s="174"/>
      <c r="I115" s="174">
        <f t="shared" si="5"/>
        <v>0</v>
      </c>
      <c r="J115" s="176">
        <f t="shared" si="6"/>
        <v>51.36</v>
      </c>
      <c r="K115" s="177">
        <f t="shared" si="7"/>
        <v>0</v>
      </c>
      <c r="L115" s="177">
        <f>ROUND(G115*(H115),2)</f>
        <v>0</v>
      </c>
      <c r="M115" s="177"/>
      <c r="N115" s="177">
        <v>1.07</v>
      </c>
      <c r="O115" s="177"/>
      <c r="P115" s="181"/>
      <c r="Q115" s="181"/>
      <c r="R115" s="181"/>
      <c r="S115" s="182">
        <f t="shared" si="8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19</v>
      </c>
      <c r="C116" s="180" t="s">
        <v>820</v>
      </c>
      <c r="D116" s="236" t="s">
        <v>821</v>
      </c>
      <c r="E116" s="236"/>
      <c r="F116" s="174" t="s">
        <v>133</v>
      </c>
      <c r="G116" s="175">
        <v>103.4</v>
      </c>
      <c r="H116" s="174"/>
      <c r="I116" s="174">
        <f t="shared" si="5"/>
        <v>0</v>
      </c>
      <c r="J116" s="176">
        <f t="shared" si="6"/>
        <v>227.48</v>
      </c>
      <c r="K116" s="177">
        <f t="shared" si="7"/>
        <v>0</v>
      </c>
      <c r="L116" s="177">
        <f>ROUND(G116*(H116),2)</f>
        <v>0</v>
      </c>
      <c r="M116" s="177"/>
      <c r="N116" s="177">
        <v>2.2000000000000002</v>
      </c>
      <c r="O116" s="177"/>
      <c r="P116" s="183">
        <v>3.0000000000000001E-5</v>
      </c>
      <c r="Q116" s="181"/>
      <c r="R116" s="181">
        <v>3.0000000000000001E-5</v>
      </c>
      <c r="S116" s="182">
        <f t="shared" si="8"/>
        <v>3.0000000000000001E-3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21">
        <v>20</v>
      </c>
      <c r="C117" s="216" t="s">
        <v>1713</v>
      </c>
      <c r="D117" s="315" t="s">
        <v>1714</v>
      </c>
      <c r="E117" s="315"/>
      <c r="F117" s="211" t="s">
        <v>120</v>
      </c>
      <c r="G117" s="212">
        <v>0.39800000000000002</v>
      </c>
      <c r="H117" s="211"/>
      <c r="I117" s="211">
        <f t="shared" si="5"/>
        <v>0</v>
      </c>
      <c r="J117" s="213">
        <f t="shared" si="6"/>
        <v>106.13</v>
      </c>
      <c r="K117" s="214">
        <f t="shared" si="7"/>
        <v>0</v>
      </c>
      <c r="L117" s="214"/>
      <c r="M117" s="214">
        <f>ROUND(G117*(H117),2)</f>
        <v>0</v>
      </c>
      <c r="N117" s="214">
        <v>266.64999999999998</v>
      </c>
      <c r="O117" s="214"/>
      <c r="P117" s="217"/>
      <c r="Q117" s="217"/>
      <c r="R117" s="217"/>
      <c r="S117" s="218">
        <f t="shared" si="8"/>
        <v>0</v>
      </c>
      <c r="T117" s="215"/>
      <c r="U117" s="215"/>
      <c r="V117" s="220"/>
      <c r="W117" s="53"/>
      <c r="Z117">
        <v>0</v>
      </c>
    </row>
    <row r="118" spans="1:26" ht="24.95" customHeight="1" x14ac:dyDescent="0.25">
      <c r="A118" s="179"/>
      <c r="B118" s="205">
        <v>21</v>
      </c>
      <c r="C118" s="180" t="s">
        <v>1715</v>
      </c>
      <c r="D118" s="236" t="s">
        <v>1716</v>
      </c>
      <c r="E118" s="236"/>
      <c r="F118" s="174" t="s">
        <v>113</v>
      </c>
      <c r="G118" s="175">
        <v>75</v>
      </c>
      <c r="H118" s="174"/>
      <c r="I118" s="174">
        <f t="shared" si="5"/>
        <v>0</v>
      </c>
      <c r="J118" s="176">
        <f t="shared" si="6"/>
        <v>45.75</v>
      </c>
      <c r="K118" s="177">
        <f t="shared" si="7"/>
        <v>0</v>
      </c>
      <c r="L118" s="177">
        <f>ROUND(G118*(H118),2)</f>
        <v>0</v>
      </c>
      <c r="M118" s="177"/>
      <c r="N118" s="177">
        <v>0.61</v>
      </c>
      <c r="O118" s="177"/>
      <c r="P118" s="183">
        <v>2.4000000000000001E-4</v>
      </c>
      <c r="Q118" s="181"/>
      <c r="R118" s="181">
        <v>2.4000000000000001E-4</v>
      </c>
      <c r="S118" s="182">
        <f t="shared" si="8"/>
        <v>1.7999999999999999E-2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22</v>
      </c>
      <c r="C119" s="180" t="s">
        <v>228</v>
      </c>
      <c r="D119" s="236" t="s">
        <v>229</v>
      </c>
      <c r="E119" s="236"/>
      <c r="F119" s="174" t="s">
        <v>180</v>
      </c>
      <c r="G119" s="175">
        <v>4.7</v>
      </c>
      <c r="H119" s="176"/>
      <c r="I119" s="174">
        <f t="shared" si="5"/>
        <v>0</v>
      </c>
      <c r="J119" s="176">
        <f t="shared" si="6"/>
        <v>76.260000000000005</v>
      </c>
      <c r="K119" s="177">
        <f t="shared" si="7"/>
        <v>0</v>
      </c>
      <c r="L119" s="177">
        <f>ROUND(G119*(H119),2)</f>
        <v>0</v>
      </c>
      <c r="M119" s="177"/>
      <c r="N119" s="177">
        <v>16.225000000000001</v>
      </c>
      <c r="O119" s="177"/>
      <c r="P119" s="181"/>
      <c r="Q119" s="181"/>
      <c r="R119" s="181"/>
      <c r="S119" s="182">
        <f t="shared" si="8"/>
        <v>0</v>
      </c>
      <c r="T119" s="178"/>
      <c r="U119" s="178"/>
      <c r="V119" s="191"/>
      <c r="W119" s="53"/>
      <c r="Z119">
        <v>0</v>
      </c>
    </row>
    <row r="120" spans="1:26" x14ac:dyDescent="0.25">
      <c r="A120" s="10"/>
      <c r="B120" s="204"/>
      <c r="C120" s="172">
        <v>762</v>
      </c>
      <c r="D120" s="235" t="s">
        <v>85</v>
      </c>
      <c r="E120" s="235"/>
      <c r="F120" s="138"/>
      <c r="G120" s="171"/>
      <c r="H120" s="138"/>
      <c r="I120" s="140">
        <f>ROUND((SUM(I112:I119))/1,2)</f>
        <v>0</v>
      </c>
      <c r="J120" s="139"/>
      <c r="K120" s="139"/>
      <c r="L120" s="139">
        <f>ROUND((SUM(L112:L119))/1,2)</f>
        <v>0</v>
      </c>
      <c r="M120" s="139">
        <f>ROUND((SUM(M112:M119))/1,2)</f>
        <v>0</v>
      </c>
      <c r="N120" s="139"/>
      <c r="O120" s="139"/>
      <c r="P120" s="139"/>
      <c r="Q120" s="10"/>
      <c r="R120" s="10"/>
      <c r="S120" s="10">
        <f>ROUND((SUM(S112:S119))/1,2)</f>
        <v>0.02</v>
      </c>
      <c r="T120" s="10"/>
      <c r="U120" s="10"/>
      <c r="V120" s="192">
        <f>ROUND((SUM(V112:V119))/1,2)</f>
        <v>0</v>
      </c>
      <c r="W120" s="208"/>
      <c r="X120" s="137"/>
      <c r="Y120" s="137"/>
      <c r="Z120" s="137"/>
    </row>
    <row r="121" spans="1:26" x14ac:dyDescent="0.25">
      <c r="A121" s="1"/>
      <c r="B121" s="200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193"/>
      <c r="W121" s="53"/>
    </row>
    <row r="122" spans="1:26" x14ac:dyDescent="0.25">
      <c r="A122" s="10"/>
      <c r="B122" s="204"/>
      <c r="C122" s="172">
        <v>763</v>
      </c>
      <c r="D122" s="235" t="s">
        <v>86</v>
      </c>
      <c r="E122" s="235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10"/>
      <c r="R122" s="10"/>
      <c r="S122" s="10"/>
      <c r="T122" s="10"/>
      <c r="U122" s="10"/>
      <c r="V122" s="190"/>
      <c r="W122" s="208"/>
      <c r="X122" s="137"/>
      <c r="Y122" s="137"/>
      <c r="Z122" s="137"/>
    </row>
    <row r="123" spans="1:26" ht="24.95" customHeight="1" x14ac:dyDescent="0.25">
      <c r="A123" s="179"/>
      <c r="B123" s="205">
        <v>23</v>
      </c>
      <c r="C123" s="180" t="s">
        <v>234</v>
      </c>
      <c r="D123" s="236" t="s">
        <v>235</v>
      </c>
      <c r="E123" s="236"/>
      <c r="F123" s="174" t="s">
        <v>133</v>
      </c>
      <c r="G123" s="175">
        <v>353.25799999999998</v>
      </c>
      <c r="H123" s="174"/>
      <c r="I123" s="174">
        <f>ROUND(G123*(H123),2)</f>
        <v>0</v>
      </c>
      <c r="J123" s="176">
        <f>ROUND(G123*(N123),2)</f>
        <v>1603.79</v>
      </c>
      <c r="K123" s="177">
        <f>ROUND(G123*(O123),2)</f>
        <v>0</v>
      </c>
      <c r="L123" s="177">
        <f>ROUND(G123*(H123),2)</f>
        <v>0</v>
      </c>
      <c r="M123" s="177"/>
      <c r="N123" s="177">
        <v>4.54</v>
      </c>
      <c r="O123" s="177"/>
      <c r="P123" s="181"/>
      <c r="Q123" s="181"/>
      <c r="R123" s="181"/>
      <c r="S123" s="182">
        <f>ROUND(G123*(P123),3)</f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05">
        <v>24</v>
      </c>
      <c r="C124" s="180" t="s">
        <v>236</v>
      </c>
      <c r="D124" s="236" t="s">
        <v>237</v>
      </c>
      <c r="E124" s="236"/>
      <c r="F124" s="174" t="s">
        <v>180</v>
      </c>
      <c r="G124" s="175">
        <v>4.5</v>
      </c>
      <c r="H124" s="176"/>
      <c r="I124" s="174">
        <f>ROUND(G124*(H124),2)</f>
        <v>0</v>
      </c>
      <c r="J124" s="176">
        <f>ROUND(G124*(N124),2)</f>
        <v>72.17</v>
      </c>
      <c r="K124" s="177">
        <f>ROUND(G124*(O124),2)</f>
        <v>0</v>
      </c>
      <c r="L124" s="177">
        <f>ROUND(G124*(H124),2)</f>
        <v>0</v>
      </c>
      <c r="M124" s="177"/>
      <c r="N124" s="177">
        <v>16.038</v>
      </c>
      <c r="O124" s="177"/>
      <c r="P124" s="181"/>
      <c r="Q124" s="181"/>
      <c r="R124" s="181"/>
      <c r="S124" s="182">
        <f>ROUND(G124*(P124),3)</f>
        <v>0</v>
      </c>
      <c r="T124" s="178"/>
      <c r="U124" s="178"/>
      <c r="V124" s="191"/>
      <c r="W124" s="53"/>
      <c r="Z124">
        <v>0</v>
      </c>
    </row>
    <row r="125" spans="1:26" x14ac:dyDescent="0.25">
      <c r="A125" s="10"/>
      <c r="B125" s="204"/>
      <c r="C125" s="172">
        <v>763</v>
      </c>
      <c r="D125" s="235" t="s">
        <v>86</v>
      </c>
      <c r="E125" s="235"/>
      <c r="F125" s="138"/>
      <c r="G125" s="171"/>
      <c r="H125" s="138"/>
      <c r="I125" s="140">
        <f>ROUND((SUM(I122:I124))/1,2)</f>
        <v>0</v>
      </c>
      <c r="J125" s="139"/>
      <c r="K125" s="139"/>
      <c r="L125" s="139">
        <f>ROUND((SUM(L122:L124))/1,2)</f>
        <v>0</v>
      </c>
      <c r="M125" s="139">
        <f>ROUND((SUM(M122:M124))/1,2)</f>
        <v>0</v>
      </c>
      <c r="N125" s="139"/>
      <c r="O125" s="139"/>
      <c r="P125" s="139"/>
      <c r="Q125" s="10"/>
      <c r="R125" s="10"/>
      <c r="S125" s="10">
        <f>ROUND((SUM(S122:S124))/1,2)</f>
        <v>0</v>
      </c>
      <c r="T125" s="10"/>
      <c r="U125" s="10"/>
      <c r="V125" s="192">
        <f>ROUND((SUM(V122:V124))/1,2)</f>
        <v>0</v>
      </c>
      <c r="W125" s="208"/>
      <c r="X125" s="137"/>
      <c r="Y125" s="137"/>
      <c r="Z125" s="137"/>
    </row>
    <row r="126" spans="1:26" x14ac:dyDescent="0.25">
      <c r="A126" s="1"/>
      <c r="B126" s="200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193"/>
      <c r="W126" s="53"/>
    </row>
    <row r="127" spans="1:26" x14ac:dyDescent="0.25">
      <c r="A127" s="10"/>
      <c r="B127" s="204"/>
      <c r="C127" s="172">
        <v>764</v>
      </c>
      <c r="D127" s="235" t="s">
        <v>87</v>
      </c>
      <c r="E127" s="235"/>
      <c r="F127" s="138"/>
      <c r="G127" s="171"/>
      <c r="H127" s="138"/>
      <c r="I127" s="138"/>
      <c r="J127" s="139"/>
      <c r="K127" s="139"/>
      <c r="L127" s="139"/>
      <c r="M127" s="139"/>
      <c r="N127" s="139"/>
      <c r="O127" s="139"/>
      <c r="P127" s="139"/>
      <c r="Q127" s="10"/>
      <c r="R127" s="10"/>
      <c r="S127" s="10"/>
      <c r="T127" s="10"/>
      <c r="U127" s="10"/>
      <c r="V127" s="190"/>
      <c r="W127" s="208"/>
      <c r="X127" s="137"/>
      <c r="Y127" s="137"/>
      <c r="Z127" s="137"/>
    </row>
    <row r="128" spans="1:26" x14ac:dyDescent="0.25">
      <c r="A128" s="179"/>
      <c r="B128" s="205">
        <v>25</v>
      </c>
      <c r="C128" s="180" t="s">
        <v>875</v>
      </c>
      <c r="D128" s="236" t="s">
        <v>876</v>
      </c>
      <c r="E128" s="236"/>
      <c r="F128" s="174" t="s">
        <v>113</v>
      </c>
      <c r="G128" s="175">
        <v>61.05</v>
      </c>
      <c r="H128" s="174"/>
      <c r="I128" s="174">
        <f t="shared" ref="I128:I134" si="9">ROUND(G128*(H128),2)</f>
        <v>0</v>
      </c>
      <c r="J128" s="176">
        <f t="shared" ref="J128:J134" si="10">ROUND(G128*(N128),2)</f>
        <v>149.57</v>
      </c>
      <c r="K128" s="177">
        <f t="shared" ref="K128:K134" si="11">ROUND(G128*(O128),2)</f>
        <v>0</v>
      </c>
      <c r="L128" s="177">
        <f>ROUND(G128*(H128),2)</f>
        <v>0</v>
      </c>
      <c r="M128" s="177"/>
      <c r="N128" s="177">
        <v>2.4500000000000002</v>
      </c>
      <c r="O128" s="177"/>
      <c r="P128" s="181"/>
      <c r="Q128" s="181"/>
      <c r="R128" s="181"/>
      <c r="S128" s="182">
        <f t="shared" ref="S128:S134" si="12">ROUND(G128*(P128),3)</f>
        <v>0</v>
      </c>
      <c r="T128" s="178"/>
      <c r="U128" s="178"/>
      <c r="V128" s="191"/>
      <c r="W128" s="53"/>
      <c r="Z128">
        <v>0</v>
      </c>
    </row>
    <row r="129" spans="1:26" ht="35.1" customHeight="1" x14ac:dyDescent="0.25">
      <c r="A129" s="179"/>
      <c r="B129" s="221">
        <v>26</v>
      </c>
      <c r="C129" s="216" t="s">
        <v>877</v>
      </c>
      <c r="D129" s="315" t="s">
        <v>1717</v>
      </c>
      <c r="E129" s="315"/>
      <c r="F129" s="211" t="s">
        <v>113</v>
      </c>
      <c r="G129" s="212">
        <v>70.207999999999998</v>
      </c>
      <c r="H129" s="211"/>
      <c r="I129" s="211">
        <f t="shared" si="9"/>
        <v>0</v>
      </c>
      <c r="J129" s="213">
        <f t="shared" si="10"/>
        <v>567.28</v>
      </c>
      <c r="K129" s="214">
        <f t="shared" si="11"/>
        <v>0</v>
      </c>
      <c r="L129" s="214"/>
      <c r="M129" s="214">
        <f>ROUND(G129*(H129),2)</f>
        <v>0</v>
      </c>
      <c r="N129" s="214">
        <v>8.08</v>
      </c>
      <c r="O129" s="214"/>
      <c r="P129" s="217"/>
      <c r="Q129" s="217"/>
      <c r="R129" s="217"/>
      <c r="S129" s="218">
        <f t="shared" si="12"/>
        <v>0</v>
      </c>
      <c r="T129" s="215"/>
      <c r="U129" s="215"/>
      <c r="V129" s="220"/>
      <c r="W129" s="53"/>
      <c r="Z129">
        <v>0</v>
      </c>
    </row>
    <row r="130" spans="1:26" ht="24.95" customHeight="1" x14ac:dyDescent="0.25">
      <c r="A130" s="179"/>
      <c r="B130" s="205">
        <v>27</v>
      </c>
      <c r="C130" s="180" t="s">
        <v>881</v>
      </c>
      <c r="D130" s="236" t="s">
        <v>882</v>
      </c>
      <c r="E130" s="236"/>
      <c r="F130" s="174" t="s">
        <v>113</v>
      </c>
      <c r="G130" s="175">
        <v>61.05</v>
      </c>
      <c r="H130" s="174"/>
      <c r="I130" s="174">
        <f t="shared" si="9"/>
        <v>0</v>
      </c>
      <c r="J130" s="176">
        <f t="shared" si="10"/>
        <v>2747.25</v>
      </c>
      <c r="K130" s="177">
        <f t="shared" si="11"/>
        <v>0</v>
      </c>
      <c r="L130" s="177">
        <f>ROUND(G130*(H130),2)</f>
        <v>0</v>
      </c>
      <c r="M130" s="177"/>
      <c r="N130" s="177">
        <v>45</v>
      </c>
      <c r="O130" s="177"/>
      <c r="P130" s="181"/>
      <c r="Q130" s="181"/>
      <c r="R130" s="181"/>
      <c r="S130" s="182">
        <f t="shared" si="12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28</v>
      </c>
      <c r="C131" s="180" t="s">
        <v>1718</v>
      </c>
      <c r="D131" s="236" t="s">
        <v>1719</v>
      </c>
      <c r="E131" s="236"/>
      <c r="F131" s="174" t="s">
        <v>133</v>
      </c>
      <c r="G131" s="175">
        <v>50</v>
      </c>
      <c r="H131" s="174"/>
      <c r="I131" s="174">
        <f t="shared" si="9"/>
        <v>0</v>
      </c>
      <c r="J131" s="176">
        <f t="shared" si="10"/>
        <v>68</v>
      </c>
      <c r="K131" s="177">
        <f t="shared" si="11"/>
        <v>0</v>
      </c>
      <c r="L131" s="177">
        <f>ROUND(G131*(H131),2)</f>
        <v>0</v>
      </c>
      <c r="M131" s="177"/>
      <c r="N131" s="177">
        <v>1.3599999999999999</v>
      </c>
      <c r="O131" s="177"/>
      <c r="P131" s="181"/>
      <c r="Q131" s="181"/>
      <c r="R131" s="181"/>
      <c r="S131" s="182">
        <f t="shared" si="12"/>
        <v>0</v>
      </c>
      <c r="T131" s="178"/>
      <c r="U131" s="178"/>
      <c r="V131" s="191"/>
      <c r="W131" s="53"/>
      <c r="Z131">
        <v>0</v>
      </c>
    </row>
    <row r="132" spans="1:26" ht="24.95" customHeight="1" x14ac:dyDescent="0.25">
      <c r="A132" s="179"/>
      <c r="B132" s="205">
        <v>29</v>
      </c>
      <c r="C132" s="180" t="s">
        <v>246</v>
      </c>
      <c r="D132" s="236" t="s">
        <v>247</v>
      </c>
      <c r="E132" s="236"/>
      <c r="F132" s="174" t="s">
        <v>133</v>
      </c>
      <c r="G132" s="175">
        <v>42</v>
      </c>
      <c r="H132" s="174"/>
      <c r="I132" s="174">
        <f t="shared" si="9"/>
        <v>0</v>
      </c>
      <c r="J132" s="176">
        <f t="shared" si="10"/>
        <v>50.82</v>
      </c>
      <c r="K132" s="177">
        <f t="shared" si="11"/>
        <v>0</v>
      </c>
      <c r="L132" s="177">
        <f>ROUND(G132*(H132),2)</f>
        <v>0</v>
      </c>
      <c r="M132" s="177"/>
      <c r="N132" s="177">
        <v>1.21</v>
      </c>
      <c r="O132" s="177"/>
      <c r="P132" s="181"/>
      <c r="Q132" s="181"/>
      <c r="R132" s="181"/>
      <c r="S132" s="182">
        <f t="shared" si="12"/>
        <v>0</v>
      </c>
      <c r="T132" s="178"/>
      <c r="U132" s="178"/>
      <c r="V132" s="191"/>
      <c r="W132" s="53"/>
      <c r="Z132">
        <v>0</v>
      </c>
    </row>
    <row r="133" spans="1:26" ht="24.95" customHeight="1" x14ac:dyDescent="0.25">
      <c r="A133" s="179"/>
      <c r="B133" s="205">
        <v>30</v>
      </c>
      <c r="C133" s="180" t="s">
        <v>1720</v>
      </c>
      <c r="D133" s="236" t="s">
        <v>1721</v>
      </c>
      <c r="E133" s="236"/>
      <c r="F133" s="174" t="s">
        <v>133</v>
      </c>
      <c r="G133" s="175">
        <v>44</v>
      </c>
      <c r="H133" s="174"/>
      <c r="I133" s="174">
        <f t="shared" si="9"/>
        <v>0</v>
      </c>
      <c r="J133" s="176">
        <f t="shared" si="10"/>
        <v>52.8</v>
      </c>
      <c r="K133" s="177">
        <f t="shared" si="11"/>
        <v>0</v>
      </c>
      <c r="L133" s="177">
        <f>ROUND(G133*(H133),2)</f>
        <v>0</v>
      </c>
      <c r="M133" s="177"/>
      <c r="N133" s="177">
        <v>1.2</v>
      </c>
      <c r="O133" s="177"/>
      <c r="P133" s="181"/>
      <c r="Q133" s="181"/>
      <c r="R133" s="181"/>
      <c r="S133" s="182">
        <f t="shared" si="12"/>
        <v>0</v>
      </c>
      <c r="T133" s="178"/>
      <c r="U133" s="178"/>
      <c r="V133" s="191"/>
      <c r="W133" s="53"/>
      <c r="Z133">
        <v>0</v>
      </c>
    </row>
    <row r="134" spans="1:26" ht="24.95" customHeight="1" x14ac:dyDescent="0.25">
      <c r="A134" s="179"/>
      <c r="B134" s="205">
        <v>31</v>
      </c>
      <c r="C134" s="180" t="s">
        <v>252</v>
      </c>
      <c r="D134" s="236" t="s">
        <v>253</v>
      </c>
      <c r="E134" s="236"/>
      <c r="F134" s="174" t="s">
        <v>180</v>
      </c>
      <c r="G134" s="175">
        <v>1.95</v>
      </c>
      <c r="H134" s="176"/>
      <c r="I134" s="174">
        <f t="shared" si="9"/>
        <v>0</v>
      </c>
      <c r="J134" s="176">
        <f t="shared" si="10"/>
        <v>70.89</v>
      </c>
      <c r="K134" s="177">
        <f t="shared" si="11"/>
        <v>0</v>
      </c>
      <c r="L134" s="177">
        <f>ROUND(G134*(H134),2)</f>
        <v>0</v>
      </c>
      <c r="M134" s="177"/>
      <c r="N134" s="177">
        <v>36.354999999999997</v>
      </c>
      <c r="O134" s="177"/>
      <c r="P134" s="181"/>
      <c r="Q134" s="181"/>
      <c r="R134" s="181"/>
      <c r="S134" s="182">
        <f t="shared" si="12"/>
        <v>0</v>
      </c>
      <c r="T134" s="178"/>
      <c r="U134" s="178"/>
      <c r="V134" s="191"/>
      <c r="W134" s="53"/>
      <c r="Z134">
        <v>0</v>
      </c>
    </row>
    <row r="135" spans="1:26" x14ac:dyDescent="0.25">
      <c r="A135" s="10"/>
      <c r="B135" s="204"/>
      <c r="C135" s="172">
        <v>764</v>
      </c>
      <c r="D135" s="235" t="s">
        <v>87</v>
      </c>
      <c r="E135" s="235"/>
      <c r="F135" s="138"/>
      <c r="G135" s="171"/>
      <c r="H135" s="138"/>
      <c r="I135" s="140">
        <f>ROUND((SUM(I127:I134))/1,2)</f>
        <v>0</v>
      </c>
      <c r="J135" s="139"/>
      <c r="K135" s="139"/>
      <c r="L135" s="139">
        <f>ROUND((SUM(L127:L134))/1,2)</f>
        <v>0</v>
      </c>
      <c r="M135" s="139">
        <f>ROUND((SUM(M127:M134))/1,2)</f>
        <v>0</v>
      </c>
      <c r="N135" s="139"/>
      <c r="O135" s="139"/>
      <c r="P135" s="139"/>
      <c r="Q135" s="10"/>
      <c r="R135" s="10"/>
      <c r="S135" s="10">
        <f>ROUND((SUM(S127:S134))/1,2)</f>
        <v>0</v>
      </c>
      <c r="T135" s="10"/>
      <c r="U135" s="10"/>
      <c r="V135" s="192">
        <f>ROUND((SUM(V127:V134))/1,2)</f>
        <v>0</v>
      </c>
      <c r="W135" s="208"/>
      <c r="X135" s="137"/>
      <c r="Y135" s="137"/>
      <c r="Z135" s="137"/>
    </row>
    <row r="136" spans="1:26" x14ac:dyDescent="0.25">
      <c r="A136" s="1"/>
      <c r="B136" s="200"/>
      <c r="C136" s="1"/>
      <c r="D136" s="1"/>
      <c r="E136" s="131"/>
      <c r="F136" s="131"/>
      <c r="G136" s="165"/>
      <c r="H136" s="131"/>
      <c r="I136" s="131"/>
      <c r="J136" s="132"/>
      <c r="K136" s="132"/>
      <c r="L136" s="132"/>
      <c r="M136" s="132"/>
      <c r="N136" s="132"/>
      <c r="O136" s="132"/>
      <c r="P136" s="132"/>
      <c r="Q136" s="1"/>
      <c r="R136" s="1"/>
      <c r="S136" s="1"/>
      <c r="T136" s="1"/>
      <c r="U136" s="1"/>
      <c r="V136" s="193"/>
      <c r="W136" s="53"/>
    </row>
    <row r="137" spans="1:26" x14ac:dyDescent="0.25">
      <c r="A137" s="10"/>
      <c r="B137" s="204"/>
      <c r="C137" s="172">
        <v>767</v>
      </c>
      <c r="D137" s="235" t="s">
        <v>89</v>
      </c>
      <c r="E137" s="235"/>
      <c r="F137" s="138"/>
      <c r="G137" s="171"/>
      <c r="H137" s="138"/>
      <c r="I137" s="138"/>
      <c r="J137" s="139"/>
      <c r="K137" s="139"/>
      <c r="L137" s="139"/>
      <c r="M137" s="139"/>
      <c r="N137" s="139"/>
      <c r="O137" s="139"/>
      <c r="P137" s="139"/>
      <c r="Q137" s="10"/>
      <c r="R137" s="10"/>
      <c r="S137" s="10"/>
      <c r="T137" s="10"/>
      <c r="U137" s="10"/>
      <c r="V137" s="190"/>
      <c r="W137" s="208"/>
      <c r="X137" s="137"/>
      <c r="Y137" s="137"/>
      <c r="Z137" s="137"/>
    </row>
    <row r="138" spans="1:26" ht="35.1" customHeight="1" x14ac:dyDescent="0.25">
      <c r="A138" s="179"/>
      <c r="B138" s="205">
        <v>32</v>
      </c>
      <c r="C138" s="180" t="s">
        <v>1722</v>
      </c>
      <c r="D138" s="236" t="s">
        <v>1723</v>
      </c>
      <c r="E138" s="236"/>
      <c r="F138" s="174" t="s">
        <v>113</v>
      </c>
      <c r="G138" s="175">
        <v>286</v>
      </c>
      <c r="H138" s="174"/>
      <c r="I138" s="174">
        <f t="shared" ref="I138:I146" si="13">ROUND(G138*(H138),2)</f>
        <v>0</v>
      </c>
      <c r="J138" s="176">
        <f t="shared" ref="J138:J146" si="14">ROUND(G138*(N138),2)</f>
        <v>17160</v>
      </c>
      <c r="K138" s="177">
        <f t="shared" ref="K138:K146" si="15">ROUND(G138*(O138),2)</f>
        <v>0</v>
      </c>
      <c r="L138" s="177">
        <f>ROUND(G138*(H138),2)</f>
        <v>0</v>
      </c>
      <c r="M138" s="177"/>
      <c r="N138" s="177">
        <v>60</v>
      </c>
      <c r="O138" s="177"/>
      <c r="P138" s="181"/>
      <c r="Q138" s="181"/>
      <c r="R138" s="181"/>
      <c r="S138" s="182">
        <f t="shared" ref="S138:S146" si="16">ROUND(G138*(P138),3)</f>
        <v>0</v>
      </c>
      <c r="T138" s="178"/>
      <c r="U138" s="178"/>
      <c r="V138" s="191"/>
      <c r="W138" s="53"/>
      <c r="Z138">
        <v>0</v>
      </c>
    </row>
    <row r="139" spans="1:26" ht="35.1" customHeight="1" x14ac:dyDescent="0.25">
      <c r="A139" s="179"/>
      <c r="B139" s="221">
        <v>33</v>
      </c>
      <c r="C139" s="216" t="s">
        <v>1724</v>
      </c>
      <c r="D139" s="315" t="s">
        <v>1725</v>
      </c>
      <c r="E139" s="315"/>
      <c r="F139" s="211" t="s">
        <v>113</v>
      </c>
      <c r="G139" s="212">
        <v>286</v>
      </c>
      <c r="H139" s="211"/>
      <c r="I139" s="211">
        <f t="shared" si="13"/>
        <v>0</v>
      </c>
      <c r="J139" s="213">
        <f t="shared" si="14"/>
        <v>124696</v>
      </c>
      <c r="K139" s="214">
        <f t="shared" si="15"/>
        <v>0</v>
      </c>
      <c r="L139" s="214"/>
      <c r="M139" s="214">
        <f>ROUND(G139*(H139),2)</f>
        <v>0</v>
      </c>
      <c r="N139" s="214">
        <v>436</v>
      </c>
      <c r="O139" s="214"/>
      <c r="P139" s="217"/>
      <c r="Q139" s="217"/>
      <c r="R139" s="217"/>
      <c r="S139" s="218">
        <f t="shared" si="16"/>
        <v>0</v>
      </c>
      <c r="T139" s="215"/>
      <c r="U139" s="215"/>
      <c r="V139" s="220"/>
      <c r="W139" s="53"/>
      <c r="Z139">
        <v>0</v>
      </c>
    </row>
    <row r="140" spans="1:26" ht="24.95" customHeight="1" x14ac:dyDescent="0.25">
      <c r="A140" s="179"/>
      <c r="B140" s="205">
        <v>34</v>
      </c>
      <c r="C140" s="180" t="s">
        <v>1726</v>
      </c>
      <c r="D140" s="236" t="s">
        <v>1727</v>
      </c>
      <c r="E140" s="236"/>
      <c r="F140" s="174" t="s">
        <v>113</v>
      </c>
      <c r="G140" s="175">
        <v>49.7</v>
      </c>
      <c r="H140" s="174"/>
      <c r="I140" s="174">
        <f t="shared" si="13"/>
        <v>0</v>
      </c>
      <c r="J140" s="176">
        <f t="shared" si="14"/>
        <v>1590.4</v>
      </c>
      <c r="K140" s="177">
        <f t="shared" si="15"/>
        <v>0</v>
      </c>
      <c r="L140" s="177">
        <f>ROUND(G140*(H140),2)</f>
        <v>0</v>
      </c>
      <c r="M140" s="177"/>
      <c r="N140" s="177">
        <v>32</v>
      </c>
      <c r="O140" s="177"/>
      <c r="P140" s="183">
        <v>2.3000000000000001E-4</v>
      </c>
      <c r="Q140" s="181"/>
      <c r="R140" s="181">
        <v>2.3000000000000001E-4</v>
      </c>
      <c r="S140" s="182">
        <f t="shared" si="16"/>
        <v>1.0999999999999999E-2</v>
      </c>
      <c r="T140" s="178"/>
      <c r="U140" s="178"/>
      <c r="V140" s="191"/>
      <c r="W140" s="53"/>
      <c r="Z140">
        <v>0</v>
      </c>
    </row>
    <row r="141" spans="1:26" ht="50.1" customHeight="1" x14ac:dyDescent="0.25">
      <c r="A141" s="179"/>
      <c r="B141" s="221">
        <v>35</v>
      </c>
      <c r="C141" s="216" t="s">
        <v>1728</v>
      </c>
      <c r="D141" s="315" t="s">
        <v>1729</v>
      </c>
      <c r="E141" s="315"/>
      <c r="F141" s="211" t="s">
        <v>113</v>
      </c>
      <c r="G141" s="212">
        <v>67.094999999999999</v>
      </c>
      <c r="H141" s="211"/>
      <c r="I141" s="211">
        <f t="shared" si="13"/>
        <v>0</v>
      </c>
      <c r="J141" s="213">
        <f t="shared" si="14"/>
        <v>3891.51</v>
      </c>
      <c r="K141" s="214">
        <f t="shared" si="15"/>
        <v>0</v>
      </c>
      <c r="L141" s="214"/>
      <c r="M141" s="214">
        <f>ROUND(G141*(H141),2)</f>
        <v>0</v>
      </c>
      <c r="N141" s="214">
        <v>58</v>
      </c>
      <c r="O141" s="214"/>
      <c r="P141" s="217"/>
      <c r="Q141" s="217"/>
      <c r="R141" s="217"/>
      <c r="S141" s="218">
        <f t="shared" si="16"/>
        <v>0</v>
      </c>
      <c r="T141" s="215"/>
      <c r="U141" s="215"/>
      <c r="V141" s="220"/>
      <c r="W141" s="53"/>
      <c r="Z141">
        <v>0</v>
      </c>
    </row>
    <row r="142" spans="1:26" ht="24.95" customHeight="1" x14ac:dyDescent="0.25">
      <c r="A142" s="179"/>
      <c r="B142" s="205">
        <v>36</v>
      </c>
      <c r="C142" s="180" t="s">
        <v>1730</v>
      </c>
      <c r="D142" s="236" t="s">
        <v>1731</v>
      </c>
      <c r="E142" s="236"/>
      <c r="F142" s="174" t="s">
        <v>113</v>
      </c>
      <c r="G142" s="175">
        <v>15</v>
      </c>
      <c r="H142" s="174"/>
      <c r="I142" s="174">
        <f t="shared" si="13"/>
        <v>0</v>
      </c>
      <c r="J142" s="176">
        <f t="shared" si="14"/>
        <v>225</v>
      </c>
      <c r="K142" s="177">
        <f t="shared" si="15"/>
        <v>0</v>
      </c>
      <c r="L142" s="177">
        <f>ROUND(G142*(H142),2)</f>
        <v>0</v>
      </c>
      <c r="M142" s="177"/>
      <c r="N142" s="177">
        <v>15</v>
      </c>
      <c r="O142" s="177"/>
      <c r="P142" s="181"/>
      <c r="Q142" s="181"/>
      <c r="R142" s="181"/>
      <c r="S142" s="182">
        <f t="shared" si="16"/>
        <v>0</v>
      </c>
      <c r="T142" s="178"/>
      <c r="U142" s="178"/>
      <c r="V142" s="191"/>
      <c r="W142" s="53"/>
      <c r="Z142">
        <v>0</v>
      </c>
    </row>
    <row r="143" spans="1:26" ht="24.95" customHeight="1" x14ac:dyDescent="0.25">
      <c r="A143" s="179"/>
      <c r="B143" s="205">
        <v>37</v>
      </c>
      <c r="C143" s="180" t="s">
        <v>1732</v>
      </c>
      <c r="D143" s="236" t="s">
        <v>1733</v>
      </c>
      <c r="E143" s="236"/>
      <c r="F143" s="174" t="s">
        <v>113</v>
      </c>
      <c r="G143" s="175">
        <v>143.5</v>
      </c>
      <c r="H143" s="174"/>
      <c r="I143" s="174">
        <f t="shared" si="13"/>
        <v>0</v>
      </c>
      <c r="J143" s="176">
        <f t="shared" si="14"/>
        <v>1722</v>
      </c>
      <c r="K143" s="177">
        <f t="shared" si="15"/>
        <v>0</v>
      </c>
      <c r="L143" s="177">
        <f>ROUND(G143*(H143),2)</f>
        <v>0</v>
      </c>
      <c r="M143" s="177"/>
      <c r="N143" s="177">
        <v>12</v>
      </c>
      <c r="O143" s="177"/>
      <c r="P143" s="181"/>
      <c r="Q143" s="181"/>
      <c r="R143" s="181"/>
      <c r="S143" s="182">
        <f t="shared" si="16"/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21">
        <v>38</v>
      </c>
      <c r="C144" s="216" t="s">
        <v>1734</v>
      </c>
      <c r="D144" s="315" t="s">
        <v>1735</v>
      </c>
      <c r="E144" s="315"/>
      <c r="F144" s="211" t="s">
        <v>133</v>
      </c>
      <c r="G144" s="212">
        <v>15</v>
      </c>
      <c r="H144" s="211"/>
      <c r="I144" s="211">
        <f t="shared" si="13"/>
        <v>0</v>
      </c>
      <c r="J144" s="213">
        <f t="shared" si="14"/>
        <v>1470</v>
      </c>
      <c r="K144" s="214">
        <f t="shared" si="15"/>
        <v>0</v>
      </c>
      <c r="L144" s="214"/>
      <c r="M144" s="214">
        <f>ROUND(G144*(H144),2)</f>
        <v>0</v>
      </c>
      <c r="N144" s="214">
        <v>98</v>
      </c>
      <c r="O144" s="214"/>
      <c r="P144" s="217"/>
      <c r="Q144" s="217"/>
      <c r="R144" s="217"/>
      <c r="S144" s="218">
        <f t="shared" si="16"/>
        <v>0</v>
      </c>
      <c r="T144" s="215"/>
      <c r="U144" s="215"/>
      <c r="V144" s="220"/>
      <c r="W144" s="53"/>
      <c r="Z144">
        <v>0</v>
      </c>
    </row>
    <row r="145" spans="1:26" ht="24.95" customHeight="1" x14ac:dyDescent="0.25">
      <c r="A145" s="179"/>
      <c r="B145" s="221">
        <v>39</v>
      </c>
      <c r="C145" s="216" t="s">
        <v>1736</v>
      </c>
      <c r="D145" s="315" t="s">
        <v>1737</v>
      </c>
      <c r="E145" s="315"/>
      <c r="F145" s="211" t="s">
        <v>133</v>
      </c>
      <c r="G145" s="212">
        <v>143.5</v>
      </c>
      <c r="H145" s="211"/>
      <c r="I145" s="211">
        <f t="shared" si="13"/>
        <v>0</v>
      </c>
      <c r="J145" s="213">
        <f t="shared" si="14"/>
        <v>2870</v>
      </c>
      <c r="K145" s="214">
        <f t="shared" si="15"/>
        <v>0</v>
      </c>
      <c r="L145" s="214"/>
      <c r="M145" s="214">
        <f>ROUND(G145*(H145),2)</f>
        <v>0</v>
      </c>
      <c r="N145" s="214">
        <v>20</v>
      </c>
      <c r="O145" s="214"/>
      <c r="P145" s="217"/>
      <c r="Q145" s="217"/>
      <c r="R145" s="217"/>
      <c r="S145" s="218">
        <f t="shared" si="16"/>
        <v>0</v>
      </c>
      <c r="T145" s="215"/>
      <c r="U145" s="215"/>
      <c r="V145" s="220"/>
      <c r="W145" s="53"/>
      <c r="Z145">
        <v>0</v>
      </c>
    </row>
    <row r="146" spans="1:26" ht="24.95" customHeight="1" x14ac:dyDescent="0.25">
      <c r="A146" s="179"/>
      <c r="B146" s="205">
        <v>40</v>
      </c>
      <c r="C146" s="180" t="s">
        <v>271</v>
      </c>
      <c r="D146" s="236" t="s">
        <v>272</v>
      </c>
      <c r="E146" s="236"/>
      <c r="F146" s="174" t="s">
        <v>180</v>
      </c>
      <c r="G146" s="175">
        <v>1.1000000000000001</v>
      </c>
      <c r="H146" s="176"/>
      <c r="I146" s="174">
        <f t="shared" si="13"/>
        <v>0</v>
      </c>
      <c r="J146" s="176">
        <f t="shared" si="14"/>
        <v>1689.87</v>
      </c>
      <c r="K146" s="177">
        <f t="shared" si="15"/>
        <v>0</v>
      </c>
      <c r="L146" s="177">
        <f>ROUND(G146*(H146),2)</f>
        <v>0</v>
      </c>
      <c r="M146" s="177"/>
      <c r="N146" s="177">
        <v>1536.249</v>
      </c>
      <c r="O146" s="177"/>
      <c r="P146" s="181"/>
      <c r="Q146" s="181"/>
      <c r="R146" s="181"/>
      <c r="S146" s="182">
        <f t="shared" si="16"/>
        <v>0</v>
      </c>
      <c r="T146" s="178"/>
      <c r="U146" s="178"/>
      <c r="V146" s="191"/>
      <c r="W146" s="53"/>
      <c r="Z146">
        <v>0</v>
      </c>
    </row>
    <row r="147" spans="1:26" x14ac:dyDescent="0.25">
      <c r="A147" s="10"/>
      <c r="B147" s="204"/>
      <c r="C147" s="172">
        <v>767</v>
      </c>
      <c r="D147" s="235" t="s">
        <v>89</v>
      </c>
      <c r="E147" s="235"/>
      <c r="F147" s="138"/>
      <c r="G147" s="171"/>
      <c r="H147" s="138"/>
      <c r="I147" s="140">
        <f>ROUND((SUM(I137:I146))/1,2)</f>
        <v>0</v>
      </c>
      <c r="J147" s="139"/>
      <c r="K147" s="139"/>
      <c r="L147" s="139">
        <f>ROUND((SUM(L137:L146))/1,2)</f>
        <v>0</v>
      </c>
      <c r="M147" s="139">
        <f>ROUND((SUM(M137:M146))/1,2)</f>
        <v>0</v>
      </c>
      <c r="N147" s="139"/>
      <c r="O147" s="139"/>
      <c r="P147" s="139"/>
      <c r="Q147" s="10"/>
      <c r="R147" s="10"/>
      <c r="S147" s="10">
        <f>ROUND((SUM(S137:S146))/1,2)</f>
        <v>0.01</v>
      </c>
      <c r="T147" s="10"/>
      <c r="U147" s="10"/>
      <c r="V147" s="192">
        <f>ROUND((SUM(V137:V146))/1,2)</f>
        <v>0</v>
      </c>
      <c r="W147" s="208"/>
      <c r="X147" s="137"/>
      <c r="Y147" s="137"/>
      <c r="Z147" s="137"/>
    </row>
    <row r="148" spans="1:26" x14ac:dyDescent="0.25">
      <c r="A148" s="1"/>
      <c r="B148" s="200"/>
      <c r="C148" s="1"/>
      <c r="D148" s="1"/>
      <c r="E148" s="131"/>
      <c r="F148" s="131"/>
      <c r="G148" s="165"/>
      <c r="H148" s="131"/>
      <c r="I148" s="131"/>
      <c r="J148" s="132"/>
      <c r="K148" s="132"/>
      <c r="L148" s="132"/>
      <c r="M148" s="132"/>
      <c r="N148" s="132"/>
      <c r="O148" s="132"/>
      <c r="P148" s="132"/>
      <c r="Q148" s="1"/>
      <c r="R148" s="1"/>
      <c r="S148" s="1"/>
      <c r="T148" s="1"/>
      <c r="U148" s="1"/>
      <c r="V148" s="193"/>
      <c r="W148" s="53"/>
    </row>
    <row r="149" spans="1:26" x14ac:dyDescent="0.25">
      <c r="A149" s="10"/>
      <c r="B149" s="204"/>
      <c r="C149" s="172">
        <v>787</v>
      </c>
      <c r="D149" s="235" t="s">
        <v>90</v>
      </c>
      <c r="E149" s="235"/>
      <c r="F149" s="138"/>
      <c r="G149" s="171"/>
      <c r="H149" s="138"/>
      <c r="I149" s="138"/>
      <c r="J149" s="139"/>
      <c r="K149" s="139"/>
      <c r="L149" s="139"/>
      <c r="M149" s="139"/>
      <c r="N149" s="139"/>
      <c r="O149" s="139"/>
      <c r="P149" s="139"/>
      <c r="Q149" s="10"/>
      <c r="R149" s="10"/>
      <c r="S149" s="10"/>
      <c r="T149" s="10"/>
      <c r="U149" s="10"/>
      <c r="V149" s="190"/>
      <c r="W149" s="208"/>
      <c r="X149" s="137"/>
      <c r="Y149" s="137"/>
      <c r="Z149" s="137"/>
    </row>
    <row r="150" spans="1:26" ht="24.95" customHeight="1" x14ac:dyDescent="0.25">
      <c r="A150" s="179"/>
      <c r="B150" s="205">
        <v>41</v>
      </c>
      <c r="C150" s="180" t="s">
        <v>273</v>
      </c>
      <c r="D150" s="236" t="s">
        <v>274</v>
      </c>
      <c r="E150" s="236"/>
      <c r="F150" s="174" t="s">
        <v>113</v>
      </c>
      <c r="G150" s="175">
        <v>345</v>
      </c>
      <c r="H150" s="174"/>
      <c r="I150" s="174">
        <f>ROUND(G150*(H150),2)</f>
        <v>0</v>
      </c>
      <c r="J150" s="176">
        <f>ROUND(G150*(N150),2)</f>
        <v>907.35</v>
      </c>
      <c r="K150" s="177">
        <f>ROUND(G150*(O150),2)</f>
        <v>0</v>
      </c>
      <c r="L150" s="177">
        <f>ROUND(G150*(H150),2)</f>
        <v>0</v>
      </c>
      <c r="M150" s="177"/>
      <c r="N150" s="177">
        <v>2.63</v>
      </c>
      <c r="O150" s="177"/>
      <c r="P150" s="181"/>
      <c r="Q150" s="181"/>
      <c r="R150" s="181"/>
      <c r="S150" s="182">
        <f>ROUND(G150*(P150),3)</f>
        <v>0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05">
        <v>42</v>
      </c>
      <c r="C151" s="180" t="s">
        <v>275</v>
      </c>
      <c r="D151" s="236" t="s">
        <v>276</v>
      </c>
      <c r="E151" s="236"/>
      <c r="F151" s="174" t="s">
        <v>180</v>
      </c>
      <c r="G151" s="175">
        <v>9.0739999999999998</v>
      </c>
      <c r="H151" s="176"/>
      <c r="I151" s="174">
        <f>ROUND(G151*(H151),2)</f>
        <v>0</v>
      </c>
      <c r="J151" s="176">
        <f>ROUND(G151*(N151),2)</f>
        <v>17.690000000000001</v>
      </c>
      <c r="K151" s="177">
        <f>ROUND(G151*(O151),2)</f>
        <v>0</v>
      </c>
      <c r="L151" s="177">
        <f>ROUND(G151*(H151),2)</f>
        <v>0</v>
      </c>
      <c r="M151" s="177"/>
      <c r="N151" s="177">
        <v>1.95</v>
      </c>
      <c r="O151" s="177"/>
      <c r="P151" s="181"/>
      <c r="Q151" s="181"/>
      <c r="R151" s="181"/>
      <c r="S151" s="182">
        <f>ROUND(G151*(P151),3)</f>
        <v>0</v>
      </c>
      <c r="T151" s="178"/>
      <c r="U151" s="178"/>
      <c r="V151" s="191"/>
      <c r="W151" s="53"/>
      <c r="Z151">
        <v>0</v>
      </c>
    </row>
    <row r="152" spans="1:26" x14ac:dyDescent="0.25">
      <c r="A152" s="10"/>
      <c r="B152" s="204"/>
      <c r="C152" s="172">
        <v>787</v>
      </c>
      <c r="D152" s="235" t="s">
        <v>90</v>
      </c>
      <c r="E152" s="235"/>
      <c r="F152" s="138"/>
      <c r="G152" s="171"/>
      <c r="H152" s="138"/>
      <c r="I152" s="140">
        <f>ROUND((SUM(I149:I151))/1,2)</f>
        <v>0</v>
      </c>
      <c r="J152" s="139"/>
      <c r="K152" s="139"/>
      <c r="L152" s="139">
        <f>ROUND((SUM(L149:L151))/1,2)</f>
        <v>0</v>
      </c>
      <c r="M152" s="139">
        <f>ROUND((SUM(M149:M151))/1,2)</f>
        <v>0</v>
      </c>
      <c r="N152" s="139"/>
      <c r="O152" s="139"/>
      <c r="P152" s="139"/>
      <c r="Q152" s="10"/>
      <c r="R152" s="10"/>
      <c r="S152" s="10">
        <f>ROUND((SUM(S149:S151))/1,2)</f>
        <v>0</v>
      </c>
      <c r="T152" s="10"/>
      <c r="U152" s="10"/>
      <c r="V152" s="192">
        <f>ROUND((SUM(V149:V151))/1,2)</f>
        <v>0</v>
      </c>
      <c r="W152" s="208"/>
      <c r="X152" s="137"/>
      <c r="Y152" s="137"/>
      <c r="Z152" s="137"/>
    </row>
    <row r="153" spans="1:26" x14ac:dyDescent="0.25">
      <c r="A153" s="1"/>
      <c r="B153" s="200"/>
      <c r="C153" s="1"/>
      <c r="D153" s="1"/>
      <c r="E153" s="131"/>
      <c r="F153" s="131"/>
      <c r="G153" s="165"/>
      <c r="H153" s="131"/>
      <c r="I153" s="131"/>
      <c r="J153" s="132"/>
      <c r="K153" s="132"/>
      <c r="L153" s="132"/>
      <c r="M153" s="132"/>
      <c r="N153" s="132"/>
      <c r="O153" s="132"/>
      <c r="P153" s="132"/>
      <c r="Q153" s="1"/>
      <c r="R153" s="1"/>
      <c r="S153" s="1"/>
      <c r="T153" s="1"/>
      <c r="U153" s="1"/>
      <c r="V153" s="193"/>
      <c r="W153" s="53"/>
    </row>
    <row r="154" spans="1:26" x14ac:dyDescent="0.25">
      <c r="A154" s="10"/>
      <c r="B154" s="204"/>
      <c r="C154" s="10"/>
      <c r="D154" s="237" t="s">
        <v>79</v>
      </c>
      <c r="E154" s="237"/>
      <c r="F154" s="138"/>
      <c r="G154" s="171"/>
      <c r="H154" s="138"/>
      <c r="I154" s="140">
        <f>ROUND((SUM(I111:I153))/2,2)</f>
        <v>0</v>
      </c>
      <c r="J154" s="139"/>
      <c r="K154" s="139"/>
      <c r="L154" s="138">
        <f>ROUND((SUM(L111:L153))/2,2)</f>
        <v>0</v>
      </c>
      <c r="M154" s="138">
        <f>ROUND((SUM(M111:M153))/2,2)</f>
        <v>0</v>
      </c>
      <c r="N154" s="139"/>
      <c r="O154" s="139"/>
      <c r="P154" s="184"/>
      <c r="Q154" s="10"/>
      <c r="R154" s="10"/>
      <c r="S154" s="184">
        <f>ROUND((SUM(S111:S153))/2,2)</f>
        <v>0.03</v>
      </c>
      <c r="T154" s="10"/>
      <c r="U154" s="10"/>
      <c r="V154" s="192">
        <f>ROUND((SUM(V111:V153))/2,2)</f>
        <v>0</v>
      </c>
      <c r="W154" s="53"/>
    </row>
    <row r="155" spans="1:26" x14ac:dyDescent="0.25">
      <c r="A155" s="1"/>
      <c r="B155" s="200"/>
      <c r="C155" s="1"/>
      <c r="D155" s="1"/>
      <c r="E155" s="131"/>
      <c r="F155" s="131"/>
      <c r="G155" s="165"/>
      <c r="H155" s="131"/>
      <c r="I155" s="131"/>
      <c r="J155" s="132"/>
      <c r="K155" s="132"/>
      <c r="L155" s="132"/>
      <c r="M155" s="132"/>
      <c r="N155" s="132"/>
      <c r="O155" s="132"/>
      <c r="P155" s="132"/>
      <c r="Q155" s="1"/>
      <c r="R155" s="1"/>
      <c r="S155" s="1"/>
      <c r="T155" s="1"/>
      <c r="U155" s="1"/>
      <c r="V155" s="193"/>
      <c r="W155" s="53"/>
    </row>
    <row r="156" spans="1:26" x14ac:dyDescent="0.25">
      <c r="A156" s="10"/>
      <c r="B156" s="204"/>
      <c r="C156" s="10"/>
      <c r="D156" s="237" t="s">
        <v>91</v>
      </c>
      <c r="E156" s="237"/>
      <c r="F156" s="138"/>
      <c r="G156" s="171"/>
      <c r="H156" s="138"/>
      <c r="I156" s="138"/>
      <c r="J156" s="139"/>
      <c r="K156" s="139"/>
      <c r="L156" s="139"/>
      <c r="M156" s="139"/>
      <c r="N156" s="139"/>
      <c r="O156" s="139"/>
      <c r="P156" s="139"/>
      <c r="Q156" s="10"/>
      <c r="R156" s="10"/>
      <c r="S156" s="10"/>
      <c r="T156" s="10"/>
      <c r="U156" s="10"/>
      <c r="V156" s="190"/>
      <c r="W156" s="208"/>
      <c r="X156" s="137"/>
      <c r="Y156" s="137"/>
      <c r="Z156" s="137"/>
    </row>
    <row r="157" spans="1:26" x14ac:dyDescent="0.25">
      <c r="A157" s="10"/>
      <c r="B157" s="204"/>
      <c r="C157" s="172">
        <v>943</v>
      </c>
      <c r="D157" s="235" t="s">
        <v>93</v>
      </c>
      <c r="E157" s="235"/>
      <c r="F157" s="138"/>
      <c r="G157" s="171"/>
      <c r="H157" s="138"/>
      <c r="I157" s="138"/>
      <c r="J157" s="139"/>
      <c r="K157" s="139"/>
      <c r="L157" s="139"/>
      <c r="M157" s="139"/>
      <c r="N157" s="139"/>
      <c r="O157" s="139"/>
      <c r="P157" s="139"/>
      <c r="Q157" s="10"/>
      <c r="R157" s="10"/>
      <c r="S157" s="10"/>
      <c r="T157" s="10"/>
      <c r="U157" s="10"/>
      <c r="V157" s="190"/>
      <c r="W157" s="208"/>
      <c r="X157" s="137"/>
      <c r="Y157" s="137"/>
      <c r="Z157" s="137"/>
    </row>
    <row r="158" spans="1:26" ht="35.1" customHeight="1" x14ac:dyDescent="0.25">
      <c r="A158" s="179"/>
      <c r="B158" s="205">
        <v>43</v>
      </c>
      <c r="C158" s="180" t="s">
        <v>1252</v>
      </c>
      <c r="D158" s="236" t="s">
        <v>1253</v>
      </c>
      <c r="E158" s="236"/>
      <c r="F158" s="174" t="s">
        <v>270</v>
      </c>
      <c r="G158" s="175">
        <v>13510.984</v>
      </c>
      <c r="H158" s="174"/>
      <c r="I158" s="174">
        <f>ROUND(G158*(H158),2)</f>
        <v>0</v>
      </c>
      <c r="J158" s="176">
        <f>ROUND(G158*(N158),2)</f>
        <v>24319.77</v>
      </c>
      <c r="K158" s="177">
        <f>ROUND(G158*(O158),2)</f>
        <v>0</v>
      </c>
      <c r="L158" s="177">
        <f>ROUND(G158*(H158),2)</f>
        <v>0</v>
      </c>
      <c r="M158" s="177"/>
      <c r="N158" s="177">
        <v>1.8</v>
      </c>
      <c r="O158" s="177"/>
      <c r="P158" s="181"/>
      <c r="Q158" s="181"/>
      <c r="R158" s="181"/>
      <c r="S158" s="182">
        <f>ROUND(G158*(P158),3)</f>
        <v>0</v>
      </c>
      <c r="T158" s="178"/>
      <c r="U158" s="178"/>
      <c r="V158" s="191"/>
      <c r="W158" s="53"/>
      <c r="Z158">
        <v>0</v>
      </c>
    </row>
    <row r="159" spans="1:26" ht="35.1" customHeight="1" x14ac:dyDescent="0.25">
      <c r="A159" s="179"/>
      <c r="B159" s="221">
        <v>44</v>
      </c>
      <c r="C159" s="216" t="s">
        <v>1274</v>
      </c>
      <c r="D159" s="315" t="s">
        <v>1738</v>
      </c>
      <c r="E159" s="315"/>
      <c r="F159" s="211" t="s">
        <v>270</v>
      </c>
      <c r="G159" s="212">
        <v>14900.918</v>
      </c>
      <c r="H159" s="211"/>
      <c r="I159" s="211">
        <f>ROUND(G159*(H159),2)</f>
        <v>0</v>
      </c>
      <c r="J159" s="213">
        <f>ROUND(G159*(N159),2)</f>
        <v>54388.35</v>
      </c>
      <c r="K159" s="214">
        <f>ROUND(G159*(O159),2)</f>
        <v>0</v>
      </c>
      <c r="L159" s="214"/>
      <c r="M159" s="214">
        <f>ROUND(G159*(H159),2)</f>
        <v>0</v>
      </c>
      <c r="N159" s="214">
        <v>3.65</v>
      </c>
      <c r="O159" s="214"/>
      <c r="P159" s="217"/>
      <c r="Q159" s="217"/>
      <c r="R159" s="217"/>
      <c r="S159" s="218">
        <f>ROUND(G159*(P159),3)</f>
        <v>0</v>
      </c>
      <c r="T159" s="215"/>
      <c r="U159" s="215"/>
      <c r="V159" s="220"/>
      <c r="W159" s="53"/>
      <c r="Z159">
        <v>0</v>
      </c>
    </row>
    <row r="160" spans="1:26" x14ac:dyDescent="0.25">
      <c r="A160" s="10"/>
      <c r="B160" s="204"/>
      <c r="C160" s="172">
        <v>943</v>
      </c>
      <c r="D160" s="235" t="s">
        <v>93</v>
      </c>
      <c r="E160" s="235"/>
      <c r="F160" s="138"/>
      <c r="G160" s="171"/>
      <c r="H160" s="138"/>
      <c r="I160" s="140">
        <f>ROUND((SUM(I157:I159))/1,2)</f>
        <v>0</v>
      </c>
      <c r="J160" s="139"/>
      <c r="K160" s="139"/>
      <c r="L160" s="139">
        <f>ROUND((SUM(L157:L159))/1,2)</f>
        <v>0</v>
      </c>
      <c r="M160" s="139">
        <f>ROUND((SUM(M157:M159))/1,2)</f>
        <v>0</v>
      </c>
      <c r="N160" s="139"/>
      <c r="O160" s="139"/>
      <c r="P160" s="184"/>
      <c r="Q160" s="1"/>
      <c r="R160" s="1"/>
      <c r="S160" s="184">
        <f>ROUND((SUM(S157:S159))/1,2)</f>
        <v>0</v>
      </c>
      <c r="T160" s="2"/>
      <c r="U160" s="2"/>
      <c r="V160" s="192">
        <f>ROUND((SUM(V157:V159))/1,2)</f>
        <v>0</v>
      </c>
      <c r="W160" s="53"/>
    </row>
    <row r="161" spans="1:26" x14ac:dyDescent="0.25">
      <c r="A161" s="1"/>
      <c r="B161" s="200"/>
      <c r="C161" s="1"/>
      <c r="D161" s="1"/>
      <c r="E161" s="131"/>
      <c r="F161" s="131"/>
      <c r="G161" s="165"/>
      <c r="H161" s="131"/>
      <c r="I161" s="131"/>
      <c r="J161" s="132"/>
      <c r="K161" s="132"/>
      <c r="L161" s="132"/>
      <c r="M161" s="132"/>
      <c r="N161" s="132"/>
      <c r="O161" s="132"/>
      <c r="P161" s="132"/>
      <c r="Q161" s="1"/>
      <c r="R161" s="1"/>
      <c r="S161" s="1"/>
      <c r="T161" s="1"/>
      <c r="U161" s="1"/>
      <c r="V161" s="193"/>
      <c r="W161" s="53"/>
    </row>
    <row r="162" spans="1:26" x14ac:dyDescent="0.25">
      <c r="A162" s="10"/>
      <c r="B162" s="204"/>
      <c r="C162" s="10"/>
      <c r="D162" s="237" t="s">
        <v>91</v>
      </c>
      <c r="E162" s="237"/>
      <c r="F162" s="138"/>
      <c r="G162" s="171"/>
      <c r="H162" s="138"/>
      <c r="I162" s="140">
        <f>ROUND((SUM(I156:I161))/2,2)</f>
        <v>0</v>
      </c>
      <c r="J162" s="139"/>
      <c r="K162" s="139"/>
      <c r="L162" s="139">
        <f>ROUND((SUM(L156:L161))/2,2)</f>
        <v>0</v>
      </c>
      <c r="M162" s="139">
        <f>ROUND((SUM(M156:M161))/2,2)</f>
        <v>0</v>
      </c>
      <c r="N162" s="139"/>
      <c r="O162" s="139"/>
      <c r="P162" s="184"/>
      <c r="Q162" s="1"/>
      <c r="R162" s="1"/>
      <c r="S162" s="184">
        <f>ROUND((SUM(S156:S161))/2,2)</f>
        <v>0</v>
      </c>
      <c r="T162" s="1"/>
      <c r="U162" s="1"/>
      <c r="V162" s="192">
        <f>ROUND((SUM(V156:V161))/2,2)</f>
        <v>0</v>
      </c>
      <c r="W162" s="53"/>
    </row>
    <row r="163" spans="1:26" x14ac:dyDescent="0.25">
      <c r="A163" s="1"/>
      <c r="B163" s="206"/>
      <c r="C163" s="185"/>
      <c r="D163" s="238" t="s">
        <v>95</v>
      </c>
      <c r="E163" s="238"/>
      <c r="F163" s="186"/>
      <c r="G163" s="187"/>
      <c r="H163" s="186"/>
      <c r="I163" s="186">
        <f>ROUND((SUM(I87:I162))/3,2)</f>
        <v>0</v>
      </c>
      <c r="J163" s="188"/>
      <c r="K163" s="188">
        <f>ROUND((SUM(K87:K162))/3,2)</f>
        <v>0</v>
      </c>
      <c r="L163" s="188">
        <f>ROUND((SUM(L87:L162))/3,2)</f>
        <v>0</v>
      </c>
      <c r="M163" s="188">
        <f>ROUND((SUM(M87:M162))/3,2)</f>
        <v>0</v>
      </c>
      <c r="N163" s="188"/>
      <c r="O163" s="188"/>
      <c r="P163" s="187"/>
      <c r="Q163" s="185"/>
      <c r="R163" s="185"/>
      <c r="S163" s="187">
        <f>ROUND((SUM(S87:S162))/3,2)</f>
        <v>4.83</v>
      </c>
      <c r="T163" s="185"/>
      <c r="U163" s="185"/>
      <c r="V163" s="194">
        <f>ROUND((SUM(V87:V162))/3,2)</f>
        <v>0</v>
      </c>
      <c r="W163" s="53"/>
      <c r="Z163">
        <f>(SUM(Z87:Z162))</f>
        <v>0</v>
      </c>
    </row>
  </sheetData>
  <mergeCells count="122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69:D69"/>
    <mergeCell ref="B70:D70"/>
    <mergeCell ref="B72:D72"/>
    <mergeCell ref="B76:V76"/>
    <mergeCell ref="H1:I1"/>
    <mergeCell ref="B78:E78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D90:E90"/>
    <mergeCell ref="D91:E91"/>
    <mergeCell ref="D92:E92"/>
    <mergeCell ref="D93:E93"/>
    <mergeCell ref="D94:E94"/>
    <mergeCell ref="D95:E95"/>
    <mergeCell ref="B79:E79"/>
    <mergeCell ref="B80:E80"/>
    <mergeCell ref="I78:P78"/>
    <mergeCell ref="D87:E87"/>
    <mergeCell ref="D88:E88"/>
    <mergeCell ref="D89:E89"/>
    <mergeCell ref="D102:E102"/>
    <mergeCell ref="D103:E103"/>
    <mergeCell ref="D105:E105"/>
    <mergeCell ref="D106:E106"/>
    <mergeCell ref="D107:E107"/>
    <mergeCell ref="D109:E109"/>
    <mergeCell ref="D96:E96"/>
    <mergeCell ref="D97:E97"/>
    <mergeCell ref="D98:E98"/>
    <mergeCell ref="D99:E99"/>
    <mergeCell ref="D100:E100"/>
    <mergeCell ref="D101:E101"/>
    <mergeCell ref="D117:E117"/>
    <mergeCell ref="D118:E118"/>
    <mergeCell ref="D119:E119"/>
    <mergeCell ref="D120:E120"/>
    <mergeCell ref="D122:E122"/>
    <mergeCell ref="D123:E123"/>
    <mergeCell ref="D111:E111"/>
    <mergeCell ref="D112:E112"/>
    <mergeCell ref="D113:E113"/>
    <mergeCell ref="D114:E114"/>
    <mergeCell ref="D115:E115"/>
    <mergeCell ref="D116:E116"/>
    <mergeCell ref="D131:E131"/>
    <mergeCell ref="D132:E132"/>
    <mergeCell ref="D133:E133"/>
    <mergeCell ref="D134:E134"/>
    <mergeCell ref="D135:E135"/>
    <mergeCell ref="D137:E137"/>
    <mergeCell ref="D124:E124"/>
    <mergeCell ref="D125:E125"/>
    <mergeCell ref="D127:E127"/>
    <mergeCell ref="D128:E128"/>
    <mergeCell ref="D129:E129"/>
    <mergeCell ref="D130:E130"/>
    <mergeCell ref="D144:E144"/>
    <mergeCell ref="D145:E145"/>
    <mergeCell ref="D146:E146"/>
    <mergeCell ref="D147:E147"/>
    <mergeCell ref="D149:E149"/>
    <mergeCell ref="D150:E150"/>
    <mergeCell ref="D138:E138"/>
    <mergeCell ref="D139:E139"/>
    <mergeCell ref="D140:E140"/>
    <mergeCell ref="D141:E141"/>
    <mergeCell ref="D142:E142"/>
    <mergeCell ref="D143:E143"/>
    <mergeCell ref="D159:E159"/>
    <mergeCell ref="D160:E160"/>
    <mergeCell ref="D162:E162"/>
    <mergeCell ref="D163:E163"/>
    <mergeCell ref="D151:E151"/>
    <mergeCell ref="D152:E152"/>
    <mergeCell ref="D154:E154"/>
    <mergeCell ref="D156:E156"/>
    <mergeCell ref="D157:E157"/>
    <mergeCell ref="D158:E158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6:B86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SO03  Ošetrenie / úprava východnej štítovej steny haly A</oddHeader>
    <oddFooter>&amp;RStrana &amp;P z &amp;N    &amp;L&amp;7Spracované systémom Systematic® Kalkulus, tel.: 051 77 10 585</oddFooter>
  </headerFooter>
  <rowBreaks count="2" manualBreakCount="2">
    <brk id="40" max="16383" man="1"/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1"/>
  <sheetViews>
    <sheetView workbookViewId="0">
      <pane ySplit="1" topLeftCell="A41" activePane="bottomLeft" state="frozen"/>
      <selection pane="bottomLeft" activeCell="P223" sqref="P223:P224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1739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27526'!E60</f>
        <v>0</v>
      </c>
      <c r="D15" s="58">
        <f>'SO 27526'!F60</f>
        <v>0</v>
      </c>
      <c r="E15" s="67">
        <f>'SO 27526'!G60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>
        <f>'SO 27526'!E71</f>
        <v>0</v>
      </c>
      <c r="D16" s="93">
        <f>'SO 27526'!F71</f>
        <v>0</v>
      </c>
      <c r="E16" s="94">
        <f>'SO 27526'!G71</f>
        <v>0</v>
      </c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(SUM(Z88:Z220))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/>
      <c r="D17" s="58"/>
      <c r="E17" s="67"/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27526'!K88:'SO 27526'!K220)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27526'!K88:'SO 27526'!K220)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1739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293</v>
      </c>
      <c r="C56" s="256"/>
      <c r="D56" s="256"/>
      <c r="E56" s="138">
        <f>'SO 27526'!L93</f>
        <v>0</v>
      </c>
      <c r="F56" s="138">
        <f>'SO 27526'!M93</f>
        <v>0</v>
      </c>
      <c r="G56" s="138">
        <f>'SO 27526'!I93</f>
        <v>0</v>
      </c>
      <c r="H56" s="139">
        <f>'SO 27526'!S93</f>
        <v>1.74</v>
      </c>
      <c r="I56" s="139">
        <f>'SO 27526'!V93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5" t="s">
        <v>296</v>
      </c>
      <c r="C57" s="256"/>
      <c r="D57" s="256"/>
      <c r="E57" s="138">
        <f>'SO 27526'!L110</f>
        <v>0</v>
      </c>
      <c r="F57" s="138">
        <f>'SO 27526'!M110</f>
        <v>0</v>
      </c>
      <c r="G57" s="138">
        <f>'SO 27526'!I110</f>
        <v>0</v>
      </c>
      <c r="H57" s="139">
        <f>'SO 27526'!S110</f>
        <v>4.1100000000000003</v>
      </c>
      <c r="I57" s="139">
        <f>'SO 27526'!V110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0"/>
      <c r="B58" s="255" t="s">
        <v>78</v>
      </c>
      <c r="C58" s="256"/>
      <c r="D58" s="256"/>
      <c r="E58" s="138">
        <f>'SO 27526'!L133</f>
        <v>0</v>
      </c>
      <c r="F58" s="138">
        <f>'SO 27526'!M133</f>
        <v>0</v>
      </c>
      <c r="G58" s="138">
        <f>'SO 27526'!I133</f>
        <v>0</v>
      </c>
      <c r="H58" s="139">
        <f>'SO 27526'!S133</f>
        <v>7.0000000000000007E-2</v>
      </c>
      <c r="I58" s="139">
        <f>'SO 27526'!V133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8"/>
      <c r="X58" s="137"/>
      <c r="Y58" s="137"/>
      <c r="Z58" s="137"/>
    </row>
    <row r="59" spans="1:26" x14ac:dyDescent="0.25">
      <c r="A59" s="10"/>
      <c r="B59" s="255" t="s">
        <v>297</v>
      </c>
      <c r="C59" s="256"/>
      <c r="D59" s="256"/>
      <c r="E59" s="138">
        <f>'SO 27526'!L137</f>
        <v>0</v>
      </c>
      <c r="F59" s="138">
        <f>'SO 27526'!M137</f>
        <v>0</v>
      </c>
      <c r="G59" s="138">
        <f>'SO 27526'!I137</f>
        <v>0</v>
      </c>
      <c r="H59" s="139">
        <f>'SO 27526'!S137</f>
        <v>0</v>
      </c>
      <c r="I59" s="139">
        <f>'SO 27526'!V137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7" t="s">
        <v>76</v>
      </c>
      <c r="C60" s="237"/>
      <c r="D60" s="237"/>
      <c r="E60" s="140">
        <f>'SO 27526'!L139</f>
        <v>0</v>
      </c>
      <c r="F60" s="140">
        <f>'SO 27526'!M139</f>
        <v>0</v>
      </c>
      <c r="G60" s="140">
        <f>'SO 27526'!I139</f>
        <v>0</v>
      </c>
      <c r="H60" s="141">
        <f>'SO 27526'!S139</f>
        <v>5.92</v>
      </c>
      <c r="I60" s="141">
        <f>'SO 27526'!V139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"/>
      <c r="B61" s="200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25">
      <c r="A62" s="10"/>
      <c r="B62" s="257" t="s">
        <v>79</v>
      </c>
      <c r="C62" s="237"/>
      <c r="D62" s="237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8"/>
      <c r="X62" s="137"/>
      <c r="Y62" s="137"/>
      <c r="Z62" s="137"/>
    </row>
    <row r="63" spans="1:26" x14ac:dyDescent="0.25">
      <c r="A63" s="10"/>
      <c r="B63" s="255" t="s">
        <v>298</v>
      </c>
      <c r="C63" s="256"/>
      <c r="D63" s="256"/>
      <c r="E63" s="138">
        <f>'SO 27526'!L148</f>
        <v>0</v>
      </c>
      <c r="F63" s="138">
        <f>'SO 27526'!M148</f>
        <v>0</v>
      </c>
      <c r="G63" s="138">
        <f>'SO 27526'!I148</f>
        <v>0</v>
      </c>
      <c r="H63" s="139">
        <f>'SO 27526'!S148</f>
        <v>0</v>
      </c>
      <c r="I63" s="139">
        <f>'SO 27526'!V148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86</v>
      </c>
      <c r="C64" s="256"/>
      <c r="D64" s="256"/>
      <c r="E64" s="138">
        <f>'SO 27526'!L159</f>
        <v>0</v>
      </c>
      <c r="F64" s="138">
        <f>'SO 27526'!M159</f>
        <v>0</v>
      </c>
      <c r="G64" s="138">
        <f>'SO 27526'!I159</f>
        <v>0</v>
      </c>
      <c r="H64" s="139">
        <f>'SO 27526'!S159</f>
        <v>0.01</v>
      </c>
      <c r="I64" s="139">
        <f>'SO 27526'!V159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5" t="s">
        <v>87</v>
      </c>
      <c r="C65" s="256"/>
      <c r="D65" s="256"/>
      <c r="E65" s="138">
        <f>'SO 27526'!L165</f>
        <v>0</v>
      </c>
      <c r="F65" s="138">
        <f>'SO 27526'!M165</f>
        <v>0</v>
      </c>
      <c r="G65" s="138">
        <f>'SO 27526'!I165</f>
        <v>0</v>
      </c>
      <c r="H65" s="139">
        <f>'SO 27526'!S165</f>
        <v>0.01</v>
      </c>
      <c r="I65" s="139">
        <f>'SO 27526'!V165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0"/>
      <c r="B66" s="255" t="s">
        <v>88</v>
      </c>
      <c r="C66" s="256"/>
      <c r="D66" s="256"/>
      <c r="E66" s="138">
        <f>'SO 27526'!L181</f>
        <v>0</v>
      </c>
      <c r="F66" s="138">
        <f>'SO 27526'!M181</f>
        <v>0</v>
      </c>
      <c r="G66" s="138">
        <f>'SO 27526'!I181</f>
        <v>0</v>
      </c>
      <c r="H66" s="139">
        <f>'SO 27526'!S181</f>
        <v>0</v>
      </c>
      <c r="I66" s="139">
        <f>'SO 27526'!V181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8"/>
      <c r="X66" s="137"/>
      <c r="Y66" s="137"/>
      <c r="Z66" s="137"/>
    </row>
    <row r="67" spans="1:26" x14ac:dyDescent="0.25">
      <c r="A67" s="10"/>
      <c r="B67" s="255" t="s">
        <v>302</v>
      </c>
      <c r="C67" s="256"/>
      <c r="D67" s="256"/>
      <c r="E67" s="138">
        <f>'SO 27526'!L190</f>
        <v>0</v>
      </c>
      <c r="F67" s="138">
        <f>'SO 27526'!M190</f>
        <v>0</v>
      </c>
      <c r="G67" s="138">
        <f>'SO 27526'!I190</f>
        <v>0</v>
      </c>
      <c r="H67" s="139">
        <f>'SO 27526'!S190</f>
        <v>0</v>
      </c>
      <c r="I67" s="139">
        <f>'SO 27526'!V190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8"/>
      <c r="X67" s="137"/>
      <c r="Y67" s="137"/>
      <c r="Z67" s="137"/>
    </row>
    <row r="68" spans="1:26" x14ac:dyDescent="0.25">
      <c r="A68" s="10"/>
      <c r="B68" s="255" t="s">
        <v>305</v>
      </c>
      <c r="C68" s="256"/>
      <c r="D68" s="256"/>
      <c r="E68" s="138">
        <f>'SO 27526'!L204</f>
        <v>0</v>
      </c>
      <c r="F68" s="138">
        <f>'SO 27526'!M204</f>
        <v>0</v>
      </c>
      <c r="G68" s="138">
        <f>'SO 27526'!I204</f>
        <v>0</v>
      </c>
      <c r="H68" s="139">
        <f>'SO 27526'!S204</f>
        <v>1.34</v>
      </c>
      <c r="I68" s="139">
        <f>'SO 27526'!V204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8"/>
      <c r="X68" s="137"/>
      <c r="Y68" s="137"/>
      <c r="Z68" s="137"/>
    </row>
    <row r="69" spans="1:26" x14ac:dyDescent="0.25">
      <c r="A69" s="10"/>
      <c r="B69" s="255" t="s">
        <v>306</v>
      </c>
      <c r="C69" s="256"/>
      <c r="D69" s="256"/>
      <c r="E69" s="138">
        <f>'SO 27526'!L209</f>
        <v>0</v>
      </c>
      <c r="F69" s="138">
        <f>'SO 27526'!M209</f>
        <v>0</v>
      </c>
      <c r="G69" s="138">
        <f>'SO 27526'!I209</f>
        <v>0</v>
      </c>
      <c r="H69" s="139">
        <f>'SO 27526'!S209</f>
        <v>0</v>
      </c>
      <c r="I69" s="139">
        <f>'SO 27526'!V209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08"/>
      <c r="X69" s="137"/>
      <c r="Y69" s="137"/>
      <c r="Z69" s="137"/>
    </row>
    <row r="70" spans="1:26" x14ac:dyDescent="0.25">
      <c r="A70" s="10"/>
      <c r="B70" s="255" t="s">
        <v>307</v>
      </c>
      <c r="C70" s="256"/>
      <c r="D70" s="256"/>
      <c r="E70" s="138">
        <f>'SO 27526'!L218</f>
        <v>0</v>
      </c>
      <c r="F70" s="138">
        <f>'SO 27526'!M218</f>
        <v>0</v>
      </c>
      <c r="G70" s="138">
        <f>'SO 27526'!I218</f>
        <v>0</v>
      </c>
      <c r="H70" s="139">
        <f>'SO 27526'!S218</f>
        <v>7.0000000000000007E-2</v>
      </c>
      <c r="I70" s="139">
        <f>'SO 27526'!V218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08"/>
      <c r="X70" s="137"/>
      <c r="Y70" s="137"/>
      <c r="Z70" s="137"/>
    </row>
    <row r="71" spans="1:26" x14ac:dyDescent="0.25">
      <c r="A71" s="10"/>
      <c r="B71" s="257" t="s">
        <v>79</v>
      </c>
      <c r="C71" s="237"/>
      <c r="D71" s="237"/>
      <c r="E71" s="140">
        <f>'SO 27526'!L220</f>
        <v>0</v>
      </c>
      <c r="F71" s="140">
        <f>'SO 27526'!M220</f>
        <v>0</v>
      </c>
      <c r="G71" s="140">
        <f>'SO 27526'!I220</f>
        <v>0</v>
      </c>
      <c r="H71" s="141">
        <f>'SO 27526'!S220</f>
        <v>1.43</v>
      </c>
      <c r="I71" s="141">
        <f>'SO 27526'!V220</f>
        <v>0</v>
      </c>
      <c r="J71" s="141"/>
      <c r="K71" s="141"/>
      <c r="L71" s="141"/>
      <c r="M71" s="141"/>
      <c r="N71" s="141"/>
      <c r="O71" s="141"/>
      <c r="P71" s="141"/>
      <c r="Q71" s="137"/>
      <c r="R71" s="137"/>
      <c r="S71" s="137"/>
      <c r="T71" s="137"/>
      <c r="U71" s="137"/>
      <c r="V71" s="150"/>
      <c r="W71" s="208"/>
      <c r="X71" s="137"/>
      <c r="Y71" s="137"/>
      <c r="Z71" s="137"/>
    </row>
    <row r="72" spans="1:26" x14ac:dyDescent="0.25">
      <c r="A72" s="1"/>
      <c r="B72" s="200"/>
      <c r="C72" s="1"/>
      <c r="D72" s="1"/>
      <c r="E72" s="131"/>
      <c r="F72" s="131"/>
      <c r="G72" s="131"/>
      <c r="H72" s="132"/>
      <c r="I72" s="132"/>
      <c r="J72" s="132"/>
      <c r="K72" s="132"/>
      <c r="L72" s="132"/>
      <c r="M72" s="132"/>
      <c r="N72" s="132"/>
      <c r="O72" s="132"/>
      <c r="P72" s="132"/>
      <c r="V72" s="151"/>
      <c r="W72" s="53"/>
    </row>
    <row r="73" spans="1:26" x14ac:dyDescent="0.25">
      <c r="A73" s="142"/>
      <c r="B73" s="240" t="s">
        <v>95</v>
      </c>
      <c r="C73" s="241"/>
      <c r="D73" s="241"/>
      <c r="E73" s="144">
        <f>'SO 27526'!L221</f>
        <v>0</v>
      </c>
      <c r="F73" s="144">
        <f>'SO 27526'!M221</f>
        <v>0</v>
      </c>
      <c r="G73" s="144">
        <f>'SO 27526'!I221</f>
        <v>0</v>
      </c>
      <c r="H73" s="145">
        <f>'SO 27526'!S221</f>
        <v>7.35</v>
      </c>
      <c r="I73" s="145">
        <f>'SO 27526'!V221</f>
        <v>0</v>
      </c>
      <c r="J73" s="146"/>
      <c r="K73" s="146"/>
      <c r="L73" s="146"/>
      <c r="M73" s="146"/>
      <c r="N73" s="146"/>
      <c r="O73" s="146"/>
      <c r="P73" s="146"/>
      <c r="Q73" s="147"/>
      <c r="R73" s="147"/>
      <c r="S73" s="147"/>
      <c r="T73" s="147"/>
      <c r="U73" s="147"/>
      <c r="V73" s="152"/>
      <c r="W73" s="208"/>
      <c r="X73" s="143"/>
      <c r="Y73" s="143"/>
      <c r="Z73" s="143"/>
    </row>
    <row r="74" spans="1:26" x14ac:dyDescent="0.25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x14ac:dyDescent="0.25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25">
      <c r="A76" s="15"/>
      <c r="B76" s="38"/>
      <c r="C76" s="8"/>
      <c r="D76" s="8"/>
      <c r="E76" s="27"/>
      <c r="F76" s="27"/>
      <c r="G76" s="27"/>
      <c r="H76" s="154"/>
      <c r="I76" s="154"/>
      <c r="J76" s="154"/>
      <c r="K76" s="154"/>
      <c r="L76" s="154"/>
      <c r="M76" s="154"/>
      <c r="N76" s="154"/>
      <c r="O76" s="154"/>
      <c r="P76" s="154"/>
      <c r="Q76" s="16"/>
      <c r="R76" s="16"/>
      <c r="S76" s="16"/>
      <c r="T76" s="16"/>
      <c r="U76" s="16"/>
      <c r="V76" s="16"/>
      <c r="W76" s="53"/>
    </row>
    <row r="77" spans="1:26" ht="35.1" customHeight="1" x14ac:dyDescent="0.25">
      <c r="A77" s="1"/>
      <c r="B77" s="242" t="s">
        <v>96</v>
      </c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53"/>
    </row>
    <row r="78" spans="1:26" x14ac:dyDescent="0.25">
      <c r="A78" s="15"/>
      <c r="B78" s="97"/>
      <c r="C78" s="19"/>
      <c r="D78" s="19"/>
      <c r="E78" s="99"/>
      <c r="F78" s="99"/>
      <c r="G78" s="99"/>
      <c r="H78" s="168"/>
      <c r="I78" s="168"/>
      <c r="J78" s="168"/>
      <c r="K78" s="168"/>
      <c r="L78" s="168"/>
      <c r="M78" s="168"/>
      <c r="N78" s="168"/>
      <c r="O78" s="168"/>
      <c r="P78" s="168"/>
      <c r="Q78" s="20"/>
      <c r="R78" s="20"/>
      <c r="S78" s="20"/>
      <c r="T78" s="20"/>
      <c r="U78" s="20"/>
      <c r="V78" s="20"/>
      <c r="W78" s="53"/>
    </row>
    <row r="79" spans="1:26" ht="20.100000000000001" customHeight="1" x14ac:dyDescent="0.25">
      <c r="A79" s="195"/>
      <c r="B79" s="246" t="s">
        <v>37</v>
      </c>
      <c r="C79" s="247"/>
      <c r="D79" s="247"/>
      <c r="E79" s="248"/>
      <c r="F79" s="166"/>
      <c r="G79" s="166"/>
      <c r="H79" s="167" t="s">
        <v>107</v>
      </c>
      <c r="I79" s="252" t="s">
        <v>108</v>
      </c>
      <c r="J79" s="253"/>
      <c r="K79" s="253"/>
      <c r="L79" s="253"/>
      <c r="M79" s="253"/>
      <c r="N79" s="253"/>
      <c r="O79" s="253"/>
      <c r="P79" s="254"/>
      <c r="Q79" s="18"/>
      <c r="R79" s="18"/>
      <c r="S79" s="18"/>
      <c r="T79" s="18"/>
      <c r="U79" s="18"/>
      <c r="V79" s="18"/>
      <c r="W79" s="53"/>
    </row>
    <row r="80" spans="1:26" ht="20.100000000000001" customHeight="1" x14ac:dyDescent="0.25">
      <c r="A80" s="195"/>
      <c r="B80" s="249" t="s">
        <v>38</v>
      </c>
      <c r="C80" s="250"/>
      <c r="D80" s="250"/>
      <c r="E80" s="251"/>
      <c r="F80" s="162"/>
      <c r="G80" s="162"/>
      <c r="H80" s="163" t="s">
        <v>32</v>
      </c>
      <c r="I80" s="16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20.100000000000001" customHeight="1" x14ac:dyDescent="0.25">
      <c r="A81" s="195"/>
      <c r="B81" s="249" t="s">
        <v>39</v>
      </c>
      <c r="C81" s="250"/>
      <c r="D81" s="250"/>
      <c r="E81" s="251"/>
      <c r="F81" s="162"/>
      <c r="G81" s="162"/>
      <c r="H81" s="163" t="s">
        <v>109</v>
      </c>
      <c r="I81" s="163" t="s">
        <v>36</v>
      </c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20.100000000000001" customHeight="1" x14ac:dyDescent="0.25">
      <c r="A82" s="15"/>
      <c r="B82" s="199" t="s">
        <v>110</v>
      </c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20.100000000000001" customHeight="1" x14ac:dyDescent="0.25">
      <c r="A83" s="15"/>
      <c r="B83" s="199" t="s">
        <v>1739</v>
      </c>
      <c r="C83" s="3"/>
      <c r="D83" s="3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ht="20.100000000000001" customHeight="1" x14ac:dyDescent="0.25">
      <c r="A84" s="15"/>
      <c r="B84" s="42"/>
      <c r="C84" s="3"/>
      <c r="D84" s="3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ht="20.100000000000001" customHeight="1" x14ac:dyDescent="0.25">
      <c r="A85" s="15"/>
      <c r="B85" s="42"/>
      <c r="C85" s="3"/>
      <c r="D85" s="3"/>
      <c r="E85" s="14"/>
      <c r="F85" s="14"/>
      <c r="G85" s="14"/>
      <c r="H85" s="153"/>
      <c r="I85" s="153"/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ht="20.100000000000001" customHeight="1" x14ac:dyDescent="0.25">
      <c r="A86" s="15"/>
      <c r="B86" s="201" t="s">
        <v>75</v>
      </c>
      <c r="C86" s="164"/>
      <c r="D86" s="164"/>
      <c r="E86" s="14"/>
      <c r="F86" s="14"/>
      <c r="G86" s="14"/>
      <c r="H86" s="153"/>
      <c r="I86" s="153"/>
      <c r="J86" s="153"/>
      <c r="K86" s="153"/>
      <c r="L86" s="153"/>
      <c r="M86" s="153"/>
      <c r="N86" s="153"/>
      <c r="O86" s="153"/>
      <c r="P86" s="153"/>
      <c r="Q86" s="11"/>
      <c r="R86" s="11"/>
      <c r="S86" s="11"/>
      <c r="T86" s="11"/>
      <c r="U86" s="11"/>
      <c r="V86" s="11"/>
      <c r="W86" s="53"/>
    </row>
    <row r="87" spans="1:26" x14ac:dyDescent="0.25">
      <c r="A87" s="2"/>
      <c r="B87" s="202" t="s">
        <v>97</v>
      </c>
      <c r="C87" s="128" t="s">
        <v>98</v>
      </c>
      <c r="D87" s="128" t="s">
        <v>99</v>
      </c>
      <c r="E87" s="155"/>
      <c r="F87" s="155" t="s">
        <v>100</v>
      </c>
      <c r="G87" s="155" t="s">
        <v>101</v>
      </c>
      <c r="H87" s="156" t="s">
        <v>102</v>
      </c>
      <c r="I87" s="156" t="s">
        <v>103</v>
      </c>
      <c r="J87" s="156"/>
      <c r="K87" s="156"/>
      <c r="L87" s="156"/>
      <c r="M87" s="156"/>
      <c r="N87" s="156"/>
      <c r="O87" s="156"/>
      <c r="P87" s="156" t="s">
        <v>104</v>
      </c>
      <c r="Q87" s="157"/>
      <c r="R87" s="157"/>
      <c r="S87" s="128" t="s">
        <v>105</v>
      </c>
      <c r="T87" s="158"/>
      <c r="U87" s="158"/>
      <c r="V87" s="128" t="s">
        <v>106</v>
      </c>
      <c r="W87" s="53"/>
    </row>
    <row r="88" spans="1:26" x14ac:dyDescent="0.25">
      <c r="A88" s="10"/>
      <c r="B88" s="203"/>
      <c r="C88" s="169"/>
      <c r="D88" s="239" t="s">
        <v>76</v>
      </c>
      <c r="E88" s="239"/>
      <c r="F88" s="134"/>
      <c r="G88" s="170"/>
      <c r="H88" s="134"/>
      <c r="I88" s="134"/>
      <c r="J88" s="135"/>
      <c r="K88" s="135"/>
      <c r="L88" s="135"/>
      <c r="M88" s="135"/>
      <c r="N88" s="135"/>
      <c r="O88" s="135"/>
      <c r="P88" s="135"/>
      <c r="Q88" s="133"/>
      <c r="R88" s="133"/>
      <c r="S88" s="133"/>
      <c r="T88" s="133"/>
      <c r="U88" s="133"/>
      <c r="V88" s="189"/>
      <c r="W88" s="208"/>
      <c r="X88" s="137"/>
      <c r="Y88" s="137"/>
      <c r="Z88" s="137"/>
    </row>
    <row r="89" spans="1:26" x14ac:dyDescent="0.25">
      <c r="A89" s="10"/>
      <c r="B89" s="204"/>
      <c r="C89" s="172">
        <v>3</v>
      </c>
      <c r="D89" s="235" t="s">
        <v>293</v>
      </c>
      <c r="E89" s="235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0"/>
      <c r="W89" s="208"/>
      <c r="X89" s="137"/>
      <c r="Y89" s="137"/>
      <c r="Z89" s="137"/>
    </row>
    <row r="90" spans="1:26" ht="24.95" customHeight="1" x14ac:dyDescent="0.25">
      <c r="A90" s="179"/>
      <c r="B90" s="205">
        <v>1</v>
      </c>
      <c r="C90" s="180" t="s">
        <v>385</v>
      </c>
      <c r="D90" s="236" t="s">
        <v>1740</v>
      </c>
      <c r="E90" s="236"/>
      <c r="F90" s="174" t="s">
        <v>175</v>
      </c>
      <c r="G90" s="175">
        <v>2</v>
      </c>
      <c r="H90" s="174"/>
      <c r="I90" s="174">
        <f>ROUND(G90*(H90),2)</f>
        <v>0</v>
      </c>
      <c r="J90" s="176">
        <f>ROUND(G90*(N90),2)</f>
        <v>40.380000000000003</v>
      </c>
      <c r="K90" s="177">
        <f>ROUND(G90*(O90),2)</f>
        <v>0</v>
      </c>
      <c r="L90" s="177">
        <f>ROUND(G90*(H90),2)</f>
        <v>0</v>
      </c>
      <c r="M90" s="177"/>
      <c r="N90" s="177">
        <v>20.190000000000001</v>
      </c>
      <c r="O90" s="177"/>
      <c r="P90" s="183">
        <v>2.6839999999999999E-2</v>
      </c>
      <c r="Q90" s="181"/>
      <c r="R90" s="181">
        <v>2.6839999999999999E-2</v>
      </c>
      <c r="S90" s="182">
        <f>ROUND(G90*(P90),3)</f>
        <v>5.3999999999999999E-2</v>
      </c>
      <c r="T90" s="178"/>
      <c r="U90" s="178"/>
      <c r="V90" s="191"/>
      <c r="W90" s="53"/>
      <c r="Z90">
        <v>0</v>
      </c>
    </row>
    <row r="91" spans="1:26" ht="24.95" customHeight="1" x14ac:dyDescent="0.25">
      <c r="A91" s="179"/>
      <c r="B91" s="205">
        <v>2</v>
      </c>
      <c r="C91" s="180" t="s">
        <v>415</v>
      </c>
      <c r="D91" s="236" t="s">
        <v>1741</v>
      </c>
      <c r="E91" s="236"/>
      <c r="F91" s="174" t="s">
        <v>113</v>
      </c>
      <c r="G91" s="175">
        <v>22.154</v>
      </c>
      <c r="H91" s="174"/>
      <c r="I91" s="174">
        <f>ROUND(G91*(H91),2)</f>
        <v>0</v>
      </c>
      <c r="J91" s="176">
        <f>ROUND(G91*(N91),2)</f>
        <v>519.95000000000005</v>
      </c>
      <c r="K91" s="177">
        <f>ROUND(G91*(O91),2)</f>
        <v>0</v>
      </c>
      <c r="L91" s="177">
        <f>ROUND(G91*(H91),2)</f>
        <v>0</v>
      </c>
      <c r="M91" s="177"/>
      <c r="N91" s="177">
        <v>23.47</v>
      </c>
      <c r="O91" s="177"/>
      <c r="P91" s="183">
        <v>7.5920000000000001E-2</v>
      </c>
      <c r="Q91" s="181"/>
      <c r="R91" s="181">
        <v>7.5920000000000001E-2</v>
      </c>
      <c r="S91" s="182">
        <f>ROUND(G91*(P91),3)</f>
        <v>1.6819999999999999</v>
      </c>
      <c r="T91" s="178"/>
      <c r="U91" s="178"/>
      <c r="V91" s="191"/>
      <c r="W91" s="53"/>
      <c r="Z91">
        <v>0</v>
      </c>
    </row>
    <row r="92" spans="1:26" ht="24.95" customHeight="1" x14ac:dyDescent="0.25">
      <c r="A92" s="179"/>
      <c r="B92" s="205">
        <v>3</v>
      </c>
      <c r="C92" s="180" t="s">
        <v>1742</v>
      </c>
      <c r="D92" s="236" t="s">
        <v>1743</v>
      </c>
      <c r="E92" s="236"/>
      <c r="F92" s="174" t="s">
        <v>133</v>
      </c>
      <c r="G92" s="175">
        <v>15.6</v>
      </c>
      <c r="H92" s="174"/>
      <c r="I92" s="174">
        <f>ROUND(G92*(H92),2)</f>
        <v>0</v>
      </c>
      <c r="J92" s="176">
        <f>ROUND(G92*(N92),2)</f>
        <v>54.44</v>
      </c>
      <c r="K92" s="177">
        <f>ROUND(G92*(O92),2)</f>
        <v>0</v>
      </c>
      <c r="L92" s="177">
        <f>ROUND(G92*(H92),2)</f>
        <v>0</v>
      </c>
      <c r="M92" s="177"/>
      <c r="N92" s="177">
        <v>3.49</v>
      </c>
      <c r="O92" s="177"/>
      <c r="P92" s="181"/>
      <c r="Q92" s="181"/>
      <c r="R92" s="181"/>
      <c r="S92" s="182">
        <f>ROUND(G92*(P92),3)</f>
        <v>0</v>
      </c>
      <c r="T92" s="178"/>
      <c r="U92" s="178"/>
      <c r="V92" s="191"/>
      <c r="W92" s="53"/>
      <c r="Z92">
        <v>0</v>
      </c>
    </row>
    <row r="93" spans="1:26" x14ac:dyDescent="0.25">
      <c r="A93" s="10"/>
      <c r="B93" s="204"/>
      <c r="C93" s="172">
        <v>3</v>
      </c>
      <c r="D93" s="235" t="s">
        <v>293</v>
      </c>
      <c r="E93" s="235"/>
      <c r="F93" s="138"/>
      <c r="G93" s="171"/>
      <c r="H93" s="138"/>
      <c r="I93" s="140">
        <f>ROUND((SUM(I89:I92))/1,2)</f>
        <v>0</v>
      </c>
      <c r="J93" s="139"/>
      <c r="K93" s="139"/>
      <c r="L93" s="139">
        <f>ROUND((SUM(L89:L92))/1,2)</f>
        <v>0</v>
      </c>
      <c r="M93" s="139">
        <f>ROUND((SUM(M89:M92))/1,2)</f>
        <v>0</v>
      </c>
      <c r="N93" s="139"/>
      <c r="O93" s="139"/>
      <c r="P93" s="139"/>
      <c r="Q93" s="10"/>
      <c r="R93" s="10"/>
      <c r="S93" s="10">
        <f>ROUND((SUM(S89:S92))/1,2)</f>
        <v>1.74</v>
      </c>
      <c r="T93" s="10"/>
      <c r="U93" s="10"/>
      <c r="V93" s="192">
        <f>ROUND((SUM(V89:V92))/1,2)</f>
        <v>0</v>
      </c>
      <c r="W93" s="208"/>
      <c r="X93" s="137"/>
      <c r="Y93" s="137"/>
      <c r="Z93" s="137"/>
    </row>
    <row r="94" spans="1:26" x14ac:dyDescent="0.25">
      <c r="A94" s="1"/>
      <c r="B94" s="200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193"/>
      <c r="W94" s="53"/>
    </row>
    <row r="95" spans="1:26" x14ac:dyDescent="0.25">
      <c r="A95" s="10"/>
      <c r="B95" s="204"/>
      <c r="C95" s="172">
        <v>6</v>
      </c>
      <c r="D95" s="235" t="s">
        <v>296</v>
      </c>
      <c r="E95" s="235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0"/>
      <c r="W95" s="208"/>
      <c r="X95" s="137"/>
      <c r="Y95" s="137"/>
      <c r="Z95" s="137"/>
    </row>
    <row r="96" spans="1:26" ht="24.95" customHeight="1" x14ac:dyDescent="0.25">
      <c r="A96" s="179"/>
      <c r="B96" s="205">
        <v>4</v>
      </c>
      <c r="C96" s="180" t="s">
        <v>1744</v>
      </c>
      <c r="D96" s="236" t="s">
        <v>1745</v>
      </c>
      <c r="E96" s="236"/>
      <c r="F96" s="174" t="s">
        <v>113</v>
      </c>
      <c r="G96" s="175">
        <v>1.8280000000000001</v>
      </c>
      <c r="H96" s="174"/>
      <c r="I96" s="174">
        <f t="shared" ref="I96:I109" si="0">ROUND(G96*(H96),2)</f>
        <v>0</v>
      </c>
      <c r="J96" s="176">
        <f t="shared" ref="J96:J109" si="1">ROUND(G96*(N96),2)</f>
        <v>2.63</v>
      </c>
      <c r="K96" s="177">
        <f t="shared" ref="K96:K109" si="2">ROUND(G96*(O96),2)</f>
        <v>0</v>
      </c>
      <c r="L96" s="177">
        <f t="shared" ref="L96:L102" si="3">ROUND(G96*(H96),2)</f>
        <v>0</v>
      </c>
      <c r="M96" s="177"/>
      <c r="N96" s="177">
        <v>1.44</v>
      </c>
      <c r="O96" s="177"/>
      <c r="P96" s="183">
        <v>8.0000000000000007E-5</v>
      </c>
      <c r="Q96" s="181"/>
      <c r="R96" s="181">
        <v>8.0000000000000007E-5</v>
      </c>
      <c r="S96" s="182">
        <f t="shared" ref="S96:S109" si="4">ROUND(G96*(P96),3)</f>
        <v>0</v>
      </c>
      <c r="T96" s="178"/>
      <c r="U96" s="178"/>
      <c r="V96" s="191"/>
      <c r="W96" s="53"/>
      <c r="Z96">
        <v>0</v>
      </c>
    </row>
    <row r="97" spans="1:26" ht="24.95" customHeight="1" x14ac:dyDescent="0.25">
      <c r="A97" s="179"/>
      <c r="B97" s="205">
        <v>5</v>
      </c>
      <c r="C97" s="180" t="s">
        <v>1746</v>
      </c>
      <c r="D97" s="236" t="s">
        <v>1747</v>
      </c>
      <c r="E97" s="236"/>
      <c r="F97" s="174" t="s">
        <v>113</v>
      </c>
      <c r="G97" s="175">
        <v>167.31</v>
      </c>
      <c r="H97" s="174"/>
      <c r="I97" s="174">
        <f t="shared" si="0"/>
        <v>0</v>
      </c>
      <c r="J97" s="176">
        <f t="shared" si="1"/>
        <v>307.85000000000002</v>
      </c>
      <c r="K97" s="177">
        <f t="shared" si="2"/>
        <v>0</v>
      </c>
      <c r="L97" s="177">
        <f t="shared" si="3"/>
        <v>0</v>
      </c>
      <c r="M97" s="177"/>
      <c r="N97" s="177">
        <v>1.8399999999999999</v>
      </c>
      <c r="O97" s="177"/>
      <c r="P97" s="183">
        <v>5.2999999999999998E-4</v>
      </c>
      <c r="Q97" s="181"/>
      <c r="R97" s="181">
        <v>5.2999999999999998E-4</v>
      </c>
      <c r="S97" s="182">
        <f t="shared" si="4"/>
        <v>8.8999999999999996E-2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05">
        <v>6</v>
      </c>
      <c r="C98" s="180" t="s">
        <v>1748</v>
      </c>
      <c r="D98" s="236" t="s">
        <v>1749</v>
      </c>
      <c r="E98" s="236"/>
      <c r="F98" s="174" t="s">
        <v>113</v>
      </c>
      <c r="G98" s="175">
        <v>106.124</v>
      </c>
      <c r="H98" s="174"/>
      <c r="I98" s="174">
        <f t="shared" si="0"/>
        <v>0</v>
      </c>
      <c r="J98" s="176">
        <f t="shared" si="1"/>
        <v>932.83</v>
      </c>
      <c r="K98" s="177">
        <f t="shared" si="2"/>
        <v>0</v>
      </c>
      <c r="L98" s="177">
        <f t="shared" si="3"/>
        <v>0</v>
      </c>
      <c r="M98" s="177"/>
      <c r="N98" s="177">
        <v>8.7899999999999991</v>
      </c>
      <c r="O98" s="177"/>
      <c r="P98" s="183">
        <v>9.4500000000000001E-3</v>
      </c>
      <c r="Q98" s="181"/>
      <c r="R98" s="181">
        <v>9.4500000000000001E-3</v>
      </c>
      <c r="S98" s="182">
        <f t="shared" si="4"/>
        <v>1.0029999999999999</v>
      </c>
      <c r="T98" s="178"/>
      <c r="U98" s="178"/>
      <c r="V98" s="191"/>
      <c r="W98" s="53"/>
      <c r="Z98">
        <v>0</v>
      </c>
    </row>
    <row r="99" spans="1:26" ht="35.1" customHeight="1" x14ac:dyDescent="0.25">
      <c r="A99" s="179"/>
      <c r="B99" s="205">
        <v>7</v>
      </c>
      <c r="C99" s="180" t="s">
        <v>493</v>
      </c>
      <c r="D99" s="236" t="s">
        <v>1750</v>
      </c>
      <c r="E99" s="236"/>
      <c r="F99" s="174" t="s">
        <v>113</v>
      </c>
      <c r="G99" s="175">
        <v>167.31</v>
      </c>
      <c r="H99" s="174"/>
      <c r="I99" s="174">
        <f t="shared" si="0"/>
        <v>0</v>
      </c>
      <c r="J99" s="176">
        <f t="shared" si="1"/>
        <v>1534.23</v>
      </c>
      <c r="K99" s="177">
        <f t="shared" si="2"/>
        <v>0</v>
      </c>
      <c r="L99" s="177">
        <f t="shared" si="3"/>
        <v>0</v>
      </c>
      <c r="M99" s="177"/>
      <c r="N99" s="177">
        <v>9.17</v>
      </c>
      <c r="O99" s="177"/>
      <c r="P99" s="183">
        <v>1.312E-2</v>
      </c>
      <c r="Q99" s="181"/>
      <c r="R99" s="181">
        <v>1.312E-2</v>
      </c>
      <c r="S99" s="182">
        <f t="shared" si="4"/>
        <v>2.1949999999999998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05">
        <v>8</v>
      </c>
      <c r="C100" s="180" t="s">
        <v>1751</v>
      </c>
      <c r="D100" s="236" t="s">
        <v>1752</v>
      </c>
      <c r="E100" s="236"/>
      <c r="F100" s="174" t="s">
        <v>113</v>
      </c>
      <c r="G100" s="175">
        <v>167.31</v>
      </c>
      <c r="H100" s="174"/>
      <c r="I100" s="174">
        <f t="shared" si="0"/>
        <v>0</v>
      </c>
      <c r="J100" s="176">
        <f t="shared" si="1"/>
        <v>854.95</v>
      </c>
      <c r="K100" s="177">
        <f t="shared" si="2"/>
        <v>0</v>
      </c>
      <c r="L100" s="177">
        <f t="shared" si="3"/>
        <v>0</v>
      </c>
      <c r="M100" s="177"/>
      <c r="N100" s="177">
        <v>5.1100000000000003</v>
      </c>
      <c r="O100" s="177"/>
      <c r="P100" s="183">
        <v>2.8800000000000002E-3</v>
      </c>
      <c r="Q100" s="181"/>
      <c r="R100" s="181">
        <v>2.8800000000000002E-3</v>
      </c>
      <c r="S100" s="182">
        <f t="shared" si="4"/>
        <v>0.48199999999999998</v>
      </c>
      <c r="T100" s="178"/>
      <c r="U100" s="178"/>
      <c r="V100" s="191"/>
      <c r="W100" s="53"/>
      <c r="Z100">
        <v>0</v>
      </c>
    </row>
    <row r="101" spans="1:26" ht="24.95" customHeight="1" x14ac:dyDescent="0.25">
      <c r="A101" s="179"/>
      <c r="B101" s="205">
        <v>9</v>
      </c>
      <c r="C101" s="180" t="s">
        <v>1753</v>
      </c>
      <c r="D101" s="236" t="s">
        <v>1754</v>
      </c>
      <c r="E101" s="236"/>
      <c r="F101" s="174" t="s">
        <v>152</v>
      </c>
      <c r="G101" s="175">
        <v>0.28699999999999998</v>
      </c>
      <c r="H101" s="174"/>
      <c r="I101" s="174">
        <f t="shared" si="0"/>
        <v>0</v>
      </c>
      <c r="J101" s="176">
        <f t="shared" si="1"/>
        <v>395.66</v>
      </c>
      <c r="K101" s="177">
        <f t="shared" si="2"/>
        <v>0</v>
      </c>
      <c r="L101" s="177">
        <f t="shared" si="3"/>
        <v>0</v>
      </c>
      <c r="M101" s="177"/>
      <c r="N101" s="177">
        <v>1378.62</v>
      </c>
      <c r="O101" s="177"/>
      <c r="P101" s="183">
        <v>1.20296</v>
      </c>
      <c r="Q101" s="181"/>
      <c r="R101" s="181">
        <v>1.20296</v>
      </c>
      <c r="S101" s="182">
        <f t="shared" si="4"/>
        <v>0.34499999999999997</v>
      </c>
      <c r="T101" s="178"/>
      <c r="U101" s="178"/>
      <c r="V101" s="191"/>
      <c r="W101" s="53"/>
      <c r="Z101">
        <v>0</v>
      </c>
    </row>
    <row r="102" spans="1:26" ht="24.95" customHeight="1" x14ac:dyDescent="0.25">
      <c r="A102" s="179"/>
      <c r="B102" s="205">
        <v>10</v>
      </c>
      <c r="C102" s="180" t="s">
        <v>533</v>
      </c>
      <c r="D102" s="236" t="s">
        <v>534</v>
      </c>
      <c r="E102" s="236"/>
      <c r="F102" s="174" t="s">
        <v>113</v>
      </c>
      <c r="G102" s="175">
        <v>40.86</v>
      </c>
      <c r="H102" s="174"/>
      <c r="I102" s="174">
        <f t="shared" si="0"/>
        <v>0</v>
      </c>
      <c r="J102" s="176">
        <f t="shared" si="1"/>
        <v>6.13</v>
      </c>
      <c r="K102" s="177">
        <f t="shared" si="2"/>
        <v>0</v>
      </c>
      <c r="L102" s="177">
        <f t="shared" si="3"/>
        <v>0</v>
      </c>
      <c r="M102" s="177"/>
      <c r="N102" s="177">
        <v>0.15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21">
        <v>11</v>
      </c>
      <c r="C103" s="216" t="s">
        <v>1755</v>
      </c>
      <c r="D103" s="315" t="s">
        <v>536</v>
      </c>
      <c r="E103" s="315"/>
      <c r="F103" s="211" t="s">
        <v>113</v>
      </c>
      <c r="G103" s="212">
        <v>49.031999999999996</v>
      </c>
      <c r="H103" s="211"/>
      <c r="I103" s="211">
        <f t="shared" si="0"/>
        <v>0</v>
      </c>
      <c r="J103" s="213">
        <f t="shared" si="1"/>
        <v>44.62</v>
      </c>
      <c r="K103" s="214">
        <f t="shared" si="2"/>
        <v>0</v>
      </c>
      <c r="L103" s="214"/>
      <c r="M103" s="214">
        <f>ROUND(G103*(H103),2)</f>
        <v>0</v>
      </c>
      <c r="N103" s="214">
        <v>0.91</v>
      </c>
      <c r="O103" s="214"/>
      <c r="P103" s="217"/>
      <c r="Q103" s="217"/>
      <c r="R103" s="217"/>
      <c r="S103" s="218">
        <f t="shared" si="4"/>
        <v>0</v>
      </c>
      <c r="T103" s="215"/>
      <c r="U103" s="215"/>
      <c r="V103" s="220"/>
      <c r="W103" s="53"/>
      <c r="Z103">
        <v>0</v>
      </c>
    </row>
    <row r="104" spans="1:26" ht="24.95" customHeight="1" x14ac:dyDescent="0.25">
      <c r="A104" s="179"/>
      <c r="B104" s="205">
        <v>12</v>
      </c>
      <c r="C104" s="180" t="s">
        <v>1756</v>
      </c>
      <c r="D104" s="236" t="s">
        <v>1757</v>
      </c>
      <c r="E104" s="236"/>
      <c r="F104" s="174" t="s">
        <v>133</v>
      </c>
      <c r="G104" s="175">
        <v>64.349999999999994</v>
      </c>
      <c r="H104" s="174"/>
      <c r="I104" s="174">
        <f t="shared" si="0"/>
        <v>0</v>
      </c>
      <c r="J104" s="176">
        <f t="shared" si="1"/>
        <v>14.16</v>
      </c>
      <c r="K104" s="177">
        <f t="shared" si="2"/>
        <v>0</v>
      </c>
      <c r="L104" s="177">
        <f>ROUND(G104*(H104),2)</f>
        <v>0</v>
      </c>
      <c r="M104" s="177"/>
      <c r="N104" s="177">
        <v>0.22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1"/>
      <c r="W104" s="53"/>
      <c r="Z104">
        <v>0</v>
      </c>
    </row>
    <row r="105" spans="1:26" ht="35.1" customHeight="1" x14ac:dyDescent="0.25">
      <c r="A105" s="179"/>
      <c r="B105" s="221">
        <v>13</v>
      </c>
      <c r="C105" s="216" t="s">
        <v>1758</v>
      </c>
      <c r="D105" s="315" t="s">
        <v>1759</v>
      </c>
      <c r="E105" s="315"/>
      <c r="F105" s="211" t="s">
        <v>133</v>
      </c>
      <c r="G105" s="212">
        <v>70.784999999999997</v>
      </c>
      <c r="H105" s="211"/>
      <c r="I105" s="211">
        <f t="shared" si="0"/>
        <v>0</v>
      </c>
      <c r="J105" s="213">
        <f t="shared" si="1"/>
        <v>21.94</v>
      </c>
      <c r="K105" s="214">
        <f t="shared" si="2"/>
        <v>0</v>
      </c>
      <c r="L105" s="214"/>
      <c r="M105" s="214">
        <f>ROUND(G105*(H105),2)</f>
        <v>0</v>
      </c>
      <c r="N105" s="214">
        <v>0.31</v>
      </c>
      <c r="O105" s="214"/>
      <c r="P105" s="217"/>
      <c r="Q105" s="217"/>
      <c r="R105" s="217"/>
      <c r="S105" s="218">
        <f t="shared" si="4"/>
        <v>0</v>
      </c>
      <c r="T105" s="215"/>
      <c r="U105" s="215"/>
      <c r="V105" s="220"/>
      <c r="W105" s="53"/>
      <c r="Z105">
        <v>0</v>
      </c>
    </row>
    <row r="106" spans="1:26" ht="24.95" customHeight="1" x14ac:dyDescent="0.25">
      <c r="A106" s="179"/>
      <c r="B106" s="205">
        <v>14</v>
      </c>
      <c r="C106" s="180" t="s">
        <v>1760</v>
      </c>
      <c r="D106" s="236" t="s">
        <v>1761</v>
      </c>
      <c r="E106" s="236"/>
      <c r="F106" s="174" t="s">
        <v>120</v>
      </c>
      <c r="G106" s="175">
        <v>7.048</v>
      </c>
      <c r="H106" s="174"/>
      <c r="I106" s="174">
        <f t="shared" si="0"/>
        <v>0</v>
      </c>
      <c r="J106" s="176">
        <f t="shared" si="1"/>
        <v>2325.84</v>
      </c>
      <c r="K106" s="177">
        <f t="shared" si="2"/>
        <v>0</v>
      </c>
      <c r="L106" s="177">
        <f>ROUND(G106*(H106),2)</f>
        <v>0</v>
      </c>
      <c r="M106" s="177"/>
      <c r="N106" s="177">
        <v>330</v>
      </c>
      <c r="O106" s="177"/>
      <c r="P106" s="181"/>
      <c r="Q106" s="181"/>
      <c r="R106" s="181"/>
      <c r="S106" s="182">
        <f t="shared" si="4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05">
        <v>15</v>
      </c>
      <c r="C107" s="180" t="s">
        <v>1762</v>
      </c>
      <c r="D107" s="236" t="s">
        <v>1763</v>
      </c>
      <c r="E107" s="236"/>
      <c r="F107" s="174" t="s">
        <v>175</v>
      </c>
      <c r="G107" s="175">
        <v>4</v>
      </c>
      <c r="H107" s="174"/>
      <c r="I107" s="174">
        <f t="shared" si="0"/>
        <v>0</v>
      </c>
      <c r="J107" s="176">
        <f t="shared" si="1"/>
        <v>228.68</v>
      </c>
      <c r="K107" s="177">
        <f t="shared" si="2"/>
        <v>0</v>
      </c>
      <c r="L107" s="177">
        <f>ROUND(G107*(H107),2)</f>
        <v>0</v>
      </c>
      <c r="M107" s="177"/>
      <c r="N107" s="177">
        <v>57.17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1"/>
      <c r="W107" s="53"/>
      <c r="Z107">
        <v>0</v>
      </c>
    </row>
    <row r="108" spans="1:26" ht="24.95" customHeight="1" x14ac:dyDescent="0.25">
      <c r="A108" s="179"/>
      <c r="B108" s="221">
        <v>16</v>
      </c>
      <c r="C108" s="216" t="s">
        <v>1764</v>
      </c>
      <c r="D108" s="315" t="s">
        <v>1765</v>
      </c>
      <c r="E108" s="315"/>
      <c r="F108" s="211" t="s">
        <v>175</v>
      </c>
      <c r="G108" s="212">
        <v>2</v>
      </c>
      <c r="H108" s="211"/>
      <c r="I108" s="211">
        <f t="shared" si="0"/>
        <v>0</v>
      </c>
      <c r="J108" s="213">
        <f t="shared" si="1"/>
        <v>84</v>
      </c>
      <c r="K108" s="214">
        <f t="shared" si="2"/>
        <v>0</v>
      </c>
      <c r="L108" s="214"/>
      <c r="M108" s="214">
        <f>ROUND(G108*(H108),2)</f>
        <v>0</v>
      </c>
      <c r="N108" s="214">
        <v>42</v>
      </c>
      <c r="O108" s="214"/>
      <c r="P108" s="217"/>
      <c r="Q108" s="217"/>
      <c r="R108" s="217"/>
      <c r="S108" s="218">
        <f t="shared" si="4"/>
        <v>0</v>
      </c>
      <c r="T108" s="215"/>
      <c r="U108" s="215"/>
      <c r="V108" s="220"/>
      <c r="W108" s="53"/>
      <c r="Z108">
        <v>0</v>
      </c>
    </row>
    <row r="109" spans="1:26" ht="24.95" customHeight="1" x14ac:dyDescent="0.25">
      <c r="A109" s="179"/>
      <c r="B109" s="221">
        <v>17</v>
      </c>
      <c r="C109" s="216" t="s">
        <v>1766</v>
      </c>
      <c r="D109" s="315" t="s">
        <v>1767</v>
      </c>
      <c r="E109" s="315"/>
      <c r="F109" s="211" t="s">
        <v>175</v>
      </c>
      <c r="G109" s="212">
        <v>2</v>
      </c>
      <c r="H109" s="211"/>
      <c r="I109" s="211">
        <f t="shared" si="0"/>
        <v>0</v>
      </c>
      <c r="J109" s="213">
        <f t="shared" si="1"/>
        <v>43.06</v>
      </c>
      <c r="K109" s="214">
        <f t="shared" si="2"/>
        <v>0</v>
      </c>
      <c r="L109" s="214"/>
      <c r="M109" s="214">
        <f>ROUND(G109*(H109),2)</f>
        <v>0</v>
      </c>
      <c r="N109" s="214">
        <v>21.53</v>
      </c>
      <c r="O109" s="214"/>
      <c r="P109" s="217"/>
      <c r="Q109" s="217"/>
      <c r="R109" s="217"/>
      <c r="S109" s="218">
        <f t="shared" si="4"/>
        <v>0</v>
      </c>
      <c r="T109" s="215"/>
      <c r="U109" s="215"/>
      <c r="V109" s="220"/>
      <c r="W109" s="53"/>
      <c r="Z109">
        <v>0</v>
      </c>
    </row>
    <row r="110" spans="1:26" x14ac:dyDescent="0.25">
      <c r="A110" s="10"/>
      <c r="B110" s="204"/>
      <c r="C110" s="172">
        <v>6</v>
      </c>
      <c r="D110" s="235" t="s">
        <v>296</v>
      </c>
      <c r="E110" s="235"/>
      <c r="F110" s="138"/>
      <c r="G110" s="171"/>
      <c r="H110" s="138"/>
      <c r="I110" s="140">
        <f>ROUND((SUM(I95:I109))/1,2)</f>
        <v>0</v>
      </c>
      <c r="J110" s="139"/>
      <c r="K110" s="139"/>
      <c r="L110" s="139">
        <f>ROUND((SUM(L95:L109))/1,2)</f>
        <v>0</v>
      </c>
      <c r="M110" s="139">
        <f>ROUND((SUM(M95:M109))/1,2)</f>
        <v>0</v>
      </c>
      <c r="N110" s="139"/>
      <c r="O110" s="139"/>
      <c r="P110" s="139"/>
      <c r="Q110" s="10"/>
      <c r="R110" s="10"/>
      <c r="S110" s="10">
        <f>ROUND((SUM(S95:S109))/1,2)</f>
        <v>4.1100000000000003</v>
      </c>
      <c r="T110" s="10"/>
      <c r="U110" s="10"/>
      <c r="V110" s="192">
        <f>ROUND((SUM(V95:V109))/1,2)</f>
        <v>0</v>
      </c>
      <c r="W110" s="208"/>
      <c r="X110" s="137"/>
      <c r="Y110" s="137"/>
      <c r="Z110" s="137"/>
    </row>
    <row r="111" spans="1:26" x14ac:dyDescent="0.25">
      <c r="A111" s="1"/>
      <c r="B111" s="200"/>
      <c r="C111" s="1"/>
      <c r="D111" s="1"/>
      <c r="E111" s="131"/>
      <c r="F111" s="131"/>
      <c r="G111" s="165"/>
      <c r="H111" s="131"/>
      <c r="I111" s="131"/>
      <c r="J111" s="132"/>
      <c r="K111" s="132"/>
      <c r="L111" s="132"/>
      <c r="M111" s="132"/>
      <c r="N111" s="132"/>
      <c r="O111" s="132"/>
      <c r="P111" s="132"/>
      <c r="Q111" s="1"/>
      <c r="R111" s="1"/>
      <c r="S111" s="1"/>
      <c r="T111" s="1"/>
      <c r="U111" s="1"/>
      <c r="V111" s="193"/>
      <c r="W111" s="53"/>
    </row>
    <row r="112" spans="1:26" x14ac:dyDescent="0.25">
      <c r="A112" s="10"/>
      <c r="B112" s="204"/>
      <c r="C112" s="172">
        <v>9</v>
      </c>
      <c r="D112" s="235" t="s">
        <v>78</v>
      </c>
      <c r="E112" s="235"/>
      <c r="F112" s="138"/>
      <c r="G112" s="171"/>
      <c r="H112" s="138"/>
      <c r="I112" s="138"/>
      <c r="J112" s="139"/>
      <c r="K112" s="139"/>
      <c r="L112" s="139"/>
      <c r="M112" s="139"/>
      <c r="N112" s="139"/>
      <c r="O112" s="139"/>
      <c r="P112" s="139"/>
      <c r="Q112" s="10"/>
      <c r="R112" s="10"/>
      <c r="S112" s="10"/>
      <c r="T112" s="10"/>
      <c r="U112" s="10"/>
      <c r="V112" s="190"/>
      <c r="W112" s="208"/>
      <c r="X112" s="137"/>
      <c r="Y112" s="137"/>
      <c r="Z112" s="137"/>
    </row>
    <row r="113" spans="1:26" ht="24.95" customHeight="1" x14ac:dyDescent="0.25">
      <c r="A113" s="179"/>
      <c r="B113" s="205">
        <v>18</v>
      </c>
      <c r="C113" s="180" t="s">
        <v>1768</v>
      </c>
      <c r="D113" s="236" t="s">
        <v>1769</v>
      </c>
      <c r="E113" s="236"/>
      <c r="F113" s="174" t="s">
        <v>113</v>
      </c>
      <c r="G113" s="175">
        <v>40.86</v>
      </c>
      <c r="H113" s="174"/>
      <c r="I113" s="174">
        <f t="shared" ref="I113:I132" si="5">ROUND(G113*(H113),2)</f>
        <v>0</v>
      </c>
      <c r="J113" s="176">
        <f t="shared" ref="J113:J132" si="6">ROUND(G113*(N113),2)</f>
        <v>114.82</v>
      </c>
      <c r="K113" s="177">
        <f t="shared" ref="K113:K132" si="7">ROUND(G113*(O113),2)</f>
        <v>0</v>
      </c>
      <c r="L113" s="177">
        <f t="shared" ref="L113:L132" si="8">ROUND(G113*(H113),2)</f>
        <v>0</v>
      </c>
      <c r="M113" s="177"/>
      <c r="N113" s="177">
        <v>2.81</v>
      </c>
      <c r="O113" s="177"/>
      <c r="P113" s="183">
        <v>1.5300000000000001E-3</v>
      </c>
      <c r="Q113" s="181"/>
      <c r="R113" s="181">
        <v>1.5300000000000001E-3</v>
      </c>
      <c r="S113" s="182">
        <f t="shared" ref="S113:S132" si="9">ROUND(G113*(P113),3)</f>
        <v>6.3E-2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05">
        <v>19</v>
      </c>
      <c r="C114" s="180" t="s">
        <v>585</v>
      </c>
      <c r="D114" s="236" t="s">
        <v>586</v>
      </c>
      <c r="E114" s="236"/>
      <c r="F114" s="174" t="s">
        <v>113</v>
      </c>
      <c r="G114" s="175">
        <v>40.86</v>
      </c>
      <c r="H114" s="174"/>
      <c r="I114" s="174">
        <f t="shared" si="5"/>
        <v>0</v>
      </c>
      <c r="J114" s="176">
        <f t="shared" si="6"/>
        <v>166.71</v>
      </c>
      <c r="K114" s="177">
        <f t="shared" si="7"/>
        <v>0</v>
      </c>
      <c r="L114" s="177">
        <f t="shared" si="8"/>
        <v>0</v>
      </c>
      <c r="M114" s="177"/>
      <c r="N114" s="177">
        <v>4.08</v>
      </c>
      <c r="O114" s="177"/>
      <c r="P114" s="183">
        <v>5.0000000000000002E-5</v>
      </c>
      <c r="Q114" s="181"/>
      <c r="R114" s="181">
        <v>5.0000000000000002E-5</v>
      </c>
      <c r="S114" s="182">
        <f t="shared" si="9"/>
        <v>2E-3</v>
      </c>
      <c r="T114" s="178"/>
      <c r="U114" s="178"/>
      <c r="V114" s="191"/>
      <c r="W114" s="53"/>
      <c r="Z114">
        <v>0</v>
      </c>
    </row>
    <row r="115" spans="1:26" ht="24.95" customHeight="1" x14ac:dyDescent="0.25">
      <c r="A115" s="179"/>
      <c r="B115" s="205">
        <v>20</v>
      </c>
      <c r="C115" s="180" t="s">
        <v>1770</v>
      </c>
      <c r="D115" s="236" t="s">
        <v>1771</v>
      </c>
      <c r="E115" s="236"/>
      <c r="F115" s="174" t="s">
        <v>133</v>
      </c>
      <c r="G115" s="175">
        <v>10.96</v>
      </c>
      <c r="H115" s="174"/>
      <c r="I115" s="174">
        <f t="shared" si="5"/>
        <v>0</v>
      </c>
      <c r="J115" s="176">
        <f t="shared" si="6"/>
        <v>48.99</v>
      </c>
      <c r="K115" s="177">
        <f t="shared" si="7"/>
        <v>0</v>
      </c>
      <c r="L115" s="177">
        <f t="shared" si="8"/>
        <v>0</v>
      </c>
      <c r="M115" s="177"/>
      <c r="N115" s="177">
        <v>4.47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21</v>
      </c>
      <c r="C116" s="180" t="s">
        <v>1772</v>
      </c>
      <c r="D116" s="236" t="s">
        <v>1773</v>
      </c>
      <c r="E116" s="236"/>
      <c r="F116" s="174" t="s">
        <v>133</v>
      </c>
      <c r="G116" s="175">
        <v>10.96</v>
      </c>
      <c r="H116" s="174"/>
      <c r="I116" s="174">
        <f t="shared" si="5"/>
        <v>0</v>
      </c>
      <c r="J116" s="176">
        <f t="shared" si="6"/>
        <v>34.409999999999997</v>
      </c>
      <c r="K116" s="177">
        <f t="shared" si="7"/>
        <v>0</v>
      </c>
      <c r="L116" s="177">
        <f t="shared" si="8"/>
        <v>0</v>
      </c>
      <c r="M116" s="177"/>
      <c r="N116" s="177">
        <v>3.14</v>
      </c>
      <c r="O116" s="177"/>
      <c r="P116" s="181"/>
      <c r="Q116" s="181"/>
      <c r="R116" s="181"/>
      <c r="S116" s="182">
        <f t="shared" si="9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22</v>
      </c>
      <c r="C117" s="180" t="s">
        <v>116</v>
      </c>
      <c r="D117" s="236" t="s">
        <v>1774</v>
      </c>
      <c r="E117" s="236"/>
      <c r="F117" s="174" t="s">
        <v>113</v>
      </c>
      <c r="G117" s="175">
        <v>5.6980000000000004</v>
      </c>
      <c r="H117" s="174"/>
      <c r="I117" s="174">
        <f t="shared" si="5"/>
        <v>0</v>
      </c>
      <c r="J117" s="176">
        <f t="shared" si="6"/>
        <v>15.1</v>
      </c>
      <c r="K117" s="177">
        <f t="shared" si="7"/>
        <v>0</v>
      </c>
      <c r="L117" s="177">
        <f t="shared" si="8"/>
        <v>0</v>
      </c>
      <c r="M117" s="177"/>
      <c r="N117" s="177">
        <v>2.65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23</v>
      </c>
      <c r="C118" s="180" t="s">
        <v>1775</v>
      </c>
      <c r="D118" s="236" t="s">
        <v>1776</v>
      </c>
      <c r="E118" s="236"/>
      <c r="F118" s="174" t="s">
        <v>113</v>
      </c>
      <c r="G118" s="175">
        <v>41.88</v>
      </c>
      <c r="H118" s="174"/>
      <c r="I118" s="174">
        <f t="shared" si="5"/>
        <v>0</v>
      </c>
      <c r="J118" s="176">
        <f t="shared" si="6"/>
        <v>85.02</v>
      </c>
      <c r="K118" s="177">
        <f t="shared" si="7"/>
        <v>0</v>
      </c>
      <c r="L118" s="177">
        <f t="shared" si="8"/>
        <v>0</v>
      </c>
      <c r="M118" s="177"/>
      <c r="N118" s="177">
        <v>2.0299999999999998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05">
        <v>24</v>
      </c>
      <c r="C119" s="180" t="s">
        <v>1777</v>
      </c>
      <c r="D119" s="236" t="s">
        <v>1778</v>
      </c>
      <c r="E119" s="236"/>
      <c r="F119" s="174" t="s">
        <v>175</v>
      </c>
      <c r="G119" s="175">
        <v>4</v>
      </c>
      <c r="H119" s="174"/>
      <c r="I119" s="174">
        <f t="shared" si="5"/>
        <v>0</v>
      </c>
      <c r="J119" s="176">
        <f t="shared" si="6"/>
        <v>1.56</v>
      </c>
      <c r="K119" s="177">
        <f t="shared" si="7"/>
        <v>0</v>
      </c>
      <c r="L119" s="177">
        <f t="shared" si="8"/>
        <v>0</v>
      </c>
      <c r="M119" s="177"/>
      <c r="N119" s="177">
        <v>0.39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1"/>
      <c r="W119" s="53"/>
      <c r="Z119">
        <v>0</v>
      </c>
    </row>
    <row r="120" spans="1:26" ht="24.95" customHeight="1" x14ac:dyDescent="0.25">
      <c r="A120" s="179"/>
      <c r="B120" s="205">
        <v>25</v>
      </c>
      <c r="C120" s="180" t="s">
        <v>1779</v>
      </c>
      <c r="D120" s="236" t="s">
        <v>1780</v>
      </c>
      <c r="E120" s="236"/>
      <c r="F120" s="174" t="s">
        <v>175</v>
      </c>
      <c r="G120" s="175">
        <v>3</v>
      </c>
      <c r="H120" s="174"/>
      <c r="I120" s="174">
        <f t="shared" si="5"/>
        <v>0</v>
      </c>
      <c r="J120" s="176">
        <f t="shared" si="6"/>
        <v>1.92</v>
      </c>
      <c r="K120" s="177">
        <f t="shared" si="7"/>
        <v>0</v>
      </c>
      <c r="L120" s="177">
        <f t="shared" si="8"/>
        <v>0</v>
      </c>
      <c r="M120" s="177"/>
      <c r="N120" s="177">
        <v>0.64</v>
      </c>
      <c r="O120" s="177"/>
      <c r="P120" s="181"/>
      <c r="Q120" s="181"/>
      <c r="R120" s="181"/>
      <c r="S120" s="182">
        <f t="shared" si="9"/>
        <v>0</v>
      </c>
      <c r="T120" s="178"/>
      <c r="U120" s="178"/>
      <c r="V120" s="191"/>
      <c r="W120" s="53"/>
      <c r="Z120">
        <v>0</v>
      </c>
    </row>
    <row r="121" spans="1:26" ht="24.95" customHeight="1" x14ac:dyDescent="0.25">
      <c r="A121" s="179"/>
      <c r="B121" s="205">
        <v>26</v>
      </c>
      <c r="C121" s="180" t="s">
        <v>1781</v>
      </c>
      <c r="D121" s="236" t="s">
        <v>1782</v>
      </c>
      <c r="E121" s="236"/>
      <c r="F121" s="174" t="s">
        <v>113</v>
      </c>
      <c r="G121" s="175">
        <v>1.8280000000000001</v>
      </c>
      <c r="H121" s="174"/>
      <c r="I121" s="174">
        <f t="shared" si="5"/>
        <v>0</v>
      </c>
      <c r="J121" s="176">
        <f t="shared" si="6"/>
        <v>22.1</v>
      </c>
      <c r="K121" s="177">
        <f t="shared" si="7"/>
        <v>0</v>
      </c>
      <c r="L121" s="177">
        <f t="shared" si="8"/>
        <v>0</v>
      </c>
      <c r="M121" s="177"/>
      <c r="N121" s="177">
        <v>12.09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1"/>
      <c r="W121" s="53"/>
      <c r="Z121">
        <v>0</v>
      </c>
    </row>
    <row r="122" spans="1:26" ht="24.95" customHeight="1" x14ac:dyDescent="0.25">
      <c r="A122" s="179"/>
      <c r="B122" s="205">
        <v>27</v>
      </c>
      <c r="C122" s="180" t="s">
        <v>1783</v>
      </c>
      <c r="D122" s="236" t="s">
        <v>1784</v>
      </c>
      <c r="E122" s="236"/>
      <c r="F122" s="174" t="s">
        <v>113</v>
      </c>
      <c r="G122" s="175">
        <v>5.319</v>
      </c>
      <c r="H122" s="174"/>
      <c r="I122" s="174">
        <f t="shared" si="5"/>
        <v>0</v>
      </c>
      <c r="J122" s="176">
        <f t="shared" si="6"/>
        <v>82.71</v>
      </c>
      <c r="K122" s="177">
        <f t="shared" si="7"/>
        <v>0</v>
      </c>
      <c r="L122" s="177">
        <f t="shared" si="8"/>
        <v>0</v>
      </c>
      <c r="M122" s="177"/>
      <c r="N122" s="177">
        <v>15.55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28</v>
      </c>
      <c r="C123" s="180" t="s">
        <v>1785</v>
      </c>
      <c r="D123" s="236" t="s">
        <v>1786</v>
      </c>
      <c r="E123" s="236"/>
      <c r="F123" s="174" t="s">
        <v>175</v>
      </c>
      <c r="G123" s="175">
        <v>3</v>
      </c>
      <c r="H123" s="174"/>
      <c r="I123" s="174">
        <f t="shared" si="5"/>
        <v>0</v>
      </c>
      <c r="J123" s="176">
        <f t="shared" si="6"/>
        <v>30.57</v>
      </c>
      <c r="K123" s="177">
        <f t="shared" si="7"/>
        <v>0</v>
      </c>
      <c r="L123" s="177">
        <f t="shared" si="8"/>
        <v>0</v>
      </c>
      <c r="M123" s="177"/>
      <c r="N123" s="177">
        <v>10.19</v>
      </c>
      <c r="O123" s="177"/>
      <c r="P123" s="181"/>
      <c r="Q123" s="181"/>
      <c r="R123" s="181"/>
      <c r="S123" s="182">
        <f t="shared" si="9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05">
        <v>29</v>
      </c>
      <c r="C124" s="180" t="s">
        <v>1787</v>
      </c>
      <c r="D124" s="236" t="s">
        <v>1788</v>
      </c>
      <c r="E124" s="236"/>
      <c r="F124" s="174" t="s">
        <v>113</v>
      </c>
      <c r="G124" s="175">
        <v>105.489</v>
      </c>
      <c r="H124" s="174"/>
      <c r="I124" s="174">
        <f t="shared" si="5"/>
        <v>0</v>
      </c>
      <c r="J124" s="176">
        <f t="shared" si="6"/>
        <v>371.32</v>
      </c>
      <c r="K124" s="177">
        <f t="shared" si="7"/>
        <v>0</v>
      </c>
      <c r="L124" s="177">
        <f t="shared" si="8"/>
        <v>0</v>
      </c>
      <c r="M124" s="177"/>
      <c r="N124" s="177">
        <v>3.52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1"/>
      <c r="W124" s="53"/>
      <c r="Z124">
        <v>0</v>
      </c>
    </row>
    <row r="125" spans="1:26" ht="24.95" customHeight="1" x14ac:dyDescent="0.25">
      <c r="A125" s="179"/>
      <c r="B125" s="205">
        <v>30</v>
      </c>
      <c r="C125" s="180" t="s">
        <v>1789</v>
      </c>
      <c r="D125" s="236" t="s">
        <v>1790</v>
      </c>
      <c r="E125" s="236"/>
      <c r="F125" s="174" t="s">
        <v>113</v>
      </c>
      <c r="G125" s="175">
        <v>29.434999999999999</v>
      </c>
      <c r="H125" s="174"/>
      <c r="I125" s="174">
        <f t="shared" si="5"/>
        <v>0</v>
      </c>
      <c r="J125" s="176">
        <f t="shared" si="6"/>
        <v>211.05</v>
      </c>
      <c r="K125" s="177">
        <f t="shared" si="7"/>
        <v>0</v>
      </c>
      <c r="L125" s="177">
        <f t="shared" si="8"/>
        <v>0</v>
      </c>
      <c r="M125" s="177"/>
      <c r="N125" s="177">
        <v>7.17</v>
      </c>
      <c r="O125" s="177"/>
      <c r="P125" s="181"/>
      <c r="Q125" s="181"/>
      <c r="R125" s="181"/>
      <c r="S125" s="182">
        <f t="shared" si="9"/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05">
        <v>31</v>
      </c>
      <c r="C126" s="180" t="s">
        <v>1791</v>
      </c>
      <c r="D126" s="236" t="s">
        <v>1792</v>
      </c>
      <c r="E126" s="236"/>
      <c r="F126" s="174" t="s">
        <v>152</v>
      </c>
      <c r="G126" s="175">
        <v>9.8160000000000007</v>
      </c>
      <c r="H126" s="174"/>
      <c r="I126" s="174">
        <f t="shared" si="5"/>
        <v>0</v>
      </c>
      <c r="J126" s="176">
        <f t="shared" si="6"/>
        <v>94.63</v>
      </c>
      <c r="K126" s="177">
        <f t="shared" si="7"/>
        <v>0</v>
      </c>
      <c r="L126" s="177">
        <f t="shared" si="8"/>
        <v>0</v>
      </c>
      <c r="M126" s="177"/>
      <c r="N126" s="177">
        <v>9.64</v>
      </c>
      <c r="O126" s="177"/>
      <c r="P126" s="181"/>
      <c r="Q126" s="181"/>
      <c r="R126" s="181"/>
      <c r="S126" s="182">
        <f t="shared" si="9"/>
        <v>0</v>
      </c>
      <c r="T126" s="178"/>
      <c r="U126" s="178"/>
      <c r="V126" s="191"/>
      <c r="W126" s="53"/>
      <c r="Z126">
        <v>0</v>
      </c>
    </row>
    <row r="127" spans="1:26" ht="24.95" customHeight="1" x14ac:dyDescent="0.25">
      <c r="A127" s="179"/>
      <c r="B127" s="205">
        <v>32</v>
      </c>
      <c r="C127" s="180" t="s">
        <v>1793</v>
      </c>
      <c r="D127" s="236" t="s">
        <v>1794</v>
      </c>
      <c r="E127" s="236"/>
      <c r="F127" s="174" t="s">
        <v>152</v>
      </c>
      <c r="G127" s="175">
        <v>9.8160000000000007</v>
      </c>
      <c r="H127" s="174"/>
      <c r="I127" s="174">
        <f t="shared" si="5"/>
        <v>0</v>
      </c>
      <c r="J127" s="176">
        <f t="shared" si="6"/>
        <v>66.260000000000005</v>
      </c>
      <c r="K127" s="177">
        <f t="shared" si="7"/>
        <v>0</v>
      </c>
      <c r="L127" s="177">
        <f t="shared" si="8"/>
        <v>0</v>
      </c>
      <c r="M127" s="177"/>
      <c r="N127" s="177">
        <v>6.75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05">
        <v>33</v>
      </c>
      <c r="C128" s="180" t="s">
        <v>150</v>
      </c>
      <c r="D128" s="236" t="s">
        <v>151</v>
      </c>
      <c r="E128" s="236"/>
      <c r="F128" s="174" t="s">
        <v>152</v>
      </c>
      <c r="G128" s="175">
        <v>9.8160000000000007</v>
      </c>
      <c r="H128" s="174"/>
      <c r="I128" s="174">
        <f t="shared" si="5"/>
        <v>0</v>
      </c>
      <c r="J128" s="176">
        <f t="shared" si="6"/>
        <v>123.88</v>
      </c>
      <c r="K128" s="177">
        <f t="shared" si="7"/>
        <v>0</v>
      </c>
      <c r="L128" s="177">
        <f t="shared" si="8"/>
        <v>0</v>
      </c>
      <c r="M128" s="177"/>
      <c r="N128" s="177">
        <v>12.62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1"/>
      <c r="W128" s="53"/>
      <c r="Z128">
        <v>0</v>
      </c>
    </row>
    <row r="129" spans="1:26" ht="24.95" customHeight="1" x14ac:dyDescent="0.25">
      <c r="A129" s="179"/>
      <c r="B129" s="205">
        <v>34</v>
      </c>
      <c r="C129" s="180" t="s">
        <v>153</v>
      </c>
      <c r="D129" s="236" t="s">
        <v>154</v>
      </c>
      <c r="E129" s="236"/>
      <c r="F129" s="174" t="s">
        <v>152</v>
      </c>
      <c r="G129" s="175">
        <v>166.87200000000001</v>
      </c>
      <c r="H129" s="174"/>
      <c r="I129" s="174">
        <f t="shared" si="5"/>
        <v>0</v>
      </c>
      <c r="J129" s="176">
        <f t="shared" si="6"/>
        <v>66.75</v>
      </c>
      <c r="K129" s="177">
        <f t="shared" si="7"/>
        <v>0</v>
      </c>
      <c r="L129" s="177">
        <f t="shared" si="8"/>
        <v>0</v>
      </c>
      <c r="M129" s="177"/>
      <c r="N129" s="177">
        <v>0.4</v>
      </c>
      <c r="O129" s="177"/>
      <c r="P129" s="181"/>
      <c r="Q129" s="181"/>
      <c r="R129" s="181"/>
      <c r="S129" s="182">
        <f t="shared" si="9"/>
        <v>0</v>
      </c>
      <c r="T129" s="178"/>
      <c r="U129" s="178"/>
      <c r="V129" s="191"/>
      <c r="W129" s="53"/>
      <c r="Z129">
        <v>0</v>
      </c>
    </row>
    <row r="130" spans="1:26" ht="24.95" customHeight="1" x14ac:dyDescent="0.25">
      <c r="A130" s="179"/>
      <c r="B130" s="205">
        <v>35</v>
      </c>
      <c r="C130" s="180" t="s">
        <v>155</v>
      </c>
      <c r="D130" s="236" t="s">
        <v>156</v>
      </c>
      <c r="E130" s="236"/>
      <c r="F130" s="174" t="s">
        <v>152</v>
      </c>
      <c r="G130" s="175">
        <v>9.8160000000000007</v>
      </c>
      <c r="H130" s="174"/>
      <c r="I130" s="174">
        <f t="shared" si="5"/>
        <v>0</v>
      </c>
      <c r="J130" s="176">
        <f t="shared" si="6"/>
        <v>95.41</v>
      </c>
      <c r="K130" s="177">
        <f t="shared" si="7"/>
        <v>0</v>
      </c>
      <c r="L130" s="177">
        <f t="shared" si="8"/>
        <v>0</v>
      </c>
      <c r="M130" s="177"/>
      <c r="N130" s="177">
        <v>9.7200000000000006</v>
      </c>
      <c r="O130" s="177"/>
      <c r="P130" s="181"/>
      <c r="Q130" s="181"/>
      <c r="R130" s="181"/>
      <c r="S130" s="182">
        <f t="shared" si="9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05">
        <v>36</v>
      </c>
      <c r="C131" s="180" t="s">
        <v>161</v>
      </c>
      <c r="D131" s="236" t="s">
        <v>1795</v>
      </c>
      <c r="E131" s="236"/>
      <c r="F131" s="174" t="s">
        <v>152</v>
      </c>
      <c r="G131" s="175">
        <v>9.8160000000000007</v>
      </c>
      <c r="H131" s="174"/>
      <c r="I131" s="174">
        <f t="shared" si="5"/>
        <v>0</v>
      </c>
      <c r="J131" s="176">
        <f t="shared" si="6"/>
        <v>176.69</v>
      </c>
      <c r="K131" s="177">
        <f t="shared" si="7"/>
        <v>0</v>
      </c>
      <c r="L131" s="177">
        <f t="shared" si="8"/>
        <v>0</v>
      </c>
      <c r="M131" s="177"/>
      <c r="N131" s="177">
        <v>18</v>
      </c>
      <c r="O131" s="177"/>
      <c r="P131" s="181"/>
      <c r="Q131" s="181"/>
      <c r="R131" s="181"/>
      <c r="S131" s="182">
        <f t="shared" si="9"/>
        <v>0</v>
      </c>
      <c r="T131" s="178"/>
      <c r="U131" s="178"/>
      <c r="V131" s="191"/>
      <c r="W131" s="53"/>
      <c r="Z131">
        <v>0</v>
      </c>
    </row>
    <row r="132" spans="1:26" ht="35.1" customHeight="1" x14ac:dyDescent="0.25">
      <c r="A132" s="179"/>
      <c r="B132" s="205">
        <v>37</v>
      </c>
      <c r="C132" s="180" t="s">
        <v>286</v>
      </c>
      <c r="D132" s="236" t="s">
        <v>1796</v>
      </c>
      <c r="E132" s="236"/>
      <c r="F132" s="174" t="s">
        <v>279</v>
      </c>
      <c r="G132" s="175">
        <v>100</v>
      </c>
      <c r="H132" s="174"/>
      <c r="I132" s="174">
        <f t="shared" si="5"/>
        <v>0</v>
      </c>
      <c r="J132" s="176">
        <f t="shared" si="6"/>
        <v>1285</v>
      </c>
      <c r="K132" s="177">
        <f t="shared" si="7"/>
        <v>0</v>
      </c>
      <c r="L132" s="177">
        <f t="shared" si="8"/>
        <v>0</v>
      </c>
      <c r="M132" s="177"/>
      <c r="N132" s="177">
        <v>12.85</v>
      </c>
      <c r="O132" s="177"/>
      <c r="P132" s="181"/>
      <c r="Q132" s="181"/>
      <c r="R132" s="181"/>
      <c r="S132" s="182">
        <f t="shared" si="9"/>
        <v>0</v>
      </c>
      <c r="T132" s="178"/>
      <c r="U132" s="178"/>
      <c r="V132" s="191"/>
      <c r="W132" s="53"/>
      <c r="Z132">
        <v>0</v>
      </c>
    </row>
    <row r="133" spans="1:26" x14ac:dyDescent="0.25">
      <c r="A133" s="10"/>
      <c r="B133" s="204"/>
      <c r="C133" s="172">
        <v>9</v>
      </c>
      <c r="D133" s="235" t="s">
        <v>78</v>
      </c>
      <c r="E133" s="235"/>
      <c r="F133" s="138"/>
      <c r="G133" s="171"/>
      <c r="H133" s="138"/>
      <c r="I133" s="140">
        <f>ROUND((SUM(I112:I132))/1,2)</f>
        <v>0</v>
      </c>
      <c r="J133" s="139"/>
      <c r="K133" s="139"/>
      <c r="L133" s="139">
        <f>ROUND((SUM(L112:L132))/1,2)</f>
        <v>0</v>
      </c>
      <c r="M133" s="139">
        <f>ROUND((SUM(M112:M132))/1,2)</f>
        <v>0</v>
      </c>
      <c r="N133" s="139"/>
      <c r="O133" s="139"/>
      <c r="P133" s="139"/>
      <c r="Q133" s="10"/>
      <c r="R133" s="10"/>
      <c r="S133" s="10">
        <f>ROUND((SUM(S112:S132))/1,2)</f>
        <v>7.0000000000000007E-2</v>
      </c>
      <c r="T133" s="10"/>
      <c r="U133" s="10"/>
      <c r="V133" s="192">
        <f>ROUND((SUM(V112:V132))/1,2)</f>
        <v>0</v>
      </c>
      <c r="W133" s="208"/>
      <c r="X133" s="137"/>
      <c r="Y133" s="137"/>
      <c r="Z133" s="137"/>
    </row>
    <row r="134" spans="1:26" x14ac:dyDescent="0.25">
      <c r="A134" s="1"/>
      <c r="B134" s="200"/>
      <c r="C134" s="1"/>
      <c r="D134" s="1"/>
      <c r="E134" s="131"/>
      <c r="F134" s="131"/>
      <c r="G134" s="165"/>
      <c r="H134" s="131"/>
      <c r="I134" s="131"/>
      <c r="J134" s="132"/>
      <c r="K134" s="132"/>
      <c r="L134" s="132"/>
      <c r="M134" s="132"/>
      <c r="N134" s="132"/>
      <c r="O134" s="132"/>
      <c r="P134" s="132"/>
      <c r="Q134" s="1"/>
      <c r="R134" s="1"/>
      <c r="S134" s="1"/>
      <c r="T134" s="1"/>
      <c r="U134" s="1"/>
      <c r="V134" s="193"/>
      <c r="W134" s="53"/>
    </row>
    <row r="135" spans="1:26" x14ac:dyDescent="0.25">
      <c r="A135" s="10"/>
      <c r="B135" s="204"/>
      <c r="C135" s="172">
        <v>99</v>
      </c>
      <c r="D135" s="235" t="s">
        <v>297</v>
      </c>
      <c r="E135" s="235"/>
      <c r="F135" s="138"/>
      <c r="G135" s="171"/>
      <c r="H135" s="138"/>
      <c r="I135" s="138"/>
      <c r="J135" s="139"/>
      <c r="K135" s="139"/>
      <c r="L135" s="139"/>
      <c r="M135" s="139"/>
      <c r="N135" s="139"/>
      <c r="O135" s="139"/>
      <c r="P135" s="139"/>
      <c r="Q135" s="10"/>
      <c r="R135" s="10"/>
      <c r="S135" s="10"/>
      <c r="T135" s="10"/>
      <c r="U135" s="10"/>
      <c r="V135" s="190"/>
      <c r="W135" s="208"/>
      <c r="X135" s="137"/>
      <c r="Y135" s="137"/>
      <c r="Z135" s="137"/>
    </row>
    <row r="136" spans="1:26" ht="24.95" customHeight="1" x14ac:dyDescent="0.25">
      <c r="A136" s="179"/>
      <c r="B136" s="205">
        <v>38</v>
      </c>
      <c r="C136" s="180" t="s">
        <v>1708</v>
      </c>
      <c r="D136" s="236" t="s">
        <v>1709</v>
      </c>
      <c r="E136" s="236"/>
      <c r="F136" s="174" t="s">
        <v>152</v>
      </c>
      <c r="G136" s="175">
        <v>3.1379999999999999</v>
      </c>
      <c r="H136" s="174"/>
      <c r="I136" s="174">
        <f>ROUND(G136*(H136),2)</f>
        <v>0</v>
      </c>
      <c r="J136" s="176">
        <f>ROUND(G136*(N136),2)</f>
        <v>107.32</v>
      </c>
      <c r="K136" s="177">
        <f>ROUND(G136*(O136),2)</f>
        <v>0</v>
      </c>
      <c r="L136" s="177">
        <f>ROUND(G136*(H136),2)</f>
        <v>0</v>
      </c>
      <c r="M136" s="177"/>
      <c r="N136" s="177">
        <v>34.200000000000003</v>
      </c>
      <c r="O136" s="177"/>
      <c r="P136" s="181"/>
      <c r="Q136" s="181"/>
      <c r="R136" s="181"/>
      <c r="S136" s="182">
        <f>ROUND(G136*(P136),3)</f>
        <v>0</v>
      </c>
      <c r="T136" s="178"/>
      <c r="U136" s="178"/>
      <c r="V136" s="191"/>
      <c r="W136" s="53"/>
      <c r="Z136">
        <v>0</v>
      </c>
    </row>
    <row r="137" spans="1:26" x14ac:dyDescent="0.25">
      <c r="A137" s="10"/>
      <c r="B137" s="204"/>
      <c r="C137" s="172">
        <v>99</v>
      </c>
      <c r="D137" s="235" t="s">
        <v>297</v>
      </c>
      <c r="E137" s="235"/>
      <c r="F137" s="138"/>
      <c r="G137" s="171"/>
      <c r="H137" s="138"/>
      <c r="I137" s="140">
        <f>ROUND((SUM(I135:I136))/1,2)</f>
        <v>0</v>
      </c>
      <c r="J137" s="139"/>
      <c r="K137" s="139"/>
      <c r="L137" s="139">
        <f>ROUND((SUM(L135:L136))/1,2)</f>
        <v>0</v>
      </c>
      <c r="M137" s="139">
        <f>ROUND((SUM(M135:M136))/1,2)</f>
        <v>0</v>
      </c>
      <c r="N137" s="139"/>
      <c r="O137" s="139"/>
      <c r="P137" s="139"/>
      <c r="Q137" s="10"/>
      <c r="R137" s="10"/>
      <c r="S137" s="10">
        <f>ROUND((SUM(S135:S136))/1,2)</f>
        <v>0</v>
      </c>
      <c r="T137" s="10"/>
      <c r="U137" s="10"/>
      <c r="V137" s="192">
        <f>ROUND((SUM(V135:V136))/1,2)</f>
        <v>0</v>
      </c>
      <c r="W137" s="208"/>
      <c r="X137" s="137"/>
      <c r="Y137" s="137"/>
      <c r="Z137" s="137"/>
    </row>
    <row r="138" spans="1:26" x14ac:dyDescent="0.25">
      <c r="A138" s="1"/>
      <c r="B138" s="200"/>
      <c r="C138" s="1"/>
      <c r="D138" s="1"/>
      <c r="E138" s="131"/>
      <c r="F138" s="131"/>
      <c r="G138" s="165"/>
      <c r="H138" s="131"/>
      <c r="I138" s="131"/>
      <c r="J138" s="132"/>
      <c r="K138" s="132"/>
      <c r="L138" s="132"/>
      <c r="M138" s="132"/>
      <c r="N138" s="132"/>
      <c r="O138" s="132"/>
      <c r="P138" s="132"/>
      <c r="Q138" s="1"/>
      <c r="R138" s="1"/>
      <c r="S138" s="1"/>
      <c r="T138" s="1"/>
      <c r="U138" s="1"/>
      <c r="V138" s="193"/>
      <c r="W138" s="53"/>
    </row>
    <row r="139" spans="1:26" x14ac:dyDescent="0.25">
      <c r="A139" s="10"/>
      <c r="B139" s="204"/>
      <c r="C139" s="10"/>
      <c r="D139" s="237" t="s">
        <v>76</v>
      </c>
      <c r="E139" s="237"/>
      <c r="F139" s="138"/>
      <c r="G139" s="171"/>
      <c r="H139" s="138"/>
      <c r="I139" s="140">
        <f>ROUND((SUM(I88:I138))/2,2)</f>
        <v>0</v>
      </c>
      <c r="J139" s="139"/>
      <c r="K139" s="139"/>
      <c r="L139" s="138">
        <f>ROUND((SUM(L88:L138))/2,2)</f>
        <v>0</v>
      </c>
      <c r="M139" s="138">
        <f>ROUND((SUM(M88:M138))/2,2)</f>
        <v>0</v>
      </c>
      <c r="N139" s="139"/>
      <c r="O139" s="139"/>
      <c r="P139" s="184"/>
      <c r="Q139" s="10"/>
      <c r="R139" s="10"/>
      <c r="S139" s="184">
        <f>ROUND((SUM(S88:S138))/2,2)</f>
        <v>5.92</v>
      </c>
      <c r="T139" s="10"/>
      <c r="U139" s="10"/>
      <c r="V139" s="192">
        <f>ROUND((SUM(V88:V138))/2,2)</f>
        <v>0</v>
      </c>
      <c r="W139" s="53"/>
    </row>
    <row r="140" spans="1:26" x14ac:dyDescent="0.25">
      <c r="A140" s="1"/>
      <c r="B140" s="200"/>
      <c r="C140" s="1"/>
      <c r="D140" s="1"/>
      <c r="E140" s="131"/>
      <c r="F140" s="131"/>
      <c r="G140" s="165"/>
      <c r="H140" s="131"/>
      <c r="I140" s="131"/>
      <c r="J140" s="132"/>
      <c r="K140" s="132"/>
      <c r="L140" s="132"/>
      <c r="M140" s="132"/>
      <c r="N140" s="132"/>
      <c r="O140" s="132"/>
      <c r="P140" s="132"/>
      <c r="Q140" s="1"/>
      <c r="R140" s="1"/>
      <c r="S140" s="1"/>
      <c r="T140" s="1"/>
      <c r="U140" s="1"/>
      <c r="V140" s="193"/>
      <c r="W140" s="53"/>
    </row>
    <row r="141" spans="1:26" x14ac:dyDescent="0.25">
      <c r="A141" s="10"/>
      <c r="B141" s="204"/>
      <c r="C141" s="10"/>
      <c r="D141" s="237" t="s">
        <v>79</v>
      </c>
      <c r="E141" s="237"/>
      <c r="F141" s="138"/>
      <c r="G141" s="171"/>
      <c r="H141" s="138"/>
      <c r="I141" s="138"/>
      <c r="J141" s="139"/>
      <c r="K141" s="139"/>
      <c r="L141" s="139"/>
      <c r="M141" s="139"/>
      <c r="N141" s="139"/>
      <c r="O141" s="139"/>
      <c r="P141" s="139"/>
      <c r="Q141" s="10"/>
      <c r="R141" s="10"/>
      <c r="S141" s="10"/>
      <c r="T141" s="10"/>
      <c r="U141" s="10"/>
      <c r="V141" s="190"/>
      <c r="W141" s="208"/>
      <c r="X141" s="137"/>
      <c r="Y141" s="137"/>
      <c r="Z141" s="137"/>
    </row>
    <row r="142" spans="1:26" x14ac:dyDescent="0.25">
      <c r="A142" s="10"/>
      <c r="B142" s="204"/>
      <c r="C142" s="172">
        <v>711</v>
      </c>
      <c r="D142" s="235" t="s">
        <v>298</v>
      </c>
      <c r="E142" s="235"/>
      <c r="F142" s="138"/>
      <c r="G142" s="171"/>
      <c r="H142" s="138"/>
      <c r="I142" s="138"/>
      <c r="J142" s="139"/>
      <c r="K142" s="139"/>
      <c r="L142" s="139"/>
      <c r="M142" s="139"/>
      <c r="N142" s="139"/>
      <c r="O142" s="139"/>
      <c r="P142" s="139"/>
      <c r="Q142" s="10"/>
      <c r="R142" s="10"/>
      <c r="S142" s="10"/>
      <c r="T142" s="10"/>
      <c r="U142" s="10"/>
      <c r="V142" s="190"/>
      <c r="W142" s="208"/>
      <c r="X142" s="137"/>
      <c r="Y142" s="137"/>
      <c r="Z142" s="137"/>
    </row>
    <row r="143" spans="1:26" ht="24.95" customHeight="1" x14ac:dyDescent="0.25">
      <c r="A143" s="179"/>
      <c r="B143" s="205">
        <v>39</v>
      </c>
      <c r="C143" s="180" t="s">
        <v>627</v>
      </c>
      <c r="D143" s="236" t="s">
        <v>628</v>
      </c>
      <c r="E143" s="236"/>
      <c r="F143" s="174" t="s">
        <v>113</v>
      </c>
      <c r="G143" s="175">
        <v>40.86</v>
      </c>
      <c r="H143" s="174"/>
      <c r="I143" s="174">
        <f>ROUND(G143*(H143),2)</f>
        <v>0</v>
      </c>
      <c r="J143" s="176">
        <f>ROUND(G143*(N143),2)</f>
        <v>245.16</v>
      </c>
      <c r="K143" s="177">
        <f>ROUND(G143*(O143),2)</f>
        <v>0</v>
      </c>
      <c r="L143" s="177">
        <f>ROUND(G143*(H143),2)</f>
        <v>0</v>
      </c>
      <c r="M143" s="177"/>
      <c r="N143" s="177">
        <v>6</v>
      </c>
      <c r="O143" s="177"/>
      <c r="P143" s="181"/>
      <c r="Q143" s="181"/>
      <c r="R143" s="181"/>
      <c r="S143" s="182">
        <f>ROUND(G143*(P143),3)</f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21">
        <v>40</v>
      </c>
      <c r="C144" s="216" t="s">
        <v>1797</v>
      </c>
      <c r="D144" s="315" t="s">
        <v>1798</v>
      </c>
      <c r="E144" s="315"/>
      <c r="F144" s="211" t="s">
        <v>270</v>
      </c>
      <c r="G144" s="212">
        <v>61.29</v>
      </c>
      <c r="H144" s="211"/>
      <c r="I144" s="211">
        <f>ROUND(G144*(H144),2)</f>
        <v>0</v>
      </c>
      <c r="J144" s="213">
        <f>ROUND(G144*(N144),2)</f>
        <v>516.66999999999996</v>
      </c>
      <c r="K144" s="214">
        <f>ROUND(G144*(O144),2)</f>
        <v>0</v>
      </c>
      <c r="L144" s="214"/>
      <c r="M144" s="214">
        <f>ROUND(G144*(H144),2)</f>
        <v>0</v>
      </c>
      <c r="N144" s="214">
        <v>8.43</v>
      </c>
      <c r="O144" s="214"/>
      <c r="P144" s="219">
        <v>5.0000000000000002E-5</v>
      </c>
      <c r="Q144" s="217"/>
      <c r="R144" s="217">
        <v>5.0000000000000002E-5</v>
      </c>
      <c r="S144" s="218">
        <f>ROUND(G144*(P144),3)</f>
        <v>3.0000000000000001E-3</v>
      </c>
      <c r="T144" s="215"/>
      <c r="U144" s="215"/>
      <c r="V144" s="220"/>
      <c r="W144" s="53"/>
      <c r="Z144">
        <v>0</v>
      </c>
    </row>
    <row r="145" spans="1:26" ht="24.95" customHeight="1" x14ac:dyDescent="0.25">
      <c r="A145" s="179"/>
      <c r="B145" s="205">
        <v>41</v>
      </c>
      <c r="C145" s="180" t="s">
        <v>629</v>
      </c>
      <c r="D145" s="236" t="s">
        <v>630</v>
      </c>
      <c r="E145" s="236"/>
      <c r="F145" s="174" t="s">
        <v>113</v>
      </c>
      <c r="G145" s="175">
        <v>8.4260000000000002</v>
      </c>
      <c r="H145" s="174"/>
      <c r="I145" s="174">
        <f>ROUND(G145*(H145),2)</f>
        <v>0</v>
      </c>
      <c r="J145" s="176">
        <f>ROUND(G145*(N145),2)</f>
        <v>50.56</v>
      </c>
      <c r="K145" s="177">
        <f>ROUND(G145*(O145),2)</f>
        <v>0</v>
      </c>
      <c r="L145" s="177">
        <f>ROUND(G145*(H145),2)</f>
        <v>0</v>
      </c>
      <c r="M145" s="177"/>
      <c r="N145" s="177">
        <v>6</v>
      </c>
      <c r="O145" s="177"/>
      <c r="P145" s="181"/>
      <c r="Q145" s="181"/>
      <c r="R145" s="181"/>
      <c r="S145" s="182">
        <f>ROUND(G145*(P145),3)</f>
        <v>0</v>
      </c>
      <c r="T145" s="178"/>
      <c r="U145" s="178"/>
      <c r="V145" s="191"/>
      <c r="W145" s="53"/>
      <c r="Z145">
        <v>0</v>
      </c>
    </row>
    <row r="146" spans="1:26" ht="24.95" customHeight="1" x14ac:dyDescent="0.25">
      <c r="A146" s="179"/>
      <c r="B146" s="221">
        <v>42</v>
      </c>
      <c r="C146" s="216" t="s">
        <v>1797</v>
      </c>
      <c r="D146" s="315" t="s">
        <v>1798</v>
      </c>
      <c r="E146" s="315"/>
      <c r="F146" s="211" t="s">
        <v>270</v>
      </c>
      <c r="G146" s="212">
        <v>12.638999999999999</v>
      </c>
      <c r="H146" s="211"/>
      <c r="I146" s="211">
        <f>ROUND(G146*(H146),2)</f>
        <v>0</v>
      </c>
      <c r="J146" s="213">
        <f>ROUND(G146*(N146),2)</f>
        <v>106.55</v>
      </c>
      <c r="K146" s="214">
        <f>ROUND(G146*(O146),2)</f>
        <v>0</v>
      </c>
      <c r="L146" s="214"/>
      <c r="M146" s="214">
        <f>ROUND(G146*(H146),2)</f>
        <v>0</v>
      </c>
      <c r="N146" s="214">
        <v>8.43</v>
      </c>
      <c r="O146" s="214"/>
      <c r="P146" s="219">
        <v>5.0000000000000002E-5</v>
      </c>
      <c r="Q146" s="217"/>
      <c r="R146" s="217">
        <v>5.0000000000000002E-5</v>
      </c>
      <c r="S146" s="218">
        <f>ROUND(G146*(P146),3)</f>
        <v>1E-3</v>
      </c>
      <c r="T146" s="215"/>
      <c r="U146" s="215"/>
      <c r="V146" s="220"/>
      <c r="W146" s="53"/>
      <c r="Z146">
        <v>0</v>
      </c>
    </row>
    <row r="147" spans="1:26" ht="24.95" customHeight="1" x14ac:dyDescent="0.25">
      <c r="A147" s="179"/>
      <c r="B147" s="205">
        <v>43</v>
      </c>
      <c r="C147" s="180" t="s">
        <v>1799</v>
      </c>
      <c r="D147" s="236" t="s">
        <v>1800</v>
      </c>
      <c r="E147" s="236"/>
      <c r="F147" s="174" t="s">
        <v>180</v>
      </c>
      <c r="G147" s="175">
        <v>2.6</v>
      </c>
      <c r="H147" s="176"/>
      <c r="I147" s="174">
        <f>ROUND(G147*(H147),2)</f>
        <v>0</v>
      </c>
      <c r="J147" s="176">
        <f>ROUND(G147*(N147),2)</f>
        <v>34.869999999999997</v>
      </c>
      <c r="K147" s="177">
        <f>ROUND(G147*(O147),2)</f>
        <v>0</v>
      </c>
      <c r="L147" s="177">
        <f>ROUND(G147*(H147),2)</f>
        <v>0</v>
      </c>
      <c r="M147" s="177"/>
      <c r="N147" s="177">
        <v>13.411</v>
      </c>
      <c r="O147" s="177"/>
      <c r="P147" s="181"/>
      <c r="Q147" s="181"/>
      <c r="R147" s="181"/>
      <c r="S147" s="182">
        <f>ROUND(G147*(P147),3)</f>
        <v>0</v>
      </c>
      <c r="T147" s="178"/>
      <c r="U147" s="178"/>
      <c r="V147" s="191"/>
      <c r="W147" s="53"/>
      <c r="Z147">
        <v>0</v>
      </c>
    </row>
    <row r="148" spans="1:26" x14ac:dyDescent="0.25">
      <c r="A148" s="10"/>
      <c r="B148" s="204"/>
      <c r="C148" s="172">
        <v>711</v>
      </c>
      <c r="D148" s="235" t="s">
        <v>298</v>
      </c>
      <c r="E148" s="235"/>
      <c r="F148" s="138"/>
      <c r="G148" s="171"/>
      <c r="H148" s="138"/>
      <c r="I148" s="140">
        <f>ROUND((SUM(I142:I147))/1,2)</f>
        <v>0</v>
      </c>
      <c r="J148" s="139"/>
      <c r="K148" s="139"/>
      <c r="L148" s="139">
        <f>ROUND((SUM(L142:L147))/1,2)</f>
        <v>0</v>
      </c>
      <c r="M148" s="139">
        <f>ROUND((SUM(M142:M147))/1,2)</f>
        <v>0</v>
      </c>
      <c r="N148" s="139"/>
      <c r="O148" s="139"/>
      <c r="P148" s="139"/>
      <c r="Q148" s="10"/>
      <c r="R148" s="10"/>
      <c r="S148" s="10">
        <f>ROUND((SUM(S142:S147))/1,2)</f>
        <v>0</v>
      </c>
      <c r="T148" s="10"/>
      <c r="U148" s="10"/>
      <c r="V148" s="192">
        <f>ROUND((SUM(V142:V147))/1,2)</f>
        <v>0</v>
      </c>
      <c r="W148" s="208"/>
      <c r="X148" s="137"/>
      <c r="Y148" s="137"/>
      <c r="Z148" s="137"/>
    </row>
    <row r="149" spans="1:26" x14ac:dyDescent="0.25">
      <c r="A149" s="1"/>
      <c r="B149" s="200"/>
      <c r="C149" s="1"/>
      <c r="D149" s="1"/>
      <c r="E149" s="131"/>
      <c r="F149" s="131"/>
      <c r="G149" s="165"/>
      <c r="H149" s="131"/>
      <c r="I149" s="131"/>
      <c r="J149" s="132"/>
      <c r="K149" s="132"/>
      <c r="L149" s="132"/>
      <c r="M149" s="132"/>
      <c r="N149" s="132"/>
      <c r="O149" s="132"/>
      <c r="P149" s="132"/>
      <c r="Q149" s="1"/>
      <c r="R149" s="1"/>
      <c r="S149" s="1"/>
      <c r="T149" s="1"/>
      <c r="U149" s="1"/>
      <c r="V149" s="193"/>
      <c r="W149" s="53"/>
    </row>
    <row r="150" spans="1:26" x14ac:dyDescent="0.25">
      <c r="A150" s="10"/>
      <c r="B150" s="204"/>
      <c r="C150" s="172">
        <v>763</v>
      </c>
      <c r="D150" s="235" t="s">
        <v>86</v>
      </c>
      <c r="E150" s="235"/>
      <c r="F150" s="138"/>
      <c r="G150" s="171"/>
      <c r="H150" s="138"/>
      <c r="I150" s="138"/>
      <c r="J150" s="139"/>
      <c r="K150" s="139"/>
      <c r="L150" s="139"/>
      <c r="M150" s="139"/>
      <c r="N150" s="139"/>
      <c r="O150" s="139"/>
      <c r="P150" s="139"/>
      <c r="Q150" s="10"/>
      <c r="R150" s="10"/>
      <c r="S150" s="10"/>
      <c r="T150" s="10"/>
      <c r="U150" s="10"/>
      <c r="V150" s="190"/>
      <c r="W150" s="208"/>
      <c r="X150" s="137"/>
      <c r="Y150" s="137"/>
      <c r="Z150" s="137"/>
    </row>
    <row r="151" spans="1:26" ht="24.95" customHeight="1" x14ac:dyDescent="0.25">
      <c r="A151" s="179"/>
      <c r="B151" s="205">
        <v>44</v>
      </c>
      <c r="C151" s="180" t="s">
        <v>1801</v>
      </c>
      <c r="D151" s="236" t="s">
        <v>1802</v>
      </c>
      <c r="E151" s="236"/>
      <c r="F151" s="174" t="s">
        <v>133</v>
      </c>
      <c r="G151" s="175">
        <v>32.049999999999997</v>
      </c>
      <c r="H151" s="174"/>
      <c r="I151" s="174">
        <f t="shared" ref="I151:I158" si="10">ROUND(G151*(H151),2)</f>
        <v>0</v>
      </c>
      <c r="J151" s="176">
        <f t="shared" ref="J151:J158" si="11">ROUND(G151*(N151),2)</f>
        <v>57.37</v>
      </c>
      <c r="K151" s="177">
        <f t="shared" ref="K151:K158" si="12">ROUND(G151*(O151),2)</f>
        <v>0</v>
      </c>
      <c r="L151" s="177">
        <f t="shared" ref="L151:L158" si="13">ROUND(G151*(H151),2)</f>
        <v>0</v>
      </c>
      <c r="M151" s="177"/>
      <c r="N151" s="177">
        <v>1.79</v>
      </c>
      <c r="O151" s="177"/>
      <c r="P151" s="183">
        <v>2.5999999999999998E-4</v>
      </c>
      <c r="Q151" s="181"/>
      <c r="R151" s="181">
        <v>2.5999999999999998E-4</v>
      </c>
      <c r="S151" s="182">
        <f t="shared" ref="S151:S158" si="14">ROUND(G151*(P151),3)</f>
        <v>8.0000000000000002E-3</v>
      </c>
      <c r="T151" s="178"/>
      <c r="U151" s="178"/>
      <c r="V151" s="191"/>
      <c r="W151" s="53"/>
      <c r="Z151">
        <v>0</v>
      </c>
    </row>
    <row r="152" spans="1:26" ht="24.95" customHeight="1" x14ac:dyDescent="0.25">
      <c r="A152" s="179"/>
      <c r="B152" s="205">
        <v>45</v>
      </c>
      <c r="C152" s="180" t="s">
        <v>1803</v>
      </c>
      <c r="D152" s="236" t="s">
        <v>1804</v>
      </c>
      <c r="E152" s="236"/>
      <c r="F152" s="174" t="s">
        <v>113</v>
      </c>
      <c r="G152" s="175">
        <v>39.551000000000002</v>
      </c>
      <c r="H152" s="174"/>
      <c r="I152" s="174">
        <f t="shared" si="10"/>
        <v>0</v>
      </c>
      <c r="J152" s="176">
        <f t="shared" si="11"/>
        <v>37.57</v>
      </c>
      <c r="K152" s="177">
        <f t="shared" si="12"/>
        <v>0</v>
      </c>
      <c r="L152" s="177">
        <f t="shared" si="13"/>
        <v>0</v>
      </c>
      <c r="M152" s="177"/>
      <c r="N152" s="177">
        <v>0.95</v>
      </c>
      <c r="O152" s="177"/>
      <c r="P152" s="183">
        <v>1.2E-4</v>
      </c>
      <c r="Q152" s="181"/>
      <c r="R152" s="181">
        <v>1.2E-4</v>
      </c>
      <c r="S152" s="182">
        <f t="shared" si="14"/>
        <v>5.0000000000000001E-3</v>
      </c>
      <c r="T152" s="178"/>
      <c r="U152" s="178"/>
      <c r="V152" s="191"/>
      <c r="W152" s="53"/>
      <c r="Z152">
        <v>0</v>
      </c>
    </row>
    <row r="153" spans="1:26" ht="35.1" customHeight="1" x14ac:dyDescent="0.25">
      <c r="A153" s="179"/>
      <c r="B153" s="205">
        <v>46</v>
      </c>
      <c r="C153" s="180" t="s">
        <v>1805</v>
      </c>
      <c r="D153" s="236" t="s">
        <v>1806</v>
      </c>
      <c r="E153" s="236"/>
      <c r="F153" s="174" t="s">
        <v>113</v>
      </c>
      <c r="G153" s="175">
        <v>8.0030000000000001</v>
      </c>
      <c r="H153" s="174"/>
      <c r="I153" s="174">
        <f t="shared" si="10"/>
        <v>0</v>
      </c>
      <c r="J153" s="176">
        <f t="shared" si="11"/>
        <v>316.36</v>
      </c>
      <c r="K153" s="177">
        <f t="shared" si="12"/>
        <v>0</v>
      </c>
      <c r="L153" s="177">
        <f t="shared" si="13"/>
        <v>0</v>
      </c>
      <c r="M153" s="177"/>
      <c r="N153" s="177">
        <v>39.53</v>
      </c>
      <c r="O153" s="177"/>
      <c r="P153" s="181"/>
      <c r="Q153" s="181"/>
      <c r="R153" s="181"/>
      <c r="S153" s="182">
        <f t="shared" si="14"/>
        <v>0</v>
      </c>
      <c r="T153" s="178"/>
      <c r="U153" s="178"/>
      <c r="V153" s="191"/>
      <c r="W153" s="53"/>
      <c r="Z153">
        <v>0</v>
      </c>
    </row>
    <row r="154" spans="1:26" ht="35.1" customHeight="1" x14ac:dyDescent="0.25">
      <c r="A154" s="179"/>
      <c r="B154" s="205">
        <v>47</v>
      </c>
      <c r="C154" s="180" t="s">
        <v>1807</v>
      </c>
      <c r="D154" s="236" t="s">
        <v>1808</v>
      </c>
      <c r="E154" s="236"/>
      <c r="F154" s="174" t="s">
        <v>113</v>
      </c>
      <c r="G154" s="175">
        <v>14.34</v>
      </c>
      <c r="H154" s="174"/>
      <c r="I154" s="174">
        <f t="shared" si="10"/>
        <v>0</v>
      </c>
      <c r="J154" s="176">
        <f t="shared" si="11"/>
        <v>566.86</v>
      </c>
      <c r="K154" s="177">
        <f t="shared" si="12"/>
        <v>0</v>
      </c>
      <c r="L154" s="177">
        <f t="shared" si="13"/>
        <v>0</v>
      </c>
      <c r="M154" s="177"/>
      <c r="N154" s="177">
        <v>39.53</v>
      </c>
      <c r="O154" s="177"/>
      <c r="P154" s="181"/>
      <c r="Q154" s="181"/>
      <c r="R154" s="181"/>
      <c r="S154" s="182">
        <f t="shared" si="14"/>
        <v>0</v>
      </c>
      <c r="T154" s="178"/>
      <c r="U154" s="178"/>
      <c r="V154" s="191"/>
      <c r="W154" s="53"/>
      <c r="Z154">
        <v>0</v>
      </c>
    </row>
    <row r="155" spans="1:26" ht="35.1" customHeight="1" x14ac:dyDescent="0.25">
      <c r="A155" s="179"/>
      <c r="B155" s="205">
        <v>48</v>
      </c>
      <c r="C155" s="180" t="s">
        <v>1809</v>
      </c>
      <c r="D155" s="236" t="s">
        <v>1810</v>
      </c>
      <c r="E155" s="236"/>
      <c r="F155" s="174" t="s">
        <v>113</v>
      </c>
      <c r="G155" s="175">
        <v>17.207999999999998</v>
      </c>
      <c r="H155" s="174"/>
      <c r="I155" s="174">
        <f t="shared" si="10"/>
        <v>0</v>
      </c>
      <c r="J155" s="176">
        <f t="shared" si="11"/>
        <v>712.93</v>
      </c>
      <c r="K155" s="177">
        <f t="shared" si="12"/>
        <v>0</v>
      </c>
      <c r="L155" s="177">
        <f t="shared" si="13"/>
        <v>0</v>
      </c>
      <c r="M155" s="177"/>
      <c r="N155" s="177">
        <v>41.43</v>
      </c>
      <c r="O155" s="177"/>
      <c r="P155" s="181"/>
      <c r="Q155" s="181"/>
      <c r="R155" s="181"/>
      <c r="S155" s="182">
        <f t="shared" si="14"/>
        <v>0</v>
      </c>
      <c r="T155" s="178"/>
      <c r="U155" s="178"/>
      <c r="V155" s="191"/>
      <c r="W155" s="53"/>
      <c r="Z155">
        <v>0</v>
      </c>
    </row>
    <row r="156" spans="1:26" ht="24.95" customHeight="1" x14ac:dyDescent="0.25">
      <c r="A156" s="179"/>
      <c r="B156" s="205">
        <v>49</v>
      </c>
      <c r="C156" s="180" t="s">
        <v>1811</v>
      </c>
      <c r="D156" s="236" t="s">
        <v>1812</v>
      </c>
      <c r="E156" s="236"/>
      <c r="F156" s="174" t="s">
        <v>113</v>
      </c>
      <c r="G156" s="175">
        <v>40.86</v>
      </c>
      <c r="H156" s="174"/>
      <c r="I156" s="174">
        <f t="shared" si="10"/>
        <v>0</v>
      </c>
      <c r="J156" s="176">
        <f t="shared" si="11"/>
        <v>993.72</v>
      </c>
      <c r="K156" s="177">
        <f t="shared" si="12"/>
        <v>0</v>
      </c>
      <c r="L156" s="177">
        <f t="shared" si="13"/>
        <v>0</v>
      </c>
      <c r="M156" s="177"/>
      <c r="N156" s="177">
        <v>24.32</v>
      </c>
      <c r="O156" s="177"/>
      <c r="P156" s="181"/>
      <c r="Q156" s="181"/>
      <c r="R156" s="181"/>
      <c r="S156" s="182">
        <f t="shared" si="14"/>
        <v>0</v>
      </c>
      <c r="T156" s="178"/>
      <c r="U156" s="178"/>
      <c r="V156" s="191"/>
      <c r="W156" s="53"/>
      <c r="Z156">
        <v>0</v>
      </c>
    </row>
    <row r="157" spans="1:26" ht="24.95" customHeight="1" x14ac:dyDescent="0.25">
      <c r="A157" s="179"/>
      <c r="B157" s="205">
        <v>50</v>
      </c>
      <c r="C157" s="180" t="s">
        <v>1813</v>
      </c>
      <c r="D157" s="236" t="s">
        <v>1814</v>
      </c>
      <c r="E157" s="236"/>
      <c r="F157" s="174" t="s">
        <v>175</v>
      </c>
      <c r="G157" s="175">
        <v>2</v>
      </c>
      <c r="H157" s="174"/>
      <c r="I157" s="174">
        <f t="shared" si="10"/>
        <v>0</v>
      </c>
      <c r="J157" s="176">
        <f t="shared" si="11"/>
        <v>279.48</v>
      </c>
      <c r="K157" s="177">
        <f t="shared" si="12"/>
        <v>0</v>
      </c>
      <c r="L157" s="177">
        <f t="shared" si="13"/>
        <v>0</v>
      </c>
      <c r="M157" s="177"/>
      <c r="N157" s="177">
        <v>139.74</v>
      </c>
      <c r="O157" s="177"/>
      <c r="P157" s="181"/>
      <c r="Q157" s="181"/>
      <c r="R157" s="181"/>
      <c r="S157" s="182">
        <f t="shared" si="14"/>
        <v>0</v>
      </c>
      <c r="T157" s="178"/>
      <c r="U157" s="178"/>
      <c r="V157" s="191"/>
      <c r="W157" s="53"/>
      <c r="Z157">
        <v>0</v>
      </c>
    </row>
    <row r="158" spans="1:26" ht="24.95" customHeight="1" x14ac:dyDescent="0.25">
      <c r="A158" s="179"/>
      <c r="B158" s="205">
        <v>51</v>
      </c>
      <c r="C158" s="180" t="s">
        <v>236</v>
      </c>
      <c r="D158" s="236" t="s">
        <v>237</v>
      </c>
      <c r="E158" s="236"/>
      <c r="F158" s="174" t="s">
        <v>180</v>
      </c>
      <c r="G158" s="175">
        <v>4.5</v>
      </c>
      <c r="H158" s="176"/>
      <c r="I158" s="174">
        <f t="shared" si="10"/>
        <v>0</v>
      </c>
      <c r="J158" s="176">
        <f t="shared" si="11"/>
        <v>133.38</v>
      </c>
      <c r="K158" s="177">
        <f t="shared" si="12"/>
        <v>0</v>
      </c>
      <c r="L158" s="177">
        <f t="shared" si="13"/>
        <v>0</v>
      </c>
      <c r="M158" s="177"/>
      <c r="N158" s="177">
        <v>29.64</v>
      </c>
      <c r="O158" s="177"/>
      <c r="P158" s="181"/>
      <c r="Q158" s="181"/>
      <c r="R158" s="181"/>
      <c r="S158" s="182">
        <f t="shared" si="14"/>
        <v>0</v>
      </c>
      <c r="T158" s="178"/>
      <c r="U158" s="178"/>
      <c r="V158" s="191"/>
      <c r="W158" s="53"/>
      <c r="Z158">
        <v>0</v>
      </c>
    </row>
    <row r="159" spans="1:26" x14ac:dyDescent="0.25">
      <c r="A159" s="10"/>
      <c r="B159" s="204"/>
      <c r="C159" s="172">
        <v>763</v>
      </c>
      <c r="D159" s="235" t="s">
        <v>86</v>
      </c>
      <c r="E159" s="235"/>
      <c r="F159" s="138"/>
      <c r="G159" s="171"/>
      <c r="H159" s="138"/>
      <c r="I159" s="140">
        <f>ROUND((SUM(I150:I158))/1,2)</f>
        <v>0</v>
      </c>
      <c r="J159" s="139"/>
      <c r="K159" s="139"/>
      <c r="L159" s="139">
        <f>ROUND((SUM(L150:L158))/1,2)</f>
        <v>0</v>
      </c>
      <c r="M159" s="139">
        <f>ROUND((SUM(M150:M158))/1,2)</f>
        <v>0</v>
      </c>
      <c r="N159" s="139"/>
      <c r="O159" s="139"/>
      <c r="P159" s="139"/>
      <c r="Q159" s="10"/>
      <c r="R159" s="10"/>
      <c r="S159" s="10">
        <f>ROUND((SUM(S150:S158))/1,2)</f>
        <v>0.01</v>
      </c>
      <c r="T159" s="10"/>
      <c r="U159" s="10"/>
      <c r="V159" s="192">
        <f>ROUND((SUM(V150:V158))/1,2)</f>
        <v>0</v>
      </c>
      <c r="W159" s="208"/>
      <c r="X159" s="137"/>
      <c r="Y159" s="137"/>
      <c r="Z159" s="137"/>
    </row>
    <row r="160" spans="1:26" x14ac:dyDescent="0.25">
      <c r="A160" s="1"/>
      <c r="B160" s="200"/>
      <c r="C160" s="1"/>
      <c r="D160" s="1"/>
      <c r="E160" s="131"/>
      <c r="F160" s="131"/>
      <c r="G160" s="165"/>
      <c r="H160" s="131"/>
      <c r="I160" s="131"/>
      <c r="J160" s="132"/>
      <c r="K160" s="132"/>
      <c r="L160" s="132"/>
      <c r="M160" s="132"/>
      <c r="N160" s="132"/>
      <c r="O160" s="132"/>
      <c r="P160" s="132"/>
      <c r="Q160" s="1"/>
      <c r="R160" s="1"/>
      <c r="S160" s="1"/>
      <c r="T160" s="1"/>
      <c r="U160" s="1"/>
      <c r="V160" s="193"/>
      <c r="W160" s="53"/>
    </row>
    <row r="161" spans="1:26" x14ac:dyDescent="0.25">
      <c r="A161" s="10"/>
      <c r="B161" s="204"/>
      <c r="C161" s="172">
        <v>764</v>
      </c>
      <c r="D161" s="235" t="s">
        <v>87</v>
      </c>
      <c r="E161" s="235"/>
      <c r="F161" s="138"/>
      <c r="G161" s="171"/>
      <c r="H161" s="138"/>
      <c r="I161" s="138"/>
      <c r="J161" s="139"/>
      <c r="K161" s="139"/>
      <c r="L161" s="139"/>
      <c r="M161" s="139"/>
      <c r="N161" s="139"/>
      <c r="O161" s="139"/>
      <c r="P161" s="139"/>
      <c r="Q161" s="10"/>
      <c r="R161" s="10"/>
      <c r="S161" s="10"/>
      <c r="T161" s="10"/>
      <c r="U161" s="10"/>
      <c r="V161" s="190"/>
      <c r="W161" s="208"/>
      <c r="X161" s="137"/>
      <c r="Y161" s="137"/>
      <c r="Z161" s="137"/>
    </row>
    <row r="162" spans="1:26" ht="24.95" customHeight="1" x14ac:dyDescent="0.25">
      <c r="A162" s="179"/>
      <c r="B162" s="205">
        <v>52</v>
      </c>
      <c r="C162" s="180" t="s">
        <v>1815</v>
      </c>
      <c r="D162" s="236" t="s">
        <v>1816</v>
      </c>
      <c r="E162" s="236"/>
      <c r="F162" s="174" t="s">
        <v>113</v>
      </c>
      <c r="G162" s="175">
        <v>0.86399999999999999</v>
      </c>
      <c r="H162" s="174"/>
      <c r="I162" s="174">
        <f>ROUND(G162*(H162),2)</f>
        <v>0</v>
      </c>
      <c r="J162" s="176">
        <f>ROUND(G162*(N162),2)</f>
        <v>41.1</v>
      </c>
      <c r="K162" s="177">
        <f>ROUND(G162*(O162),2)</f>
        <v>0</v>
      </c>
      <c r="L162" s="177">
        <f>ROUND(G162*(H162),2)</f>
        <v>0</v>
      </c>
      <c r="M162" s="177"/>
      <c r="N162" s="177">
        <v>47.57</v>
      </c>
      <c r="O162" s="177"/>
      <c r="P162" s="181"/>
      <c r="Q162" s="181"/>
      <c r="R162" s="181"/>
      <c r="S162" s="182">
        <f>ROUND(G162*(P162),3)</f>
        <v>0</v>
      </c>
      <c r="T162" s="178"/>
      <c r="U162" s="178"/>
      <c r="V162" s="191"/>
      <c r="W162" s="53"/>
      <c r="Z162">
        <v>0</v>
      </c>
    </row>
    <row r="163" spans="1:26" ht="24.95" customHeight="1" x14ac:dyDescent="0.25">
      <c r="A163" s="179"/>
      <c r="B163" s="205">
        <v>53</v>
      </c>
      <c r="C163" s="180" t="s">
        <v>1817</v>
      </c>
      <c r="D163" s="236" t="s">
        <v>1818</v>
      </c>
      <c r="E163" s="236"/>
      <c r="F163" s="174" t="s">
        <v>133</v>
      </c>
      <c r="G163" s="175">
        <v>2.88</v>
      </c>
      <c r="H163" s="174"/>
      <c r="I163" s="174">
        <f>ROUND(G163*(H163),2)</f>
        <v>0</v>
      </c>
      <c r="J163" s="176">
        <f>ROUND(G163*(N163),2)</f>
        <v>44.18</v>
      </c>
      <c r="K163" s="177">
        <f>ROUND(G163*(O163),2)</f>
        <v>0</v>
      </c>
      <c r="L163" s="177">
        <f>ROUND(G163*(H163),2)</f>
        <v>0</v>
      </c>
      <c r="M163" s="177"/>
      <c r="N163" s="177">
        <v>15.34</v>
      </c>
      <c r="O163" s="177"/>
      <c r="P163" s="183">
        <v>2.7300000000000002E-3</v>
      </c>
      <c r="Q163" s="181"/>
      <c r="R163" s="181">
        <v>2.7300000000000002E-3</v>
      </c>
      <c r="S163" s="182">
        <f>ROUND(G163*(P163),3)</f>
        <v>8.0000000000000002E-3</v>
      </c>
      <c r="T163" s="178"/>
      <c r="U163" s="178"/>
      <c r="V163" s="191"/>
      <c r="W163" s="53"/>
      <c r="Z163">
        <v>0</v>
      </c>
    </row>
    <row r="164" spans="1:26" ht="24.95" customHeight="1" x14ac:dyDescent="0.25">
      <c r="A164" s="179"/>
      <c r="B164" s="205">
        <v>54</v>
      </c>
      <c r="C164" s="180" t="s">
        <v>1819</v>
      </c>
      <c r="D164" s="236" t="s">
        <v>1820</v>
      </c>
      <c r="E164" s="236"/>
      <c r="F164" s="174" t="s">
        <v>180</v>
      </c>
      <c r="G164" s="175">
        <v>1.9</v>
      </c>
      <c r="H164" s="176"/>
      <c r="I164" s="174">
        <f>ROUND(G164*(H164),2)</f>
        <v>0</v>
      </c>
      <c r="J164" s="176">
        <f>ROUND(G164*(N164),2)</f>
        <v>1.62</v>
      </c>
      <c r="K164" s="177">
        <f>ROUND(G164*(O164),2)</f>
        <v>0</v>
      </c>
      <c r="L164" s="177">
        <f>ROUND(G164*(H164),2)</f>
        <v>0</v>
      </c>
      <c r="M164" s="177"/>
      <c r="N164" s="177">
        <v>0.85299999999999998</v>
      </c>
      <c r="O164" s="177"/>
      <c r="P164" s="181"/>
      <c r="Q164" s="181"/>
      <c r="R164" s="181"/>
      <c r="S164" s="182">
        <f>ROUND(G164*(P164),3)</f>
        <v>0</v>
      </c>
      <c r="T164" s="178"/>
      <c r="U164" s="178"/>
      <c r="V164" s="191"/>
      <c r="W164" s="53"/>
      <c r="Z164">
        <v>0</v>
      </c>
    </row>
    <row r="165" spans="1:26" x14ac:dyDescent="0.25">
      <c r="A165" s="10"/>
      <c r="B165" s="204"/>
      <c r="C165" s="172">
        <v>764</v>
      </c>
      <c r="D165" s="235" t="s">
        <v>87</v>
      </c>
      <c r="E165" s="235"/>
      <c r="F165" s="138"/>
      <c r="G165" s="171"/>
      <c r="H165" s="138"/>
      <c r="I165" s="140">
        <f>ROUND((SUM(I161:I164))/1,2)</f>
        <v>0</v>
      </c>
      <c r="J165" s="139"/>
      <c r="K165" s="139"/>
      <c r="L165" s="139">
        <f>ROUND((SUM(L161:L164))/1,2)</f>
        <v>0</v>
      </c>
      <c r="M165" s="139">
        <f>ROUND((SUM(M161:M164))/1,2)</f>
        <v>0</v>
      </c>
      <c r="N165" s="139"/>
      <c r="O165" s="139"/>
      <c r="P165" s="139"/>
      <c r="Q165" s="10"/>
      <c r="R165" s="10"/>
      <c r="S165" s="10">
        <f>ROUND((SUM(S161:S164))/1,2)</f>
        <v>0.01</v>
      </c>
      <c r="T165" s="10"/>
      <c r="U165" s="10"/>
      <c r="V165" s="192">
        <f>ROUND((SUM(V161:V164))/1,2)</f>
        <v>0</v>
      </c>
      <c r="W165" s="208"/>
      <c r="X165" s="137"/>
      <c r="Y165" s="137"/>
      <c r="Z165" s="137"/>
    </row>
    <row r="166" spans="1:26" x14ac:dyDescent="0.25">
      <c r="A166" s="1"/>
      <c r="B166" s="200"/>
      <c r="C166" s="1"/>
      <c r="D166" s="1"/>
      <c r="E166" s="131"/>
      <c r="F166" s="131"/>
      <c r="G166" s="165"/>
      <c r="H166" s="131"/>
      <c r="I166" s="131"/>
      <c r="J166" s="132"/>
      <c r="K166" s="132"/>
      <c r="L166" s="132"/>
      <c r="M166" s="132"/>
      <c r="N166" s="132"/>
      <c r="O166" s="132"/>
      <c r="P166" s="132"/>
      <c r="Q166" s="1"/>
      <c r="R166" s="1"/>
      <c r="S166" s="1"/>
      <c r="T166" s="1"/>
      <c r="U166" s="1"/>
      <c r="V166" s="193"/>
      <c r="W166" s="53"/>
    </row>
    <row r="167" spans="1:26" x14ac:dyDescent="0.25">
      <c r="A167" s="10"/>
      <c r="B167" s="204"/>
      <c r="C167" s="172">
        <v>766</v>
      </c>
      <c r="D167" s="235" t="s">
        <v>88</v>
      </c>
      <c r="E167" s="235"/>
      <c r="F167" s="138"/>
      <c r="G167" s="171"/>
      <c r="H167" s="138"/>
      <c r="I167" s="138"/>
      <c r="J167" s="139"/>
      <c r="K167" s="139"/>
      <c r="L167" s="139"/>
      <c r="M167" s="139"/>
      <c r="N167" s="139"/>
      <c r="O167" s="139"/>
      <c r="P167" s="139"/>
      <c r="Q167" s="10"/>
      <c r="R167" s="10"/>
      <c r="S167" s="10"/>
      <c r="T167" s="10"/>
      <c r="U167" s="10"/>
      <c r="V167" s="190"/>
      <c r="W167" s="208"/>
      <c r="X167" s="137"/>
      <c r="Y167" s="137"/>
      <c r="Z167" s="137"/>
    </row>
    <row r="168" spans="1:26" ht="24.95" customHeight="1" x14ac:dyDescent="0.25">
      <c r="A168" s="179"/>
      <c r="B168" s="205">
        <v>55</v>
      </c>
      <c r="C168" s="180" t="s">
        <v>1821</v>
      </c>
      <c r="D168" s="236" t="s">
        <v>1822</v>
      </c>
      <c r="E168" s="236"/>
      <c r="F168" s="174" t="s">
        <v>1823</v>
      </c>
      <c r="G168" s="175">
        <v>1</v>
      </c>
      <c r="H168" s="174"/>
      <c r="I168" s="174">
        <f t="shared" ref="I168:I180" si="15">ROUND(G168*(H168),2)</f>
        <v>0</v>
      </c>
      <c r="J168" s="176">
        <f t="shared" ref="J168:J180" si="16">ROUND(G168*(N168),2)</f>
        <v>755.14</v>
      </c>
      <c r="K168" s="177">
        <f t="shared" ref="K168:K180" si="17">ROUND(G168*(O168),2)</f>
        <v>0</v>
      </c>
      <c r="L168" s="177">
        <f>ROUND(G168*(H168),2)</f>
        <v>0</v>
      </c>
      <c r="M168" s="177"/>
      <c r="N168" s="177">
        <v>755.14</v>
      </c>
      <c r="O168" s="177"/>
      <c r="P168" s="181"/>
      <c r="Q168" s="181"/>
      <c r="R168" s="181"/>
      <c r="S168" s="182">
        <f t="shared" ref="S168:S180" si="18">ROUND(G168*(P168),3)</f>
        <v>0</v>
      </c>
      <c r="T168" s="178"/>
      <c r="U168" s="178"/>
      <c r="V168" s="191"/>
      <c r="W168" s="53"/>
      <c r="Z168">
        <v>0</v>
      </c>
    </row>
    <row r="169" spans="1:26" ht="24.95" customHeight="1" x14ac:dyDescent="0.25">
      <c r="A169" s="179"/>
      <c r="B169" s="205">
        <v>56</v>
      </c>
      <c r="C169" s="180" t="s">
        <v>1824</v>
      </c>
      <c r="D169" s="236" t="s">
        <v>1825</v>
      </c>
      <c r="E169" s="236"/>
      <c r="F169" s="174" t="s">
        <v>1823</v>
      </c>
      <c r="G169" s="175">
        <v>1</v>
      </c>
      <c r="H169" s="174"/>
      <c r="I169" s="174">
        <f t="shared" si="15"/>
        <v>0</v>
      </c>
      <c r="J169" s="176">
        <f t="shared" si="16"/>
        <v>827.57</v>
      </c>
      <c r="K169" s="177">
        <f t="shared" si="17"/>
        <v>0</v>
      </c>
      <c r="L169" s="177">
        <f>ROUND(G169*(H169),2)</f>
        <v>0</v>
      </c>
      <c r="M169" s="177"/>
      <c r="N169" s="177">
        <v>827.57</v>
      </c>
      <c r="O169" s="177"/>
      <c r="P169" s="181"/>
      <c r="Q169" s="181"/>
      <c r="R169" s="181"/>
      <c r="S169" s="182">
        <f t="shared" si="18"/>
        <v>0</v>
      </c>
      <c r="T169" s="178"/>
      <c r="U169" s="178"/>
      <c r="V169" s="191"/>
      <c r="W169" s="53"/>
      <c r="Z169">
        <v>0</v>
      </c>
    </row>
    <row r="170" spans="1:26" ht="24.95" customHeight="1" x14ac:dyDescent="0.25">
      <c r="A170" s="179"/>
      <c r="B170" s="205">
        <v>57</v>
      </c>
      <c r="C170" s="180" t="s">
        <v>1826</v>
      </c>
      <c r="D170" s="236" t="s">
        <v>1827</v>
      </c>
      <c r="E170" s="236"/>
      <c r="F170" s="174" t="s">
        <v>133</v>
      </c>
      <c r="G170" s="175">
        <v>10.96</v>
      </c>
      <c r="H170" s="174"/>
      <c r="I170" s="174">
        <f t="shared" si="15"/>
        <v>0</v>
      </c>
      <c r="J170" s="176">
        <f t="shared" si="16"/>
        <v>131.52000000000001</v>
      </c>
      <c r="K170" s="177">
        <f t="shared" si="17"/>
        <v>0</v>
      </c>
      <c r="L170" s="177">
        <f>ROUND(G170*(H170),2)</f>
        <v>0</v>
      </c>
      <c r="M170" s="177"/>
      <c r="N170" s="177">
        <v>12</v>
      </c>
      <c r="O170" s="177"/>
      <c r="P170" s="181"/>
      <c r="Q170" s="181"/>
      <c r="R170" s="181"/>
      <c r="S170" s="182">
        <f t="shared" si="18"/>
        <v>0</v>
      </c>
      <c r="T170" s="178"/>
      <c r="U170" s="178"/>
      <c r="V170" s="191"/>
      <c r="W170" s="53"/>
      <c r="Z170">
        <v>0</v>
      </c>
    </row>
    <row r="171" spans="1:26" ht="35.1" customHeight="1" x14ac:dyDescent="0.25">
      <c r="A171" s="179"/>
      <c r="B171" s="221">
        <v>58</v>
      </c>
      <c r="C171" s="216" t="s">
        <v>1828</v>
      </c>
      <c r="D171" s="315" t="s">
        <v>1829</v>
      </c>
      <c r="E171" s="315"/>
      <c r="F171" s="211" t="s">
        <v>133</v>
      </c>
      <c r="G171" s="212">
        <v>11.507999999999999</v>
      </c>
      <c r="H171" s="211"/>
      <c r="I171" s="211">
        <f t="shared" si="15"/>
        <v>0</v>
      </c>
      <c r="J171" s="213">
        <f t="shared" si="16"/>
        <v>19.68</v>
      </c>
      <c r="K171" s="214">
        <f t="shared" si="17"/>
        <v>0</v>
      </c>
      <c r="L171" s="214"/>
      <c r="M171" s="214">
        <f t="shared" ref="M171:M176" si="19">ROUND(G171*(H171),2)</f>
        <v>0</v>
      </c>
      <c r="N171" s="214">
        <v>1.71</v>
      </c>
      <c r="O171" s="214"/>
      <c r="P171" s="217"/>
      <c r="Q171" s="217"/>
      <c r="R171" s="217"/>
      <c r="S171" s="218">
        <f t="shared" si="18"/>
        <v>0</v>
      </c>
      <c r="T171" s="215"/>
      <c r="U171" s="215"/>
      <c r="V171" s="220"/>
      <c r="W171" s="53"/>
      <c r="Z171">
        <v>0</v>
      </c>
    </row>
    <row r="172" spans="1:26" ht="35.1" customHeight="1" x14ac:dyDescent="0.25">
      <c r="A172" s="179"/>
      <c r="B172" s="221">
        <v>59</v>
      </c>
      <c r="C172" s="216" t="s">
        <v>1830</v>
      </c>
      <c r="D172" s="315" t="s">
        <v>1831</v>
      </c>
      <c r="E172" s="315"/>
      <c r="F172" s="211" t="s">
        <v>133</v>
      </c>
      <c r="G172" s="212">
        <v>11.507999999999999</v>
      </c>
      <c r="H172" s="211"/>
      <c r="I172" s="211">
        <f t="shared" si="15"/>
        <v>0</v>
      </c>
      <c r="J172" s="213">
        <f t="shared" si="16"/>
        <v>7.6</v>
      </c>
      <c r="K172" s="214">
        <f t="shared" si="17"/>
        <v>0</v>
      </c>
      <c r="L172" s="214"/>
      <c r="M172" s="214">
        <f t="shared" si="19"/>
        <v>0</v>
      </c>
      <c r="N172" s="214">
        <v>0.66</v>
      </c>
      <c r="O172" s="214"/>
      <c r="P172" s="217"/>
      <c r="Q172" s="217"/>
      <c r="R172" s="217"/>
      <c r="S172" s="218">
        <f t="shared" si="18"/>
        <v>0</v>
      </c>
      <c r="T172" s="215"/>
      <c r="U172" s="215"/>
      <c r="V172" s="220"/>
      <c r="W172" s="53"/>
      <c r="Z172">
        <v>0</v>
      </c>
    </row>
    <row r="173" spans="1:26" ht="24.95" customHeight="1" x14ac:dyDescent="0.25">
      <c r="A173" s="179"/>
      <c r="B173" s="221">
        <v>60</v>
      </c>
      <c r="C173" s="216" t="s">
        <v>1832</v>
      </c>
      <c r="D173" s="315" t="s">
        <v>1833</v>
      </c>
      <c r="E173" s="315"/>
      <c r="F173" s="211" t="s">
        <v>175</v>
      </c>
      <c r="G173" s="212">
        <v>1</v>
      </c>
      <c r="H173" s="211"/>
      <c r="I173" s="211">
        <f t="shared" si="15"/>
        <v>0</v>
      </c>
      <c r="J173" s="213">
        <f t="shared" si="16"/>
        <v>112.99</v>
      </c>
      <c r="K173" s="214">
        <f t="shared" si="17"/>
        <v>0</v>
      </c>
      <c r="L173" s="214"/>
      <c r="M173" s="214">
        <f t="shared" si="19"/>
        <v>0</v>
      </c>
      <c r="N173" s="214">
        <v>112.99</v>
      </c>
      <c r="O173" s="214"/>
      <c r="P173" s="217"/>
      <c r="Q173" s="217"/>
      <c r="R173" s="217"/>
      <c r="S173" s="218">
        <f t="shared" si="18"/>
        <v>0</v>
      </c>
      <c r="T173" s="215"/>
      <c r="U173" s="215"/>
      <c r="V173" s="220"/>
      <c r="W173" s="53"/>
      <c r="Z173">
        <v>0</v>
      </c>
    </row>
    <row r="174" spans="1:26" ht="24.95" customHeight="1" x14ac:dyDescent="0.25">
      <c r="A174" s="179"/>
      <c r="B174" s="221">
        <v>61</v>
      </c>
      <c r="C174" s="216" t="s">
        <v>1834</v>
      </c>
      <c r="D174" s="315" t="s">
        <v>1835</v>
      </c>
      <c r="E174" s="315"/>
      <c r="F174" s="211" t="s">
        <v>175</v>
      </c>
      <c r="G174" s="212">
        <v>1</v>
      </c>
      <c r="H174" s="211"/>
      <c r="I174" s="211">
        <f t="shared" si="15"/>
        <v>0</v>
      </c>
      <c r="J174" s="213">
        <f t="shared" si="16"/>
        <v>112.99</v>
      </c>
      <c r="K174" s="214">
        <f t="shared" si="17"/>
        <v>0</v>
      </c>
      <c r="L174" s="214"/>
      <c r="M174" s="214">
        <f t="shared" si="19"/>
        <v>0</v>
      </c>
      <c r="N174" s="214">
        <v>112.99</v>
      </c>
      <c r="O174" s="214"/>
      <c r="P174" s="217"/>
      <c r="Q174" s="217"/>
      <c r="R174" s="217"/>
      <c r="S174" s="218">
        <f t="shared" si="18"/>
        <v>0</v>
      </c>
      <c r="T174" s="215"/>
      <c r="U174" s="215"/>
      <c r="V174" s="220"/>
      <c r="W174" s="53"/>
      <c r="Z174">
        <v>0</v>
      </c>
    </row>
    <row r="175" spans="1:26" ht="24.95" customHeight="1" x14ac:dyDescent="0.25">
      <c r="A175" s="179"/>
      <c r="B175" s="221">
        <v>62</v>
      </c>
      <c r="C175" s="216" t="s">
        <v>1836</v>
      </c>
      <c r="D175" s="315" t="s">
        <v>1837</v>
      </c>
      <c r="E175" s="315"/>
      <c r="F175" s="211" t="s">
        <v>175</v>
      </c>
      <c r="G175" s="212">
        <v>1</v>
      </c>
      <c r="H175" s="211"/>
      <c r="I175" s="211">
        <f t="shared" si="15"/>
        <v>0</v>
      </c>
      <c r="J175" s="213">
        <f t="shared" si="16"/>
        <v>111.05</v>
      </c>
      <c r="K175" s="214">
        <f t="shared" si="17"/>
        <v>0</v>
      </c>
      <c r="L175" s="214"/>
      <c r="M175" s="214">
        <f t="shared" si="19"/>
        <v>0</v>
      </c>
      <c r="N175" s="214">
        <v>111.05</v>
      </c>
      <c r="O175" s="214"/>
      <c r="P175" s="217"/>
      <c r="Q175" s="217"/>
      <c r="R175" s="217"/>
      <c r="S175" s="218">
        <f t="shared" si="18"/>
        <v>0</v>
      </c>
      <c r="T175" s="215"/>
      <c r="U175" s="215"/>
      <c r="V175" s="220"/>
      <c r="W175" s="53"/>
      <c r="Z175">
        <v>0</v>
      </c>
    </row>
    <row r="176" spans="1:26" ht="24.95" customHeight="1" x14ac:dyDescent="0.25">
      <c r="A176" s="179"/>
      <c r="B176" s="221">
        <v>63</v>
      </c>
      <c r="C176" s="216" t="s">
        <v>1838</v>
      </c>
      <c r="D176" s="315" t="s">
        <v>1839</v>
      </c>
      <c r="E176" s="315"/>
      <c r="F176" s="211" t="s">
        <v>175</v>
      </c>
      <c r="G176" s="212">
        <v>1</v>
      </c>
      <c r="H176" s="211"/>
      <c r="I176" s="211">
        <f t="shared" si="15"/>
        <v>0</v>
      </c>
      <c r="J176" s="213">
        <f t="shared" si="16"/>
        <v>126.44</v>
      </c>
      <c r="K176" s="214">
        <f t="shared" si="17"/>
        <v>0</v>
      </c>
      <c r="L176" s="214"/>
      <c r="M176" s="214">
        <f t="shared" si="19"/>
        <v>0</v>
      </c>
      <c r="N176" s="214">
        <v>126.44</v>
      </c>
      <c r="O176" s="214"/>
      <c r="P176" s="217"/>
      <c r="Q176" s="217"/>
      <c r="R176" s="217"/>
      <c r="S176" s="218">
        <f t="shared" si="18"/>
        <v>0</v>
      </c>
      <c r="T176" s="215"/>
      <c r="U176" s="215"/>
      <c r="V176" s="220"/>
      <c r="W176" s="53"/>
      <c r="Z176">
        <v>0</v>
      </c>
    </row>
    <row r="177" spans="1:26" ht="24.95" customHeight="1" x14ac:dyDescent="0.25">
      <c r="A177" s="179"/>
      <c r="B177" s="205">
        <v>64</v>
      </c>
      <c r="C177" s="180" t="s">
        <v>946</v>
      </c>
      <c r="D177" s="236" t="s">
        <v>947</v>
      </c>
      <c r="E177" s="236"/>
      <c r="F177" s="174" t="s">
        <v>175</v>
      </c>
      <c r="G177" s="175">
        <v>4</v>
      </c>
      <c r="H177" s="174"/>
      <c r="I177" s="174">
        <f t="shared" si="15"/>
        <v>0</v>
      </c>
      <c r="J177" s="176">
        <f t="shared" si="16"/>
        <v>74.12</v>
      </c>
      <c r="K177" s="177">
        <f t="shared" si="17"/>
        <v>0</v>
      </c>
      <c r="L177" s="177">
        <f>ROUND(G177*(H177),2)</f>
        <v>0</v>
      </c>
      <c r="M177" s="177"/>
      <c r="N177" s="177">
        <v>18.53</v>
      </c>
      <c r="O177" s="177"/>
      <c r="P177" s="181"/>
      <c r="Q177" s="181"/>
      <c r="R177" s="181"/>
      <c r="S177" s="182">
        <f t="shared" si="18"/>
        <v>0</v>
      </c>
      <c r="T177" s="178"/>
      <c r="U177" s="178"/>
      <c r="V177" s="191"/>
      <c r="W177" s="53"/>
      <c r="Z177">
        <v>0</v>
      </c>
    </row>
    <row r="178" spans="1:26" ht="24.95" customHeight="1" x14ac:dyDescent="0.25">
      <c r="A178" s="179"/>
      <c r="B178" s="221">
        <v>65</v>
      </c>
      <c r="C178" s="216" t="s">
        <v>950</v>
      </c>
      <c r="D178" s="315" t="s">
        <v>1840</v>
      </c>
      <c r="E178" s="315"/>
      <c r="F178" s="211" t="s">
        <v>175</v>
      </c>
      <c r="G178" s="212">
        <v>4</v>
      </c>
      <c r="H178" s="211"/>
      <c r="I178" s="211">
        <f t="shared" si="15"/>
        <v>0</v>
      </c>
      <c r="J178" s="213">
        <f t="shared" si="16"/>
        <v>76.319999999999993</v>
      </c>
      <c r="K178" s="214">
        <f t="shared" si="17"/>
        <v>0</v>
      </c>
      <c r="L178" s="214"/>
      <c r="M178" s="214">
        <f>ROUND(G178*(H178),2)</f>
        <v>0</v>
      </c>
      <c r="N178" s="214">
        <v>19.079999999999998</v>
      </c>
      <c r="O178" s="214"/>
      <c r="P178" s="217"/>
      <c r="Q178" s="217"/>
      <c r="R178" s="217"/>
      <c r="S178" s="218">
        <f t="shared" si="18"/>
        <v>0</v>
      </c>
      <c r="T178" s="215"/>
      <c r="U178" s="215"/>
      <c r="V178" s="220"/>
      <c r="W178" s="53"/>
      <c r="Z178">
        <v>0</v>
      </c>
    </row>
    <row r="179" spans="1:26" ht="35.1" customHeight="1" x14ac:dyDescent="0.25">
      <c r="A179" s="179"/>
      <c r="B179" s="221">
        <v>66</v>
      </c>
      <c r="C179" s="216" t="s">
        <v>1841</v>
      </c>
      <c r="D179" s="315" t="s">
        <v>1842</v>
      </c>
      <c r="E179" s="315"/>
      <c r="F179" s="211" t="s">
        <v>175</v>
      </c>
      <c r="G179" s="212">
        <v>4</v>
      </c>
      <c r="H179" s="211"/>
      <c r="I179" s="211">
        <f t="shared" si="15"/>
        <v>0</v>
      </c>
      <c r="J179" s="213">
        <f t="shared" si="16"/>
        <v>480</v>
      </c>
      <c r="K179" s="214">
        <f t="shared" si="17"/>
        <v>0</v>
      </c>
      <c r="L179" s="214"/>
      <c r="M179" s="214">
        <f>ROUND(G179*(H179),2)</f>
        <v>0</v>
      </c>
      <c r="N179" s="214">
        <v>120</v>
      </c>
      <c r="O179" s="214"/>
      <c r="P179" s="217"/>
      <c r="Q179" s="217"/>
      <c r="R179" s="217"/>
      <c r="S179" s="218">
        <f t="shared" si="18"/>
        <v>0</v>
      </c>
      <c r="T179" s="215"/>
      <c r="U179" s="215"/>
      <c r="V179" s="220"/>
      <c r="W179" s="53"/>
      <c r="Z179">
        <v>0</v>
      </c>
    </row>
    <row r="180" spans="1:26" ht="24.95" customHeight="1" x14ac:dyDescent="0.25">
      <c r="A180" s="179"/>
      <c r="B180" s="205">
        <v>67</v>
      </c>
      <c r="C180" s="180" t="s">
        <v>1843</v>
      </c>
      <c r="D180" s="236" t="s">
        <v>1844</v>
      </c>
      <c r="E180" s="236"/>
      <c r="F180" s="174" t="s">
        <v>180</v>
      </c>
      <c r="G180" s="175">
        <v>0.55000000000000004</v>
      </c>
      <c r="H180" s="176"/>
      <c r="I180" s="174">
        <f t="shared" si="15"/>
        <v>0</v>
      </c>
      <c r="J180" s="176">
        <f t="shared" si="16"/>
        <v>15.83</v>
      </c>
      <c r="K180" s="177">
        <f t="shared" si="17"/>
        <v>0</v>
      </c>
      <c r="L180" s="177">
        <f>ROUND(G180*(H180),2)</f>
        <v>0</v>
      </c>
      <c r="M180" s="177"/>
      <c r="N180" s="177">
        <v>28.78</v>
      </c>
      <c r="O180" s="177"/>
      <c r="P180" s="181"/>
      <c r="Q180" s="181"/>
      <c r="R180" s="181"/>
      <c r="S180" s="182">
        <f t="shared" si="18"/>
        <v>0</v>
      </c>
      <c r="T180" s="178"/>
      <c r="U180" s="178"/>
      <c r="V180" s="191"/>
      <c r="W180" s="53"/>
      <c r="Z180">
        <v>0</v>
      </c>
    </row>
    <row r="181" spans="1:26" x14ac:dyDescent="0.25">
      <c r="A181" s="10"/>
      <c r="B181" s="204"/>
      <c r="C181" s="172">
        <v>766</v>
      </c>
      <c r="D181" s="235" t="s">
        <v>88</v>
      </c>
      <c r="E181" s="235"/>
      <c r="F181" s="138"/>
      <c r="G181" s="171"/>
      <c r="H181" s="138"/>
      <c r="I181" s="140">
        <f>ROUND((SUM(I167:I180))/1,2)</f>
        <v>0</v>
      </c>
      <c r="J181" s="139"/>
      <c r="K181" s="139"/>
      <c r="L181" s="139">
        <f>ROUND((SUM(L167:L180))/1,2)</f>
        <v>0</v>
      </c>
      <c r="M181" s="139">
        <f>ROUND((SUM(M167:M180))/1,2)</f>
        <v>0</v>
      </c>
      <c r="N181" s="139"/>
      <c r="O181" s="139"/>
      <c r="P181" s="139"/>
      <c r="Q181" s="10"/>
      <c r="R181" s="10"/>
      <c r="S181" s="10">
        <f>ROUND((SUM(S167:S180))/1,2)</f>
        <v>0</v>
      </c>
      <c r="T181" s="10"/>
      <c r="U181" s="10"/>
      <c r="V181" s="192">
        <f>ROUND((SUM(V167:V180))/1,2)</f>
        <v>0</v>
      </c>
      <c r="W181" s="208"/>
      <c r="X181" s="137"/>
      <c r="Y181" s="137"/>
      <c r="Z181" s="137"/>
    </row>
    <row r="182" spans="1:26" x14ac:dyDescent="0.25">
      <c r="A182" s="1"/>
      <c r="B182" s="200"/>
      <c r="C182" s="1"/>
      <c r="D182" s="1"/>
      <c r="E182" s="131"/>
      <c r="F182" s="131"/>
      <c r="G182" s="165"/>
      <c r="H182" s="131"/>
      <c r="I182" s="131"/>
      <c r="J182" s="132"/>
      <c r="K182" s="132"/>
      <c r="L182" s="132"/>
      <c r="M182" s="132"/>
      <c r="N182" s="132"/>
      <c r="O182" s="132"/>
      <c r="P182" s="132"/>
      <c r="Q182" s="1"/>
      <c r="R182" s="1"/>
      <c r="S182" s="1"/>
      <c r="T182" s="1"/>
      <c r="U182" s="1"/>
      <c r="V182" s="193"/>
      <c r="W182" s="53"/>
    </row>
    <row r="183" spans="1:26" x14ac:dyDescent="0.25">
      <c r="A183" s="10"/>
      <c r="B183" s="204"/>
      <c r="C183" s="172">
        <v>771</v>
      </c>
      <c r="D183" s="235" t="s">
        <v>302</v>
      </c>
      <c r="E183" s="235"/>
      <c r="F183" s="138"/>
      <c r="G183" s="171"/>
      <c r="H183" s="138"/>
      <c r="I183" s="138"/>
      <c r="J183" s="139"/>
      <c r="K183" s="139"/>
      <c r="L183" s="139"/>
      <c r="M183" s="139"/>
      <c r="N183" s="139"/>
      <c r="O183" s="139"/>
      <c r="P183" s="139"/>
      <c r="Q183" s="10"/>
      <c r="R183" s="10"/>
      <c r="S183" s="10"/>
      <c r="T183" s="10"/>
      <c r="U183" s="10"/>
      <c r="V183" s="190"/>
      <c r="W183" s="208"/>
      <c r="X183" s="137"/>
      <c r="Y183" s="137"/>
      <c r="Z183" s="137"/>
    </row>
    <row r="184" spans="1:26" ht="24.95" customHeight="1" x14ac:dyDescent="0.25">
      <c r="A184" s="179"/>
      <c r="B184" s="205">
        <v>68</v>
      </c>
      <c r="C184" s="180" t="s">
        <v>1845</v>
      </c>
      <c r="D184" s="236" t="s">
        <v>1846</v>
      </c>
      <c r="E184" s="236"/>
      <c r="F184" s="174" t="s">
        <v>133</v>
      </c>
      <c r="G184" s="175">
        <v>14.98</v>
      </c>
      <c r="H184" s="174"/>
      <c r="I184" s="174">
        <f t="shared" ref="I184:I189" si="20">ROUND(G184*(H184),2)</f>
        <v>0</v>
      </c>
      <c r="J184" s="176">
        <f t="shared" ref="J184:J189" si="21">ROUND(G184*(N184),2)</f>
        <v>73.25</v>
      </c>
      <c r="K184" s="177">
        <f t="shared" ref="K184:K189" si="22">ROUND(G184*(O184),2)</f>
        <v>0</v>
      </c>
      <c r="L184" s="177">
        <f>ROUND(G184*(H184),2)</f>
        <v>0</v>
      </c>
      <c r="M184" s="177"/>
      <c r="N184" s="177">
        <v>4.8899999999999997</v>
      </c>
      <c r="O184" s="177"/>
      <c r="P184" s="181"/>
      <c r="Q184" s="181"/>
      <c r="R184" s="181"/>
      <c r="S184" s="182">
        <f t="shared" ref="S184:S189" si="23">ROUND(G184*(P184),3)</f>
        <v>0</v>
      </c>
      <c r="T184" s="178"/>
      <c r="U184" s="178"/>
      <c r="V184" s="191"/>
      <c r="W184" s="53"/>
      <c r="Z184">
        <v>0</v>
      </c>
    </row>
    <row r="185" spans="1:26" ht="24.95" customHeight="1" x14ac:dyDescent="0.25">
      <c r="A185" s="179"/>
      <c r="B185" s="205">
        <v>69</v>
      </c>
      <c r="C185" s="180" t="s">
        <v>1847</v>
      </c>
      <c r="D185" s="236" t="s">
        <v>1848</v>
      </c>
      <c r="E185" s="236"/>
      <c r="F185" s="174" t="s">
        <v>113</v>
      </c>
      <c r="G185" s="175">
        <v>40.86</v>
      </c>
      <c r="H185" s="174"/>
      <c r="I185" s="174">
        <f t="shared" si="20"/>
        <v>0</v>
      </c>
      <c r="J185" s="176">
        <f t="shared" si="21"/>
        <v>817.2</v>
      </c>
      <c r="K185" s="177">
        <f t="shared" si="22"/>
        <v>0</v>
      </c>
      <c r="L185" s="177">
        <f>ROUND(G185*(H185),2)</f>
        <v>0</v>
      </c>
      <c r="M185" s="177"/>
      <c r="N185" s="177">
        <v>20</v>
      </c>
      <c r="O185" s="177"/>
      <c r="P185" s="181"/>
      <c r="Q185" s="181"/>
      <c r="R185" s="181"/>
      <c r="S185" s="182">
        <f t="shared" si="23"/>
        <v>0</v>
      </c>
      <c r="T185" s="178"/>
      <c r="U185" s="178"/>
      <c r="V185" s="191"/>
      <c r="W185" s="53"/>
      <c r="Z185">
        <v>0</v>
      </c>
    </row>
    <row r="186" spans="1:26" ht="24.95" customHeight="1" x14ac:dyDescent="0.25">
      <c r="A186" s="179"/>
      <c r="B186" s="221">
        <v>70</v>
      </c>
      <c r="C186" s="216" t="s">
        <v>1849</v>
      </c>
      <c r="D186" s="315" t="s">
        <v>1850</v>
      </c>
      <c r="E186" s="315"/>
      <c r="F186" s="211" t="s">
        <v>113</v>
      </c>
      <c r="G186" s="212">
        <v>44.475999999999999</v>
      </c>
      <c r="H186" s="211"/>
      <c r="I186" s="211">
        <f t="shared" si="20"/>
        <v>0</v>
      </c>
      <c r="J186" s="213">
        <f t="shared" si="21"/>
        <v>1111.9000000000001</v>
      </c>
      <c r="K186" s="214">
        <f t="shared" si="22"/>
        <v>0</v>
      </c>
      <c r="L186" s="214"/>
      <c r="M186" s="214">
        <f>ROUND(G186*(H186),2)</f>
        <v>0</v>
      </c>
      <c r="N186" s="214">
        <v>25</v>
      </c>
      <c r="O186" s="214"/>
      <c r="P186" s="217"/>
      <c r="Q186" s="217"/>
      <c r="R186" s="217"/>
      <c r="S186" s="218">
        <f t="shared" si="23"/>
        <v>0</v>
      </c>
      <c r="T186" s="215"/>
      <c r="U186" s="215"/>
      <c r="V186" s="220"/>
      <c r="W186" s="53"/>
      <c r="Z186">
        <v>0</v>
      </c>
    </row>
    <row r="187" spans="1:26" ht="24.95" customHeight="1" x14ac:dyDescent="0.25">
      <c r="A187" s="179"/>
      <c r="B187" s="221">
        <v>71</v>
      </c>
      <c r="C187" s="216" t="s">
        <v>1851</v>
      </c>
      <c r="D187" s="315" t="s">
        <v>1852</v>
      </c>
      <c r="E187" s="315"/>
      <c r="F187" s="211" t="s">
        <v>270</v>
      </c>
      <c r="G187" s="212">
        <v>127.074</v>
      </c>
      <c r="H187" s="211"/>
      <c r="I187" s="211">
        <f t="shared" si="20"/>
        <v>0</v>
      </c>
      <c r="J187" s="213">
        <f t="shared" si="21"/>
        <v>104.2</v>
      </c>
      <c r="K187" s="214">
        <f t="shared" si="22"/>
        <v>0</v>
      </c>
      <c r="L187" s="214"/>
      <c r="M187" s="214">
        <f>ROUND(G187*(H187),2)</f>
        <v>0</v>
      </c>
      <c r="N187" s="214">
        <v>0.82</v>
      </c>
      <c r="O187" s="214"/>
      <c r="P187" s="217"/>
      <c r="Q187" s="217"/>
      <c r="R187" s="217"/>
      <c r="S187" s="218">
        <f t="shared" si="23"/>
        <v>0</v>
      </c>
      <c r="T187" s="215"/>
      <c r="U187" s="215"/>
      <c r="V187" s="220"/>
      <c r="W187" s="53"/>
      <c r="Z187">
        <v>0</v>
      </c>
    </row>
    <row r="188" spans="1:26" ht="24.95" customHeight="1" x14ac:dyDescent="0.25">
      <c r="A188" s="179"/>
      <c r="B188" s="221">
        <v>72</v>
      </c>
      <c r="C188" s="216" t="s">
        <v>1853</v>
      </c>
      <c r="D188" s="315" t="s">
        <v>1854</v>
      </c>
      <c r="E188" s="315"/>
      <c r="F188" s="211" t="s">
        <v>270</v>
      </c>
      <c r="G188" s="212">
        <v>33.886000000000003</v>
      </c>
      <c r="H188" s="211"/>
      <c r="I188" s="211">
        <f t="shared" si="20"/>
        <v>0</v>
      </c>
      <c r="J188" s="213">
        <f t="shared" si="21"/>
        <v>122.33</v>
      </c>
      <c r="K188" s="214">
        <f t="shared" si="22"/>
        <v>0</v>
      </c>
      <c r="L188" s="214"/>
      <c r="M188" s="214">
        <f>ROUND(G188*(H188),2)</f>
        <v>0</v>
      </c>
      <c r="N188" s="214">
        <v>3.61</v>
      </c>
      <c r="O188" s="214"/>
      <c r="P188" s="217"/>
      <c r="Q188" s="217"/>
      <c r="R188" s="217"/>
      <c r="S188" s="218">
        <f t="shared" si="23"/>
        <v>0</v>
      </c>
      <c r="T188" s="215"/>
      <c r="U188" s="215"/>
      <c r="V188" s="220"/>
      <c r="W188" s="53"/>
      <c r="Z188">
        <v>0</v>
      </c>
    </row>
    <row r="189" spans="1:26" ht="24.95" customHeight="1" x14ac:dyDescent="0.25">
      <c r="A189" s="179"/>
      <c r="B189" s="205">
        <v>73</v>
      </c>
      <c r="C189" s="180" t="s">
        <v>1855</v>
      </c>
      <c r="D189" s="236" t="s">
        <v>1856</v>
      </c>
      <c r="E189" s="236"/>
      <c r="F189" s="174" t="s">
        <v>180</v>
      </c>
      <c r="G189" s="175">
        <v>3.55</v>
      </c>
      <c r="H189" s="176"/>
      <c r="I189" s="174">
        <f t="shared" si="20"/>
        <v>0</v>
      </c>
      <c r="J189" s="176">
        <f t="shared" si="21"/>
        <v>79.12</v>
      </c>
      <c r="K189" s="177">
        <f t="shared" si="22"/>
        <v>0</v>
      </c>
      <c r="L189" s="177">
        <f>ROUND(G189*(H189),2)</f>
        <v>0</v>
      </c>
      <c r="M189" s="177"/>
      <c r="N189" s="177">
        <v>22.288</v>
      </c>
      <c r="O189" s="177"/>
      <c r="P189" s="181"/>
      <c r="Q189" s="181"/>
      <c r="R189" s="181"/>
      <c r="S189" s="182">
        <f t="shared" si="23"/>
        <v>0</v>
      </c>
      <c r="T189" s="178"/>
      <c r="U189" s="178"/>
      <c r="V189" s="191"/>
      <c r="W189" s="53"/>
      <c r="Z189">
        <v>0</v>
      </c>
    </row>
    <row r="190" spans="1:26" x14ac:dyDescent="0.25">
      <c r="A190" s="10"/>
      <c r="B190" s="204"/>
      <c r="C190" s="172">
        <v>771</v>
      </c>
      <c r="D190" s="235" t="s">
        <v>302</v>
      </c>
      <c r="E190" s="235"/>
      <c r="F190" s="138"/>
      <c r="G190" s="171"/>
      <c r="H190" s="138"/>
      <c r="I190" s="140">
        <f>ROUND((SUM(I183:I189))/1,2)</f>
        <v>0</v>
      </c>
      <c r="J190" s="139"/>
      <c r="K190" s="139"/>
      <c r="L190" s="139">
        <f>ROUND((SUM(L183:L189))/1,2)</f>
        <v>0</v>
      </c>
      <c r="M190" s="139">
        <f>ROUND((SUM(M183:M189))/1,2)</f>
        <v>0</v>
      </c>
      <c r="N190" s="139"/>
      <c r="O190" s="139"/>
      <c r="P190" s="139"/>
      <c r="Q190" s="10"/>
      <c r="R190" s="10"/>
      <c r="S190" s="10">
        <f>ROUND((SUM(S183:S189))/1,2)</f>
        <v>0</v>
      </c>
      <c r="T190" s="10"/>
      <c r="U190" s="10"/>
      <c r="V190" s="192">
        <f>ROUND((SUM(V183:V189))/1,2)</f>
        <v>0</v>
      </c>
      <c r="W190" s="208"/>
      <c r="X190" s="137"/>
      <c r="Y190" s="137"/>
      <c r="Z190" s="137"/>
    </row>
    <row r="191" spans="1:26" x14ac:dyDescent="0.25">
      <c r="A191" s="1"/>
      <c r="B191" s="200"/>
      <c r="C191" s="1"/>
      <c r="D191" s="1"/>
      <c r="E191" s="131"/>
      <c r="F191" s="131"/>
      <c r="G191" s="165"/>
      <c r="H191" s="131"/>
      <c r="I191" s="131"/>
      <c r="J191" s="132"/>
      <c r="K191" s="132"/>
      <c r="L191" s="132"/>
      <c r="M191" s="132"/>
      <c r="N191" s="132"/>
      <c r="O191" s="132"/>
      <c r="P191" s="132"/>
      <c r="Q191" s="1"/>
      <c r="R191" s="1"/>
      <c r="S191" s="1"/>
      <c r="T191" s="1"/>
      <c r="U191" s="1"/>
      <c r="V191" s="193"/>
      <c r="W191" s="53"/>
    </row>
    <row r="192" spans="1:26" x14ac:dyDescent="0.25">
      <c r="A192" s="10"/>
      <c r="B192" s="204"/>
      <c r="C192" s="172">
        <v>781</v>
      </c>
      <c r="D192" s="235" t="s">
        <v>305</v>
      </c>
      <c r="E192" s="235"/>
      <c r="F192" s="138"/>
      <c r="G192" s="171"/>
      <c r="H192" s="138"/>
      <c r="I192" s="138"/>
      <c r="J192" s="139"/>
      <c r="K192" s="139"/>
      <c r="L192" s="139"/>
      <c r="M192" s="139"/>
      <c r="N192" s="139"/>
      <c r="O192" s="139"/>
      <c r="P192" s="139"/>
      <c r="Q192" s="10"/>
      <c r="R192" s="10"/>
      <c r="S192" s="10"/>
      <c r="T192" s="10"/>
      <c r="U192" s="10"/>
      <c r="V192" s="190"/>
      <c r="W192" s="208"/>
      <c r="X192" s="137"/>
      <c r="Y192" s="137"/>
      <c r="Z192" s="137"/>
    </row>
    <row r="193" spans="1:26" ht="24.95" customHeight="1" x14ac:dyDescent="0.25">
      <c r="A193" s="179"/>
      <c r="B193" s="205">
        <v>74</v>
      </c>
      <c r="C193" s="180" t="s">
        <v>1857</v>
      </c>
      <c r="D193" s="236" t="s">
        <v>1858</v>
      </c>
      <c r="E193" s="236"/>
      <c r="F193" s="174" t="s">
        <v>113</v>
      </c>
      <c r="G193" s="175">
        <v>49.759</v>
      </c>
      <c r="H193" s="174"/>
      <c r="I193" s="174">
        <f t="shared" ref="I193:I203" si="24">ROUND(G193*(H193),2)</f>
        <v>0</v>
      </c>
      <c r="J193" s="176">
        <f t="shared" ref="J193:J203" si="25">ROUND(G193*(N193),2)</f>
        <v>995.18</v>
      </c>
      <c r="K193" s="177">
        <f t="shared" ref="K193:K203" si="26">ROUND(G193*(O193),2)</f>
        <v>0</v>
      </c>
      <c r="L193" s="177">
        <f>ROUND(G193*(H193),2)</f>
        <v>0</v>
      </c>
      <c r="M193" s="177"/>
      <c r="N193" s="177">
        <v>20</v>
      </c>
      <c r="O193" s="177"/>
      <c r="P193" s="183">
        <v>2.9458560000000002E-3</v>
      </c>
      <c r="Q193" s="181"/>
      <c r="R193" s="181">
        <v>2.9458560000000002E-3</v>
      </c>
      <c r="S193" s="182">
        <f t="shared" ref="S193:S203" si="27">ROUND(G193*(P193),3)</f>
        <v>0.14699999999999999</v>
      </c>
      <c r="T193" s="178"/>
      <c r="U193" s="178"/>
      <c r="V193" s="191"/>
      <c r="W193" s="53"/>
      <c r="Z193">
        <v>0</v>
      </c>
    </row>
    <row r="194" spans="1:26" ht="24.95" customHeight="1" x14ac:dyDescent="0.25">
      <c r="A194" s="179"/>
      <c r="B194" s="221">
        <v>75</v>
      </c>
      <c r="C194" s="216" t="s">
        <v>1859</v>
      </c>
      <c r="D194" s="315" t="s">
        <v>1860</v>
      </c>
      <c r="E194" s="315"/>
      <c r="F194" s="211" t="s">
        <v>113</v>
      </c>
      <c r="G194" s="212">
        <v>53.241999999999997</v>
      </c>
      <c r="H194" s="211"/>
      <c r="I194" s="211">
        <f t="shared" si="24"/>
        <v>0</v>
      </c>
      <c r="J194" s="213">
        <f t="shared" si="25"/>
        <v>1331.05</v>
      </c>
      <c r="K194" s="214">
        <f t="shared" si="26"/>
        <v>0</v>
      </c>
      <c r="L194" s="214"/>
      <c r="M194" s="214">
        <f>ROUND(G194*(H194),2)</f>
        <v>0</v>
      </c>
      <c r="N194" s="214">
        <v>25</v>
      </c>
      <c r="O194" s="214"/>
      <c r="P194" s="219">
        <v>2.1000000000000001E-2</v>
      </c>
      <c r="Q194" s="217"/>
      <c r="R194" s="217">
        <v>2.1000000000000001E-2</v>
      </c>
      <c r="S194" s="218">
        <f t="shared" si="27"/>
        <v>1.1180000000000001</v>
      </c>
      <c r="T194" s="215"/>
      <c r="U194" s="215"/>
      <c r="V194" s="220"/>
      <c r="W194" s="53"/>
      <c r="Z194">
        <v>0</v>
      </c>
    </row>
    <row r="195" spans="1:26" ht="24.95" customHeight="1" x14ac:dyDescent="0.25">
      <c r="A195" s="179"/>
      <c r="B195" s="221">
        <v>76</v>
      </c>
      <c r="C195" s="216" t="s">
        <v>1851</v>
      </c>
      <c r="D195" s="315" t="s">
        <v>1861</v>
      </c>
      <c r="E195" s="315"/>
      <c r="F195" s="211" t="s">
        <v>270</v>
      </c>
      <c r="G195" s="212">
        <v>149.27699999999999</v>
      </c>
      <c r="H195" s="211"/>
      <c r="I195" s="211">
        <f t="shared" si="24"/>
        <v>0</v>
      </c>
      <c r="J195" s="213">
        <f t="shared" si="25"/>
        <v>122.41</v>
      </c>
      <c r="K195" s="214">
        <f t="shared" si="26"/>
        <v>0</v>
      </c>
      <c r="L195" s="214"/>
      <c r="M195" s="214">
        <f>ROUND(G195*(H195),2)</f>
        <v>0</v>
      </c>
      <c r="N195" s="214">
        <v>0.82</v>
      </c>
      <c r="O195" s="214"/>
      <c r="P195" s="217"/>
      <c r="Q195" s="217"/>
      <c r="R195" s="217"/>
      <c r="S195" s="218">
        <f t="shared" si="27"/>
        <v>0</v>
      </c>
      <c r="T195" s="215"/>
      <c r="U195" s="215"/>
      <c r="V195" s="220"/>
      <c r="W195" s="53"/>
      <c r="Z195">
        <v>0</v>
      </c>
    </row>
    <row r="196" spans="1:26" ht="24.95" customHeight="1" x14ac:dyDescent="0.25">
      <c r="A196" s="179"/>
      <c r="B196" s="221">
        <v>77</v>
      </c>
      <c r="C196" s="216" t="s">
        <v>1853</v>
      </c>
      <c r="D196" s="315" t="s">
        <v>1862</v>
      </c>
      <c r="E196" s="315"/>
      <c r="F196" s="211" t="s">
        <v>270</v>
      </c>
      <c r="G196" s="212">
        <v>39.807000000000002</v>
      </c>
      <c r="H196" s="211"/>
      <c r="I196" s="211">
        <f t="shared" si="24"/>
        <v>0</v>
      </c>
      <c r="J196" s="213">
        <f t="shared" si="25"/>
        <v>143.69999999999999</v>
      </c>
      <c r="K196" s="214">
        <f t="shared" si="26"/>
        <v>0</v>
      </c>
      <c r="L196" s="214"/>
      <c r="M196" s="214">
        <f>ROUND(G196*(H196),2)</f>
        <v>0</v>
      </c>
      <c r="N196" s="214">
        <v>3.61</v>
      </c>
      <c r="O196" s="214"/>
      <c r="P196" s="217"/>
      <c r="Q196" s="217"/>
      <c r="R196" s="217"/>
      <c r="S196" s="218">
        <f t="shared" si="27"/>
        <v>0</v>
      </c>
      <c r="T196" s="215"/>
      <c r="U196" s="215"/>
      <c r="V196" s="220"/>
      <c r="W196" s="53"/>
      <c r="Z196">
        <v>0</v>
      </c>
    </row>
    <row r="197" spans="1:26" ht="24.95" customHeight="1" x14ac:dyDescent="0.25">
      <c r="A197" s="179"/>
      <c r="B197" s="205">
        <v>78</v>
      </c>
      <c r="C197" s="180" t="s">
        <v>1863</v>
      </c>
      <c r="D197" s="236" t="s">
        <v>1864</v>
      </c>
      <c r="E197" s="236"/>
      <c r="F197" s="174" t="s">
        <v>113</v>
      </c>
      <c r="G197" s="175">
        <v>11.427</v>
      </c>
      <c r="H197" s="174"/>
      <c r="I197" s="174">
        <f t="shared" si="24"/>
        <v>0</v>
      </c>
      <c r="J197" s="176">
        <f t="shared" si="25"/>
        <v>441.88</v>
      </c>
      <c r="K197" s="177">
        <f t="shared" si="26"/>
        <v>0</v>
      </c>
      <c r="L197" s="177">
        <f>ROUND(G197*(H197),2)</f>
        <v>0</v>
      </c>
      <c r="M197" s="177"/>
      <c r="N197" s="177">
        <v>38.67</v>
      </c>
      <c r="O197" s="177"/>
      <c r="P197" s="183">
        <v>3.3400000000000001E-3</v>
      </c>
      <c r="Q197" s="181"/>
      <c r="R197" s="181">
        <v>3.3400000000000001E-3</v>
      </c>
      <c r="S197" s="182">
        <f t="shared" si="27"/>
        <v>3.7999999999999999E-2</v>
      </c>
      <c r="T197" s="178"/>
      <c r="U197" s="178"/>
      <c r="V197" s="191"/>
      <c r="W197" s="53"/>
      <c r="Z197">
        <v>0</v>
      </c>
    </row>
    <row r="198" spans="1:26" ht="24.95" customHeight="1" x14ac:dyDescent="0.25">
      <c r="A198" s="179"/>
      <c r="B198" s="221">
        <v>79</v>
      </c>
      <c r="C198" s="216" t="s">
        <v>1865</v>
      </c>
      <c r="D198" s="315" t="s">
        <v>1866</v>
      </c>
      <c r="E198" s="315"/>
      <c r="F198" s="211" t="s">
        <v>113</v>
      </c>
      <c r="G198" s="212">
        <v>11.656000000000001</v>
      </c>
      <c r="H198" s="211"/>
      <c r="I198" s="211">
        <f t="shared" si="24"/>
        <v>0</v>
      </c>
      <c r="J198" s="213">
        <f t="shared" si="25"/>
        <v>1334.26</v>
      </c>
      <c r="K198" s="214">
        <f t="shared" si="26"/>
        <v>0</v>
      </c>
      <c r="L198" s="214"/>
      <c r="M198" s="214">
        <f>ROUND(G198*(H198),2)</f>
        <v>0</v>
      </c>
      <c r="N198" s="214">
        <v>114.47</v>
      </c>
      <c r="O198" s="214"/>
      <c r="P198" s="217"/>
      <c r="Q198" s="217"/>
      <c r="R198" s="217"/>
      <c r="S198" s="218">
        <f t="shared" si="27"/>
        <v>0</v>
      </c>
      <c r="T198" s="215"/>
      <c r="U198" s="215"/>
      <c r="V198" s="220"/>
      <c r="W198" s="53"/>
      <c r="Z198">
        <v>0</v>
      </c>
    </row>
    <row r="199" spans="1:26" ht="24.95" customHeight="1" x14ac:dyDescent="0.25">
      <c r="A199" s="179"/>
      <c r="B199" s="221">
        <v>80</v>
      </c>
      <c r="C199" s="216" t="s">
        <v>1851</v>
      </c>
      <c r="D199" s="315" t="s">
        <v>1861</v>
      </c>
      <c r="E199" s="315"/>
      <c r="F199" s="211" t="s">
        <v>270</v>
      </c>
      <c r="G199" s="212">
        <v>34.280999999999999</v>
      </c>
      <c r="H199" s="211"/>
      <c r="I199" s="211">
        <f t="shared" si="24"/>
        <v>0</v>
      </c>
      <c r="J199" s="213">
        <f t="shared" si="25"/>
        <v>28.11</v>
      </c>
      <c r="K199" s="214">
        <f t="shared" si="26"/>
        <v>0</v>
      </c>
      <c r="L199" s="214"/>
      <c r="M199" s="214">
        <f>ROUND(G199*(H199),2)</f>
        <v>0</v>
      </c>
      <c r="N199" s="214">
        <v>0.82</v>
      </c>
      <c r="O199" s="214"/>
      <c r="P199" s="217"/>
      <c r="Q199" s="217"/>
      <c r="R199" s="217"/>
      <c r="S199" s="218">
        <f t="shared" si="27"/>
        <v>0</v>
      </c>
      <c r="T199" s="215"/>
      <c r="U199" s="215"/>
      <c r="V199" s="220"/>
      <c r="W199" s="53"/>
      <c r="Z199">
        <v>0</v>
      </c>
    </row>
    <row r="200" spans="1:26" ht="24.95" customHeight="1" x14ac:dyDescent="0.25">
      <c r="A200" s="179"/>
      <c r="B200" s="221">
        <v>81</v>
      </c>
      <c r="C200" s="216" t="s">
        <v>1853</v>
      </c>
      <c r="D200" s="315" t="s">
        <v>1862</v>
      </c>
      <c r="E200" s="315"/>
      <c r="F200" s="211" t="s">
        <v>270</v>
      </c>
      <c r="G200" s="212">
        <v>9.1419999999999995</v>
      </c>
      <c r="H200" s="211"/>
      <c r="I200" s="211">
        <f t="shared" si="24"/>
        <v>0</v>
      </c>
      <c r="J200" s="213">
        <f t="shared" si="25"/>
        <v>33</v>
      </c>
      <c r="K200" s="214">
        <f t="shared" si="26"/>
        <v>0</v>
      </c>
      <c r="L200" s="214"/>
      <c r="M200" s="214">
        <f>ROUND(G200*(H200),2)</f>
        <v>0</v>
      </c>
      <c r="N200" s="214">
        <v>3.61</v>
      </c>
      <c r="O200" s="214"/>
      <c r="P200" s="217"/>
      <c r="Q200" s="217"/>
      <c r="R200" s="217"/>
      <c r="S200" s="218">
        <f t="shared" si="27"/>
        <v>0</v>
      </c>
      <c r="T200" s="215"/>
      <c r="U200" s="215"/>
      <c r="V200" s="220"/>
      <c r="W200" s="53"/>
      <c r="Z200">
        <v>0</v>
      </c>
    </row>
    <row r="201" spans="1:26" ht="24.95" customHeight="1" x14ac:dyDescent="0.25">
      <c r="A201" s="179"/>
      <c r="B201" s="205">
        <v>82</v>
      </c>
      <c r="C201" s="180" t="s">
        <v>1867</v>
      </c>
      <c r="D201" s="236" t="s">
        <v>1868</v>
      </c>
      <c r="E201" s="236"/>
      <c r="F201" s="174" t="s">
        <v>133</v>
      </c>
      <c r="G201" s="175">
        <v>69.34</v>
      </c>
      <c r="H201" s="174"/>
      <c r="I201" s="174">
        <f t="shared" si="24"/>
        <v>0</v>
      </c>
      <c r="J201" s="176">
        <f t="shared" si="25"/>
        <v>63.79</v>
      </c>
      <c r="K201" s="177">
        <f t="shared" si="26"/>
        <v>0</v>
      </c>
      <c r="L201" s="177">
        <f>ROUND(G201*(H201),2)</f>
        <v>0</v>
      </c>
      <c r="M201" s="177"/>
      <c r="N201" s="177">
        <v>0.92</v>
      </c>
      <c r="O201" s="177"/>
      <c r="P201" s="183">
        <v>5.0000000000000001E-4</v>
      </c>
      <c r="Q201" s="181"/>
      <c r="R201" s="181">
        <v>5.0000000000000001E-4</v>
      </c>
      <c r="S201" s="182">
        <f t="shared" si="27"/>
        <v>3.5000000000000003E-2</v>
      </c>
      <c r="T201" s="178"/>
      <c r="U201" s="178"/>
      <c r="V201" s="191"/>
      <c r="W201" s="53"/>
      <c r="Z201">
        <v>0</v>
      </c>
    </row>
    <row r="202" spans="1:26" ht="24.95" customHeight="1" x14ac:dyDescent="0.25">
      <c r="A202" s="179"/>
      <c r="B202" s="221">
        <v>83</v>
      </c>
      <c r="C202" s="216" t="s">
        <v>1869</v>
      </c>
      <c r="D202" s="315" t="s">
        <v>1870</v>
      </c>
      <c r="E202" s="315"/>
      <c r="F202" s="211" t="s">
        <v>133</v>
      </c>
      <c r="G202" s="212">
        <v>70</v>
      </c>
      <c r="H202" s="211"/>
      <c r="I202" s="211">
        <f t="shared" si="24"/>
        <v>0</v>
      </c>
      <c r="J202" s="213">
        <f t="shared" si="25"/>
        <v>350</v>
      </c>
      <c r="K202" s="214">
        <f t="shared" si="26"/>
        <v>0</v>
      </c>
      <c r="L202" s="214"/>
      <c r="M202" s="214">
        <f>ROUND(G202*(H202),2)</f>
        <v>0</v>
      </c>
      <c r="N202" s="214">
        <v>5</v>
      </c>
      <c r="O202" s="214"/>
      <c r="P202" s="217"/>
      <c r="Q202" s="217"/>
      <c r="R202" s="217"/>
      <c r="S202" s="218">
        <f t="shared" si="27"/>
        <v>0</v>
      </c>
      <c r="T202" s="215"/>
      <c r="U202" s="215"/>
      <c r="V202" s="220"/>
      <c r="W202" s="53"/>
      <c r="Z202">
        <v>0</v>
      </c>
    </row>
    <row r="203" spans="1:26" ht="24.95" customHeight="1" x14ac:dyDescent="0.25">
      <c r="A203" s="179"/>
      <c r="B203" s="205">
        <v>84</v>
      </c>
      <c r="C203" s="180" t="s">
        <v>1871</v>
      </c>
      <c r="D203" s="236" t="s">
        <v>1872</v>
      </c>
      <c r="E203" s="236"/>
      <c r="F203" s="174" t="s">
        <v>180</v>
      </c>
      <c r="G203" s="175">
        <v>2</v>
      </c>
      <c r="H203" s="176"/>
      <c r="I203" s="174">
        <f t="shared" si="24"/>
        <v>0</v>
      </c>
      <c r="J203" s="176">
        <f t="shared" si="25"/>
        <v>96.87</v>
      </c>
      <c r="K203" s="177">
        <f t="shared" si="26"/>
        <v>0</v>
      </c>
      <c r="L203" s="177">
        <f>ROUND(G203*(H203),2)</f>
        <v>0</v>
      </c>
      <c r="M203" s="177"/>
      <c r="N203" s="177">
        <v>48.433</v>
      </c>
      <c r="O203" s="177"/>
      <c r="P203" s="181"/>
      <c r="Q203" s="181"/>
      <c r="R203" s="181"/>
      <c r="S203" s="182">
        <f t="shared" si="27"/>
        <v>0</v>
      </c>
      <c r="T203" s="178"/>
      <c r="U203" s="178"/>
      <c r="V203" s="191"/>
      <c r="W203" s="53"/>
      <c r="Z203">
        <v>0</v>
      </c>
    </row>
    <row r="204" spans="1:26" x14ac:dyDescent="0.25">
      <c r="A204" s="10"/>
      <c r="B204" s="204"/>
      <c r="C204" s="172">
        <v>781</v>
      </c>
      <c r="D204" s="235" t="s">
        <v>305</v>
      </c>
      <c r="E204" s="235"/>
      <c r="F204" s="138"/>
      <c r="G204" s="171"/>
      <c r="H204" s="138"/>
      <c r="I204" s="140">
        <f>ROUND((SUM(I192:I203))/1,2)</f>
        <v>0</v>
      </c>
      <c r="J204" s="139"/>
      <c r="K204" s="139"/>
      <c r="L204" s="139">
        <f>ROUND((SUM(L192:L203))/1,2)</f>
        <v>0</v>
      </c>
      <c r="M204" s="139">
        <f>ROUND((SUM(M192:M203))/1,2)</f>
        <v>0</v>
      </c>
      <c r="N204" s="139"/>
      <c r="O204" s="139"/>
      <c r="P204" s="139"/>
      <c r="Q204" s="10"/>
      <c r="R204" s="10"/>
      <c r="S204" s="10">
        <f>ROUND((SUM(S192:S203))/1,2)</f>
        <v>1.34</v>
      </c>
      <c r="T204" s="10"/>
      <c r="U204" s="10"/>
      <c r="V204" s="192">
        <f>ROUND((SUM(V192:V203))/1,2)</f>
        <v>0</v>
      </c>
      <c r="W204" s="208"/>
      <c r="X204" s="137"/>
      <c r="Y204" s="137"/>
      <c r="Z204" s="137"/>
    </row>
    <row r="205" spans="1:26" x14ac:dyDescent="0.25">
      <c r="A205" s="1"/>
      <c r="B205" s="200"/>
      <c r="C205" s="1"/>
      <c r="D205" s="1"/>
      <c r="E205" s="131"/>
      <c r="F205" s="131"/>
      <c r="G205" s="165"/>
      <c r="H205" s="131"/>
      <c r="I205" s="131"/>
      <c r="J205" s="132"/>
      <c r="K205" s="132"/>
      <c r="L205" s="132"/>
      <c r="M205" s="132"/>
      <c r="N205" s="132"/>
      <c r="O205" s="132"/>
      <c r="P205" s="132"/>
      <c r="Q205" s="1"/>
      <c r="R205" s="1"/>
      <c r="S205" s="1"/>
      <c r="T205" s="1"/>
      <c r="U205" s="1"/>
      <c r="V205" s="193"/>
      <c r="W205" s="53"/>
    </row>
    <row r="206" spans="1:26" x14ac:dyDescent="0.25">
      <c r="A206" s="10"/>
      <c r="B206" s="204"/>
      <c r="C206" s="172">
        <v>783</v>
      </c>
      <c r="D206" s="235" t="s">
        <v>306</v>
      </c>
      <c r="E206" s="235"/>
      <c r="F206" s="138"/>
      <c r="G206" s="171"/>
      <c r="H206" s="138"/>
      <c r="I206" s="138"/>
      <c r="J206" s="139"/>
      <c r="K206" s="139"/>
      <c r="L206" s="139"/>
      <c r="M206" s="139"/>
      <c r="N206" s="139"/>
      <c r="O206" s="139"/>
      <c r="P206" s="139"/>
      <c r="Q206" s="10"/>
      <c r="R206" s="10"/>
      <c r="S206" s="10"/>
      <c r="T206" s="10"/>
      <c r="U206" s="10"/>
      <c r="V206" s="190"/>
      <c r="W206" s="208"/>
      <c r="X206" s="137"/>
      <c r="Y206" s="137"/>
      <c r="Z206" s="137"/>
    </row>
    <row r="207" spans="1:26" ht="24.95" customHeight="1" x14ac:dyDescent="0.25">
      <c r="A207" s="179"/>
      <c r="B207" s="205">
        <v>85</v>
      </c>
      <c r="C207" s="180" t="s">
        <v>1218</v>
      </c>
      <c r="D207" s="236" t="s">
        <v>1219</v>
      </c>
      <c r="E207" s="236"/>
      <c r="F207" s="174" t="s">
        <v>113</v>
      </c>
      <c r="G207" s="175">
        <v>7.08</v>
      </c>
      <c r="H207" s="174"/>
      <c r="I207" s="174">
        <f>ROUND(G207*(H207),2)</f>
        <v>0</v>
      </c>
      <c r="J207" s="176">
        <f>ROUND(G207*(N207),2)</f>
        <v>46.16</v>
      </c>
      <c r="K207" s="177">
        <f>ROUND(G207*(O207),2)</f>
        <v>0</v>
      </c>
      <c r="L207" s="177">
        <f>ROUND(G207*(H207),2)</f>
        <v>0</v>
      </c>
      <c r="M207" s="177"/>
      <c r="N207" s="177">
        <v>6.52</v>
      </c>
      <c r="O207" s="177"/>
      <c r="P207" s="183">
        <v>2.1000000000000001E-4</v>
      </c>
      <c r="Q207" s="181"/>
      <c r="R207" s="181">
        <v>2.1000000000000001E-4</v>
      </c>
      <c r="S207" s="182">
        <f>ROUND(G207*(P207),3)</f>
        <v>1E-3</v>
      </c>
      <c r="T207" s="178"/>
      <c r="U207" s="178"/>
      <c r="V207" s="191"/>
      <c r="W207" s="53"/>
      <c r="Z207">
        <v>0</v>
      </c>
    </row>
    <row r="208" spans="1:26" ht="24.95" customHeight="1" x14ac:dyDescent="0.25">
      <c r="A208" s="179"/>
      <c r="B208" s="205">
        <v>86</v>
      </c>
      <c r="C208" s="180" t="s">
        <v>1873</v>
      </c>
      <c r="D208" s="236" t="s">
        <v>1874</v>
      </c>
      <c r="E208" s="236"/>
      <c r="F208" s="174" t="s">
        <v>113</v>
      </c>
      <c r="G208" s="175">
        <v>7.08</v>
      </c>
      <c r="H208" s="174"/>
      <c r="I208" s="174">
        <f>ROUND(G208*(H208),2)</f>
        <v>0</v>
      </c>
      <c r="J208" s="176">
        <f>ROUND(G208*(N208),2)</f>
        <v>20.11</v>
      </c>
      <c r="K208" s="177">
        <f>ROUND(G208*(O208),2)</f>
        <v>0</v>
      </c>
      <c r="L208" s="177">
        <f>ROUND(G208*(H208),2)</f>
        <v>0</v>
      </c>
      <c r="M208" s="177"/>
      <c r="N208" s="177">
        <v>2.84</v>
      </c>
      <c r="O208" s="177"/>
      <c r="P208" s="183">
        <v>7.9999999999999993E-5</v>
      </c>
      <c r="Q208" s="181"/>
      <c r="R208" s="181">
        <v>7.9999999999999993E-5</v>
      </c>
      <c r="S208" s="182">
        <f>ROUND(G208*(P208),3)</f>
        <v>1E-3</v>
      </c>
      <c r="T208" s="178"/>
      <c r="U208" s="178"/>
      <c r="V208" s="191"/>
      <c r="W208" s="53"/>
      <c r="Z208">
        <v>0</v>
      </c>
    </row>
    <row r="209" spans="1:26" x14ac:dyDescent="0.25">
      <c r="A209" s="10"/>
      <c r="B209" s="204"/>
      <c r="C209" s="172">
        <v>783</v>
      </c>
      <c r="D209" s="235" t="s">
        <v>306</v>
      </c>
      <c r="E209" s="235"/>
      <c r="F209" s="138"/>
      <c r="G209" s="171"/>
      <c r="H209" s="138"/>
      <c r="I209" s="140">
        <f>ROUND((SUM(I206:I208))/1,2)</f>
        <v>0</v>
      </c>
      <c r="J209" s="139"/>
      <c r="K209" s="139"/>
      <c r="L209" s="139">
        <f>ROUND((SUM(L206:L208))/1,2)</f>
        <v>0</v>
      </c>
      <c r="M209" s="139">
        <f>ROUND((SUM(M206:M208))/1,2)</f>
        <v>0</v>
      </c>
      <c r="N209" s="139"/>
      <c r="O209" s="139"/>
      <c r="P209" s="139"/>
      <c r="Q209" s="10"/>
      <c r="R209" s="10"/>
      <c r="S209" s="10">
        <f>ROUND((SUM(S206:S208))/1,2)</f>
        <v>0</v>
      </c>
      <c r="T209" s="10"/>
      <c r="U209" s="10"/>
      <c r="V209" s="192">
        <f>ROUND((SUM(V206:V208))/1,2)</f>
        <v>0</v>
      </c>
      <c r="W209" s="208"/>
      <c r="X209" s="137"/>
      <c r="Y209" s="137"/>
      <c r="Z209" s="137"/>
    </row>
    <row r="210" spans="1:26" x14ac:dyDescent="0.25">
      <c r="A210" s="1"/>
      <c r="B210" s="200"/>
      <c r="C210" s="1"/>
      <c r="D210" s="1"/>
      <c r="E210" s="131"/>
      <c r="F210" s="131"/>
      <c r="G210" s="165"/>
      <c r="H210" s="131"/>
      <c r="I210" s="131"/>
      <c r="J210" s="132"/>
      <c r="K210" s="132"/>
      <c r="L210" s="132"/>
      <c r="M210" s="132"/>
      <c r="N210" s="132"/>
      <c r="O210" s="132"/>
      <c r="P210" s="132"/>
      <c r="Q210" s="1"/>
      <c r="R210" s="1"/>
      <c r="S210" s="1"/>
      <c r="T210" s="1"/>
      <c r="U210" s="1"/>
      <c r="V210" s="193"/>
      <c r="W210" s="53"/>
    </row>
    <row r="211" spans="1:26" x14ac:dyDescent="0.25">
      <c r="A211" s="10"/>
      <c r="B211" s="204"/>
      <c r="C211" s="172">
        <v>784</v>
      </c>
      <c r="D211" s="235" t="s">
        <v>307</v>
      </c>
      <c r="E211" s="235"/>
      <c r="F211" s="138"/>
      <c r="G211" s="171"/>
      <c r="H211" s="138"/>
      <c r="I211" s="138"/>
      <c r="J211" s="139"/>
      <c r="K211" s="139"/>
      <c r="L211" s="139"/>
      <c r="M211" s="139"/>
      <c r="N211" s="139"/>
      <c r="O211" s="139"/>
      <c r="P211" s="139"/>
      <c r="Q211" s="10"/>
      <c r="R211" s="10"/>
      <c r="S211" s="10"/>
      <c r="T211" s="10"/>
      <c r="U211" s="10"/>
      <c r="V211" s="190"/>
      <c r="W211" s="208"/>
      <c r="X211" s="137"/>
      <c r="Y211" s="137"/>
      <c r="Z211" s="137"/>
    </row>
    <row r="212" spans="1:26" ht="24.95" customHeight="1" x14ac:dyDescent="0.25">
      <c r="A212" s="179"/>
      <c r="B212" s="205">
        <v>87</v>
      </c>
      <c r="C212" s="180" t="s">
        <v>1222</v>
      </c>
      <c r="D212" s="236" t="s">
        <v>1223</v>
      </c>
      <c r="E212" s="236"/>
      <c r="F212" s="174" t="s">
        <v>113</v>
      </c>
      <c r="G212" s="175">
        <v>146.98400000000001</v>
      </c>
      <c r="H212" s="174"/>
      <c r="I212" s="174">
        <f t="shared" ref="I212:I217" si="28">ROUND(G212*(H212),2)</f>
        <v>0</v>
      </c>
      <c r="J212" s="176">
        <f t="shared" ref="J212:J217" si="29">ROUND(G212*(N212),2)</f>
        <v>111.71</v>
      </c>
      <c r="K212" s="177">
        <f t="shared" ref="K212:K217" si="30">ROUND(G212*(O212),2)</f>
        <v>0</v>
      </c>
      <c r="L212" s="177">
        <f>ROUND(G212*(H212),2)</f>
        <v>0</v>
      </c>
      <c r="M212" s="177"/>
      <c r="N212" s="177">
        <v>0.76</v>
      </c>
      <c r="O212" s="177"/>
      <c r="P212" s="183">
        <v>1E-4</v>
      </c>
      <c r="Q212" s="181"/>
      <c r="R212" s="181">
        <v>1E-4</v>
      </c>
      <c r="S212" s="182">
        <f t="shared" ref="S212:S217" si="31">ROUND(G212*(P212),3)</f>
        <v>1.4999999999999999E-2</v>
      </c>
      <c r="T212" s="178"/>
      <c r="U212" s="178"/>
      <c r="V212" s="191"/>
      <c r="W212" s="53"/>
      <c r="Z212">
        <v>0</v>
      </c>
    </row>
    <row r="213" spans="1:26" ht="24.95" customHeight="1" x14ac:dyDescent="0.25">
      <c r="A213" s="179"/>
      <c r="B213" s="205">
        <v>88</v>
      </c>
      <c r="C213" s="180" t="s">
        <v>1875</v>
      </c>
      <c r="D213" s="236" t="s">
        <v>1876</v>
      </c>
      <c r="E213" s="236"/>
      <c r="F213" s="174" t="s">
        <v>113</v>
      </c>
      <c r="G213" s="175">
        <v>40.86</v>
      </c>
      <c r="H213" s="174"/>
      <c r="I213" s="174">
        <f t="shared" si="28"/>
        <v>0</v>
      </c>
      <c r="J213" s="176">
        <f t="shared" si="29"/>
        <v>30.24</v>
      </c>
      <c r="K213" s="177">
        <f t="shared" si="30"/>
        <v>0</v>
      </c>
      <c r="L213" s="177">
        <f>ROUND(G213*(H213),2)</f>
        <v>0</v>
      </c>
      <c r="M213" s="177"/>
      <c r="N213" s="177">
        <v>0.74</v>
      </c>
      <c r="O213" s="177"/>
      <c r="P213" s="183">
        <v>1.4999999999999999E-4</v>
      </c>
      <c r="Q213" s="181"/>
      <c r="R213" s="181">
        <v>1.4999999999999999E-4</v>
      </c>
      <c r="S213" s="182">
        <f t="shared" si="31"/>
        <v>6.0000000000000001E-3</v>
      </c>
      <c r="T213" s="178"/>
      <c r="U213" s="178"/>
      <c r="V213" s="191"/>
      <c r="W213" s="53"/>
      <c r="Z213">
        <v>0</v>
      </c>
    </row>
    <row r="214" spans="1:26" ht="24.95" customHeight="1" x14ac:dyDescent="0.25">
      <c r="A214" s="179"/>
      <c r="B214" s="205">
        <v>89</v>
      </c>
      <c r="C214" s="180" t="s">
        <v>1877</v>
      </c>
      <c r="D214" s="236" t="s">
        <v>1878</v>
      </c>
      <c r="E214" s="236"/>
      <c r="F214" s="174" t="s">
        <v>113</v>
      </c>
      <c r="G214" s="175">
        <v>146.98400000000001</v>
      </c>
      <c r="H214" s="174"/>
      <c r="I214" s="174">
        <f t="shared" si="28"/>
        <v>0</v>
      </c>
      <c r="J214" s="176">
        <f t="shared" si="29"/>
        <v>363.05</v>
      </c>
      <c r="K214" s="177">
        <f t="shared" si="30"/>
        <v>0</v>
      </c>
      <c r="L214" s="177">
        <f>ROUND(G214*(H214),2)</f>
        <v>0</v>
      </c>
      <c r="M214" s="177"/>
      <c r="N214" s="177">
        <v>2.4699999999999998</v>
      </c>
      <c r="O214" s="177"/>
      <c r="P214" s="183">
        <v>3.5E-4</v>
      </c>
      <c r="Q214" s="181"/>
      <c r="R214" s="181">
        <v>3.5E-4</v>
      </c>
      <c r="S214" s="182">
        <f t="shared" si="31"/>
        <v>5.0999999999999997E-2</v>
      </c>
      <c r="T214" s="178"/>
      <c r="U214" s="178"/>
      <c r="V214" s="191"/>
      <c r="W214" s="53"/>
      <c r="Z214">
        <v>0</v>
      </c>
    </row>
    <row r="215" spans="1:26" ht="24.95" customHeight="1" x14ac:dyDescent="0.25">
      <c r="A215" s="179"/>
      <c r="B215" s="205">
        <v>90</v>
      </c>
      <c r="C215" s="180" t="s">
        <v>1879</v>
      </c>
      <c r="D215" s="236" t="s">
        <v>1880</v>
      </c>
      <c r="E215" s="236"/>
      <c r="F215" s="174" t="s">
        <v>1881</v>
      </c>
      <c r="G215" s="175">
        <v>0</v>
      </c>
      <c r="H215" s="174"/>
      <c r="I215" s="174">
        <f t="shared" si="28"/>
        <v>0</v>
      </c>
      <c r="J215" s="176">
        <f t="shared" si="29"/>
        <v>0</v>
      </c>
      <c r="K215" s="177">
        <f t="shared" si="30"/>
        <v>0</v>
      </c>
      <c r="L215" s="177"/>
      <c r="M215" s="177"/>
      <c r="N215" s="177">
        <v>0</v>
      </c>
      <c r="O215" s="177"/>
      <c r="P215" s="181"/>
      <c r="Q215" s="181"/>
      <c r="R215" s="181"/>
      <c r="S215" s="182">
        <f t="shared" si="31"/>
        <v>0</v>
      </c>
      <c r="T215" s="178"/>
      <c r="U215" s="178"/>
      <c r="V215" s="191"/>
      <c r="W215" s="53"/>
      <c r="Z215">
        <v>0</v>
      </c>
    </row>
    <row r="216" spans="1:26" ht="24.95" customHeight="1" x14ac:dyDescent="0.25">
      <c r="A216" s="179"/>
      <c r="B216" s="205">
        <v>91</v>
      </c>
      <c r="C216" s="180" t="s">
        <v>1879</v>
      </c>
      <c r="D216" s="236" t="s">
        <v>1882</v>
      </c>
      <c r="E216" s="236"/>
      <c r="F216" s="174" t="s">
        <v>1883</v>
      </c>
      <c r="G216" s="175">
        <v>1</v>
      </c>
      <c r="H216" s="174"/>
      <c r="I216" s="174">
        <f t="shared" si="28"/>
        <v>0</v>
      </c>
      <c r="J216" s="176">
        <f t="shared" si="29"/>
        <v>0</v>
      </c>
      <c r="K216" s="177">
        <f t="shared" si="30"/>
        <v>0</v>
      </c>
      <c r="L216" s="177"/>
      <c r="M216" s="177"/>
      <c r="N216" s="177">
        <v>0</v>
      </c>
      <c r="O216" s="177"/>
      <c r="P216" s="181"/>
      <c r="Q216" s="181"/>
      <c r="R216" s="181"/>
      <c r="S216" s="182">
        <f t="shared" si="31"/>
        <v>0</v>
      </c>
      <c r="T216" s="178"/>
      <c r="U216" s="178"/>
      <c r="V216" s="191"/>
      <c r="W216" s="53"/>
      <c r="Z216">
        <v>0</v>
      </c>
    </row>
    <row r="217" spans="1:26" ht="24.95" customHeight="1" x14ac:dyDescent="0.25">
      <c r="A217" s="179"/>
      <c r="B217" s="205">
        <v>92</v>
      </c>
      <c r="C217" s="180" t="s">
        <v>1884</v>
      </c>
      <c r="D217" s="236" t="s">
        <v>1885</v>
      </c>
      <c r="E217" s="236"/>
      <c r="F217" s="174" t="s">
        <v>1883</v>
      </c>
      <c r="G217" s="175">
        <v>1</v>
      </c>
      <c r="H217" s="174"/>
      <c r="I217" s="174">
        <f t="shared" si="28"/>
        <v>0</v>
      </c>
      <c r="J217" s="176">
        <f t="shared" si="29"/>
        <v>0</v>
      </c>
      <c r="K217" s="177">
        <f t="shared" si="30"/>
        <v>0</v>
      </c>
      <c r="L217" s="177"/>
      <c r="M217" s="177"/>
      <c r="N217" s="177">
        <v>0</v>
      </c>
      <c r="O217" s="177"/>
      <c r="P217" s="181"/>
      <c r="Q217" s="181"/>
      <c r="R217" s="181"/>
      <c r="S217" s="182">
        <f t="shared" si="31"/>
        <v>0</v>
      </c>
      <c r="T217" s="178"/>
      <c r="U217" s="178"/>
      <c r="V217" s="191"/>
      <c r="W217" s="53"/>
      <c r="Z217">
        <v>0</v>
      </c>
    </row>
    <row r="218" spans="1:26" x14ac:dyDescent="0.25">
      <c r="A218" s="10"/>
      <c r="B218" s="204"/>
      <c r="C218" s="172">
        <v>784</v>
      </c>
      <c r="D218" s="235" t="s">
        <v>307</v>
      </c>
      <c r="E218" s="235"/>
      <c r="F218" s="138"/>
      <c r="G218" s="171"/>
      <c r="H218" s="138"/>
      <c r="I218" s="140">
        <f>ROUND((SUM(I211:I217))/1,2)</f>
        <v>0</v>
      </c>
      <c r="J218" s="139"/>
      <c r="K218" s="139"/>
      <c r="L218" s="139">
        <f>ROUND((SUM(L211:L217))/1,2)</f>
        <v>0</v>
      </c>
      <c r="M218" s="139">
        <f>ROUND((SUM(M211:M217))/1,2)</f>
        <v>0</v>
      </c>
      <c r="N218" s="139"/>
      <c r="O218" s="139"/>
      <c r="P218" s="184"/>
      <c r="Q218" s="1"/>
      <c r="R218" s="1"/>
      <c r="S218" s="184">
        <f>ROUND((SUM(S211:S217))/1,2)</f>
        <v>7.0000000000000007E-2</v>
      </c>
      <c r="T218" s="2"/>
      <c r="U218" s="2"/>
      <c r="V218" s="192">
        <f>ROUND((SUM(V211:V217))/1,2)</f>
        <v>0</v>
      </c>
      <c r="W218" s="53"/>
    </row>
    <row r="219" spans="1:26" x14ac:dyDescent="0.25">
      <c r="A219" s="1"/>
      <c r="B219" s="200"/>
      <c r="C219" s="1"/>
      <c r="D219" s="1"/>
      <c r="E219" s="131"/>
      <c r="F219" s="131"/>
      <c r="G219" s="165"/>
      <c r="H219" s="131"/>
      <c r="I219" s="131"/>
      <c r="J219" s="132"/>
      <c r="K219" s="132"/>
      <c r="L219" s="132"/>
      <c r="M219" s="132"/>
      <c r="N219" s="132"/>
      <c r="O219" s="132"/>
      <c r="P219" s="132"/>
      <c r="Q219" s="1"/>
      <c r="R219" s="1"/>
      <c r="S219" s="1"/>
      <c r="T219" s="1"/>
      <c r="U219" s="1"/>
      <c r="V219" s="193"/>
      <c r="W219" s="53"/>
    </row>
    <row r="220" spans="1:26" x14ac:dyDescent="0.25">
      <c r="A220" s="10"/>
      <c r="B220" s="204"/>
      <c r="C220" s="10"/>
      <c r="D220" s="237" t="s">
        <v>79</v>
      </c>
      <c r="E220" s="237"/>
      <c r="F220" s="138"/>
      <c r="G220" s="171"/>
      <c r="H220" s="138"/>
      <c r="I220" s="140">
        <f>ROUND((SUM(I141:I219))/2,2)</f>
        <v>0</v>
      </c>
      <c r="J220" s="139"/>
      <c r="K220" s="139"/>
      <c r="L220" s="139">
        <f>ROUND((SUM(L141:L219))/2,2)</f>
        <v>0</v>
      </c>
      <c r="M220" s="139">
        <f>ROUND((SUM(M141:M219))/2,2)</f>
        <v>0</v>
      </c>
      <c r="N220" s="139"/>
      <c r="O220" s="139"/>
      <c r="P220" s="184"/>
      <c r="Q220" s="1"/>
      <c r="R220" s="1"/>
      <c r="S220" s="184">
        <f>ROUND((SUM(S141:S219))/2,2)</f>
        <v>1.43</v>
      </c>
      <c r="T220" s="1"/>
      <c r="U220" s="1"/>
      <c r="V220" s="192">
        <f>ROUND((SUM(V141:V219))/2,2)</f>
        <v>0</v>
      </c>
      <c r="W220" s="53"/>
    </row>
    <row r="221" spans="1:26" x14ac:dyDescent="0.25">
      <c r="A221" s="1"/>
      <c r="B221" s="206"/>
      <c r="C221" s="185"/>
      <c r="D221" s="238" t="s">
        <v>95</v>
      </c>
      <c r="E221" s="238"/>
      <c r="F221" s="186"/>
      <c r="G221" s="187"/>
      <c r="H221" s="186"/>
      <c r="I221" s="186">
        <f>ROUND((SUM(I88:I220))/3,2)</f>
        <v>0</v>
      </c>
      <c r="J221" s="188"/>
      <c r="K221" s="188">
        <f>ROUND((SUM(K88:K220))/3,2)</f>
        <v>0</v>
      </c>
      <c r="L221" s="188">
        <f>ROUND((SUM(L88:L220))/3,2)</f>
        <v>0</v>
      </c>
      <c r="M221" s="188">
        <f>ROUND((SUM(M88:M220))/3,2)</f>
        <v>0</v>
      </c>
      <c r="N221" s="188"/>
      <c r="O221" s="188"/>
      <c r="P221" s="187"/>
      <c r="Q221" s="185"/>
      <c r="R221" s="185"/>
      <c r="S221" s="187">
        <f>ROUND((SUM(S88:S220))/3,2)</f>
        <v>7.35</v>
      </c>
      <c r="T221" s="185"/>
      <c r="U221" s="185"/>
      <c r="V221" s="194">
        <f>ROUND((SUM(V88:V220))/3,2)</f>
        <v>0</v>
      </c>
      <c r="W221" s="53"/>
      <c r="Z221">
        <f>(SUM(Z88:Z220))</f>
        <v>0</v>
      </c>
    </row>
  </sheetData>
  <mergeCells count="178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62:D62"/>
    <mergeCell ref="B63:D63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B79:E79"/>
    <mergeCell ref="B80:E80"/>
    <mergeCell ref="B81:E81"/>
    <mergeCell ref="I79:P79"/>
    <mergeCell ref="D88:E88"/>
    <mergeCell ref="D89:E89"/>
    <mergeCell ref="B68:D68"/>
    <mergeCell ref="B69:D69"/>
    <mergeCell ref="B70:D70"/>
    <mergeCell ref="B71:D71"/>
    <mergeCell ref="B73:D73"/>
    <mergeCell ref="B77:V77"/>
    <mergeCell ref="D97:E97"/>
    <mergeCell ref="D98:E98"/>
    <mergeCell ref="D99:E99"/>
    <mergeCell ref="D100:E100"/>
    <mergeCell ref="D101:E101"/>
    <mergeCell ref="D102:E102"/>
    <mergeCell ref="D90:E90"/>
    <mergeCell ref="D91:E91"/>
    <mergeCell ref="D92:E92"/>
    <mergeCell ref="D93:E93"/>
    <mergeCell ref="D95:E95"/>
    <mergeCell ref="D96:E96"/>
    <mergeCell ref="D109:E109"/>
    <mergeCell ref="D110:E110"/>
    <mergeCell ref="D112:E112"/>
    <mergeCell ref="D113:E113"/>
    <mergeCell ref="D114:E114"/>
    <mergeCell ref="D115:E115"/>
    <mergeCell ref="D103:E103"/>
    <mergeCell ref="D104:E104"/>
    <mergeCell ref="D105:E105"/>
    <mergeCell ref="D106:E106"/>
    <mergeCell ref="D107:E107"/>
    <mergeCell ref="D108:E108"/>
    <mergeCell ref="D122:E122"/>
    <mergeCell ref="D123:E123"/>
    <mergeCell ref="D124:E124"/>
    <mergeCell ref="D125:E125"/>
    <mergeCell ref="D126:E126"/>
    <mergeCell ref="D127:E127"/>
    <mergeCell ref="D116:E116"/>
    <mergeCell ref="D117:E117"/>
    <mergeCell ref="D118:E118"/>
    <mergeCell ref="D119:E119"/>
    <mergeCell ref="D120:E120"/>
    <mergeCell ref="D121:E121"/>
    <mergeCell ref="D135:E135"/>
    <mergeCell ref="D136:E136"/>
    <mergeCell ref="D137:E137"/>
    <mergeCell ref="D139:E139"/>
    <mergeCell ref="D141:E141"/>
    <mergeCell ref="D142:E142"/>
    <mergeCell ref="D128:E128"/>
    <mergeCell ref="D129:E129"/>
    <mergeCell ref="D130:E130"/>
    <mergeCell ref="D131:E131"/>
    <mergeCell ref="D132:E132"/>
    <mergeCell ref="D133:E133"/>
    <mergeCell ref="D150:E150"/>
    <mergeCell ref="D151:E151"/>
    <mergeCell ref="D152:E152"/>
    <mergeCell ref="D153:E153"/>
    <mergeCell ref="D154:E154"/>
    <mergeCell ref="D155:E155"/>
    <mergeCell ref="D143:E143"/>
    <mergeCell ref="D144:E144"/>
    <mergeCell ref="D145:E145"/>
    <mergeCell ref="D146:E146"/>
    <mergeCell ref="D147:E147"/>
    <mergeCell ref="D148:E148"/>
    <mergeCell ref="D163:E163"/>
    <mergeCell ref="D164:E164"/>
    <mergeCell ref="D165:E165"/>
    <mergeCell ref="D167:E167"/>
    <mergeCell ref="D168:E168"/>
    <mergeCell ref="D169:E169"/>
    <mergeCell ref="D156:E156"/>
    <mergeCell ref="D157:E157"/>
    <mergeCell ref="D158:E158"/>
    <mergeCell ref="D159:E159"/>
    <mergeCell ref="D161:E161"/>
    <mergeCell ref="D162:E162"/>
    <mergeCell ref="D176:E176"/>
    <mergeCell ref="D177:E177"/>
    <mergeCell ref="D178:E178"/>
    <mergeCell ref="D179:E179"/>
    <mergeCell ref="D180:E180"/>
    <mergeCell ref="D181:E181"/>
    <mergeCell ref="D170:E170"/>
    <mergeCell ref="D171:E171"/>
    <mergeCell ref="D172:E172"/>
    <mergeCell ref="D173:E173"/>
    <mergeCell ref="D174:E174"/>
    <mergeCell ref="D175:E175"/>
    <mergeCell ref="D189:E189"/>
    <mergeCell ref="D190:E190"/>
    <mergeCell ref="D192:E192"/>
    <mergeCell ref="D193:E193"/>
    <mergeCell ref="D194:E194"/>
    <mergeCell ref="D195:E195"/>
    <mergeCell ref="D183:E183"/>
    <mergeCell ref="D184:E184"/>
    <mergeCell ref="D185:E185"/>
    <mergeCell ref="D186:E186"/>
    <mergeCell ref="D187:E187"/>
    <mergeCell ref="D188:E188"/>
    <mergeCell ref="D202:E202"/>
    <mergeCell ref="D203:E203"/>
    <mergeCell ref="D204:E204"/>
    <mergeCell ref="D206:E206"/>
    <mergeCell ref="D207:E207"/>
    <mergeCell ref="D208:E208"/>
    <mergeCell ref="D196:E196"/>
    <mergeCell ref="D197:E197"/>
    <mergeCell ref="D198:E198"/>
    <mergeCell ref="D199:E199"/>
    <mergeCell ref="D200:E200"/>
    <mergeCell ref="D201:E201"/>
    <mergeCell ref="D216:E216"/>
    <mergeCell ref="D217:E217"/>
    <mergeCell ref="D218:E218"/>
    <mergeCell ref="D220:E220"/>
    <mergeCell ref="D221:E221"/>
    <mergeCell ref="D209:E209"/>
    <mergeCell ref="D211:E211"/>
    <mergeCell ref="D212:E212"/>
    <mergeCell ref="D213:E213"/>
    <mergeCell ref="D214:E214"/>
    <mergeCell ref="D215:E215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7:B87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SO04  Rekonštrukcia WC pri VIP zóne hala A - stavebná časť</oddHeader>
    <oddFooter>&amp;RStrana &amp;P z &amp;N    &amp;L&amp;7Spracované systémom Systematic® Kalkulus, tel.: 051 77 10 585</oddFooter>
  </headerFooter>
  <rowBreaks count="2" manualBreakCount="2">
    <brk id="40" max="16383" man="1"/>
    <brk id="7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9"/>
  <sheetViews>
    <sheetView workbookViewId="0">
      <pane ySplit="1" topLeftCell="A46" activePane="bottomLeft" state="frozen"/>
      <selection pane="bottomLeft" activeCell="P18" sqref="P18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301" t="s">
        <v>29</v>
      </c>
      <c r="C1" s="245"/>
      <c r="D1" s="12"/>
      <c r="E1" s="302" t="s">
        <v>0</v>
      </c>
      <c r="F1" s="303"/>
      <c r="G1" s="13"/>
      <c r="H1" s="244" t="s">
        <v>96</v>
      </c>
      <c r="I1" s="245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5.1" customHeight="1" x14ac:dyDescent="0.25">
      <c r="A2" s="15"/>
      <c r="B2" s="304" t="s">
        <v>29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06"/>
      <c r="S2" s="306"/>
      <c r="T2" s="306"/>
      <c r="U2" s="306"/>
      <c r="V2" s="307"/>
      <c r="W2" s="53"/>
    </row>
    <row r="3" spans="1:23" ht="18" customHeight="1" x14ac:dyDescent="0.25">
      <c r="A3" s="15"/>
      <c r="B3" s="308" t="s">
        <v>1</v>
      </c>
      <c r="C3" s="309"/>
      <c r="D3" s="309"/>
      <c r="E3" s="309"/>
      <c r="F3" s="309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1"/>
      <c r="W3" s="53"/>
    </row>
    <row r="4" spans="1:23" ht="18" customHeight="1" x14ac:dyDescent="0.25">
      <c r="A4" s="15"/>
      <c r="B4" s="43" t="s">
        <v>1886</v>
      </c>
      <c r="C4" s="32"/>
      <c r="D4" s="25"/>
      <c r="E4" s="25"/>
      <c r="F4" s="44" t="s">
        <v>31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25">
      <c r="A5" s="15"/>
      <c r="B5" s="40"/>
      <c r="C5" s="32"/>
      <c r="D5" s="25"/>
      <c r="E5" s="25"/>
      <c r="F5" s="44" t="s">
        <v>32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25">
      <c r="A6" s="15"/>
      <c r="B6" s="45" t="s">
        <v>33</v>
      </c>
      <c r="C6" s="32"/>
      <c r="D6" s="44" t="s">
        <v>34</v>
      </c>
      <c r="E6" s="25"/>
      <c r="F6" s="44" t="s">
        <v>35</v>
      </c>
      <c r="G6" s="44" t="s">
        <v>36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20.100000000000001" customHeight="1" x14ac:dyDescent="0.25">
      <c r="A7" s="15"/>
      <c r="B7" s="312" t="s">
        <v>37</v>
      </c>
      <c r="C7" s="313"/>
      <c r="D7" s="313"/>
      <c r="E7" s="313"/>
      <c r="F7" s="313"/>
      <c r="G7" s="313"/>
      <c r="H7" s="314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25">
      <c r="A8" s="15"/>
      <c r="B8" s="49" t="s">
        <v>40</v>
      </c>
      <c r="C8" s="46"/>
      <c r="D8" s="28"/>
      <c r="E8" s="28"/>
      <c r="F8" s="50" t="s">
        <v>41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20.100000000000001" customHeight="1" x14ac:dyDescent="0.25">
      <c r="A9" s="15"/>
      <c r="B9" s="292" t="s">
        <v>38</v>
      </c>
      <c r="C9" s="293"/>
      <c r="D9" s="293"/>
      <c r="E9" s="293"/>
      <c r="F9" s="293"/>
      <c r="G9" s="293"/>
      <c r="H9" s="294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25">
      <c r="A10" s="15"/>
      <c r="B10" s="45" t="s">
        <v>42</v>
      </c>
      <c r="C10" s="32"/>
      <c r="D10" s="25"/>
      <c r="E10" s="25"/>
      <c r="F10" s="44" t="s">
        <v>43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20.100000000000001" customHeight="1" x14ac:dyDescent="0.25">
      <c r="A11" s="15"/>
      <c r="B11" s="292" t="s">
        <v>39</v>
      </c>
      <c r="C11" s="293"/>
      <c r="D11" s="293"/>
      <c r="E11" s="293"/>
      <c r="F11" s="293"/>
      <c r="G11" s="293"/>
      <c r="H11" s="294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25">
      <c r="A12" s="15"/>
      <c r="B12" s="45" t="s">
        <v>40</v>
      </c>
      <c r="C12" s="32"/>
      <c r="D12" s="25"/>
      <c r="E12" s="25"/>
      <c r="F12" s="44" t="s">
        <v>41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25">
      <c r="A14" s="15"/>
      <c r="B14" s="54" t="s">
        <v>6</v>
      </c>
      <c r="C14" s="62" t="s">
        <v>65</v>
      </c>
      <c r="D14" s="61" t="s">
        <v>66</v>
      </c>
      <c r="E14" s="66" t="s">
        <v>67</v>
      </c>
      <c r="F14" s="295" t="s">
        <v>49</v>
      </c>
      <c r="G14" s="296"/>
      <c r="H14" s="287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25">
      <c r="A15" s="15"/>
      <c r="B15" s="55" t="s">
        <v>44</v>
      </c>
      <c r="C15" s="63">
        <f>'SO 27527'!E57</f>
        <v>0</v>
      </c>
      <c r="D15" s="58">
        <f>'SO 27527'!F57</f>
        <v>0</v>
      </c>
      <c r="E15" s="67">
        <f>'SO 27527'!G57</f>
        <v>0</v>
      </c>
      <c r="F15" s="297" t="s">
        <v>50</v>
      </c>
      <c r="G15" s="289"/>
      <c r="H15" s="272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25">
      <c r="A16" s="15"/>
      <c r="B16" s="54" t="s">
        <v>45</v>
      </c>
      <c r="C16" s="92"/>
      <c r="D16" s="93"/>
      <c r="E16" s="94"/>
      <c r="F16" s="298" t="s">
        <v>51</v>
      </c>
      <c r="G16" s="289"/>
      <c r="H16" s="272"/>
      <c r="I16" s="25"/>
      <c r="J16" s="25"/>
      <c r="K16" s="26"/>
      <c r="L16" s="26"/>
      <c r="M16" s="26"/>
      <c r="N16" s="26"/>
      <c r="O16" s="74"/>
      <c r="P16" s="83">
        <f>(SUM(Z82:Z188))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25">
      <c r="A17" s="15"/>
      <c r="B17" s="55" t="s">
        <v>46</v>
      </c>
      <c r="C17" s="63">
        <f>'SO 27527'!E61</f>
        <v>0</v>
      </c>
      <c r="D17" s="58">
        <f>'SO 27527'!F61</f>
        <v>0</v>
      </c>
      <c r="E17" s="67">
        <f>'SO 27527'!G61</f>
        <v>0</v>
      </c>
      <c r="F17" s="299" t="s">
        <v>52</v>
      </c>
      <c r="G17" s="289"/>
      <c r="H17" s="272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25">
      <c r="A18" s="15"/>
      <c r="B18" s="56" t="s">
        <v>47</v>
      </c>
      <c r="C18" s="64"/>
      <c r="D18" s="59"/>
      <c r="E18" s="68"/>
      <c r="F18" s="300"/>
      <c r="G18" s="291"/>
      <c r="H18" s="272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25">
      <c r="A19" s="15"/>
      <c r="B19" s="56" t="s">
        <v>48</v>
      </c>
      <c r="C19" s="65"/>
      <c r="D19" s="60"/>
      <c r="E19" s="69">
        <f>SUM(E15:E18)</f>
        <v>0</v>
      </c>
      <c r="F19" s="284" t="s">
        <v>48</v>
      </c>
      <c r="G19" s="271"/>
      <c r="H19" s="285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25">
      <c r="A20" s="15"/>
      <c r="B20" s="52" t="s">
        <v>58</v>
      </c>
      <c r="C20" s="57"/>
      <c r="D20" s="95"/>
      <c r="E20" s="96"/>
      <c r="F20" s="273" t="s">
        <v>58</v>
      </c>
      <c r="G20" s="286"/>
      <c r="H20" s="287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25">
      <c r="A21" s="15"/>
      <c r="B21" s="49" t="s">
        <v>59</v>
      </c>
      <c r="C21" s="51"/>
      <c r="D21" s="91"/>
      <c r="E21" s="70">
        <f>((E15*U22*0)+(E16*V22*0)+(E17*W22*0))/100</f>
        <v>0</v>
      </c>
      <c r="F21" s="288" t="s">
        <v>62</v>
      </c>
      <c r="G21" s="289"/>
      <c r="H21" s="272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25">
      <c r="A22" s="15"/>
      <c r="B22" s="45" t="s">
        <v>60</v>
      </c>
      <c r="C22" s="34"/>
      <c r="D22" s="72"/>
      <c r="E22" s="71">
        <f>((E15*U23*0)+(E16*V23*0)+(E17*W23*0))/100</f>
        <v>0</v>
      </c>
      <c r="F22" s="288" t="s">
        <v>63</v>
      </c>
      <c r="G22" s="289"/>
      <c r="H22" s="272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5" t="s">
        <v>61</v>
      </c>
      <c r="C23" s="34"/>
      <c r="D23" s="72"/>
      <c r="E23" s="71">
        <f>((E15*U24*0)+(E16*V24*0)+(E17*W24*0))/100</f>
        <v>0</v>
      </c>
      <c r="F23" s="288" t="s">
        <v>64</v>
      </c>
      <c r="G23" s="289"/>
      <c r="H23" s="272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2"/>
      <c r="E24" s="72"/>
      <c r="F24" s="290"/>
      <c r="G24" s="291"/>
      <c r="H24" s="272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5"/>
      <c r="C25" s="34"/>
      <c r="D25" s="72"/>
      <c r="E25" s="72"/>
      <c r="F25" s="270" t="s">
        <v>48</v>
      </c>
      <c r="G25" s="271"/>
      <c r="H25" s="272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25">
      <c r="A26" s="15"/>
      <c r="B26" s="110" t="s">
        <v>70</v>
      </c>
      <c r="C26" s="98"/>
      <c r="D26" s="100"/>
      <c r="E26" s="106"/>
      <c r="F26" s="273" t="s">
        <v>53</v>
      </c>
      <c r="G26" s="274"/>
      <c r="H26" s="275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25">
      <c r="A27" s="15"/>
      <c r="B27" s="41"/>
      <c r="C27" s="36"/>
      <c r="D27" s="73"/>
      <c r="E27" s="107"/>
      <c r="F27" s="276" t="s">
        <v>54</v>
      </c>
      <c r="G27" s="259"/>
      <c r="H27" s="277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25">
      <c r="A28" s="15"/>
      <c r="B28" s="42"/>
      <c r="C28" s="37"/>
      <c r="D28" s="15"/>
      <c r="E28" s="108"/>
      <c r="F28" s="278" t="s">
        <v>55</v>
      </c>
      <c r="G28" s="279"/>
      <c r="H28" s="209">
        <f>P27-SUM('SO 27527'!K82:'SO 27527'!K188)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25">
      <c r="A29" s="15"/>
      <c r="B29" s="42"/>
      <c r="C29" s="37"/>
      <c r="D29" s="15"/>
      <c r="E29" s="108"/>
      <c r="F29" s="280" t="s">
        <v>56</v>
      </c>
      <c r="G29" s="281"/>
      <c r="H29" s="33">
        <f>SUM('SO 27527'!K82:'SO 27527'!K188)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25">
      <c r="A30" s="15"/>
      <c r="B30" s="42"/>
      <c r="C30" s="37"/>
      <c r="D30" s="15"/>
      <c r="E30" s="108"/>
      <c r="F30" s="282" t="s">
        <v>57</v>
      </c>
      <c r="G30" s="283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25">
      <c r="A31" s="15"/>
      <c r="B31" s="38"/>
      <c r="C31" s="30"/>
      <c r="D31" s="101"/>
      <c r="E31" s="109"/>
      <c r="F31" s="259"/>
      <c r="G31" s="260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25">
      <c r="A32" s="15"/>
      <c r="B32" s="110" t="s">
        <v>68</v>
      </c>
      <c r="C32" s="102"/>
      <c r="D32" s="19"/>
      <c r="E32" s="111" t="s">
        <v>69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25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07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07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07"/>
    </row>
    <row r="42" spans="1:23" x14ac:dyDescent="0.25">
      <c r="A42" s="130"/>
      <c r="B42" s="19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07"/>
    </row>
    <row r="43" spans="1:23" x14ac:dyDescent="0.25">
      <c r="A43" s="130"/>
      <c r="B43" s="19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5.1" customHeight="1" x14ac:dyDescent="0.25">
      <c r="A44" s="130"/>
      <c r="B44" s="263" t="s">
        <v>0</v>
      </c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53"/>
    </row>
    <row r="45" spans="1:23" x14ac:dyDescent="0.25">
      <c r="A45" s="130"/>
      <c r="B45" s="19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20.100000000000001" customHeight="1" x14ac:dyDescent="0.25">
      <c r="A46" s="195"/>
      <c r="B46" s="249" t="s">
        <v>37</v>
      </c>
      <c r="C46" s="250"/>
      <c r="D46" s="250"/>
      <c r="E46" s="251"/>
      <c r="F46" s="266" t="s">
        <v>34</v>
      </c>
      <c r="G46" s="250"/>
      <c r="H46" s="251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20.100000000000001" customHeight="1" x14ac:dyDescent="0.25">
      <c r="A47" s="195"/>
      <c r="B47" s="249" t="s">
        <v>38</v>
      </c>
      <c r="C47" s="250"/>
      <c r="D47" s="250"/>
      <c r="E47" s="251"/>
      <c r="F47" s="266" t="s">
        <v>32</v>
      </c>
      <c r="G47" s="250"/>
      <c r="H47" s="251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20.100000000000001" customHeight="1" x14ac:dyDescent="0.25">
      <c r="A48" s="195"/>
      <c r="B48" s="249" t="s">
        <v>39</v>
      </c>
      <c r="C48" s="250"/>
      <c r="D48" s="250"/>
      <c r="E48" s="251"/>
      <c r="F48" s="266" t="s">
        <v>74</v>
      </c>
      <c r="G48" s="250"/>
      <c r="H48" s="251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25">
      <c r="A49" s="195"/>
      <c r="B49" s="267" t="s">
        <v>1</v>
      </c>
      <c r="C49" s="268"/>
      <c r="D49" s="268"/>
      <c r="E49" s="268"/>
      <c r="F49" s="268"/>
      <c r="G49" s="268"/>
      <c r="H49" s="268"/>
      <c r="I49" s="269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25">
      <c r="A50" s="15"/>
      <c r="B50" s="199" t="s">
        <v>1886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25">
      <c r="A53" s="15"/>
      <c r="B53" s="199" t="s">
        <v>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25">
      <c r="A54" s="2"/>
      <c r="B54" s="261" t="s">
        <v>71</v>
      </c>
      <c r="C54" s="262"/>
      <c r="D54" s="128"/>
      <c r="E54" s="128" t="s">
        <v>65</v>
      </c>
      <c r="F54" s="128" t="s">
        <v>66</v>
      </c>
      <c r="G54" s="128" t="s">
        <v>48</v>
      </c>
      <c r="H54" s="128" t="s">
        <v>72</v>
      </c>
      <c r="I54" s="128" t="s">
        <v>73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25">
      <c r="A55" s="10"/>
      <c r="B55" s="258" t="s">
        <v>76</v>
      </c>
      <c r="C55" s="239"/>
      <c r="D55" s="239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8"/>
      <c r="X55" s="137"/>
      <c r="Y55" s="137"/>
      <c r="Z55" s="137"/>
    </row>
    <row r="56" spans="1:26" x14ac:dyDescent="0.25">
      <c r="A56" s="10"/>
      <c r="B56" s="255" t="s">
        <v>78</v>
      </c>
      <c r="C56" s="256"/>
      <c r="D56" s="256"/>
      <c r="E56" s="138">
        <f>'SO 27527'!L87</f>
        <v>0</v>
      </c>
      <c r="F56" s="138">
        <f>'SO 27527'!M87</f>
        <v>0</v>
      </c>
      <c r="G56" s="138">
        <f>'SO 27527'!I87</f>
        <v>0</v>
      </c>
      <c r="H56" s="139">
        <f>'SO 27527'!S87</f>
        <v>0</v>
      </c>
      <c r="I56" s="139">
        <f>'SO 27527'!V87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8"/>
      <c r="X56" s="137"/>
      <c r="Y56" s="137"/>
      <c r="Z56" s="137"/>
    </row>
    <row r="57" spans="1:26" x14ac:dyDescent="0.25">
      <c r="A57" s="10"/>
      <c r="B57" s="257" t="s">
        <v>76</v>
      </c>
      <c r="C57" s="237"/>
      <c r="D57" s="237"/>
      <c r="E57" s="140">
        <f>'SO 27527'!L89</f>
        <v>0</v>
      </c>
      <c r="F57" s="140">
        <f>'SO 27527'!M89</f>
        <v>0</v>
      </c>
      <c r="G57" s="140">
        <f>'SO 27527'!I89</f>
        <v>0</v>
      </c>
      <c r="H57" s="141">
        <f>'SO 27527'!S89</f>
        <v>0</v>
      </c>
      <c r="I57" s="141">
        <f>'SO 27527'!V89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08"/>
      <c r="X57" s="137"/>
      <c r="Y57" s="137"/>
      <c r="Z57" s="137"/>
    </row>
    <row r="58" spans="1:26" x14ac:dyDescent="0.25">
      <c r="A58" s="1"/>
      <c r="B58" s="200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25">
      <c r="A59" s="10"/>
      <c r="B59" s="257" t="s">
        <v>91</v>
      </c>
      <c r="C59" s="237"/>
      <c r="D59" s="237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8"/>
      <c r="X59" s="137"/>
      <c r="Y59" s="137"/>
      <c r="Z59" s="137"/>
    </row>
    <row r="60" spans="1:26" x14ac:dyDescent="0.25">
      <c r="A60" s="10"/>
      <c r="B60" s="255" t="s">
        <v>92</v>
      </c>
      <c r="C60" s="256"/>
      <c r="D60" s="256"/>
      <c r="E60" s="138">
        <f>'SO 27527'!L175</f>
        <v>0</v>
      </c>
      <c r="F60" s="138">
        <f>'SO 27527'!M175</f>
        <v>0</v>
      </c>
      <c r="G60" s="138">
        <f>'SO 27527'!I175</f>
        <v>0</v>
      </c>
      <c r="H60" s="139">
        <f>'SO 27527'!S175</f>
        <v>0</v>
      </c>
      <c r="I60" s="139">
        <f>'SO 27527'!V175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8"/>
      <c r="X60" s="137"/>
      <c r="Y60" s="137"/>
      <c r="Z60" s="137"/>
    </row>
    <row r="61" spans="1:26" x14ac:dyDescent="0.25">
      <c r="A61" s="10"/>
      <c r="B61" s="257" t="s">
        <v>91</v>
      </c>
      <c r="C61" s="237"/>
      <c r="D61" s="237"/>
      <c r="E61" s="140">
        <f>'SO 27527'!L177</f>
        <v>0</v>
      </c>
      <c r="F61" s="140">
        <f>'SO 27527'!M177</f>
        <v>0</v>
      </c>
      <c r="G61" s="140">
        <f>'SO 27527'!I177</f>
        <v>0</v>
      </c>
      <c r="H61" s="141">
        <f>'SO 27527'!S177</f>
        <v>0</v>
      </c>
      <c r="I61" s="141">
        <f>'SO 27527'!V177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8"/>
      <c r="X61" s="137"/>
      <c r="Y61" s="137"/>
      <c r="Z61" s="137"/>
    </row>
    <row r="62" spans="1:26" x14ac:dyDescent="0.25">
      <c r="A62" s="1"/>
      <c r="B62" s="200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3"/>
    </row>
    <row r="63" spans="1:26" x14ac:dyDescent="0.25">
      <c r="A63" s="10"/>
      <c r="B63" s="257" t="s">
        <v>8</v>
      </c>
      <c r="C63" s="237"/>
      <c r="D63" s="237"/>
      <c r="E63" s="138"/>
      <c r="F63" s="138"/>
      <c r="G63" s="138"/>
      <c r="H63" s="139"/>
      <c r="I63" s="139"/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8"/>
      <c r="X63" s="137"/>
      <c r="Y63" s="137"/>
      <c r="Z63" s="137"/>
    </row>
    <row r="64" spans="1:26" x14ac:dyDescent="0.25">
      <c r="A64" s="10"/>
      <c r="B64" s="255" t="s">
        <v>94</v>
      </c>
      <c r="C64" s="256"/>
      <c r="D64" s="256"/>
      <c r="E64" s="138">
        <f>'SO 27527'!L186</f>
        <v>0</v>
      </c>
      <c r="F64" s="138">
        <f>'SO 27527'!M186</f>
        <v>0</v>
      </c>
      <c r="G64" s="138">
        <f>'SO 27527'!I186</f>
        <v>0</v>
      </c>
      <c r="H64" s="139">
        <f>'SO 27527'!S186</f>
        <v>0</v>
      </c>
      <c r="I64" s="139">
        <f>'SO 27527'!V186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08"/>
      <c r="X64" s="137"/>
      <c r="Y64" s="137"/>
      <c r="Z64" s="137"/>
    </row>
    <row r="65" spans="1:26" x14ac:dyDescent="0.25">
      <c r="A65" s="10"/>
      <c r="B65" s="257" t="s">
        <v>8</v>
      </c>
      <c r="C65" s="237"/>
      <c r="D65" s="237"/>
      <c r="E65" s="140">
        <f>'SO 27527'!L188</f>
        <v>0</v>
      </c>
      <c r="F65" s="140">
        <f>'SO 27527'!M188</f>
        <v>0</v>
      </c>
      <c r="G65" s="140">
        <f>'SO 27527'!I188</f>
        <v>0</v>
      </c>
      <c r="H65" s="141">
        <f>'SO 27527'!S188</f>
        <v>0</v>
      </c>
      <c r="I65" s="141">
        <f>'SO 27527'!V188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08"/>
      <c r="X65" s="137"/>
      <c r="Y65" s="137"/>
      <c r="Z65" s="137"/>
    </row>
    <row r="66" spans="1:26" x14ac:dyDescent="0.25">
      <c r="A66" s="1"/>
      <c r="B66" s="200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3"/>
    </row>
    <row r="67" spans="1:26" x14ac:dyDescent="0.25">
      <c r="A67" s="142"/>
      <c r="B67" s="240" t="s">
        <v>95</v>
      </c>
      <c r="C67" s="241"/>
      <c r="D67" s="241"/>
      <c r="E67" s="144">
        <f>'SO 27527'!L189</f>
        <v>0</v>
      </c>
      <c r="F67" s="144">
        <f>'SO 27527'!M189</f>
        <v>0</v>
      </c>
      <c r="G67" s="144">
        <f>'SO 27527'!I189</f>
        <v>0</v>
      </c>
      <c r="H67" s="145">
        <f>'SO 27527'!S189</f>
        <v>0</v>
      </c>
      <c r="I67" s="145">
        <f>'SO 27527'!V189</f>
        <v>0</v>
      </c>
      <c r="J67" s="146"/>
      <c r="K67" s="146"/>
      <c r="L67" s="146"/>
      <c r="M67" s="146"/>
      <c r="N67" s="146"/>
      <c r="O67" s="146"/>
      <c r="P67" s="146"/>
      <c r="Q67" s="147"/>
      <c r="R67" s="147"/>
      <c r="S67" s="147"/>
      <c r="T67" s="147"/>
      <c r="U67" s="147"/>
      <c r="V67" s="152"/>
      <c r="W67" s="208"/>
      <c r="X67" s="143"/>
      <c r="Y67" s="143"/>
      <c r="Z67" s="143"/>
    </row>
    <row r="68" spans="1:26" x14ac:dyDescent="0.25">
      <c r="A68" s="15"/>
      <c r="B68" s="42"/>
      <c r="C68" s="3"/>
      <c r="D68" s="3"/>
      <c r="E68" s="14"/>
      <c r="F68" s="14"/>
      <c r="G68" s="14"/>
      <c r="H68" s="153"/>
      <c r="I68" s="153"/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x14ac:dyDescent="0.25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25">
      <c r="A70" s="15"/>
      <c r="B70" s="38"/>
      <c r="C70" s="8"/>
      <c r="D70" s="8"/>
      <c r="E70" s="27"/>
      <c r="F70" s="27"/>
      <c r="G70" s="27"/>
      <c r="H70" s="154"/>
      <c r="I70" s="154"/>
      <c r="J70" s="154"/>
      <c r="K70" s="154"/>
      <c r="L70" s="154"/>
      <c r="M70" s="154"/>
      <c r="N70" s="154"/>
      <c r="O70" s="154"/>
      <c r="P70" s="154"/>
      <c r="Q70" s="16"/>
      <c r="R70" s="16"/>
      <c r="S70" s="16"/>
      <c r="T70" s="16"/>
      <c r="U70" s="16"/>
      <c r="V70" s="16"/>
      <c r="W70" s="53"/>
    </row>
    <row r="71" spans="1:26" ht="35.1" customHeight="1" x14ac:dyDescent="0.25">
      <c r="A71" s="1"/>
      <c r="B71" s="242" t="s">
        <v>96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53"/>
    </row>
    <row r="72" spans="1:26" x14ac:dyDescent="0.25">
      <c r="A72" s="15"/>
      <c r="B72" s="97"/>
      <c r="C72" s="19"/>
      <c r="D72" s="19"/>
      <c r="E72" s="99"/>
      <c r="F72" s="99"/>
      <c r="G72" s="99"/>
      <c r="H72" s="168"/>
      <c r="I72" s="168"/>
      <c r="J72" s="168"/>
      <c r="K72" s="168"/>
      <c r="L72" s="168"/>
      <c r="M72" s="168"/>
      <c r="N72" s="168"/>
      <c r="O72" s="168"/>
      <c r="P72" s="168"/>
      <c r="Q72" s="20"/>
      <c r="R72" s="20"/>
      <c r="S72" s="20"/>
      <c r="T72" s="20"/>
      <c r="U72" s="20"/>
      <c r="V72" s="20"/>
      <c r="W72" s="53"/>
    </row>
    <row r="73" spans="1:26" ht="20.100000000000001" customHeight="1" x14ac:dyDescent="0.25">
      <c r="A73" s="195"/>
      <c r="B73" s="246" t="s">
        <v>37</v>
      </c>
      <c r="C73" s="247"/>
      <c r="D73" s="247"/>
      <c r="E73" s="248"/>
      <c r="F73" s="166"/>
      <c r="G73" s="166"/>
      <c r="H73" s="167" t="s">
        <v>107</v>
      </c>
      <c r="I73" s="252" t="s">
        <v>108</v>
      </c>
      <c r="J73" s="253"/>
      <c r="K73" s="253"/>
      <c r="L73" s="253"/>
      <c r="M73" s="253"/>
      <c r="N73" s="253"/>
      <c r="O73" s="253"/>
      <c r="P73" s="254"/>
      <c r="Q73" s="18"/>
      <c r="R73" s="18"/>
      <c r="S73" s="18"/>
      <c r="T73" s="18"/>
      <c r="U73" s="18"/>
      <c r="V73" s="18"/>
      <c r="W73" s="53"/>
    </row>
    <row r="74" spans="1:26" ht="20.100000000000001" customHeight="1" x14ac:dyDescent="0.25">
      <c r="A74" s="195"/>
      <c r="B74" s="249" t="s">
        <v>38</v>
      </c>
      <c r="C74" s="250"/>
      <c r="D74" s="250"/>
      <c r="E74" s="251"/>
      <c r="F74" s="162"/>
      <c r="G74" s="162"/>
      <c r="H74" s="163" t="s">
        <v>32</v>
      </c>
      <c r="I74" s="16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20.100000000000001" customHeight="1" x14ac:dyDescent="0.25">
      <c r="A75" s="195"/>
      <c r="B75" s="249" t="s">
        <v>39</v>
      </c>
      <c r="C75" s="250"/>
      <c r="D75" s="250"/>
      <c r="E75" s="251"/>
      <c r="F75" s="162"/>
      <c r="G75" s="162"/>
      <c r="H75" s="163" t="s">
        <v>109</v>
      </c>
      <c r="I75" s="163" t="s">
        <v>36</v>
      </c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20.100000000000001" customHeight="1" x14ac:dyDescent="0.25">
      <c r="A76" s="15"/>
      <c r="B76" s="199" t="s">
        <v>110</v>
      </c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20.100000000000001" customHeight="1" x14ac:dyDescent="0.25">
      <c r="A77" s="15"/>
      <c r="B77" s="199" t="s">
        <v>1886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20.100000000000001" customHeight="1" x14ac:dyDescent="0.25">
      <c r="A78" s="15"/>
      <c r="B78" s="42"/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20.100000000000001" customHeight="1" x14ac:dyDescent="0.25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20.100000000000001" customHeight="1" x14ac:dyDescent="0.25">
      <c r="A80" s="15"/>
      <c r="B80" s="201" t="s">
        <v>75</v>
      </c>
      <c r="C80" s="164"/>
      <c r="D80" s="164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x14ac:dyDescent="0.25">
      <c r="A81" s="2"/>
      <c r="B81" s="202" t="s">
        <v>97</v>
      </c>
      <c r="C81" s="128" t="s">
        <v>98</v>
      </c>
      <c r="D81" s="128" t="s">
        <v>99</v>
      </c>
      <c r="E81" s="155"/>
      <c r="F81" s="155" t="s">
        <v>100</v>
      </c>
      <c r="G81" s="155" t="s">
        <v>101</v>
      </c>
      <c r="H81" s="156" t="s">
        <v>102</v>
      </c>
      <c r="I81" s="156" t="s">
        <v>103</v>
      </c>
      <c r="J81" s="156"/>
      <c r="K81" s="156"/>
      <c r="L81" s="156"/>
      <c r="M81" s="156"/>
      <c r="N81" s="156"/>
      <c r="O81" s="156"/>
      <c r="P81" s="156" t="s">
        <v>104</v>
      </c>
      <c r="Q81" s="157"/>
      <c r="R81" s="157"/>
      <c r="S81" s="128" t="s">
        <v>105</v>
      </c>
      <c r="T81" s="158"/>
      <c r="U81" s="158"/>
      <c r="V81" s="128" t="s">
        <v>106</v>
      </c>
      <c r="W81" s="53"/>
    </row>
    <row r="82" spans="1:26" x14ac:dyDescent="0.25">
      <c r="A82" s="10"/>
      <c r="B82" s="203"/>
      <c r="C82" s="169"/>
      <c r="D82" s="239" t="s">
        <v>76</v>
      </c>
      <c r="E82" s="239"/>
      <c r="F82" s="134"/>
      <c r="G82" s="170"/>
      <c r="H82" s="134"/>
      <c r="I82" s="134"/>
      <c r="J82" s="135"/>
      <c r="K82" s="135"/>
      <c r="L82" s="135"/>
      <c r="M82" s="135"/>
      <c r="N82" s="135"/>
      <c r="O82" s="135"/>
      <c r="P82" s="135"/>
      <c r="Q82" s="133"/>
      <c r="R82" s="133"/>
      <c r="S82" s="133"/>
      <c r="T82" s="133"/>
      <c r="U82" s="133"/>
      <c r="V82" s="189"/>
      <c r="W82" s="208"/>
      <c r="X82" s="137"/>
      <c r="Y82" s="137"/>
      <c r="Z82" s="137"/>
    </row>
    <row r="83" spans="1:26" x14ac:dyDescent="0.25">
      <c r="A83" s="10"/>
      <c r="B83" s="204"/>
      <c r="C83" s="172">
        <v>9</v>
      </c>
      <c r="D83" s="235" t="s">
        <v>78</v>
      </c>
      <c r="E83" s="235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10"/>
      <c r="R83" s="10"/>
      <c r="S83" s="10"/>
      <c r="T83" s="10"/>
      <c r="U83" s="10"/>
      <c r="V83" s="190"/>
      <c r="W83" s="208"/>
      <c r="X83" s="137"/>
      <c r="Y83" s="137"/>
      <c r="Z83" s="137"/>
    </row>
    <row r="84" spans="1:26" ht="24.95" customHeight="1" x14ac:dyDescent="0.25">
      <c r="A84" s="179"/>
      <c r="B84" s="205">
        <v>1</v>
      </c>
      <c r="C84" s="180" t="s">
        <v>1887</v>
      </c>
      <c r="D84" s="236" t="s">
        <v>1888</v>
      </c>
      <c r="E84" s="236"/>
      <c r="F84" s="174" t="s">
        <v>175</v>
      </c>
      <c r="G84" s="175">
        <v>11</v>
      </c>
      <c r="H84" s="174"/>
      <c r="I84" s="174">
        <f>ROUND(G84*(H84),2)</f>
        <v>0</v>
      </c>
      <c r="J84" s="176">
        <f>ROUND(G84*(N84),2)</f>
        <v>27.72</v>
      </c>
      <c r="K84" s="177">
        <f>ROUND(G84*(O84),2)</f>
        <v>0</v>
      </c>
      <c r="L84" s="177">
        <f>ROUND(G84*(H84),2)</f>
        <v>0</v>
      </c>
      <c r="M84" s="177"/>
      <c r="N84" s="177">
        <v>2.52</v>
      </c>
      <c r="O84" s="177"/>
      <c r="P84" s="181"/>
      <c r="Q84" s="181"/>
      <c r="R84" s="181"/>
      <c r="S84" s="182">
        <f>ROUND(G84*(P84),3)</f>
        <v>0</v>
      </c>
      <c r="T84" s="178"/>
      <c r="U84" s="178"/>
      <c r="V84" s="191"/>
      <c r="W84" s="53"/>
      <c r="Z84">
        <v>0</v>
      </c>
    </row>
    <row r="85" spans="1:26" ht="24.95" customHeight="1" x14ac:dyDescent="0.25">
      <c r="A85" s="179"/>
      <c r="B85" s="205">
        <v>2</v>
      </c>
      <c r="C85" s="180" t="s">
        <v>1889</v>
      </c>
      <c r="D85" s="236" t="s">
        <v>1890</v>
      </c>
      <c r="E85" s="236"/>
      <c r="F85" s="174" t="s">
        <v>133</v>
      </c>
      <c r="G85" s="175">
        <v>60</v>
      </c>
      <c r="H85" s="174"/>
      <c r="I85" s="174">
        <f>ROUND(G85*(H85),2)</f>
        <v>0</v>
      </c>
      <c r="J85" s="176">
        <f>ROUND(G85*(N85),2)</f>
        <v>281.39999999999998</v>
      </c>
      <c r="K85" s="177">
        <f>ROUND(G85*(O85),2)</f>
        <v>0</v>
      </c>
      <c r="L85" s="177">
        <f>ROUND(G85*(H85),2)</f>
        <v>0</v>
      </c>
      <c r="M85" s="177"/>
      <c r="N85" s="177">
        <v>4.6899999999999995</v>
      </c>
      <c r="O85" s="177"/>
      <c r="P85" s="181"/>
      <c r="Q85" s="181"/>
      <c r="R85" s="181"/>
      <c r="S85" s="182">
        <f>ROUND(G85*(P85),3)</f>
        <v>0</v>
      </c>
      <c r="T85" s="178"/>
      <c r="U85" s="178"/>
      <c r="V85" s="191"/>
      <c r="W85" s="53"/>
      <c r="Z85">
        <v>0</v>
      </c>
    </row>
    <row r="86" spans="1:26" ht="24.95" customHeight="1" x14ac:dyDescent="0.25">
      <c r="A86" s="179"/>
      <c r="B86" s="205">
        <v>3</v>
      </c>
      <c r="C86" s="180" t="s">
        <v>1891</v>
      </c>
      <c r="D86" s="236" t="s">
        <v>1892</v>
      </c>
      <c r="E86" s="236"/>
      <c r="F86" s="174" t="s">
        <v>610</v>
      </c>
      <c r="G86" s="175">
        <v>1</v>
      </c>
      <c r="H86" s="174"/>
      <c r="I86" s="174">
        <f>ROUND(G86*(H86),2)</f>
        <v>0</v>
      </c>
      <c r="J86" s="176">
        <f>ROUND(G86*(N86),2)</f>
        <v>85</v>
      </c>
      <c r="K86" s="177">
        <f>ROUND(G86*(O86),2)</f>
        <v>0</v>
      </c>
      <c r="L86" s="177">
        <f>ROUND(G86*(H86),2)</f>
        <v>0</v>
      </c>
      <c r="M86" s="177"/>
      <c r="N86" s="177">
        <v>85</v>
      </c>
      <c r="O86" s="177"/>
      <c r="P86" s="181"/>
      <c r="Q86" s="181"/>
      <c r="R86" s="181"/>
      <c r="S86" s="182">
        <f>ROUND(G86*(P86),3)</f>
        <v>0</v>
      </c>
      <c r="T86" s="178"/>
      <c r="U86" s="178"/>
      <c r="V86" s="191"/>
      <c r="W86" s="53"/>
      <c r="Z86">
        <v>0</v>
      </c>
    </row>
    <row r="87" spans="1:26" x14ac:dyDescent="0.25">
      <c r="A87" s="10"/>
      <c r="B87" s="204"/>
      <c r="C87" s="172">
        <v>9</v>
      </c>
      <c r="D87" s="235" t="s">
        <v>78</v>
      </c>
      <c r="E87" s="235"/>
      <c r="F87" s="138"/>
      <c r="G87" s="171"/>
      <c r="H87" s="138"/>
      <c r="I87" s="140">
        <f>ROUND((SUM(I83:I86))/1,2)</f>
        <v>0</v>
      </c>
      <c r="J87" s="139"/>
      <c r="K87" s="139"/>
      <c r="L87" s="139">
        <f>ROUND((SUM(L83:L86))/1,2)</f>
        <v>0</v>
      </c>
      <c r="M87" s="139">
        <f>ROUND((SUM(M83:M86))/1,2)</f>
        <v>0</v>
      </c>
      <c r="N87" s="139"/>
      <c r="O87" s="139"/>
      <c r="P87" s="139"/>
      <c r="Q87" s="10"/>
      <c r="R87" s="10"/>
      <c r="S87" s="10">
        <f>ROUND((SUM(S83:S86))/1,2)</f>
        <v>0</v>
      </c>
      <c r="T87" s="10"/>
      <c r="U87" s="10"/>
      <c r="V87" s="192">
        <f>ROUND((SUM(V83:V86))/1,2)</f>
        <v>0</v>
      </c>
      <c r="W87" s="208"/>
      <c r="X87" s="137"/>
      <c r="Y87" s="137"/>
      <c r="Z87" s="137"/>
    </row>
    <row r="88" spans="1:26" x14ac:dyDescent="0.25">
      <c r="A88" s="1"/>
      <c r="B88" s="200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3"/>
      <c r="W88" s="53"/>
    </row>
    <row r="89" spans="1:26" x14ac:dyDescent="0.25">
      <c r="A89" s="10"/>
      <c r="B89" s="204"/>
      <c r="C89" s="10"/>
      <c r="D89" s="237" t="s">
        <v>76</v>
      </c>
      <c r="E89" s="237"/>
      <c r="F89" s="138"/>
      <c r="G89" s="171"/>
      <c r="H89" s="138"/>
      <c r="I89" s="140">
        <f>ROUND((SUM(I82:I88))/2,2)</f>
        <v>0</v>
      </c>
      <c r="J89" s="139"/>
      <c r="K89" s="139"/>
      <c r="L89" s="138">
        <f>ROUND((SUM(L82:L88))/2,2)</f>
        <v>0</v>
      </c>
      <c r="M89" s="138">
        <f>ROUND((SUM(M82:M88))/2,2)</f>
        <v>0</v>
      </c>
      <c r="N89" s="139"/>
      <c r="O89" s="139"/>
      <c r="P89" s="184"/>
      <c r="Q89" s="10"/>
      <c r="R89" s="10"/>
      <c r="S89" s="184">
        <f>ROUND((SUM(S82:S88))/2,2)</f>
        <v>0</v>
      </c>
      <c r="T89" s="10"/>
      <c r="U89" s="10"/>
      <c r="V89" s="192">
        <f>ROUND((SUM(V82:V88))/2,2)</f>
        <v>0</v>
      </c>
      <c r="W89" s="53"/>
    </row>
    <row r="90" spans="1:26" x14ac:dyDescent="0.25">
      <c r="A90" s="1"/>
      <c r="B90" s="200"/>
      <c r="C90" s="1"/>
      <c r="D90" s="1"/>
      <c r="E90" s="131"/>
      <c r="F90" s="131"/>
      <c r="G90" s="165"/>
      <c r="H90" s="131"/>
      <c r="I90" s="131"/>
      <c r="J90" s="132"/>
      <c r="K90" s="132"/>
      <c r="L90" s="132"/>
      <c r="M90" s="132"/>
      <c r="N90" s="132"/>
      <c r="O90" s="132"/>
      <c r="P90" s="132"/>
      <c r="Q90" s="1"/>
      <c r="R90" s="1"/>
      <c r="S90" s="1"/>
      <c r="T90" s="1"/>
      <c r="U90" s="1"/>
      <c r="V90" s="193"/>
      <c r="W90" s="53"/>
    </row>
    <row r="91" spans="1:26" x14ac:dyDescent="0.25">
      <c r="A91" s="10"/>
      <c r="B91" s="204"/>
      <c r="C91" s="10"/>
      <c r="D91" s="237" t="s">
        <v>91</v>
      </c>
      <c r="E91" s="237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0"/>
      <c r="W91" s="208"/>
      <c r="X91" s="137"/>
      <c r="Y91" s="137"/>
      <c r="Z91" s="137"/>
    </row>
    <row r="92" spans="1:26" x14ac:dyDescent="0.25">
      <c r="A92" s="10"/>
      <c r="B92" s="204"/>
      <c r="C92" s="172">
        <v>921</v>
      </c>
      <c r="D92" s="235" t="s">
        <v>92</v>
      </c>
      <c r="E92" s="235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10"/>
      <c r="R92" s="10"/>
      <c r="S92" s="10"/>
      <c r="T92" s="10"/>
      <c r="U92" s="10"/>
      <c r="V92" s="190"/>
      <c r="W92" s="208"/>
      <c r="X92" s="137"/>
      <c r="Y92" s="137"/>
      <c r="Z92" s="137"/>
    </row>
    <row r="93" spans="1:26" ht="24.95" customHeight="1" x14ac:dyDescent="0.25">
      <c r="A93" s="179"/>
      <c r="B93" s="205">
        <v>4</v>
      </c>
      <c r="C93" s="180" t="s">
        <v>1893</v>
      </c>
      <c r="D93" s="236" t="s">
        <v>1894</v>
      </c>
      <c r="E93" s="236"/>
      <c r="F93" s="174" t="s">
        <v>133</v>
      </c>
      <c r="G93" s="175">
        <v>50</v>
      </c>
      <c r="H93" s="174"/>
      <c r="I93" s="174">
        <f t="shared" ref="I93:I124" si="0">ROUND(G93*(H93),2)</f>
        <v>0</v>
      </c>
      <c r="J93" s="176">
        <f t="shared" ref="J93:J124" si="1">ROUND(G93*(N93),2)</f>
        <v>36.5</v>
      </c>
      <c r="K93" s="177">
        <f t="shared" ref="K93:K124" si="2">ROUND(G93*(O93),2)</f>
        <v>0</v>
      </c>
      <c r="L93" s="177">
        <f>ROUND(G93*(H93),2)</f>
        <v>0</v>
      </c>
      <c r="M93" s="177"/>
      <c r="N93" s="177">
        <v>0.73</v>
      </c>
      <c r="O93" s="177"/>
      <c r="P93" s="181"/>
      <c r="Q93" s="181"/>
      <c r="R93" s="181"/>
      <c r="S93" s="182">
        <f t="shared" ref="S93:S124" si="3">ROUND(G93*(P93),3)</f>
        <v>0</v>
      </c>
      <c r="T93" s="178"/>
      <c r="U93" s="178"/>
      <c r="V93" s="191"/>
      <c r="W93" s="53"/>
      <c r="Z93">
        <v>0</v>
      </c>
    </row>
    <row r="94" spans="1:26" ht="24.95" customHeight="1" x14ac:dyDescent="0.25">
      <c r="A94" s="179"/>
      <c r="B94" s="221">
        <v>5</v>
      </c>
      <c r="C94" s="216" t="s">
        <v>1895</v>
      </c>
      <c r="D94" s="315" t="s">
        <v>1896</v>
      </c>
      <c r="E94" s="315"/>
      <c r="F94" s="211" t="s">
        <v>133</v>
      </c>
      <c r="G94" s="212">
        <v>50</v>
      </c>
      <c r="H94" s="211"/>
      <c r="I94" s="211">
        <f t="shared" si="0"/>
        <v>0</v>
      </c>
      <c r="J94" s="213">
        <f t="shared" si="1"/>
        <v>15</v>
      </c>
      <c r="K94" s="214">
        <f t="shared" si="2"/>
        <v>0</v>
      </c>
      <c r="L94" s="214"/>
      <c r="M94" s="214">
        <f>ROUND(G94*(H94),2)</f>
        <v>0</v>
      </c>
      <c r="N94" s="214">
        <v>0.3</v>
      </c>
      <c r="O94" s="214"/>
      <c r="P94" s="217"/>
      <c r="Q94" s="217"/>
      <c r="R94" s="217"/>
      <c r="S94" s="218">
        <f t="shared" si="3"/>
        <v>0</v>
      </c>
      <c r="T94" s="215"/>
      <c r="U94" s="215"/>
      <c r="V94" s="220"/>
      <c r="W94" s="53"/>
      <c r="Z94">
        <v>0</v>
      </c>
    </row>
    <row r="95" spans="1:26" ht="24.95" customHeight="1" x14ac:dyDescent="0.25">
      <c r="A95" s="179"/>
      <c r="B95" s="205">
        <v>6</v>
      </c>
      <c r="C95" s="180" t="s">
        <v>1897</v>
      </c>
      <c r="D95" s="236" t="s">
        <v>1898</v>
      </c>
      <c r="E95" s="236"/>
      <c r="F95" s="174" t="s">
        <v>133</v>
      </c>
      <c r="G95" s="175">
        <v>30</v>
      </c>
      <c r="H95" s="174"/>
      <c r="I95" s="174">
        <f t="shared" si="0"/>
        <v>0</v>
      </c>
      <c r="J95" s="176">
        <f t="shared" si="1"/>
        <v>24.9</v>
      </c>
      <c r="K95" s="177">
        <f t="shared" si="2"/>
        <v>0</v>
      </c>
      <c r="L95" s="177">
        <f>ROUND(G95*(H95),2)</f>
        <v>0</v>
      </c>
      <c r="M95" s="177"/>
      <c r="N95" s="177">
        <v>0.83</v>
      </c>
      <c r="O95" s="177"/>
      <c r="P95" s="181"/>
      <c r="Q95" s="181"/>
      <c r="R95" s="181"/>
      <c r="S95" s="182">
        <f t="shared" si="3"/>
        <v>0</v>
      </c>
      <c r="T95" s="178"/>
      <c r="U95" s="178"/>
      <c r="V95" s="191"/>
      <c r="W95" s="53"/>
      <c r="Z95">
        <v>0</v>
      </c>
    </row>
    <row r="96" spans="1:26" ht="24.95" customHeight="1" x14ac:dyDescent="0.25">
      <c r="A96" s="179"/>
      <c r="B96" s="221">
        <v>7</v>
      </c>
      <c r="C96" s="216" t="s">
        <v>1899</v>
      </c>
      <c r="D96" s="315" t="s">
        <v>1900</v>
      </c>
      <c r="E96" s="315"/>
      <c r="F96" s="211" t="s">
        <v>133</v>
      </c>
      <c r="G96" s="212">
        <v>30</v>
      </c>
      <c r="H96" s="211"/>
      <c r="I96" s="211">
        <f t="shared" si="0"/>
        <v>0</v>
      </c>
      <c r="J96" s="213">
        <f t="shared" si="1"/>
        <v>11.4</v>
      </c>
      <c r="K96" s="214">
        <f t="shared" si="2"/>
        <v>0</v>
      </c>
      <c r="L96" s="214"/>
      <c r="M96" s="214">
        <f>ROUND(G96*(H96),2)</f>
        <v>0</v>
      </c>
      <c r="N96" s="214">
        <v>0.38</v>
      </c>
      <c r="O96" s="214"/>
      <c r="P96" s="217"/>
      <c r="Q96" s="217"/>
      <c r="R96" s="217"/>
      <c r="S96" s="218">
        <f t="shared" si="3"/>
        <v>0</v>
      </c>
      <c r="T96" s="215"/>
      <c r="U96" s="215"/>
      <c r="V96" s="220"/>
      <c r="W96" s="53"/>
      <c r="Z96">
        <v>0</v>
      </c>
    </row>
    <row r="97" spans="1:26" ht="24.95" customHeight="1" x14ac:dyDescent="0.25">
      <c r="A97" s="179"/>
      <c r="B97" s="205">
        <v>8</v>
      </c>
      <c r="C97" s="180" t="s">
        <v>1901</v>
      </c>
      <c r="D97" s="236" t="s">
        <v>1902</v>
      </c>
      <c r="E97" s="236"/>
      <c r="F97" s="174" t="s">
        <v>133</v>
      </c>
      <c r="G97" s="175">
        <v>60</v>
      </c>
      <c r="H97" s="174"/>
      <c r="I97" s="174">
        <f t="shared" si="0"/>
        <v>0</v>
      </c>
      <c r="J97" s="176">
        <f t="shared" si="1"/>
        <v>67.2</v>
      </c>
      <c r="K97" s="177">
        <f t="shared" si="2"/>
        <v>0</v>
      </c>
      <c r="L97" s="177">
        <f>ROUND(G97*(H97),2)</f>
        <v>0</v>
      </c>
      <c r="M97" s="177"/>
      <c r="N97" s="177">
        <v>1.1200000000000001</v>
      </c>
      <c r="O97" s="177"/>
      <c r="P97" s="181"/>
      <c r="Q97" s="181"/>
      <c r="R97" s="181"/>
      <c r="S97" s="182">
        <f t="shared" si="3"/>
        <v>0</v>
      </c>
      <c r="T97" s="178"/>
      <c r="U97" s="178"/>
      <c r="V97" s="191"/>
      <c r="W97" s="53"/>
      <c r="Z97">
        <v>0</v>
      </c>
    </row>
    <row r="98" spans="1:26" ht="24.95" customHeight="1" x14ac:dyDescent="0.25">
      <c r="A98" s="179"/>
      <c r="B98" s="221">
        <v>9</v>
      </c>
      <c r="C98" s="216" t="s">
        <v>1903</v>
      </c>
      <c r="D98" s="315" t="s">
        <v>1904</v>
      </c>
      <c r="E98" s="315"/>
      <c r="F98" s="211" t="s">
        <v>133</v>
      </c>
      <c r="G98" s="212">
        <v>60</v>
      </c>
      <c r="H98" s="211"/>
      <c r="I98" s="211">
        <f t="shared" si="0"/>
        <v>0</v>
      </c>
      <c r="J98" s="213">
        <f t="shared" si="1"/>
        <v>25.2</v>
      </c>
      <c r="K98" s="214">
        <f t="shared" si="2"/>
        <v>0</v>
      </c>
      <c r="L98" s="214"/>
      <c r="M98" s="214">
        <f>ROUND(G98*(H98),2)</f>
        <v>0</v>
      </c>
      <c r="N98" s="214">
        <v>0.42</v>
      </c>
      <c r="O98" s="214"/>
      <c r="P98" s="217"/>
      <c r="Q98" s="217"/>
      <c r="R98" s="217"/>
      <c r="S98" s="218">
        <f t="shared" si="3"/>
        <v>0</v>
      </c>
      <c r="T98" s="215"/>
      <c r="U98" s="215"/>
      <c r="V98" s="220"/>
      <c r="W98" s="53"/>
      <c r="Z98">
        <v>0</v>
      </c>
    </row>
    <row r="99" spans="1:26" ht="24.95" customHeight="1" x14ac:dyDescent="0.25">
      <c r="A99" s="179"/>
      <c r="B99" s="205">
        <v>10</v>
      </c>
      <c r="C99" s="180" t="s">
        <v>1905</v>
      </c>
      <c r="D99" s="236" t="s">
        <v>1906</v>
      </c>
      <c r="E99" s="236"/>
      <c r="F99" s="174" t="s">
        <v>175</v>
      </c>
      <c r="G99" s="175">
        <v>15</v>
      </c>
      <c r="H99" s="174"/>
      <c r="I99" s="174">
        <f t="shared" si="0"/>
        <v>0</v>
      </c>
      <c r="J99" s="176">
        <f t="shared" si="1"/>
        <v>12.6</v>
      </c>
      <c r="K99" s="177">
        <f t="shared" si="2"/>
        <v>0</v>
      </c>
      <c r="L99" s="177">
        <f>ROUND(G99*(H99),2)</f>
        <v>0</v>
      </c>
      <c r="M99" s="177"/>
      <c r="N99" s="177">
        <v>0.84</v>
      </c>
      <c r="O99" s="177"/>
      <c r="P99" s="181"/>
      <c r="Q99" s="181"/>
      <c r="R99" s="181"/>
      <c r="S99" s="182">
        <f t="shared" si="3"/>
        <v>0</v>
      </c>
      <c r="T99" s="178"/>
      <c r="U99" s="178"/>
      <c r="V99" s="191"/>
      <c r="W99" s="53"/>
      <c r="Z99">
        <v>0</v>
      </c>
    </row>
    <row r="100" spans="1:26" ht="24.95" customHeight="1" x14ac:dyDescent="0.25">
      <c r="A100" s="179"/>
      <c r="B100" s="221">
        <v>11</v>
      </c>
      <c r="C100" s="216" t="s">
        <v>1907</v>
      </c>
      <c r="D100" s="315" t="s">
        <v>1908</v>
      </c>
      <c r="E100" s="315"/>
      <c r="F100" s="211" t="s">
        <v>175</v>
      </c>
      <c r="G100" s="212">
        <v>15</v>
      </c>
      <c r="H100" s="211"/>
      <c r="I100" s="211">
        <f t="shared" si="0"/>
        <v>0</v>
      </c>
      <c r="J100" s="213">
        <f t="shared" si="1"/>
        <v>2.25</v>
      </c>
      <c r="K100" s="214">
        <f t="shared" si="2"/>
        <v>0</v>
      </c>
      <c r="L100" s="214"/>
      <c r="M100" s="214">
        <f>ROUND(G100*(H100),2)</f>
        <v>0</v>
      </c>
      <c r="N100" s="214">
        <v>0.15</v>
      </c>
      <c r="O100" s="214"/>
      <c r="P100" s="217"/>
      <c r="Q100" s="217"/>
      <c r="R100" s="217"/>
      <c r="S100" s="218">
        <f t="shared" si="3"/>
        <v>0</v>
      </c>
      <c r="T100" s="215"/>
      <c r="U100" s="215"/>
      <c r="V100" s="220"/>
      <c r="W100" s="53"/>
      <c r="Z100">
        <v>0</v>
      </c>
    </row>
    <row r="101" spans="1:26" ht="24.95" customHeight="1" x14ac:dyDescent="0.25">
      <c r="A101" s="179"/>
      <c r="B101" s="221">
        <v>12</v>
      </c>
      <c r="C101" s="216" t="s">
        <v>1909</v>
      </c>
      <c r="D101" s="315" t="s">
        <v>1910</v>
      </c>
      <c r="E101" s="315"/>
      <c r="F101" s="211" t="s">
        <v>175</v>
      </c>
      <c r="G101" s="212">
        <v>12</v>
      </c>
      <c r="H101" s="211"/>
      <c r="I101" s="211">
        <f t="shared" si="0"/>
        <v>0</v>
      </c>
      <c r="J101" s="213">
        <f t="shared" si="1"/>
        <v>1.08</v>
      </c>
      <c r="K101" s="214">
        <f t="shared" si="2"/>
        <v>0</v>
      </c>
      <c r="L101" s="214"/>
      <c r="M101" s="214">
        <f>ROUND(G101*(H101),2)</f>
        <v>0</v>
      </c>
      <c r="N101" s="214">
        <v>0.09</v>
      </c>
      <c r="O101" s="214"/>
      <c r="P101" s="217"/>
      <c r="Q101" s="217"/>
      <c r="R101" s="217"/>
      <c r="S101" s="218">
        <f t="shared" si="3"/>
        <v>0</v>
      </c>
      <c r="T101" s="215"/>
      <c r="U101" s="215"/>
      <c r="V101" s="220"/>
      <c r="W101" s="53"/>
      <c r="Z101">
        <v>0</v>
      </c>
    </row>
    <row r="102" spans="1:26" ht="24.95" customHeight="1" x14ac:dyDescent="0.25">
      <c r="A102" s="179"/>
      <c r="B102" s="205">
        <v>13</v>
      </c>
      <c r="C102" s="180" t="s">
        <v>1911</v>
      </c>
      <c r="D102" s="236" t="s">
        <v>1912</v>
      </c>
      <c r="E102" s="236"/>
      <c r="F102" s="174" t="s">
        <v>175</v>
      </c>
      <c r="G102" s="175">
        <v>4</v>
      </c>
      <c r="H102" s="174"/>
      <c r="I102" s="174">
        <f t="shared" si="0"/>
        <v>0</v>
      </c>
      <c r="J102" s="176">
        <f t="shared" si="1"/>
        <v>14.36</v>
      </c>
      <c r="K102" s="177">
        <f t="shared" si="2"/>
        <v>0</v>
      </c>
      <c r="L102" s="177">
        <f>ROUND(G102*(H102),2)</f>
        <v>0</v>
      </c>
      <c r="M102" s="177"/>
      <c r="N102" s="177">
        <v>3.59</v>
      </c>
      <c r="O102" s="177"/>
      <c r="P102" s="181"/>
      <c r="Q102" s="181"/>
      <c r="R102" s="181"/>
      <c r="S102" s="182">
        <f t="shared" si="3"/>
        <v>0</v>
      </c>
      <c r="T102" s="178"/>
      <c r="U102" s="178"/>
      <c r="V102" s="191"/>
      <c r="W102" s="53"/>
      <c r="Z102">
        <v>0</v>
      </c>
    </row>
    <row r="103" spans="1:26" ht="24.95" customHeight="1" x14ac:dyDescent="0.25">
      <c r="A103" s="179"/>
      <c r="B103" s="221">
        <v>14</v>
      </c>
      <c r="C103" s="216" t="s">
        <v>1913</v>
      </c>
      <c r="D103" s="315" t="s">
        <v>1914</v>
      </c>
      <c r="E103" s="315"/>
      <c r="F103" s="211" t="s">
        <v>175</v>
      </c>
      <c r="G103" s="212">
        <v>4</v>
      </c>
      <c r="H103" s="211"/>
      <c r="I103" s="211">
        <f t="shared" si="0"/>
        <v>0</v>
      </c>
      <c r="J103" s="213">
        <f t="shared" si="1"/>
        <v>0.6</v>
      </c>
      <c r="K103" s="214">
        <f t="shared" si="2"/>
        <v>0</v>
      </c>
      <c r="L103" s="214"/>
      <c r="M103" s="214">
        <f>ROUND(G103*(H103),2)</f>
        <v>0</v>
      </c>
      <c r="N103" s="214">
        <v>0.15</v>
      </c>
      <c r="O103" s="214"/>
      <c r="P103" s="217"/>
      <c r="Q103" s="217"/>
      <c r="R103" s="217"/>
      <c r="S103" s="218">
        <f t="shared" si="3"/>
        <v>0</v>
      </c>
      <c r="T103" s="215"/>
      <c r="U103" s="215"/>
      <c r="V103" s="220"/>
      <c r="W103" s="53"/>
      <c r="Z103">
        <v>0</v>
      </c>
    </row>
    <row r="104" spans="1:26" ht="24.95" customHeight="1" x14ac:dyDescent="0.25">
      <c r="A104" s="179"/>
      <c r="B104" s="205">
        <v>15</v>
      </c>
      <c r="C104" s="180" t="s">
        <v>1915</v>
      </c>
      <c r="D104" s="236" t="s">
        <v>1916</v>
      </c>
      <c r="E104" s="236"/>
      <c r="F104" s="174" t="s">
        <v>175</v>
      </c>
      <c r="G104" s="175">
        <v>2</v>
      </c>
      <c r="H104" s="174"/>
      <c r="I104" s="174">
        <f t="shared" si="0"/>
        <v>0</v>
      </c>
      <c r="J104" s="176">
        <f t="shared" si="1"/>
        <v>8.56</v>
      </c>
      <c r="K104" s="177">
        <f t="shared" si="2"/>
        <v>0</v>
      </c>
      <c r="L104" s="177">
        <f>ROUND(G104*(H104),2)</f>
        <v>0</v>
      </c>
      <c r="M104" s="177"/>
      <c r="N104" s="177">
        <v>4.28</v>
      </c>
      <c r="O104" s="177"/>
      <c r="P104" s="181"/>
      <c r="Q104" s="181"/>
      <c r="R104" s="181"/>
      <c r="S104" s="182">
        <f t="shared" si="3"/>
        <v>0</v>
      </c>
      <c r="T104" s="178"/>
      <c r="U104" s="178"/>
      <c r="V104" s="191"/>
      <c r="W104" s="53"/>
      <c r="Z104">
        <v>0</v>
      </c>
    </row>
    <row r="105" spans="1:26" ht="24.95" customHeight="1" x14ac:dyDescent="0.25">
      <c r="A105" s="179"/>
      <c r="B105" s="221">
        <v>16</v>
      </c>
      <c r="C105" s="216" t="s">
        <v>1917</v>
      </c>
      <c r="D105" s="315" t="s">
        <v>1918</v>
      </c>
      <c r="E105" s="315"/>
      <c r="F105" s="211" t="s">
        <v>175</v>
      </c>
      <c r="G105" s="212">
        <v>2</v>
      </c>
      <c r="H105" s="211"/>
      <c r="I105" s="211">
        <f t="shared" si="0"/>
        <v>0</v>
      </c>
      <c r="J105" s="213">
        <f t="shared" si="1"/>
        <v>8.24</v>
      </c>
      <c r="K105" s="214">
        <f t="shared" si="2"/>
        <v>0</v>
      </c>
      <c r="L105" s="214"/>
      <c r="M105" s="214">
        <f>ROUND(G105*(H105),2)</f>
        <v>0</v>
      </c>
      <c r="N105" s="214">
        <v>4.12</v>
      </c>
      <c r="O105" s="214"/>
      <c r="P105" s="217"/>
      <c r="Q105" s="217"/>
      <c r="R105" s="217"/>
      <c r="S105" s="218">
        <f t="shared" si="3"/>
        <v>0</v>
      </c>
      <c r="T105" s="215"/>
      <c r="U105" s="215"/>
      <c r="V105" s="220"/>
      <c r="W105" s="53"/>
      <c r="Z105">
        <v>0</v>
      </c>
    </row>
    <row r="106" spans="1:26" ht="24.95" customHeight="1" x14ac:dyDescent="0.25">
      <c r="A106" s="179"/>
      <c r="B106" s="205">
        <v>17</v>
      </c>
      <c r="C106" s="180" t="s">
        <v>1919</v>
      </c>
      <c r="D106" s="236" t="s">
        <v>1920</v>
      </c>
      <c r="E106" s="236"/>
      <c r="F106" s="174" t="s">
        <v>175</v>
      </c>
      <c r="G106" s="175">
        <v>8</v>
      </c>
      <c r="H106" s="174"/>
      <c r="I106" s="174">
        <f t="shared" si="0"/>
        <v>0</v>
      </c>
      <c r="J106" s="176">
        <f t="shared" si="1"/>
        <v>8.4</v>
      </c>
      <c r="K106" s="177">
        <f t="shared" si="2"/>
        <v>0</v>
      </c>
      <c r="L106" s="177">
        <f>ROUND(G106*(H106),2)</f>
        <v>0</v>
      </c>
      <c r="M106" s="177"/>
      <c r="N106" s="177">
        <v>1.05</v>
      </c>
      <c r="O106" s="177"/>
      <c r="P106" s="181"/>
      <c r="Q106" s="181"/>
      <c r="R106" s="181"/>
      <c r="S106" s="182">
        <f t="shared" si="3"/>
        <v>0</v>
      </c>
      <c r="T106" s="178"/>
      <c r="U106" s="178"/>
      <c r="V106" s="191"/>
      <c r="W106" s="53"/>
      <c r="Z106">
        <v>0</v>
      </c>
    </row>
    <row r="107" spans="1:26" ht="24.95" customHeight="1" x14ac:dyDescent="0.25">
      <c r="A107" s="179"/>
      <c r="B107" s="221">
        <v>18</v>
      </c>
      <c r="C107" s="216" t="s">
        <v>1921</v>
      </c>
      <c r="D107" s="315" t="s">
        <v>1922</v>
      </c>
      <c r="E107" s="315"/>
      <c r="F107" s="211" t="s">
        <v>175</v>
      </c>
      <c r="G107" s="212">
        <v>30</v>
      </c>
      <c r="H107" s="211"/>
      <c r="I107" s="211">
        <f t="shared" si="0"/>
        <v>0</v>
      </c>
      <c r="J107" s="213">
        <f t="shared" si="1"/>
        <v>3.3</v>
      </c>
      <c r="K107" s="214">
        <f t="shared" si="2"/>
        <v>0</v>
      </c>
      <c r="L107" s="214"/>
      <c r="M107" s="214">
        <f t="shared" ref="M107:M112" si="4">ROUND(G107*(H107),2)</f>
        <v>0</v>
      </c>
      <c r="N107" s="214">
        <v>0.11</v>
      </c>
      <c r="O107" s="214"/>
      <c r="P107" s="217"/>
      <c r="Q107" s="217"/>
      <c r="R107" s="217"/>
      <c r="S107" s="218">
        <f t="shared" si="3"/>
        <v>0</v>
      </c>
      <c r="T107" s="215"/>
      <c r="U107" s="215"/>
      <c r="V107" s="220"/>
      <c r="W107" s="53"/>
      <c r="Z107">
        <v>0</v>
      </c>
    </row>
    <row r="108" spans="1:26" ht="24.95" customHeight="1" x14ac:dyDescent="0.25">
      <c r="A108" s="179"/>
      <c r="B108" s="221">
        <v>19</v>
      </c>
      <c r="C108" s="216" t="s">
        <v>1923</v>
      </c>
      <c r="D108" s="315" t="s">
        <v>1924</v>
      </c>
      <c r="E108" s="315"/>
      <c r="F108" s="211" t="s">
        <v>175</v>
      </c>
      <c r="G108" s="212">
        <v>30</v>
      </c>
      <c r="H108" s="211"/>
      <c r="I108" s="211">
        <f t="shared" si="0"/>
        <v>0</v>
      </c>
      <c r="J108" s="213">
        <f t="shared" si="1"/>
        <v>3.3</v>
      </c>
      <c r="K108" s="214">
        <f t="shared" si="2"/>
        <v>0</v>
      </c>
      <c r="L108" s="214"/>
      <c r="M108" s="214">
        <f t="shared" si="4"/>
        <v>0</v>
      </c>
      <c r="N108" s="214">
        <v>0.11</v>
      </c>
      <c r="O108" s="214"/>
      <c r="P108" s="217"/>
      <c r="Q108" s="217"/>
      <c r="R108" s="217"/>
      <c r="S108" s="218">
        <f t="shared" si="3"/>
        <v>0</v>
      </c>
      <c r="T108" s="215"/>
      <c r="U108" s="215"/>
      <c r="V108" s="220"/>
      <c r="W108" s="53"/>
      <c r="Z108">
        <v>0</v>
      </c>
    </row>
    <row r="109" spans="1:26" ht="24.95" customHeight="1" x14ac:dyDescent="0.25">
      <c r="A109" s="179"/>
      <c r="B109" s="221">
        <v>20</v>
      </c>
      <c r="C109" s="216" t="s">
        <v>1925</v>
      </c>
      <c r="D109" s="315" t="s">
        <v>1926</v>
      </c>
      <c r="E109" s="315"/>
      <c r="F109" s="211" t="s">
        <v>175</v>
      </c>
      <c r="G109" s="212">
        <v>20</v>
      </c>
      <c r="H109" s="211"/>
      <c r="I109" s="211">
        <f t="shared" si="0"/>
        <v>0</v>
      </c>
      <c r="J109" s="213">
        <f t="shared" si="1"/>
        <v>2.4</v>
      </c>
      <c r="K109" s="214">
        <f t="shared" si="2"/>
        <v>0</v>
      </c>
      <c r="L109" s="214"/>
      <c r="M109" s="214">
        <f t="shared" si="4"/>
        <v>0</v>
      </c>
      <c r="N109" s="214">
        <v>0.12</v>
      </c>
      <c r="O109" s="214"/>
      <c r="P109" s="217"/>
      <c r="Q109" s="217"/>
      <c r="R109" s="217"/>
      <c r="S109" s="218">
        <f t="shared" si="3"/>
        <v>0</v>
      </c>
      <c r="T109" s="215"/>
      <c r="U109" s="215"/>
      <c r="V109" s="220"/>
      <c r="W109" s="53"/>
      <c r="Z109">
        <v>0</v>
      </c>
    </row>
    <row r="110" spans="1:26" ht="24.95" customHeight="1" x14ac:dyDescent="0.25">
      <c r="A110" s="179"/>
      <c r="B110" s="221">
        <v>21</v>
      </c>
      <c r="C110" s="216" t="s">
        <v>1927</v>
      </c>
      <c r="D110" s="315" t="s">
        <v>1928</v>
      </c>
      <c r="E110" s="315"/>
      <c r="F110" s="211" t="s">
        <v>175</v>
      </c>
      <c r="G110" s="212">
        <v>20</v>
      </c>
      <c r="H110" s="211"/>
      <c r="I110" s="211">
        <f t="shared" si="0"/>
        <v>0</v>
      </c>
      <c r="J110" s="213">
        <f t="shared" si="1"/>
        <v>2.8</v>
      </c>
      <c r="K110" s="214">
        <f t="shared" si="2"/>
        <v>0</v>
      </c>
      <c r="L110" s="214"/>
      <c r="M110" s="214">
        <f t="shared" si="4"/>
        <v>0</v>
      </c>
      <c r="N110" s="214">
        <v>0.14000000000000001</v>
      </c>
      <c r="O110" s="214"/>
      <c r="P110" s="217"/>
      <c r="Q110" s="217"/>
      <c r="R110" s="217"/>
      <c r="S110" s="218">
        <f t="shared" si="3"/>
        <v>0</v>
      </c>
      <c r="T110" s="215"/>
      <c r="U110" s="215"/>
      <c r="V110" s="220"/>
      <c r="W110" s="53"/>
      <c r="Z110">
        <v>0</v>
      </c>
    </row>
    <row r="111" spans="1:26" ht="24.95" customHeight="1" x14ac:dyDescent="0.25">
      <c r="A111" s="179"/>
      <c r="B111" s="221">
        <v>22</v>
      </c>
      <c r="C111" s="216" t="s">
        <v>1929</v>
      </c>
      <c r="D111" s="315" t="s">
        <v>1930</v>
      </c>
      <c r="E111" s="315"/>
      <c r="F111" s="211" t="s">
        <v>175</v>
      </c>
      <c r="G111" s="212">
        <v>20</v>
      </c>
      <c r="H111" s="211"/>
      <c r="I111" s="211">
        <f t="shared" si="0"/>
        <v>0</v>
      </c>
      <c r="J111" s="213">
        <f t="shared" si="1"/>
        <v>0.2</v>
      </c>
      <c r="K111" s="214">
        <f t="shared" si="2"/>
        <v>0</v>
      </c>
      <c r="L111" s="214"/>
      <c r="M111" s="214">
        <f t="shared" si="4"/>
        <v>0</v>
      </c>
      <c r="N111" s="214">
        <v>0.01</v>
      </c>
      <c r="O111" s="214"/>
      <c r="P111" s="217"/>
      <c r="Q111" s="217"/>
      <c r="R111" s="217"/>
      <c r="S111" s="218">
        <f t="shared" si="3"/>
        <v>0</v>
      </c>
      <c r="T111" s="215"/>
      <c r="U111" s="215"/>
      <c r="V111" s="220"/>
      <c r="W111" s="53"/>
      <c r="Z111">
        <v>0</v>
      </c>
    </row>
    <row r="112" spans="1:26" ht="24.95" customHeight="1" x14ac:dyDescent="0.25">
      <c r="A112" s="179"/>
      <c r="B112" s="221">
        <v>23</v>
      </c>
      <c r="C112" s="216" t="s">
        <v>1931</v>
      </c>
      <c r="D112" s="315" t="s">
        <v>1932</v>
      </c>
      <c r="E112" s="315"/>
      <c r="F112" s="211" t="s">
        <v>175</v>
      </c>
      <c r="G112" s="212">
        <v>1</v>
      </c>
      <c r="H112" s="211"/>
      <c r="I112" s="211">
        <f t="shared" si="0"/>
        <v>0</v>
      </c>
      <c r="J112" s="213">
        <f t="shared" si="1"/>
        <v>0.45</v>
      </c>
      <c r="K112" s="214">
        <f t="shared" si="2"/>
        <v>0</v>
      </c>
      <c r="L112" s="214"/>
      <c r="M112" s="214">
        <f t="shared" si="4"/>
        <v>0</v>
      </c>
      <c r="N112" s="214">
        <v>0.45</v>
      </c>
      <c r="O112" s="214"/>
      <c r="P112" s="217"/>
      <c r="Q112" s="217"/>
      <c r="R112" s="217"/>
      <c r="S112" s="218">
        <f t="shared" si="3"/>
        <v>0</v>
      </c>
      <c r="T112" s="215"/>
      <c r="U112" s="215"/>
      <c r="V112" s="220"/>
      <c r="W112" s="53"/>
      <c r="Z112">
        <v>0</v>
      </c>
    </row>
    <row r="113" spans="1:26" ht="24.95" customHeight="1" x14ac:dyDescent="0.25">
      <c r="A113" s="179"/>
      <c r="B113" s="205">
        <v>24</v>
      </c>
      <c r="C113" s="180" t="s">
        <v>1933</v>
      </c>
      <c r="D113" s="236" t="s">
        <v>1934</v>
      </c>
      <c r="E113" s="236"/>
      <c r="F113" s="174" t="s">
        <v>175</v>
      </c>
      <c r="G113" s="175">
        <v>20</v>
      </c>
      <c r="H113" s="174"/>
      <c r="I113" s="174">
        <f t="shared" si="0"/>
        <v>0</v>
      </c>
      <c r="J113" s="176">
        <f t="shared" si="1"/>
        <v>11</v>
      </c>
      <c r="K113" s="177">
        <f t="shared" si="2"/>
        <v>0</v>
      </c>
      <c r="L113" s="177">
        <f>ROUND(G113*(H113),2)</f>
        <v>0</v>
      </c>
      <c r="M113" s="177"/>
      <c r="N113" s="177">
        <v>0.55000000000000004</v>
      </c>
      <c r="O113" s="177"/>
      <c r="P113" s="181"/>
      <c r="Q113" s="181"/>
      <c r="R113" s="181"/>
      <c r="S113" s="182">
        <f t="shared" si="3"/>
        <v>0</v>
      </c>
      <c r="T113" s="178"/>
      <c r="U113" s="178"/>
      <c r="V113" s="191"/>
      <c r="W113" s="53"/>
      <c r="Z113">
        <v>0</v>
      </c>
    </row>
    <row r="114" spans="1:26" ht="24.95" customHeight="1" x14ac:dyDescent="0.25">
      <c r="A114" s="179"/>
      <c r="B114" s="221">
        <v>25</v>
      </c>
      <c r="C114" s="216" t="s">
        <v>1935</v>
      </c>
      <c r="D114" s="315" t="s">
        <v>1936</v>
      </c>
      <c r="E114" s="315"/>
      <c r="F114" s="211" t="s">
        <v>175</v>
      </c>
      <c r="G114" s="212">
        <v>20</v>
      </c>
      <c r="H114" s="211"/>
      <c r="I114" s="211">
        <f t="shared" si="0"/>
        <v>0</v>
      </c>
      <c r="J114" s="213">
        <f t="shared" si="1"/>
        <v>0.4</v>
      </c>
      <c r="K114" s="214">
        <f t="shared" si="2"/>
        <v>0</v>
      </c>
      <c r="L114" s="214"/>
      <c r="M114" s="214">
        <f>ROUND(G114*(H114),2)</f>
        <v>0</v>
      </c>
      <c r="N114" s="214">
        <v>0.02</v>
      </c>
      <c r="O114" s="214"/>
      <c r="P114" s="217"/>
      <c r="Q114" s="217"/>
      <c r="R114" s="217"/>
      <c r="S114" s="218">
        <f t="shared" si="3"/>
        <v>0</v>
      </c>
      <c r="T114" s="215"/>
      <c r="U114" s="215"/>
      <c r="V114" s="220"/>
      <c r="W114" s="53"/>
      <c r="Z114">
        <v>0</v>
      </c>
    </row>
    <row r="115" spans="1:26" ht="24.95" customHeight="1" x14ac:dyDescent="0.25">
      <c r="A115" s="179"/>
      <c r="B115" s="205">
        <v>26</v>
      </c>
      <c r="C115" s="180" t="s">
        <v>1937</v>
      </c>
      <c r="D115" s="236" t="s">
        <v>1938</v>
      </c>
      <c r="E115" s="236"/>
      <c r="F115" s="174" t="s">
        <v>175</v>
      </c>
      <c r="G115" s="175">
        <v>6</v>
      </c>
      <c r="H115" s="174"/>
      <c r="I115" s="174">
        <f t="shared" si="0"/>
        <v>0</v>
      </c>
      <c r="J115" s="176">
        <f t="shared" si="1"/>
        <v>2.58</v>
      </c>
      <c r="K115" s="177">
        <f t="shared" si="2"/>
        <v>0</v>
      </c>
      <c r="L115" s="177">
        <f>ROUND(G115*(H115),2)</f>
        <v>0</v>
      </c>
      <c r="M115" s="177"/>
      <c r="N115" s="177">
        <v>0.43</v>
      </c>
      <c r="O115" s="177"/>
      <c r="P115" s="181"/>
      <c r="Q115" s="181"/>
      <c r="R115" s="181"/>
      <c r="S115" s="182">
        <f t="shared" si="3"/>
        <v>0</v>
      </c>
      <c r="T115" s="178"/>
      <c r="U115" s="178"/>
      <c r="V115" s="191"/>
      <c r="W115" s="53"/>
      <c r="Z115">
        <v>0</v>
      </c>
    </row>
    <row r="116" spans="1:26" ht="24.95" customHeight="1" x14ac:dyDescent="0.25">
      <c r="A116" s="179"/>
      <c r="B116" s="205">
        <v>27</v>
      </c>
      <c r="C116" s="180" t="s">
        <v>1939</v>
      </c>
      <c r="D116" s="236" t="s">
        <v>1940</v>
      </c>
      <c r="E116" s="236"/>
      <c r="F116" s="174" t="s">
        <v>175</v>
      </c>
      <c r="G116" s="175">
        <v>2</v>
      </c>
      <c r="H116" s="174"/>
      <c r="I116" s="174">
        <f t="shared" si="0"/>
        <v>0</v>
      </c>
      <c r="J116" s="176">
        <f t="shared" si="1"/>
        <v>1.5</v>
      </c>
      <c r="K116" s="177">
        <f t="shared" si="2"/>
        <v>0</v>
      </c>
      <c r="L116" s="177">
        <f>ROUND(G116*(H116),2)</f>
        <v>0</v>
      </c>
      <c r="M116" s="177"/>
      <c r="N116" s="177">
        <v>0.75</v>
      </c>
      <c r="O116" s="177"/>
      <c r="P116" s="181"/>
      <c r="Q116" s="181"/>
      <c r="R116" s="181"/>
      <c r="S116" s="182">
        <f t="shared" si="3"/>
        <v>0</v>
      </c>
      <c r="T116" s="178"/>
      <c r="U116" s="178"/>
      <c r="V116" s="191"/>
      <c r="W116" s="53"/>
      <c r="Z116">
        <v>0</v>
      </c>
    </row>
    <row r="117" spans="1:26" ht="24.95" customHeight="1" x14ac:dyDescent="0.25">
      <c r="A117" s="179"/>
      <c r="B117" s="205">
        <v>28</v>
      </c>
      <c r="C117" s="180" t="s">
        <v>1941</v>
      </c>
      <c r="D117" s="236" t="s">
        <v>1942</v>
      </c>
      <c r="E117" s="236"/>
      <c r="F117" s="174" t="s">
        <v>175</v>
      </c>
      <c r="G117" s="175">
        <v>6</v>
      </c>
      <c r="H117" s="174"/>
      <c r="I117" s="174">
        <f t="shared" si="0"/>
        <v>0</v>
      </c>
      <c r="J117" s="176">
        <f t="shared" si="1"/>
        <v>15.96</v>
      </c>
      <c r="K117" s="177">
        <f t="shared" si="2"/>
        <v>0</v>
      </c>
      <c r="L117" s="177">
        <f>ROUND(G117*(H117),2)</f>
        <v>0</v>
      </c>
      <c r="M117" s="177"/>
      <c r="N117" s="177">
        <v>2.66</v>
      </c>
      <c r="O117" s="177"/>
      <c r="P117" s="181"/>
      <c r="Q117" s="181"/>
      <c r="R117" s="181"/>
      <c r="S117" s="182">
        <f t="shared" si="3"/>
        <v>0</v>
      </c>
      <c r="T117" s="178"/>
      <c r="U117" s="178"/>
      <c r="V117" s="191"/>
      <c r="W117" s="53"/>
      <c r="Z117">
        <v>0</v>
      </c>
    </row>
    <row r="118" spans="1:26" ht="24.95" customHeight="1" x14ac:dyDescent="0.25">
      <c r="A118" s="179"/>
      <c r="B118" s="205">
        <v>29</v>
      </c>
      <c r="C118" s="180" t="s">
        <v>1943</v>
      </c>
      <c r="D118" s="236" t="s">
        <v>1944</v>
      </c>
      <c r="E118" s="236"/>
      <c r="F118" s="174" t="s">
        <v>1675</v>
      </c>
      <c r="G118" s="175">
        <v>2</v>
      </c>
      <c r="H118" s="174"/>
      <c r="I118" s="174">
        <f t="shared" si="0"/>
        <v>0</v>
      </c>
      <c r="J118" s="176">
        <f t="shared" si="1"/>
        <v>13.5</v>
      </c>
      <c r="K118" s="177">
        <f t="shared" si="2"/>
        <v>0</v>
      </c>
      <c r="L118" s="177">
        <f>ROUND(G118*(H118),2)</f>
        <v>0</v>
      </c>
      <c r="M118" s="177"/>
      <c r="N118" s="177">
        <v>6.75</v>
      </c>
      <c r="O118" s="177"/>
      <c r="P118" s="181"/>
      <c r="Q118" s="181"/>
      <c r="R118" s="181"/>
      <c r="S118" s="182">
        <f t="shared" si="3"/>
        <v>0</v>
      </c>
      <c r="T118" s="178"/>
      <c r="U118" s="178"/>
      <c r="V118" s="191"/>
      <c r="W118" s="53"/>
      <c r="Z118">
        <v>0</v>
      </c>
    </row>
    <row r="119" spans="1:26" ht="24.95" customHeight="1" x14ac:dyDescent="0.25">
      <c r="A119" s="179"/>
      <c r="B119" s="221">
        <v>30</v>
      </c>
      <c r="C119" s="216" t="s">
        <v>1945</v>
      </c>
      <c r="D119" s="315" t="s">
        <v>1946</v>
      </c>
      <c r="E119" s="315"/>
      <c r="F119" s="211" t="s">
        <v>175</v>
      </c>
      <c r="G119" s="212">
        <v>4</v>
      </c>
      <c r="H119" s="211"/>
      <c r="I119" s="211">
        <f t="shared" si="0"/>
        <v>0</v>
      </c>
      <c r="J119" s="213">
        <f t="shared" si="1"/>
        <v>5</v>
      </c>
      <c r="K119" s="214">
        <f t="shared" si="2"/>
        <v>0</v>
      </c>
      <c r="L119" s="214"/>
      <c r="M119" s="214">
        <f>ROUND(G119*(H119),2)</f>
        <v>0</v>
      </c>
      <c r="N119" s="214">
        <v>1.25</v>
      </c>
      <c r="O119" s="214"/>
      <c r="P119" s="217"/>
      <c r="Q119" s="217"/>
      <c r="R119" s="217"/>
      <c r="S119" s="218">
        <f t="shared" si="3"/>
        <v>0</v>
      </c>
      <c r="T119" s="215"/>
      <c r="U119" s="215"/>
      <c r="V119" s="220"/>
      <c r="W119" s="53"/>
      <c r="Z119">
        <v>0</v>
      </c>
    </row>
    <row r="120" spans="1:26" ht="24.95" customHeight="1" x14ac:dyDescent="0.25">
      <c r="A120" s="179"/>
      <c r="B120" s="221">
        <v>31</v>
      </c>
      <c r="C120" s="216" t="s">
        <v>1947</v>
      </c>
      <c r="D120" s="315" t="s">
        <v>1948</v>
      </c>
      <c r="E120" s="315"/>
      <c r="F120" s="211" t="s">
        <v>175</v>
      </c>
      <c r="G120" s="212">
        <v>6</v>
      </c>
      <c r="H120" s="211"/>
      <c r="I120" s="211">
        <f t="shared" si="0"/>
        <v>0</v>
      </c>
      <c r="J120" s="213">
        <f t="shared" si="1"/>
        <v>5.0999999999999996</v>
      </c>
      <c r="K120" s="214">
        <f t="shared" si="2"/>
        <v>0</v>
      </c>
      <c r="L120" s="214"/>
      <c r="M120" s="214">
        <f>ROUND(G120*(H120),2)</f>
        <v>0</v>
      </c>
      <c r="N120" s="214">
        <v>0.85</v>
      </c>
      <c r="O120" s="214"/>
      <c r="P120" s="217"/>
      <c r="Q120" s="217"/>
      <c r="R120" s="217"/>
      <c r="S120" s="218">
        <f t="shared" si="3"/>
        <v>0</v>
      </c>
      <c r="T120" s="215"/>
      <c r="U120" s="215"/>
      <c r="V120" s="220"/>
      <c r="W120" s="53"/>
      <c r="Z120">
        <v>0</v>
      </c>
    </row>
    <row r="121" spans="1:26" ht="24.95" customHeight="1" x14ac:dyDescent="0.25">
      <c r="A121" s="179"/>
      <c r="B121" s="221">
        <v>32</v>
      </c>
      <c r="C121" s="216" t="s">
        <v>1949</v>
      </c>
      <c r="D121" s="315" t="s">
        <v>1942</v>
      </c>
      <c r="E121" s="315"/>
      <c r="F121" s="211" t="s">
        <v>175</v>
      </c>
      <c r="G121" s="212">
        <v>2</v>
      </c>
      <c r="H121" s="211"/>
      <c r="I121" s="211">
        <f t="shared" si="0"/>
        <v>0</v>
      </c>
      <c r="J121" s="213">
        <f t="shared" si="1"/>
        <v>4.26</v>
      </c>
      <c r="K121" s="214">
        <f t="shared" si="2"/>
        <v>0</v>
      </c>
      <c r="L121" s="214"/>
      <c r="M121" s="214">
        <f>ROUND(G121*(H121),2)</f>
        <v>0</v>
      </c>
      <c r="N121" s="214">
        <v>2.13</v>
      </c>
      <c r="O121" s="214"/>
      <c r="P121" s="217"/>
      <c r="Q121" s="217"/>
      <c r="R121" s="217"/>
      <c r="S121" s="218">
        <f t="shared" si="3"/>
        <v>0</v>
      </c>
      <c r="T121" s="215"/>
      <c r="U121" s="215"/>
      <c r="V121" s="220"/>
      <c r="W121" s="53"/>
      <c r="Z121">
        <v>0</v>
      </c>
    </row>
    <row r="122" spans="1:26" ht="24.95" customHeight="1" x14ac:dyDescent="0.25">
      <c r="A122" s="179"/>
      <c r="B122" s="205">
        <v>33</v>
      </c>
      <c r="C122" s="180" t="s">
        <v>1950</v>
      </c>
      <c r="D122" s="236" t="s">
        <v>1951</v>
      </c>
      <c r="E122" s="236"/>
      <c r="F122" s="174" t="s">
        <v>175</v>
      </c>
      <c r="G122" s="175">
        <v>6</v>
      </c>
      <c r="H122" s="174"/>
      <c r="I122" s="174">
        <f t="shared" si="0"/>
        <v>0</v>
      </c>
      <c r="J122" s="176">
        <f t="shared" si="1"/>
        <v>35.82</v>
      </c>
      <c r="K122" s="177">
        <f t="shared" si="2"/>
        <v>0</v>
      </c>
      <c r="L122" s="177">
        <f>ROUND(G122*(H122),2)</f>
        <v>0</v>
      </c>
      <c r="M122" s="177"/>
      <c r="N122" s="177">
        <v>5.97</v>
      </c>
      <c r="O122" s="177"/>
      <c r="P122" s="181"/>
      <c r="Q122" s="181"/>
      <c r="R122" s="181"/>
      <c r="S122" s="182">
        <f t="shared" si="3"/>
        <v>0</v>
      </c>
      <c r="T122" s="178"/>
      <c r="U122" s="178"/>
      <c r="V122" s="191"/>
      <c r="W122" s="53"/>
      <c r="Z122">
        <v>0</v>
      </c>
    </row>
    <row r="123" spans="1:26" ht="24.95" customHeight="1" x14ac:dyDescent="0.25">
      <c r="A123" s="179"/>
      <c r="B123" s="205">
        <v>34</v>
      </c>
      <c r="C123" s="180" t="s">
        <v>1952</v>
      </c>
      <c r="D123" s="236" t="s">
        <v>1953</v>
      </c>
      <c r="E123" s="236"/>
      <c r="F123" s="174" t="s">
        <v>133</v>
      </c>
      <c r="G123" s="175">
        <v>20</v>
      </c>
      <c r="H123" s="174"/>
      <c r="I123" s="174">
        <f t="shared" si="0"/>
        <v>0</v>
      </c>
      <c r="J123" s="176">
        <f t="shared" si="1"/>
        <v>10.6</v>
      </c>
      <c r="K123" s="177">
        <f t="shared" si="2"/>
        <v>0</v>
      </c>
      <c r="L123" s="177">
        <f>ROUND(G123*(H123),2)</f>
        <v>0</v>
      </c>
      <c r="M123" s="177"/>
      <c r="N123" s="177">
        <v>0.53</v>
      </c>
      <c r="O123" s="177"/>
      <c r="P123" s="181"/>
      <c r="Q123" s="181"/>
      <c r="R123" s="181"/>
      <c r="S123" s="182">
        <f t="shared" si="3"/>
        <v>0</v>
      </c>
      <c r="T123" s="178"/>
      <c r="U123" s="178"/>
      <c r="V123" s="191"/>
      <c r="W123" s="53"/>
      <c r="Z123">
        <v>0</v>
      </c>
    </row>
    <row r="124" spans="1:26" ht="24.95" customHeight="1" x14ac:dyDescent="0.25">
      <c r="A124" s="179"/>
      <c r="B124" s="221">
        <v>35</v>
      </c>
      <c r="C124" s="216" t="s">
        <v>1954</v>
      </c>
      <c r="D124" s="315" t="s">
        <v>1955</v>
      </c>
      <c r="E124" s="315"/>
      <c r="F124" s="211" t="s">
        <v>133</v>
      </c>
      <c r="G124" s="212">
        <v>20</v>
      </c>
      <c r="H124" s="211"/>
      <c r="I124" s="211">
        <f t="shared" si="0"/>
        <v>0</v>
      </c>
      <c r="J124" s="213">
        <f t="shared" si="1"/>
        <v>7.4</v>
      </c>
      <c r="K124" s="214">
        <f t="shared" si="2"/>
        <v>0</v>
      </c>
      <c r="L124" s="214"/>
      <c r="M124" s="214">
        <f>ROUND(G124*(H124),2)</f>
        <v>0</v>
      </c>
      <c r="N124" s="214">
        <v>0.37</v>
      </c>
      <c r="O124" s="214"/>
      <c r="P124" s="217"/>
      <c r="Q124" s="217"/>
      <c r="R124" s="217"/>
      <c r="S124" s="218">
        <f t="shared" si="3"/>
        <v>0</v>
      </c>
      <c r="T124" s="215"/>
      <c r="U124" s="215"/>
      <c r="V124" s="220"/>
      <c r="W124" s="53"/>
      <c r="Z124">
        <v>0</v>
      </c>
    </row>
    <row r="125" spans="1:26" ht="24.95" customHeight="1" x14ac:dyDescent="0.25">
      <c r="A125" s="179"/>
      <c r="B125" s="205">
        <v>36</v>
      </c>
      <c r="C125" s="180" t="s">
        <v>1956</v>
      </c>
      <c r="D125" s="236" t="s">
        <v>1957</v>
      </c>
      <c r="E125" s="236"/>
      <c r="F125" s="174" t="s">
        <v>133</v>
      </c>
      <c r="G125" s="175">
        <v>40</v>
      </c>
      <c r="H125" s="174"/>
      <c r="I125" s="174">
        <f t="shared" ref="I125:I156" si="5">ROUND(G125*(H125),2)</f>
        <v>0</v>
      </c>
      <c r="J125" s="176">
        <f t="shared" ref="J125:J156" si="6">ROUND(G125*(N125),2)</f>
        <v>21.2</v>
      </c>
      <c r="K125" s="177">
        <f t="shared" ref="K125:K156" si="7">ROUND(G125*(O125),2)</f>
        <v>0</v>
      </c>
      <c r="L125" s="177">
        <f>ROUND(G125*(H125),2)</f>
        <v>0</v>
      </c>
      <c r="M125" s="177"/>
      <c r="N125" s="177">
        <v>0.53</v>
      </c>
      <c r="O125" s="177"/>
      <c r="P125" s="181"/>
      <c r="Q125" s="181"/>
      <c r="R125" s="181"/>
      <c r="S125" s="182">
        <f t="shared" ref="S125:S156" si="8">ROUND(G125*(P125),3)</f>
        <v>0</v>
      </c>
      <c r="T125" s="178"/>
      <c r="U125" s="178"/>
      <c r="V125" s="191"/>
      <c r="W125" s="53"/>
      <c r="Z125">
        <v>0</v>
      </c>
    </row>
    <row r="126" spans="1:26" ht="24.95" customHeight="1" x14ac:dyDescent="0.25">
      <c r="A126" s="179"/>
      <c r="B126" s="221">
        <v>37</v>
      </c>
      <c r="C126" s="216" t="s">
        <v>1958</v>
      </c>
      <c r="D126" s="315" t="s">
        <v>1959</v>
      </c>
      <c r="E126" s="315"/>
      <c r="F126" s="211" t="s">
        <v>133</v>
      </c>
      <c r="G126" s="212">
        <v>40</v>
      </c>
      <c r="H126" s="211"/>
      <c r="I126" s="211">
        <f t="shared" si="5"/>
        <v>0</v>
      </c>
      <c r="J126" s="213">
        <f t="shared" si="6"/>
        <v>22</v>
      </c>
      <c r="K126" s="214">
        <f t="shared" si="7"/>
        <v>0</v>
      </c>
      <c r="L126" s="214"/>
      <c r="M126" s="214">
        <f>ROUND(G126*(H126),2)</f>
        <v>0</v>
      </c>
      <c r="N126" s="214">
        <v>0.55000000000000004</v>
      </c>
      <c r="O126" s="214"/>
      <c r="P126" s="217"/>
      <c r="Q126" s="217"/>
      <c r="R126" s="217"/>
      <c r="S126" s="218">
        <f t="shared" si="8"/>
        <v>0</v>
      </c>
      <c r="T126" s="215"/>
      <c r="U126" s="215"/>
      <c r="V126" s="220"/>
      <c r="W126" s="53"/>
      <c r="Z126">
        <v>0</v>
      </c>
    </row>
    <row r="127" spans="1:26" ht="24.95" customHeight="1" x14ac:dyDescent="0.25">
      <c r="A127" s="179"/>
      <c r="B127" s="205">
        <v>38</v>
      </c>
      <c r="C127" s="180" t="s">
        <v>1960</v>
      </c>
      <c r="D127" s="236" t="s">
        <v>1961</v>
      </c>
      <c r="E127" s="236"/>
      <c r="F127" s="174" t="s">
        <v>133</v>
      </c>
      <c r="G127" s="175">
        <v>120</v>
      </c>
      <c r="H127" s="174"/>
      <c r="I127" s="174">
        <f t="shared" si="5"/>
        <v>0</v>
      </c>
      <c r="J127" s="176">
        <f t="shared" si="6"/>
        <v>63.6</v>
      </c>
      <c r="K127" s="177">
        <f t="shared" si="7"/>
        <v>0</v>
      </c>
      <c r="L127" s="177">
        <f>ROUND(G127*(H127),2)</f>
        <v>0</v>
      </c>
      <c r="M127" s="177"/>
      <c r="N127" s="177">
        <v>0.53</v>
      </c>
      <c r="O127" s="177"/>
      <c r="P127" s="181"/>
      <c r="Q127" s="181"/>
      <c r="R127" s="181"/>
      <c r="S127" s="182">
        <f t="shared" si="8"/>
        <v>0</v>
      </c>
      <c r="T127" s="178"/>
      <c r="U127" s="178"/>
      <c r="V127" s="191"/>
      <c r="W127" s="53"/>
      <c r="Z127">
        <v>0</v>
      </c>
    </row>
    <row r="128" spans="1:26" ht="24.95" customHeight="1" x14ac:dyDescent="0.25">
      <c r="A128" s="179"/>
      <c r="B128" s="221">
        <v>39</v>
      </c>
      <c r="C128" s="216" t="s">
        <v>1962</v>
      </c>
      <c r="D128" s="315" t="s">
        <v>1963</v>
      </c>
      <c r="E128" s="315"/>
      <c r="F128" s="211" t="s">
        <v>133</v>
      </c>
      <c r="G128" s="212">
        <v>100</v>
      </c>
      <c r="H128" s="211"/>
      <c r="I128" s="211">
        <f t="shared" si="5"/>
        <v>0</v>
      </c>
      <c r="J128" s="213">
        <f t="shared" si="6"/>
        <v>44</v>
      </c>
      <c r="K128" s="214">
        <f t="shared" si="7"/>
        <v>0</v>
      </c>
      <c r="L128" s="214"/>
      <c r="M128" s="214">
        <f>ROUND(G128*(H128),2)</f>
        <v>0</v>
      </c>
      <c r="N128" s="214">
        <v>0.44</v>
      </c>
      <c r="O128" s="214"/>
      <c r="P128" s="217"/>
      <c r="Q128" s="217"/>
      <c r="R128" s="217"/>
      <c r="S128" s="218">
        <f t="shared" si="8"/>
        <v>0</v>
      </c>
      <c r="T128" s="215"/>
      <c r="U128" s="215"/>
      <c r="V128" s="220"/>
      <c r="W128" s="53"/>
      <c r="Z128">
        <v>0</v>
      </c>
    </row>
    <row r="129" spans="1:26" ht="24.95" customHeight="1" x14ac:dyDescent="0.25">
      <c r="A129" s="179"/>
      <c r="B129" s="221">
        <v>40</v>
      </c>
      <c r="C129" s="216" t="s">
        <v>1964</v>
      </c>
      <c r="D129" s="315" t="s">
        <v>1965</v>
      </c>
      <c r="E129" s="315"/>
      <c r="F129" s="211" t="s">
        <v>133</v>
      </c>
      <c r="G129" s="212">
        <v>20</v>
      </c>
      <c r="H129" s="211"/>
      <c r="I129" s="211">
        <f t="shared" si="5"/>
        <v>0</v>
      </c>
      <c r="J129" s="213">
        <f t="shared" si="6"/>
        <v>9</v>
      </c>
      <c r="K129" s="214">
        <f t="shared" si="7"/>
        <v>0</v>
      </c>
      <c r="L129" s="214"/>
      <c r="M129" s="214">
        <f>ROUND(G129*(H129),2)</f>
        <v>0</v>
      </c>
      <c r="N129" s="214">
        <v>0.45</v>
      </c>
      <c r="O129" s="214"/>
      <c r="P129" s="217"/>
      <c r="Q129" s="217"/>
      <c r="R129" s="217"/>
      <c r="S129" s="218">
        <f t="shared" si="8"/>
        <v>0</v>
      </c>
      <c r="T129" s="215"/>
      <c r="U129" s="215"/>
      <c r="V129" s="220"/>
      <c r="W129" s="53"/>
      <c r="Z129">
        <v>0</v>
      </c>
    </row>
    <row r="130" spans="1:26" ht="24.95" customHeight="1" x14ac:dyDescent="0.25">
      <c r="A130" s="179"/>
      <c r="B130" s="205">
        <v>41</v>
      </c>
      <c r="C130" s="180" t="s">
        <v>1966</v>
      </c>
      <c r="D130" s="236" t="s">
        <v>1967</v>
      </c>
      <c r="E130" s="236"/>
      <c r="F130" s="174" t="s">
        <v>133</v>
      </c>
      <c r="G130" s="175">
        <v>50</v>
      </c>
      <c r="H130" s="174"/>
      <c r="I130" s="174">
        <f t="shared" si="5"/>
        <v>0</v>
      </c>
      <c r="J130" s="176">
        <f t="shared" si="6"/>
        <v>26.5</v>
      </c>
      <c r="K130" s="177">
        <f t="shared" si="7"/>
        <v>0</v>
      </c>
      <c r="L130" s="177">
        <f>ROUND(G130*(H130),2)</f>
        <v>0</v>
      </c>
      <c r="M130" s="177"/>
      <c r="N130" s="177">
        <v>0.53</v>
      </c>
      <c r="O130" s="177"/>
      <c r="P130" s="181"/>
      <c r="Q130" s="181"/>
      <c r="R130" s="181"/>
      <c r="S130" s="182">
        <f t="shared" si="8"/>
        <v>0</v>
      </c>
      <c r="T130" s="178"/>
      <c r="U130" s="178"/>
      <c r="V130" s="191"/>
      <c r="W130" s="53"/>
      <c r="Z130">
        <v>0</v>
      </c>
    </row>
    <row r="131" spans="1:26" ht="24.95" customHeight="1" x14ac:dyDescent="0.25">
      <c r="A131" s="179"/>
      <c r="B131" s="221">
        <v>42</v>
      </c>
      <c r="C131" s="216" t="s">
        <v>1968</v>
      </c>
      <c r="D131" s="315" t="s">
        <v>1969</v>
      </c>
      <c r="E131" s="315"/>
      <c r="F131" s="211" t="s">
        <v>133</v>
      </c>
      <c r="G131" s="212">
        <v>50</v>
      </c>
      <c r="H131" s="211"/>
      <c r="I131" s="211">
        <f t="shared" si="5"/>
        <v>0</v>
      </c>
      <c r="J131" s="213">
        <f t="shared" si="6"/>
        <v>55.5</v>
      </c>
      <c r="K131" s="214">
        <f t="shared" si="7"/>
        <v>0</v>
      </c>
      <c r="L131" s="214"/>
      <c r="M131" s="214">
        <f>ROUND(G131*(H131),2)</f>
        <v>0</v>
      </c>
      <c r="N131" s="214">
        <v>1.1100000000000001</v>
      </c>
      <c r="O131" s="214"/>
      <c r="P131" s="217"/>
      <c r="Q131" s="217"/>
      <c r="R131" s="217"/>
      <c r="S131" s="218">
        <f t="shared" si="8"/>
        <v>0</v>
      </c>
      <c r="T131" s="215"/>
      <c r="U131" s="215"/>
      <c r="V131" s="220"/>
      <c r="W131" s="53"/>
      <c r="Z131">
        <v>0</v>
      </c>
    </row>
    <row r="132" spans="1:26" ht="24.95" customHeight="1" x14ac:dyDescent="0.25">
      <c r="A132" s="179"/>
      <c r="B132" s="205">
        <v>43</v>
      </c>
      <c r="C132" s="180" t="s">
        <v>1970</v>
      </c>
      <c r="D132" s="236" t="s">
        <v>1971</v>
      </c>
      <c r="E132" s="236"/>
      <c r="F132" s="174" t="s">
        <v>133</v>
      </c>
      <c r="G132" s="175">
        <v>60</v>
      </c>
      <c r="H132" s="174"/>
      <c r="I132" s="174">
        <f t="shared" si="5"/>
        <v>0</v>
      </c>
      <c r="J132" s="176">
        <f t="shared" si="6"/>
        <v>132</v>
      </c>
      <c r="K132" s="177">
        <f t="shared" si="7"/>
        <v>0</v>
      </c>
      <c r="L132" s="177">
        <f>ROUND(G132*(H132),2)</f>
        <v>0</v>
      </c>
      <c r="M132" s="177"/>
      <c r="N132" s="177">
        <v>2.2000000000000002</v>
      </c>
      <c r="O132" s="177"/>
      <c r="P132" s="181"/>
      <c r="Q132" s="181"/>
      <c r="R132" s="181"/>
      <c r="S132" s="182">
        <f t="shared" si="8"/>
        <v>0</v>
      </c>
      <c r="T132" s="178"/>
      <c r="U132" s="178"/>
      <c r="V132" s="191"/>
      <c r="W132" s="53"/>
      <c r="Z132">
        <v>0</v>
      </c>
    </row>
    <row r="133" spans="1:26" ht="24.95" customHeight="1" x14ac:dyDescent="0.25">
      <c r="A133" s="179"/>
      <c r="B133" s="221">
        <v>44</v>
      </c>
      <c r="C133" s="216" t="s">
        <v>1972</v>
      </c>
      <c r="D133" s="315" t="s">
        <v>1973</v>
      </c>
      <c r="E133" s="315"/>
      <c r="F133" s="211" t="s">
        <v>133</v>
      </c>
      <c r="G133" s="212">
        <v>60</v>
      </c>
      <c r="H133" s="211"/>
      <c r="I133" s="211">
        <f t="shared" si="5"/>
        <v>0</v>
      </c>
      <c r="J133" s="213">
        <f t="shared" si="6"/>
        <v>216</v>
      </c>
      <c r="K133" s="214">
        <f t="shared" si="7"/>
        <v>0</v>
      </c>
      <c r="L133" s="214"/>
      <c r="M133" s="214">
        <f>ROUND(G133*(H133),2)</f>
        <v>0</v>
      </c>
      <c r="N133" s="214">
        <v>3.6</v>
      </c>
      <c r="O133" s="214"/>
      <c r="P133" s="217"/>
      <c r="Q133" s="217"/>
      <c r="R133" s="217"/>
      <c r="S133" s="218">
        <f t="shared" si="8"/>
        <v>0</v>
      </c>
      <c r="T133" s="215"/>
      <c r="U133" s="215"/>
      <c r="V133" s="220"/>
      <c r="W133" s="53"/>
      <c r="Z133">
        <v>0</v>
      </c>
    </row>
    <row r="134" spans="1:26" ht="24.95" customHeight="1" x14ac:dyDescent="0.25">
      <c r="A134" s="179"/>
      <c r="B134" s="205">
        <v>45</v>
      </c>
      <c r="C134" s="180" t="s">
        <v>1974</v>
      </c>
      <c r="D134" s="236" t="s">
        <v>1975</v>
      </c>
      <c r="E134" s="236"/>
      <c r="F134" s="174" t="s">
        <v>133</v>
      </c>
      <c r="G134" s="175">
        <v>60</v>
      </c>
      <c r="H134" s="174"/>
      <c r="I134" s="174">
        <f t="shared" si="5"/>
        <v>0</v>
      </c>
      <c r="J134" s="176">
        <f t="shared" si="6"/>
        <v>28.8</v>
      </c>
      <c r="K134" s="177">
        <f t="shared" si="7"/>
        <v>0</v>
      </c>
      <c r="L134" s="177">
        <f>ROUND(G134*(H134),2)</f>
        <v>0</v>
      </c>
      <c r="M134" s="177"/>
      <c r="N134" s="177">
        <v>0.48</v>
      </c>
      <c r="O134" s="177"/>
      <c r="P134" s="181"/>
      <c r="Q134" s="181"/>
      <c r="R134" s="181"/>
      <c r="S134" s="182">
        <f t="shared" si="8"/>
        <v>0</v>
      </c>
      <c r="T134" s="178"/>
      <c r="U134" s="178"/>
      <c r="V134" s="191"/>
      <c r="W134" s="53"/>
      <c r="Z134">
        <v>0</v>
      </c>
    </row>
    <row r="135" spans="1:26" ht="24.95" customHeight="1" x14ac:dyDescent="0.25">
      <c r="A135" s="179"/>
      <c r="B135" s="221">
        <v>46</v>
      </c>
      <c r="C135" s="216" t="s">
        <v>1976</v>
      </c>
      <c r="D135" s="315" t="s">
        <v>1977</v>
      </c>
      <c r="E135" s="315"/>
      <c r="F135" s="211" t="s">
        <v>133</v>
      </c>
      <c r="G135" s="212">
        <v>60</v>
      </c>
      <c r="H135" s="211"/>
      <c r="I135" s="211">
        <f t="shared" si="5"/>
        <v>0</v>
      </c>
      <c r="J135" s="213">
        <f t="shared" si="6"/>
        <v>19.8</v>
      </c>
      <c r="K135" s="214">
        <f t="shared" si="7"/>
        <v>0</v>
      </c>
      <c r="L135" s="214"/>
      <c r="M135" s="214">
        <f>ROUND(G135*(H135),2)</f>
        <v>0</v>
      </c>
      <c r="N135" s="214">
        <v>0.33</v>
      </c>
      <c r="O135" s="214"/>
      <c r="P135" s="217"/>
      <c r="Q135" s="217"/>
      <c r="R135" s="217"/>
      <c r="S135" s="218">
        <f t="shared" si="8"/>
        <v>0</v>
      </c>
      <c r="T135" s="215"/>
      <c r="U135" s="215"/>
      <c r="V135" s="220"/>
      <c r="W135" s="53"/>
      <c r="Z135">
        <v>0</v>
      </c>
    </row>
    <row r="136" spans="1:26" ht="24.95" customHeight="1" x14ac:dyDescent="0.25">
      <c r="A136" s="179"/>
      <c r="B136" s="205">
        <v>47</v>
      </c>
      <c r="C136" s="180" t="s">
        <v>1978</v>
      </c>
      <c r="D136" s="236" t="s">
        <v>1979</v>
      </c>
      <c r="E136" s="236"/>
      <c r="F136" s="174" t="s">
        <v>175</v>
      </c>
      <c r="G136" s="175">
        <v>6</v>
      </c>
      <c r="H136" s="174"/>
      <c r="I136" s="174">
        <f t="shared" si="5"/>
        <v>0</v>
      </c>
      <c r="J136" s="176">
        <f t="shared" si="6"/>
        <v>0.9</v>
      </c>
      <c r="K136" s="177">
        <f t="shared" si="7"/>
        <v>0</v>
      </c>
      <c r="L136" s="177">
        <f>ROUND(G136*(H136),2)</f>
        <v>0</v>
      </c>
      <c r="M136" s="177"/>
      <c r="N136" s="177">
        <v>0.15</v>
      </c>
      <c r="O136" s="177"/>
      <c r="P136" s="181"/>
      <c r="Q136" s="181"/>
      <c r="R136" s="181"/>
      <c r="S136" s="182">
        <f t="shared" si="8"/>
        <v>0</v>
      </c>
      <c r="T136" s="178"/>
      <c r="U136" s="178"/>
      <c r="V136" s="191"/>
      <c r="W136" s="53"/>
      <c r="Z136">
        <v>0</v>
      </c>
    </row>
    <row r="137" spans="1:26" ht="24.95" customHeight="1" x14ac:dyDescent="0.25">
      <c r="A137" s="179"/>
      <c r="B137" s="221">
        <v>48</v>
      </c>
      <c r="C137" s="216" t="s">
        <v>1980</v>
      </c>
      <c r="D137" s="315" t="s">
        <v>1981</v>
      </c>
      <c r="E137" s="315"/>
      <c r="F137" s="211" t="s">
        <v>270</v>
      </c>
      <c r="G137" s="212">
        <v>25</v>
      </c>
      <c r="H137" s="211"/>
      <c r="I137" s="211">
        <f t="shared" si="5"/>
        <v>0</v>
      </c>
      <c r="J137" s="213">
        <f t="shared" si="6"/>
        <v>8.5</v>
      </c>
      <c r="K137" s="214">
        <f t="shared" si="7"/>
        <v>0</v>
      </c>
      <c r="L137" s="214"/>
      <c r="M137" s="214">
        <f>ROUND(G137*(H137),2)</f>
        <v>0</v>
      </c>
      <c r="N137" s="214">
        <v>0.34</v>
      </c>
      <c r="O137" s="214"/>
      <c r="P137" s="217"/>
      <c r="Q137" s="217"/>
      <c r="R137" s="217"/>
      <c r="S137" s="218">
        <f t="shared" si="8"/>
        <v>0</v>
      </c>
      <c r="T137" s="215"/>
      <c r="U137" s="215"/>
      <c r="V137" s="220"/>
      <c r="W137" s="53"/>
      <c r="Z137">
        <v>0</v>
      </c>
    </row>
    <row r="138" spans="1:26" ht="24.95" customHeight="1" x14ac:dyDescent="0.25">
      <c r="A138" s="179"/>
      <c r="B138" s="205">
        <v>49</v>
      </c>
      <c r="C138" s="180" t="s">
        <v>1982</v>
      </c>
      <c r="D138" s="236" t="s">
        <v>1983</v>
      </c>
      <c r="E138" s="236"/>
      <c r="F138" s="174" t="s">
        <v>180</v>
      </c>
      <c r="G138" s="175">
        <v>3</v>
      </c>
      <c r="H138" s="176"/>
      <c r="I138" s="174">
        <f t="shared" si="5"/>
        <v>0</v>
      </c>
      <c r="J138" s="176">
        <f t="shared" si="6"/>
        <v>14.18</v>
      </c>
      <c r="K138" s="177">
        <f t="shared" si="7"/>
        <v>0</v>
      </c>
      <c r="L138" s="177">
        <f>ROUND(G138*(H138),2)</f>
        <v>0</v>
      </c>
      <c r="M138" s="177"/>
      <c r="N138" s="177">
        <v>4.726</v>
      </c>
      <c r="O138" s="177"/>
      <c r="P138" s="181"/>
      <c r="Q138" s="181"/>
      <c r="R138" s="181"/>
      <c r="S138" s="182">
        <f t="shared" si="8"/>
        <v>0</v>
      </c>
      <c r="T138" s="178"/>
      <c r="U138" s="178"/>
      <c r="V138" s="191"/>
      <c r="W138" s="53"/>
      <c r="Z138">
        <v>0</v>
      </c>
    </row>
    <row r="139" spans="1:26" ht="24.95" customHeight="1" x14ac:dyDescent="0.25">
      <c r="A139" s="179"/>
      <c r="B139" s="205">
        <v>50</v>
      </c>
      <c r="C139" s="180" t="s">
        <v>1984</v>
      </c>
      <c r="D139" s="236" t="s">
        <v>1985</v>
      </c>
      <c r="E139" s="236"/>
      <c r="F139" s="174" t="s">
        <v>180</v>
      </c>
      <c r="G139" s="175">
        <v>6</v>
      </c>
      <c r="H139" s="176"/>
      <c r="I139" s="174">
        <f t="shared" si="5"/>
        <v>0</v>
      </c>
      <c r="J139" s="176">
        <f t="shared" si="6"/>
        <v>32.19</v>
      </c>
      <c r="K139" s="177">
        <f t="shared" si="7"/>
        <v>0</v>
      </c>
      <c r="L139" s="177">
        <f>ROUND(G139*(H139),2)</f>
        <v>0</v>
      </c>
      <c r="M139" s="177"/>
      <c r="N139" s="177">
        <v>5.3650000000000002</v>
      </c>
      <c r="O139" s="177"/>
      <c r="P139" s="181"/>
      <c r="Q139" s="181"/>
      <c r="R139" s="181"/>
      <c r="S139" s="182">
        <f t="shared" si="8"/>
        <v>0</v>
      </c>
      <c r="T139" s="178"/>
      <c r="U139" s="178"/>
      <c r="V139" s="191"/>
      <c r="W139" s="53"/>
      <c r="Z139">
        <v>0</v>
      </c>
    </row>
    <row r="140" spans="1:26" ht="24.95" customHeight="1" x14ac:dyDescent="0.25">
      <c r="A140" s="179"/>
      <c r="B140" s="205">
        <v>51</v>
      </c>
      <c r="C140" s="180" t="s">
        <v>1986</v>
      </c>
      <c r="D140" s="236" t="s">
        <v>1987</v>
      </c>
      <c r="E140" s="236"/>
      <c r="F140" s="174" t="s">
        <v>175</v>
      </c>
      <c r="G140" s="175">
        <v>6</v>
      </c>
      <c r="H140" s="174"/>
      <c r="I140" s="174">
        <f t="shared" si="5"/>
        <v>0</v>
      </c>
      <c r="J140" s="176">
        <f t="shared" si="6"/>
        <v>8.0399999999999991</v>
      </c>
      <c r="K140" s="177">
        <f t="shared" si="7"/>
        <v>0</v>
      </c>
      <c r="L140" s="177">
        <f>ROUND(G140*(H140),2)</f>
        <v>0</v>
      </c>
      <c r="M140" s="177"/>
      <c r="N140" s="177">
        <v>1.34</v>
      </c>
      <c r="O140" s="177"/>
      <c r="P140" s="181"/>
      <c r="Q140" s="181"/>
      <c r="R140" s="181"/>
      <c r="S140" s="182">
        <f t="shared" si="8"/>
        <v>0</v>
      </c>
      <c r="T140" s="178"/>
      <c r="U140" s="178"/>
      <c r="V140" s="191"/>
      <c r="W140" s="53"/>
      <c r="Z140">
        <v>0</v>
      </c>
    </row>
    <row r="141" spans="1:26" ht="24.95" customHeight="1" x14ac:dyDescent="0.25">
      <c r="A141" s="179"/>
      <c r="B141" s="221">
        <v>52</v>
      </c>
      <c r="C141" s="216" t="s">
        <v>1988</v>
      </c>
      <c r="D141" s="315" t="s">
        <v>1989</v>
      </c>
      <c r="E141" s="315"/>
      <c r="F141" s="211" t="s">
        <v>175</v>
      </c>
      <c r="G141" s="212">
        <v>6</v>
      </c>
      <c r="H141" s="211"/>
      <c r="I141" s="211">
        <f t="shared" si="5"/>
        <v>0</v>
      </c>
      <c r="J141" s="213">
        <f t="shared" si="6"/>
        <v>22.02</v>
      </c>
      <c r="K141" s="214">
        <f t="shared" si="7"/>
        <v>0</v>
      </c>
      <c r="L141" s="214"/>
      <c r="M141" s="214">
        <f>ROUND(G141*(H141),2)</f>
        <v>0</v>
      </c>
      <c r="N141" s="214">
        <v>3.67</v>
      </c>
      <c r="O141" s="214"/>
      <c r="P141" s="217"/>
      <c r="Q141" s="217"/>
      <c r="R141" s="217"/>
      <c r="S141" s="218">
        <f t="shared" si="8"/>
        <v>0</v>
      </c>
      <c r="T141" s="215"/>
      <c r="U141" s="215"/>
      <c r="V141" s="220"/>
      <c r="W141" s="53"/>
      <c r="Z141">
        <v>0</v>
      </c>
    </row>
    <row r="142" spans="1:26" ht="24.95" customHeight="1" x14ac:dyDescent="0.25">
      <c r="A142" s="179"/>
      <c r="B142" s="205">
        <v>53</v>
      </c>
      <c r="C142" s="180" t="s">
        <v>1990</v>
      </c>
      <c r="D142" s="236" t="s">
        <v>1991</v>
      </c>
      <c r="E142" s="236"/>
      <c r="F142" s="174" t="s">
        <v>175</v>
      </c>
      <c r="G142" s="175">
        <v>6</v>
      </c>
      <c r="H142" s="174"/>
      <c r="I142" s="174">
        <f t="shared" si="5"/>
        <v>0</v>
      </c>
      <c r="J142" s="176">
        <f t="shared" si="6"/>
        <v>1.2</v>
      </c>
      <c r="K142" s="177">
        <f t="shared" si="7"/>
        <v>0</v>
      </c>
      <c r="L142" s="177">
        <f>ROUND(G142*(H142),2)</f>
        <v>0</v>
      </c>
      <c r="M142" s="177"/>
      <c r="N142" s="177">
        <v>0.2</v>
      </c>
      <c r="O142" s="177"/>
      <c r="P142" s="181"/>
      <c r="Q142" s="181"/>
      <c r="R142" s="181"/>
      <c r="S142" s="182">
        <f t="shared" si="8"/>
        <v>0</v>
      </c>
      <c r="T142" s="178"/>
      <c r="U142" s="178"/>
      <c r="V142" s="191"/>
      <c r="W142" s="53"/>
      <c r="Z142">
        <v>0</v>
      </c>
    </row>
    <row r="143" spans="1:26" ht="24.95" customHeight="1" x14ac:dyDescent="0.25">
      <c r="A143" s="179"/>
      <c r="B143" s="205">
        <v>54</v>
      </c>
      <c r="C143" s="180" t="s">
        <v>1992</v>
      </c>
      <c r="D143" s="236" t="s">
        <v>1993</v>
      </c>
      <c r="E143" s="236"/>
      <c r="F143" s="174" t="s">
        <v>175</v>
      </c>
      <c r="G143" s="175">
        <v>1</v>
      </c>
      <c r="H143" s="174"/>
      <c r="I143" s="174">
        <f t="shared" si="5"/>
        <v>0</v>
      </c>
      <c r="J143" s="176">
        <f t="shared" si="6"/>
        <v>1.75</v>
      </c>
      <c r="K143" s="177">
        <f t="shared" si="7"/>
        <v>0</v>
      </c>
      <c r="L143" s="177">
        <f>ROUND(G143*(H143),2)</f>
        <v>0</v>
      </c>
      <c r="M143" s="177"/>
      <c r="N143" s="177">
        <v>1.75</v>
      </c>
      <c r="O143" s="177"/>
      <c r="P143" s="181"/>
      <c r="Q143" s="181"/>
      <c r="R143" s="181"/>
      <c r="S143" s="182">
        <f t="shared" si="8"/>
        <v>0</v>
      </c>
      <c r="T143" s="178"/>
      <c r="U143" s="178"/>
      <c r="V143" s="191"/>
      <c r="W143" s="53"/>
      <c r="Z143">
        <v>0</v>
      </c>
    </row>
    <row r="144" spans="1:26" ht="24.95" customHeight="1" x14ac:dyDescent="0.25">
      <c r="A144" s="179"/>
      <c r="B144" s="221">
        <v>55</v>
      </c>
      <c r="C144" s="216" t="s">
        <v>1994</v>
      </c>
      <c r="D144" s="315" t="s">
        <v>1995</v>
      </c>
      <c r="E144" s="315"/>
      <c r="F144" s="211" t="s">
        <v>175</v>
      </c>
      <c r="G144" s="212">
        <v>6</v>
      </c>
      <c r="H144" s="211"/>
      <c r="I144" s="211">
        <f t="shared" si="5"/>
        <v>0</v>
      </c>
      <c r="J144" s="213">
        <f t="shared" si="6"/>
        <v>4.74</v>
      </c>
      <c r="K144" s="214">
        <f t="shared" si="7"/>
        <v>0</v>
      </c>
      <c r="L144" s="214"/>
      <c r="M144" s="214">
        <f>ROUND(G144*(H144),2)</f>
        <v>0</v>
      </c>
      <c r="N144" s="214">
        <v>0.79</v>
      </c>
      <c r="O144" s="214"/>
      <c r="P144" s="217"/>
      <c r="Q144" s="217"/>
      <c r="R144" s="217"/>
      <c r="S144" s="218">
        <f t="shared" si="8"/>
        <v>0</v>
      </c>
      <c r="T144" s="215"/>
      <c r="U144" s="215"/>
      <c r="V144" s="220"/>
      <c r="W144" s="53"/>
      <c r="Z144">
        <v>0</v>
      </c>
    </row>
    <row r="145" spans="1:26" ht="24.95" customHeight="1" x14ac:dyDescent="0.25">
      <c r="A145" s="179"/>
      <c r="B145" s="221">
        <v>56</v>
      </c>
      <c r="C145" s="216" t="s">
        <v>1996</v>
      </c>
      <c r="D145" s="315" t="s">
        <v>1997</v>
      </c>
      <c r="E145" s="315"/>
      <c r="F145" s="211" t="s">
        <v>175</v>
      </c>
      <c r="G145" s="212">
        <v>1</v>
      </c>
      <c r="H145" s="211"/>
      <c r="I145" s="211">
        <f t="shared" si="5"/>
        <v>0</v>
      </c>
      <c r="J145" s="213">
        <f t="shared" si="6"/>
        <v>0.96</v>
      </c>
      <c r="K145" s="214">
        <f t="shared" si="7"/>
        <v>0</v>
      </c>
      <c r="L145" s="214"/>
      <c r="M145" s="214">
        <f>ROUND(G145*(H145),2)</f>
        <v>0</v>
      </c>
      <c r="N145" s="214">
        <v>0.96</v>
      </c>
      <c r="O145" s="214"/>
      <c r="P145" s="217"/>
      <c r="Q145" s="217"/>
      <c r="R145" s="217"/>
      <c r="S145" s="218">
        <f t="shared" si="8"/>
        <v>0</v>
      </c>
      <c r="T145" s="215"/>
      <c r="U145" s="215"/>
      <c r="V145" s="220"/>
      <c r="W145" s="53"/>
      <c r="Z145">
        <v>0</v>
      </c>
    </row>
    <row r="146" spans="1:26" ht="24.95" customHeight="1" x14ac:dyDescent="0.25">
      <c r="A146" s="179"/>
      <c r="B146" s="205">
        <v>57</v>
      </c>
      <c r="C146" s="180" t="s">
        <v>1998</v>
      </c>
      <c r="D146" s="236" t="s">
        <v>1999</v>
      </c>
      <c r="E146" s="236"/>
      <c r="F146" s="174" t="s">
        <v>175</v>
      </c>
      <c r="G146" s="175">
        <v>2</v>
      </c>
      <c r="H146" s="174"/>
      <c r="I146" s="174">
        <f t="shared" si="5"/>
        <v>0</v>
      </c>
      <c r="J146" s="176">
        <f t="shared" si="6"/>
        <v>32.4</v>
      </c>
      <c r="K146" s="177">
        <f t="shared" si="7"/>
        <v>0</v>
      </c>
      <c r="L146" s="177">
        <f>ROUND(G146*(H146),2)</f>
        <v>0</v>
      </c>
      <c r="M146" s="177"/>
      <c r="N146" s="177">
        <v>16.2</v>
      </c>
      <c r="O146" s="177"/>
      <c r="P146" s="181"/>
      <c r="Q146" s="181"/>
      <c r="R146" s="181"/>
      <c r="S146" s="182">
        <f t="shared" si="8"/>
        <v>0</v>
      </c>
      <c r="T146" s="178"/>
      <c r="U146" s="178"/>
      <c r="V146" s="191"/>
      <c r="W146" s="53"/>
      <c r="Z146">
        <v>0</v>
      </c>
    </row>
    <row r="147" spans="1:26" ht="24.95" customHeight="1" x14ac:dyDescent="0.25">
      <c r="A147" s="179"/>
      <c r="B147" s="221">
        <v>58</v>
      </c>
      <c r="C147" s="216" t="s">
        <v>2000</v>
      </c>
      <c r="D147" s="315" t="s">
        <v>2001</v>
      </c>
      <c r="E147" s="315"/>
      <c r="F147" s="211" t="s">
        <v>175</v>
      </c>
      <c r="G147" s="212">
        <v>2</v>
      </c>
      <c r="H147" s="211"/>
      <c r="I147" s="211">
        <f t="shared" si="5"/>
        <v>0</v>
      </c>
      <c r="J147" s="213">
        <f t="shared" si="6"/>
        <v>45.18</v>
      </c>
      <c r="K147" s="214">
        <f t="shared" si="7"/>
        <v>0</v>
      </c>
      <c r="L147" s="214"/>
      <c r="M147" s="214">
        <f>ROUND(G147*(H147),2)</f>
        <v>0</v>
      </c>
      <c r="N147" s="214">
        <v>22.59</v>
      </c>
      <c r="O147" s="214"/>
      <c r="P147" s="217"/>
      <c r="Q147" s="217"/>
      <c r="R147" s="217"/>
      <c r="S147" s="218">
        <f t="shared" si="8"/>
        <v>0</v>
      </c>
      <c r="T147" s="215"/>
      <c r="U147" s="215"/>
      <c r="V147" s="220"/>
      <c r="W147" s="53"/>
      <c r="Z147">
        <v>0</v>
      </c>
    </row>
    <row r="148" spans="1:26" ht="24.95" customHeight="1" x14ac:dyDescent="0.25">
      <c r="A148" s="179"/>
      <c r="B148" s="205">
        <v>59</v>
      </c>
      <c r="C148" s="180" t="s">
        <v>2002</v>
      </c>
      <c r="D148" s="236" t="s">
        <v>2003</v>
      </c>
      <c r="E148" s="236"/>
      <c r="F148" s="174" t="s">
        <v>175</v>
      </c>
      <c r="G148" s="175">
        <v>2</v>
      </c>
      <c r="H148" s="174"/>
      <c r="I148" s="174">
        <f t="shared" si="5"/>
        <v>0</v>
      </c>
      <c r="J148" s="176">
        <f t="shared" si="6"/>
        <v>10.72</v>
      </c>
      <c r="K148" s="177">
        <f t="shared" si="7"/>
        <v>0</v>
      </c>
      <c r="L148" s="177">
        <f>ROUND(G148*(H148),2)</f>
        <v>0</v>
      </c>
      <c r="M148" s="177"/>
      <c r="N148" s="177">
        <v>5.36</v>
      </c>
      <c r="O148" s="177"/>
      <c r="P148" s="181"/>
      <c r="Q148" s="181"/>
      <c r="R148" s="181"/>
      <c r="S148" s="182">
        <f t="shared" si="8"/>
        <v>0</v>
      </c>
      <c r="T148" s="178"/>
      <c r="U148" s="178"/>
      <c r="V148" s="191"/>
      <c r="W148" s="53"/>
      <c r="Z148">
        <v>0</v>
      </c>
    </row>
    <row r="149" spans="1:26" ht="24.95" customHeight="1" x14ac:dyDescent="0.25">
      <c r="A149" s="179"/>
      <c r="B149" s="221">
        <v>60</v>
      </c>
      <c r="C149" s="216" t="s">
        <v>2004</v>
      </c>
      <c r="D149" s="315" t="s">
        <v>2005</v>
      </c>
      <c r="E149" s="315"/>
      <c r="F149" s="211" t="s">
        <v>175</v>
      </c>
      <c r="G149" s="212">
        <v>2</v>
      </c>
      <c r="H149" s="211"/>
      <c r="I149" s="211">
        <f t="shared" si="5"/>
        <v>0</v>
      </c>
      <c r="J149" s="213">
        <f t="shared" si="6"/>
        <v>13.12</v>
      </c>
      <c r="K149" s="214">
        <f t="shared" si="7"/>
        <v>0</v>
      </c>
      <c r="L149" s="214"/>
      <c r="M149" s="214">
        <f>ROUND(G149*(H149),2)</f>
        <v>0</v>
      </c>
      <c r="N149" s="214">
        <v>6.5600000000000005</v>
      </c>
      <c r="O149" s="214"/>
      <c r="P149" s="217"/>
      <c r="Q149" s="217"/>
      <c r="R149" s="217"/>
      <c r="S149" s="218">
        <f t="shared" si="8"/>
        <v>0</v>
      </c>
      <c r="T149" s="215"/>
      <c r="U149" s="215"/>
      <c r="V149" s="220"/>
      <c r="W149" s="53"/>
      <c r="Z149">
        <v>0</v>
      </c>
    </row>
    <row r="150" spans="1:26" ht="24.95" customHeight="1" x14ac:dyDescent="0.25">
      <c r="A150" s="179"/>
      <c r="B150" s="205">
        <v>61</v>
      </c>
      <c r="C150" s="180" t="s">
        <v>2006</v>
      </c>
      <c r="D150" s="236" t="s">
        <v>2007</v>
      </c>
      <c r="E150" s="236"/>
      <c r="F150" s="174" t="s">
        <v>175</v>
      </c>
      <c r="G150" s="175">
        <v>8</v>
      </c>
      <c r="H150" s="174"/>
      <c r="I150" s="174">
        <f t="shared" si="5"/>
        <v>0</v>
      </c>
      <c r="J150" s="176">
        <f t="shared" si="6"/>
        <v>33.840000000000003</v>
      </c>
      <c r="K150" s="177">
        <f t="shared" si="7"/>
        <v>0</v>
      </c>
      <c r="L150" s="177">
        <f>ROUND(G150*(H150),2)</f>
        <v>0</v>
      </c>
      <c r="M150" s="177"/>
      <c r="N150" s="177">
        <v>4.2300000000000004</v>
      </c>
      <c r="O150" s="177"/>
      <c r="P150" s="181"/>
      <c r="Q150" s="181"/>
      <c r="R150" s="181"/>
      <c r="S150" s="182">
        <f t="shared" si="8"/>
        <v>0</v>
      </c>
      <c r="T150" s="178"/>
      <c r="U150" s="178"/>
      <c r="V150" s="191"/>
      <c r="W150" s="53"/>
      <c r="Z150">
        <v>0</v>
      </c>
    </row>
    <row r="151" spans="1:26" ht="24.95" customHeight="1" x14ac:dyDescent="0.25">
      <c r="A151" s="179"/>
      <c r="B151" s="221">
        <v>62</v>
      </c>
      <c r="C151" s="216" t="s">
        <v>2008</v>
      </c>
      <c r="D151" s="315" t="s">
        <v>2009</v>
      </c>
      <c r="E151" s="315"/>
      <c r="F151" s="211" t="s">
        <v>175</v>
      </c>
      <c r="G151" s="212">
        <v>2</v>
      </c>
      <c r="H151" s="211"/>
      <c r="I151" s="211">
        <f t="shared" si="5"/>
        <v>0</v>
      </c>
      <c r="J151" s="213">
        <f t="shared" si="6"/>
        <v>25.42</v>
      </c>
      <c r="K151" s="214">
        <f t="shared" si="7"/>
        <v>0</v>
      </c>
      <c r="L151" s="214"/>
      <c r="M151" s="214">
        <f>ROUND(G151*(H151),2)</f>
        <v>0</v>
      </c>
      <c r="N151" s="214">
        <v>12.71</v>
      </c>
      <c r="O151" s="214"/>
      <c r="P151" s="217"/>
      <c r="Q151" s="217"/>
      <c r="R151" s="217"/>
      <c r="S151" s="218">
        <f t="shared" si="8"/>
        <v>0</v>
      </c>
      <c r="T151" s="215"/>
      <c r="U151" s="215"/>
      <c r="V151" s="220"/>
      <c r="W151" s="53"/>
      <c r="Z151">
        <v>0</v>
      </c>
    </row>
    <row r="152" spans="1:26" ht="24.95" customHeight="1" x14ac:dyDescent="0.25">
      <c r="A152" s="179"/>
      <c r="B152" s="221">
        <v>63</v>
      </c>
      <c r="C152" s="216" t="s">
        <v>2010</v>
      </c>
      <c r="D152" s="315" t="s">
        <v>2011</v>
      </c>
      <c r="E152" s="315"/>
      <c r="F152" s="211" t="s">
        <v>175</v>
      </c>
      <c r="G152" s="212">
        <v>6</v>
      </c>
      <c r="H152" s="211"/>
      <c r="I152" s="211">
        <f t="shared" si="5"/>
        <v>0</v>
      </c>
      <c r="J152" s="213">
        <f t="shared" si="6"/>
        <v>45.9</v>
      </c>
      <c r="K152" s="214">
        <f t="shared" si="7"/>
        <v>0</v>
      </c>
      <c r="L152" s="214"/>
      <c r="M152" s="214">
        <f>ROUND(G152*(H152),2)</f>
        <v>0</v>
      </c>
      <c r="N152" s="214">
        <v>7.65</v>
      </c>
      <c r="O152" s="214"/>
      <c r="P152" s="217"/>
      <c r="Q152" s="217"/>
      <c r="R152" s="217"/>
      <c r="S152" s="218">
        <f t="shared" si="8"/>
        <v>0</v>
      </c>
      <c r="T152" s="215"/>
      <c r="U152" s="215"/>
      <c r="V152" s="220"/>
      <c r="W152" s="53"/>
      <c r="Z152">
        <v>0</v>
      </c>
    </row>
    <row r="153" spans="1:26" ht="24.95" customHeight="1" x14ac:dyDescent="0.25">
      <c r="A153" s="179"/>
      <c r="B153" s="205">
        <v>64</v>
      </c>
      <c r="C153" s="180" t="s">
        <v>2012</v>
      </c>
      <c r="D153" s="236" t="s">
        <v>2013</v>
      </c>
      <c r="E153" s="236"/>
      <c r="F153" s="174" t="s">
        <v>175</v>
      </c>
      <c r="G153" s="175">
        <v>5</v>
      </c>
      <c r="H153" s="174"/>
      <c r="I153" s="174">
        <f t="shared" si="5"/>
        <v>0</v>
      </c>
      <c r="J153" s="176">
        <f t="shared" si="6"/>
        <v>28.4</v>
      </c>
      <c r="K153" s="177">
        <f t="shared" si="7"/>
        <v>0</v>
      </c>
      <c r="L153" s="177">
        <f>ROUND(G153*(H153),2)</f>
        <v>0</v>
      </c>
      <c r="M153" s="177"/>
      <c r="N153" s="177">
        <v>5.68</v>
      </c>
      <c r="O153" s="177"/>
      <c r="P153" s="181"/>
      <c r="Q153" s="181"/>
      <c r="R153" s="181"/>
      <c r="S153" s="182">
        <f t="shared" si="8"/>
        <v>0</v>
      </c>
      <c r="T153" s="178"/>
      <c r="U153" s="178"/>
      <c r="V153" s="191"/>
      <c r="W153" s="53"/>
      <c r="Z153">
        <v>0</v>
      </c>
    </row>
    <row r="154" spans="1:26" ht="24.95" customHeight="1" x14ac:dyDescent="0.25">
      <c r="A154" s="179"/>
      <c r="B154" s="205">
        <v>65</v>
      </c>
      <c r="C154" s="180" t="s">
        <v>2014</v>
      </c>
      <c r="D154" s="236" t="s">
        <v>2013</v>
      </c>
      <c r="E154" s="236"/>
      <c r="F154" s="174" t="s">
        <v>175</v>
      </c>
      <c r="G154" s="175">
        <v>12</v>
      </c>
      <c r="H154" s="174"/>
      <c r="I154" s="174">
        <f t="shared" si="5"/>
        <v>0</v>
      </c>
      <c r="J154" s="176">
        <f t="shared" si="6"/>
        <v>81.599999999999994</v>
      </c>
      <c r="K154" s="177">
        <f t="shared" si="7"/>
        <v>0</v>
      </c>
      <c r="L154" s="177">
        <f>ROUND(G154*(H154),2)</f>
        <v>0</v>
      </c>
      <c r="M154" s="177"/>
      <c r="N154" s="177">
        <v>6.8</v>
      </c>
      <c r="O154" s="177"/>
      <c r="P154" s="181"/>
      <c r="Q154" s="181"/>
      <c r="R154" s="181"/>
      <c r="S154" s="182">
        <f t="shared" si="8"/>
        <v>0</v>
      </c>
      <c r="T154" s="178"/>
      <c r="U154" s="178"/>
      <c r="V154" s="191"/>
      <c r="W154" s="53"/>
      <c r="Z154">
        <v>0</v>
      </c>
    </row>
    <row r="155" spans="1:26" ht="24.95" customHeight="1" x14ac:dyDescent="0.25">
      <c r="A155" s="179"/>
      <c r="B155" s="205">
        <v>66</v>
      </c>
      <c r="C155" s="180" t="s">
        <v>2015</v>
      </c>
      <c r="D155" s="236" t="s">
        <v>2016</v>
      </c>
      <c r="E155" s="236"/>
      <c r="F155" s="174" t="s">
        <v>175</v>
      </c>
      <c r="G155" s="175">
        <v>1</v>
      </c>
      <c r="H155" s="174"/>
      <c r="I155" s="174">
        <f t="shared" si="5"/>
        <v>0</v>
      </c>
      <c r="J155" s="176">
        <f t="shared" si="6"/>
        <v>6.22</v>
      </c>
      <c r="K155" s="177">
        <f t="shared" si="7"/>
        <v>0</v>
      </c>
      <c r="L155" s="177">
        <f>ROUND(G155*(H155),2)</f>
        <v>0</v>
      </c>
      <c r="M155" s="177"/>
      <c r="N155" s="177">
        <v>6.22</v>
      </c>
      <c r="O155" s="177"/>
      <c r="P155" s="181"/>
      <c r="Q155" s="181"/>
      <c r="R155" s="181"/>
      <c r="S155" s="182">
        <f t="shared" si="8"/>
        <v>0</v>
      </c>
      <c r="T155" s="178"/>
      <c r="U155" s="178"/>
      <c r="V155" s="191"/>
      <c r="W155" s="53"/>
      <c r="Z155">
        <v>0</v>
      </c>
    </row>
    <row r="156" spans="1:26" ht="24.95" customHeight="1" x14ac:dyDescent="0.25">
      <c r="A156" s="179"/>
      <c r="B156" s="221">
        <v>67</v>
      </c>
      <c r="C156" s="216" t="s">
        <v>2017</v>
      </c>
      <c r="D156" s="315" t="s">
        <v>2018</v>
      </c>
      <c r="E156" s="315"/>
      <c r="F156" s="211" t="s">
        <v>175</v>
      </c>
      <c r="G156" s="212">
        <v>5</v>
      </c>
      <c r="H156" s="211"/>
      <c r="I156" s="211">
        <f t="shared" si="5"/>
        <v>0</v>
      </c>
      <c r="J156" s="213">
        <f t="shared" si="6"/>
        <v>200.35</v>
      </c>
      <c r="K156" s="214">
        <f t="shared" si="7"/>
        <v>0</v>
      </c>
      <c r="L156" s="214"/>
      <c r="M156" s="214">
        <f>ROUND(G156*(H156),2)</f>
        <v>0</v>
      </c>
      <c r="N156" s="214">
        <v>40.07</v>
      </c>
      <c r="O156" s="214"/>
      <c r="P156" s="217"/>
      <c r="Q156" s="217"/>
      <c r="R156" s="217"/>
      <c r="S156" s="218">
        <f t="shared" si="8"/>
        <v>0</v>
      </c>
      <c r="T156" s="215"/>
      <c r="U156" s="215"/>
      <c r="V156" s="220"/>
      <c r="W156" s="53"/>
      <c r="Z156">
        <v>0</v>
      </c>
    </row>
    <row r="157" spans="1:26" ht="24.95" customHeight="1" x14ac:dyDescent="0.25">
      <c r="A157" s="179"/>
      <c r="B157" s="221">
        <v>68</v>
      </c>
      <c r="C157" s="216" t="s">
        <v>2019</v>
      </c>
      <c r="D157" s="315" t="s">
        <v>2020</v>
      </c>
      <c r="E157" s="315"/>
      <c r="F157" s="211" t="s">
        <v>175</v>
      </c>
      <c r="G157" s="212">
        <v>12</v>
      </c>
      <c r="H157" s="211"/>
      <c r="I157" s="211">
        <f t="shared" ref="I157:I174" si="9">ROUND(G157*(H157),2)</f>
        <v>0</v>
      </c>
      <c r="J157" s="213">
        <f t="shared" ref="J157:J174" si="10">ROUND(G157*(N157),2)</f>
        <v>545.16</v>
      </c>
      <c r="K157" s="214">
        <f t="shared" ref="K157:K174" si="11">ROUND(G157*(O157),2)</f>
        <v>0</v>
      </c>
      <c r="L157" s="214"/>
      <c r="M157" s="214">
        <f>ROUND(G157*(H157),2)</f>
        <v>0</v>
      </c>
      <c r="N157" s="214">
        <v>45.43</v>
      </c>
      <c r="O157" s="214"/>
      <c r="P157" s="217"/>
      <c r="Q157" s="217"/>
      <c r="R157" s="217"/>
      <c r="S157" s="218">
        <f t="shared" ref="S157:S174" si="12">ROUND(G157*(P157),3)</f>
        <v>0</v>
      </c>
      <c r="T157" s="215"/>
      <c r="U157" s="215"/>
      <c r="V157" s="220"/>
      <c r="W157" s="53"/>
      <c r="Z157">
        <v>0</v>
      </c>
    </row>
    <row r="158" spans="1:26" ht="24.95" customHeight="1" x14ac:dyDescent="0.25">
      <c r="A158" s="179"/>
      <c r="B158" s="221">
        <v>69</v>
      </c>
      <c r="C158" s="216" t="s">
        <v>2021</v>
      </c>
      <c r="D158" s="315" t="s">
        <v>2022</v>
      </c>
      <c r="E158" s="315"/>
      <c r="F158" s="211" t="s">
        <v>175</v>
      </c>
      <c r="G158" s="212">
        <v>1</v>
      </c>
      <c r="H158" s="211"/>
      <c r="I158" s="211">
        <f t="shared" si="9"/>
        <v>0</v>
      </c>
      <c r="J158" s="213">
        <f t="shared" si="10"/>
        <v>53.43</v>
      </c>
      <c r="K158" s="214">
        <f t="shared" si="11"/>
        <v>0</v>
      </c>
      <c r="L158" s="214"/>
      <c r="M158" s="214">
        <f>ROUND(G158*(H158),2)</f>
        <v>0</v>
      </c>
      <c r="N158" s="214">
        <v>53.43</v>
      </c>
      <c r="O158" s="214"/>
      <c r="P158" s="217"/>
      <c r="Q158" s="217"/>
      <c r="R158" s="217"/>
      <c r="S158" s="218">
        <f t="shared" si="12"/>
        <v>0</v>
      </c>
      <c r="T158" s="215"/>
      <c r="U158" s="215"/>
      <c r="V158" s="220"/>
      <c r="W158" s="53"/>
      <c r="Z158">
        <v>0</v>
      </c>
    </row>
    <row r="159" spans="1:26" ht="24.95" customHeight="1" x14ac:dyDescent="0.25">
      <c r="A159" s="179"/>
      <c r="B159" s="205">
        <v>70</v>
      </c>
      <c r="C159" s="180" t="s">
        <v>2023</v>
      </c>
      <c r="D159" s="236" t="s">
        <v>2024</v>
      </c>
      <c r="E159" s="236"/>
      <c r="F159" s="174" t="s">
        <v>175</v>
      </c>
      <c r="G159" s="175">
        <v>2</v>
      </c>
      <c r="H159" s="174"/>
      <c r="I159" s="174">
        <f t="shared" si="9"/>
        <v>0</v>
      </c>
      <c r="J159" s="176">
        <f t="shared" si="10"/>
        <v>56.66</v>
      </c>
      <c r="K159" s="177">
        <f t="shared" si="11"/>
        <v>0</v>
      </c>
      <c r="L159" s="177">
        <f>ROUND(G159*(H159),2)</f>
        <v>0</v>
      </c>
      <c r="M159" s="177"/>
      <c r="N159" s="177">
        <v>28.33</v>
      </c>
      <c r="O159" s="177"/>
      <c r="P159" s="181"/>
      <c r="Q159" s="181"/>
      <c r="R159" s="181"/>
      <c r="S159" s="182">
        <f t="shared" si="12"/>
        <v>0</v>
      </c>
      <c r="T159" s="178"/>
      <c r="U159" s="178"/>
      <c r="V159" s="191"/>
      <c r="W159" s="53"/>
      <c r="Z159">
        <v>0</v>
      </c>
    </row>
    <row r="160" spans="1:26" ht="24.95" customHeight="1" x14ac:dyDescent="0.25">
      <c r="A160" s="179"/>
      <c r="B160" s="221">
        <v>71</v>
      </c>
      <c r="C160" s="216" t="s">
        <v>2025</v>
      </c>
      <c r="D160" s="315" t="s">
        <v>2026</v>
      </c>
      <c r="E160" s="315"/>
      <c r="F160" s="211" t="s">
        <v>175</v>
      </c>
      <c r="G160" s="212">
        <v>1</v>
      </c>
      <c r="H160" s="211"/>
      <c r="I160" s="211">
        <f t="shared" si="9"/>
        <v>0</v>
      </c>
      <c r="J160" s="213">
        <f t="shared" si="10"/>
        <v>125</v>
      </c>
      <c r="K160" s="214">
        <f t="shared" si="11"/>
        <v>0</v>
      </c>
      <c r="L160" s="214"/>
      <c r="M160" s="214">
        <f>ROUND(G160*(H160),2)</f>
        <v>0</v>
      </c>
      <c r="N160" s="214">
        <v>125</v>
      </c>
      <c r="O160" s="214"/>
      <c r="P160" s="217"/>
      <c r="Q160" s="217"/>
      <c r="R160" s="217"/>
      <c r="S160" s="218">
        <f t="shared" si="12"/>
        <v>0</v>
      </c>
      <c r="T160" s="215"/>
      <c r="U160" s="215"/>
      <c r="V160" s="220"/>
      <c r="W160" s="53"/>
      <c r="Z160">
        <v>0</v>
      </c>
    </row>
    <row r="161" spans="1:26" ht="24.95" customHeight="1" x14ac:dyDescent="0.25">
      <c r="A161" s="179"/>
      <c r="B161" s="221">
        <v>72</v>
      </c>
      <c r="C161" s="216" t="s">
        <v>2027</v>
      </c>
      <c r="D161" s="315" t="s">
        <v>2028</v>
      </c>
      <c r="E161" s="315"/>
      <c r="F161" s="211" t="s">
        <v>175</v>
      </c>
      <c r="G161" s="212">
        <v>1</v>
      </c>
      <c r="H161" s="211"/>
      <c r="I161" s="211">
        <f t="shared" si="9"/>
        <v>0</v>
      </c>
      <c r="J161" s="213">
        <f t="shared" si="10"/>
        <v>191</v>
      </c>
      <c r="K161" s="214">
        <f t="shared" si="11"/>
        <v>0</v>
      </c>
      <c r="L161" s="214"/>
      <c r="M161" s="214">
        <f>ROUND(G161*(H161),2)</f>
        <v>0</v>
      </c>
      <c r="N161" s="214">
        <v>191</v>
      </c>
      <c r="O161" s="214"/>
      <c r="P161" s="217"/>
      <c r="Q161" s="217"/>
      <c r="R161" s="217"/>
      <c r="S161" s="218">
        <f t="shared" si="12"/>
        <v>0</v>
      </c>
      <c r="T161" s="215"/>
      <c r="U161" s="215"/>
      <c r="V161" s="220"/>
      <c r="W161" s="53"/>
      <c r="Z161">
        <v>0</v>
      </c>
    </row>
    <row r="162" spans="1:26" ht="24.95" customHeight="1" x14ac:dyDescent="0.25">
      <c r="A162" s="179"/>
      <c r="B162" s="205">
        <v>73</v>
      </c>
      <c r="C162" s="180" t="s">
        <v>2029</v>
      </c>
      <c r="D162" s="236" t="s">
        <v>2030</v>
      </c>
      <c r="E162" s="236"/>
      <c r="F162" s="174" t="s">
        <v>175</v>
      </c>
      <c r="G162" s="175">
        <v>1</v>
      </c>
      <c r="H162" s="174"/>
      <c r="I162" s="174">
        <f t="shared" si="9"/>
        <v>0</v>
      </c>
      <c r="J162" s="176">
        <f t="shared" si="10"/>
        <v>8.2200000000000006</v>
      </c>
      <c r="K162" s="177">
        <f t="shared" si="11"/>
        <v>0</v>
      </c>
      <c r="L162" s="177">
        <f>ROUND(G162*(H162),2)</f>
        <v>0</v>
      </c>
      <c r="M162" s="177"/>
      <c r="N162" s="177">
        <v>8.2200000000000006</v>
      </c>
      <c r="O162" s="177"/>
      <c r="P162" s="181"/>
      <c r="Q162" s="181"/>
      <c r="R162" s="181"/>
      <c r="S162" s="182">
        <f t="shared" si="12"/>
        <v>0</v>
      </c>
      <c r="T162" s="178"/>
      <c r="U162" s="178"/>
      <c r="V162" s="191"/>
      <c r="W162" s="53"/>
      <c r="Z162">
        <v>0</v>
      </c>
    </row>
    <row r="163" spans="1:26" ht="24.95" customHeight="1" x14ac:dyDescent="0.25">
      <c r="A163" s="179"/>
      <c r="B163" s="221">
        <v>74</v>
      </c>
      <c r="C163" s="216" t="s">
        <v>2031</v>
      </c>
      <c r="D163" s="315" t="s">
        <v>2032</v>
      </c>
      <c r="E163" s="315"/>
      <c r="F163" s="211" t="s">
        <v>175</v>
      </c>
      <c r="G163" s="212">
        <v>1</v>
      </c>
      <c r="H163" s="211"/>
      <c r="I163" s="211">
        <f t="shared" si="9"/>
        <v>0</v>
      </c>
      <c r="J163" s="213">
        <f t="shared" si="10"/>
        <v>32.51</v>
      </c>
      <c r="K163" s="214">
        <f t="shared" si="11"/>
        <v>0</v>
      </c>
      <c r="L163" s="214"/>
      <c r="M163" s="214">
        <f>ROUND(G163*(H163),2)</f>
        <v>0</v>
      </c>
      <c r="N163" s="214">
        <v>32.51</v>
      </c>
      <c r="O163" s="214"/>
      <c r="P163" s="217"/>
      <c r="Q163" s="217"/>
      <c r="R163" s="217"/>
      <c r="S163" s="218">
        <f t="shared" si="12"/>
        <v>0</v>
      </c>
      <c r="T163" s="215"/>
      <c r="U163" s="215"/>
      <c r="V163" s="220"/>
      <c r="W163" s="53"/>
      <c r="Z163">
        <v>0</v>
      </c>
    </row>
    <row r="164" spans="1:26" ht="24.95" customHeight="1" x14ac:dyDescent="0.25">
      <c r="A164" s="179"/>
      <c r="B164" s="205">
        <v>75</v>
      </c>
      <c r="C164" s="180" t="s">
        <v>1982</v>
      </c>
      <c r="D164" s="236" t="s">
        <v>1983</v>
      </c>
      <c r="E164" s="236"/>
      <c r="F164" s="174" t="s">
        <v>180</v>
      </c>
      <c r="G164" s="175">
        <v>6</v>
      </c>
      <c r="H164" s="176"/>
      <c r="I164" s="174">
        <f t="shared" si="9"/>
        <v>0</v>
      </c>
      <c r="J164" s="176">
        <f t="shared" si="10"/>
        <v>78.290000000000006</v>
      </c>
      <c r="K164" s="177">
        <f t="shared" si="11"/>
        <v>0</v>
      </c>
      <c r="L164" s="177">
        <f>ROUND(G164*(H164),2)</f>
        <v>0</v>
      </c>
      <c r="M164" s="177"/>
      <c r="N164" s="177">
        <v>13.048</v>
      </c>
      <c r="O164" s="177"/>
      <c r="P164" s="181"/>
      <c r="Q164" s="181"/>
      <c r="R164" s="181"/>
      <c r="S164" s="182">
        <f t="shared" si="12"/>
        <v>0</v>
      </c>
      <c r="T164" s="178"/>
      <c r="U164" s="178"/>
      <c r="V164" s="191"/>
      <c r="W164" s="53"/>
      <c r="Z164">
        <v>0</v>
      </c>
    </row>
    <row r="165" spans="1:26" ht="24.95" customHeight="1" x14ac:dyDescent="0.25">
      <c r="A165" s="179"/>
      <c r="B165" s="205">
        <v>76</v>
      </c>
      <c r="C165" s="180" t="s">
        <v>1984</v>
      </c>
      <c r="D165" s="236" t="s">
        <v>1985</v>
      </c>
      <c r="E165" s="236"/>
      <c r="F165" s="174" t="s">
        <v>180</v>
      </c>
      <c r="G165" s="175">
        <v>6</v>
      </c>
      <c r="H165" s="176"/>
      <c r="I165" s="174">
        <f t="shared" si="9"/>
        <v>0</v>
      </c>
      <c r="J165" s="176">
        <f t="shared" si="10"/>
        <v>16.14</v>
      </c>
      <c r="K165" s="177">
        <f t="shared" si="11"/>
        <v>0</v>
      </c>
      <c r="L165" s="177">
        <f>ROUND(G165*(H165),2)</f>
        <v>0</v>
      </c>
      <c r="M165" s="177"/>
      <c r="N165" s="177">
        <v>2.69</v>
      </c>
      <c r="O165" s="177"/>
      <c r="P165" s="181"/>
      <c r="Q165" s="181"/>
      <c r="R165" s="181"/>
      <c r="S165" s="182">
        <f t="shared" si="12"/>
        <v>0</v>
      </c>
      <c r="T165" s="178"/>
      <c r="U165" s="178"/>
      <c r="V165" s="191"/>
      <c r="W165" s="53"/>
      <c r="Z165">
        <v>0</v>
      </c>
    </row>
    <row r="166" spans="1:26" ht="24.95" customHeight="1" x14ac:dyDescent="0.25">
      <c r="A166" s="179"/>
      <c r="B166" s="205">
        <v>77</v>
      </c>
      <c r="C166" s="180" t="s">
        <v>2033</v>
      </c>
      <c r="D166" s="236" t="s">
        <v>2034</v>
      </c>
      <c r="E166" s="236"/>
      <c r="F166" s="174" t="s">
        <v>175</v>
      </c>
      <c r="G166" s="175">
        <v>1</v>
      </c>
      <c r="H166" s="174"/>
      <c r="I166" s="174">
        <f t="shared" si="9"/>
        <v>0</v>
      </c>
      <c r="J166" s="176">
        <f t="shared" si="10"/>
        <v>120</v>
      </c>
      <c r="K166" s="177">
        <f t="shared" si="11"/>
        <v>0</v>
      </c>
      <c r="L166" s="177">
        <f>ROUND(G166*(H166),2)</f>
        <v>0</v>
      </c>
      <c r="M166" s="177"/>
      <c r="N166" s="177">
        <v>120</v>
      </c>
      <c r="O166" s="177"/>
      <c r="P166" s="181"/>
      <c r="Q166" s="181"/>
      <c r="R166" s="181"/>
      <c r="S166" s="182">
        <f t="shared" si="12"/>
        <v>0</v>
      </c>
      <c r="T166" s="178"/>
      <c r="U166" s="178"/>
      <c r="V166" s="191"/>
      <c r="W166" s="53"/>
      <c r="Z166">
        <v>0</v>
      </c>
    </row>
    <row r="167" spans="1:26" ht="24.95" customHeight="1" x14ac:dyDescent="0.25">
      <c r="A167" s="179"/>
      <c r="B167" s="221">
        <v>78</v>
      </c>
      <c r="C167" s="216" t="s">
        <v>2035</v>
      </c>
      <c r="D167" s="315" t="s">
        <v>2036</v>
      </c>
      <c r="E167" s="315"/>
      <c r="F167" s="211" t="s">
        <v>175</v>
      </c>
      <c r="G167" s="212">
        <v>3</v>
      </c>
      <c r="H167" s="211"/>
      <c r="I167" s="211">
        <f t="shared" si="9"/>
        <v>0</v>
      </c>
      <c r="J167" s="213">
        <f t="shared" si="10"/>
        <v>95.64</v>
      </c>
      <c r="K167" s="214">
        <f t="shared" si="11"/>
        <v>0</v>
      </c>
      <c r="L167" s="214"/>
      <c r="M167" s="214">
        <f t="shared" ref="M167:M172" si="13">ROUND(G167*(H167),2)</f>
        <v>0</v>
      </c>
      <c r="N167" s="214">
        <v>31.88</v>
      </c>
      <c r="O167" s="214"/>
      <c r="P167" s="217"/>
      <c r="Q167" s="217"/>
      <c r="R167" s="217"/>
      <c r="S167" s="218">
        <f t="shared" si="12"/>
        <v>0</v>
      </c>
      <c r="T167" s="215"/>
      <c r="U167" s="215"/>
      <c r="V167" s="220"/>
      <c r="W167" s="53"/>
      <c r="Z167">
        <v>0</v>
      </c>
    </row>
    <row r="168" spans="1:26" ht="24.95" customHeight="1" x14ac:dyDescent="0.25">
      <c r="A168" s="179"/>
      <c r="B168" s="221">
        <v>79</v>
      </c>
      <c r="C168" s="216" t="s">
        <v>2037</v>
      </c>
      <c r="D168" s="315" t="s">
        <v>2038</v>
      </c>
      <c r="E168" s="315"/>
      <c r="F168" s="211" t="s">
        <v>175</v>
      </c>
      <c r="G168" s="212">
        <v>1</v>
      </c>
      <c r="H168" s="211"/>
      <c r="I168" s="211">
        <f t="shared" si="9"/>
        <v>0</v>
      </c>
      <c r="J168" s="213">
        <f t="shared" si="10"/>
        <v>3.58</v>
      </c>
      <c r="K168" s="214">
        <f t="shared" si="11"/>
        <v>0</v>
      </c>
      <c r="L168" s="214"/>
      <c r="M168" s="214">
        <f t="shared" si="13"/>
        <v>0</v>
      </c>
      <c r="N168" s="214">
        <v>3.58</v>
      </c>
      <c r="O168" s="214"/>
      <c r="P168" s="217"/>
      <c r="Q168" s="217"/>
      <c r="R168" s="217"/>
      <c r="S168" s="218">
        <f t="shared" si="12"/>
        <v>0</v>
      </c>
      <c r="T168" s="215"/>
      <c r="U168" s="215"/>
      <c r="V168" s="220"/>
      <c r="W168" s="53"/>
      <c r="Z168">
        <v>0</v>
      </c>
    </row>
    <row r="169" spans="1:26" ht="24.95" customHeight="1" x14ac:dyDescent="0.25">
      <c r="A169" s="179"/>
      <c r="B169" s="221">
        <v>80</v>
      </c>
      <c r="C169" s="216" t="s">
        <v>2039</v>
      </c>
      <c r="D169" s="315" t="s">
        <v>2040</v>
      </c>
      <c r="E169" s="315"/>
      <c r="F169" s="211" t="s">
        <v>175</v>
      </c>
      <c r="G169" s="212">
        <v>3</v>
      </c>
      <c r="H169" s="211"/>
      <c r="I169" s="211">
        <f t="shared" si="9"/>
        <v>0</v>
      </c>
      <c r="J169" s="213">
        <f t="shared" si="10"/>
        <v>13.83</v>
      </c>
      <c r="K169" s="214">
        <f t="shared" si="11"/>
        <v>0</v>
      </c>
      <c r="L169" s="214"/>
      <c r="M169" s="214">
        <f t="shared" si="13"/>
        <v>0</v>
      </c>
      <c r="N169" s="214">
        <v>4.6100000000000003</v>
      </c>
      <c r="O169" s="214"/>
      <c r="P169" s="217"/>
      <c r="Q169" s="217"/>
      <c r="R169" s="217"/>
      <c r="S169" s="218">
        <f t="shared" si="12"/>
        <v>0</v>
      </c>
      <c r="T169" s="215"/>
      <c r="U169" s="215"/>
      <c r="V169" s="220"/>
      <c r="W169" s="53"/>
      <c r="Z169">
        <v>0</v>
      </c>
    </row>
    <row r="170" spans="1:26" ht="24.95" customHeight="1" x14ac:dyDescent="0.25">
      <c r="A170" s="179"/>
      <c r="B170" s="221">
        <v>81</v>
      </c>
      <c r="C170" s="216" t="s">
        <v>2041</v>
      </c>
      <c r="D170" s="315" t="s">
        <v>2042</v>
      </c>
      <c r="E170" s="315"/>
      <c r="F170" s="211" t="s">
        <v>175</v>
      </c>
      <c r="G170" s="212">
        <v>1</v>
      </c>
      <c r="H170" s="211"/>
      <c r="I170" s="211">
        <f t="shared" si="9"/>
        <v>0</v>
      </c>
      <c r="J170" s="213">
        <f t="shared" si="10"/>
        <v>13.16</v>
      </c>
      <c r="K170" s="214">
        <f t="shared" si="11"/>
        <v>0</v>
      </c>
      <c r="L170" s="214"/>
      <c r="M170" s="214">
        <f t="shared" si="13"/>
        <v>0</v>
      </c>
      <c r="N170" s="214">
        <v>13.16</v>
      </c>
      <c r="O170" s="214"/>
      <c r="P170" s="217"/>
      <c r="Q170" s="217"/>
      <c r="R170" s="217"/>
      <c r="S170" s="218">
        <f t="shared" si="12"/>
        <v>0</v>
      </c>
      <c r="T170" s="215"/>
      <c r="U170" s="215"/>
      <c r="V170" s="220"/>
      <c r="W170" s="53"/>
      <c r="Z170">
        <v>0</v>
      </c>
    </row>
    <row r="171" spans="1:26" ht="24.95" customHeight="1" x14ac:dyDescent="0.25">
      <c r="A171" s="179"/>
      <c r="B171" s="221">
        <v>82</v>
      </c>
      <c r="C171" s="216" t="s">
        <v>2043</v>
      </c>
      <c r="D171" s="315" t="s">
        <v>2044</v>
      </c>
      <c r="E171" s="315"/>
      <c r="F171" s="211" t="s">
        <v>175</v>
      </c>
      <c r="G171" s="212">
        <v>2</v>
      </c>
      <c r="H171" s="211"/>
      <c r="I171" s="211">
        <f t="shared" si="9"/>
        <v>0</v>
      </c>
      <c r="J171" s="213">
        <f t="shared" si="10"/>
        <v>11.88</v>
      </c>
      <c r="K171" s="214">
        <f t="shared" si="11"/>
        <v>0</v>
      </c>
      <c r="L171" s="214"/>
      <c r="M171" s="214">
        <f t="shared" si="13"/>
        <v>0</v>
      </c>
      <c r="N171" s="214">
        <v>5.9399999999999995</v>
      </c>
      <c r="O171" s="214"/>
      <c r="P171" s="217"/>
      <c r="Q171" s="217"/>
      <c r="R171" s="217"/>
      <c r="S171" s="218">
        <f t="shared" si="12"/>
        <v>0</v>
      </c>
      <c r="T171" s="215"/>
      <c r="U171" s="215"/>
      <c r="V171" s="220"/>
      <c r="W171" s="53"/>
      <c r="Z171">
        <v>0</v>
      </c>
    </row>
    <row r="172" spans="1:26" ht="24.95" customHeight="1" x14ac:dyDescent="0.25">
      <c r="A172" s="179"/>
      <c r="B172" s="221">
        <v>83</v>
      </c>
      <c r="C172" s="216" t="s">
        <v>2045</v>
      </c>
      <c r="D172" s="315" t="s">
        <v>2046</v>
      </c>
      <c r="E172" s="315"/>
      <c r="F172" s="211" t="s">
        <v>175</v>
      </c>
      <c r="G172" s="212">
        <v>6</v>
      </c>
      <c r="H172" s="211"/>
      <c r="I172" s="211">
        <f t="shared" si="9"/>
        <v>0</v>
      </c>
      <c r="J172" s="213">
        <f t="shared" si="10"/>
        <v>1.2</v>
      </c>
      <c r="K172" s="214">
        <f t="shared" si="11"/>
        <v>0</v>
      </c>
      <c r="L172" s="214"/>
      <c r="M172" s="214">
        <f t="shared" si="13"/>
        <v>0</v>
      </c>
      <c r="N172" s="214">
        <v>0.2</v>
      </c>
      <c r="O172" s="214"/>
      <c r="P172" s="217"/>
      <c r="Q172" s="217"/>
      <c r="R172" s="217"/>
      <c r="S172" s="218">
        <f t="shared" si="12"/>
        <v>0</v>
      </c>
      <c r="T172" s="215"/>
      <c r="U172" s="215"/>
      <c r="V172" s="220"/>
      <c r="W172" s="53"/>
      <c r="Z172">
        <v>0</v>
      </c>
    </row>
    <row r="173" spans="1:26" ht="24.95" customHeight="1" x14ac:dyDescent="0.25">
      <c r="A173" s="179"/>
      <c r="B173" s="205">
        <v>84</v>
      </c>
      <c r="C173" s="180" t="s">
        <v>1984</v>
      </c>
      <c r="D173" s="236" t="s">
        <v>1985</v>
      </c>
      <c r="E173" s="236"/>
      <c r="F173" s="174" t="s">
        <v>180</v>
      </c>
      <c r="G173" s="175">
        <v>6</v>
      </c>
      <c r="H173" s="176"/>
      <c r="I173" s="174">
        <f t="shared" si="9"/>
        <v>0</v>
      </c>
      <c r="J173" s="176">
        <f t="shared" si="10"/>
        <v>8.36</v>
      </c>
      <c r="K173" s="177">
        <f t="shared" si="11"/>
        <v>0</v>
      </c>
      <c r="L173" s="177">
        <f>ROUND(G173*(H173),2)</f>
        <v>0</v>
      </c>
      <c r="M173" s="177"/>
      <c r="N173" s="177">
        <v>1.393</v>
      </c>
      <c r="O173" s="177"/>
      <c r="P173" s="181"/>
      <c r="Q173" s="181"/>
      <c r="R173" s="181"/>
      <c r="S173" s="182">
        <f t="shared" si="12"/>
        <v>0</v>
      </c>
      <c r="T173" s="178"/>
      <c r="U173" s="178"/>
      <c r="V173" s="191"/>
      <c r="W173" s="53"/>
      <c r="Z173">
        <v>0</v>
      </c>
    </row>
    <row r="174" spans="1:26" ht="24.95" customHeight="1" x14ac:dyDescent="0.25">
      <c r="A174" s="179"/>
      <c r="B174" s="205">
        <v>85</v>
      </c>
      <c r="C174" s="180" t="s">
        <v>2047</v>
      </c>
      <c r="D174" s="236" t="s">
        <v>2048</v>
      </c>
      <c r="E174" s="236"/>
      <c r="F174" s="174" t="s">
        <v>175</v>
      </c>
      <c r="G174" s="175">
        <v>1</v>
      </c>
      <c r="H174" s="174"/>
      <c r="I174" s="174">
        <f t="shared" si="9"/>
        <v>0</v>
      </c>
      <c r="J174" s="176">
        <f t="shared" si="10"/>
        <v>160</v>
      </c>
      <c r="K174" s="177">
        <f t="shared" si="11"/>
        <v>0</v>
      </c>
      <c r="L174" s="177">
        <f>ROUND(G174*(H174),2)</f>
        <v>0</v>
      </c>
      <c r="M174" s="177"/>
      <c r="N174" s="177">
        <v>160</v>
      </c>
      <c r="O174" s="177"/>
      <c r="P174" s="181"/>
      <c r="Q174" s="181"/>
      <c r="R174" s="181"/>
      <c r="S174" s="182">
        <f t="shared" si="12"/>
        <v>0</v>
      </c>
      <c r="T174" s="178"/>
      <c r="U174" s="178"/>
      <c r="V174" s="191"/>
      <c r="W174" s="53"/>
      <c r="Z174">
        <v>0</v>
      </c>
    </row>
    <row r="175" spans="1:26" x14ac:dyDescent="0.25">
      <c r="A175" s="10"/>
      <c r="B175" s="204"/>
      <c r="C175" s="172">
        <v>921</v>
      </c>
      <c r="D175" s="235" t="s">
        <v>92</v>
      </c>
      <c r="E175" s="235"/>
      <c r="F175" s="138"/>
      <c r="G175" s="171"/>
      <c r="H175" s="138"/>
      <c r="I175" s="140">
        <f>ROUND((SUM(I92:I174))/1,2)</f>
        <v>0</v>
      </c>
      <c r="J175" s="139"/>
      <c r="K175" s="139"/>
      <c r="L175" s="139">
        <f>ROUND((SUM(L92:L174))/1,2)</f>
        <v>0</v>
      </c>
      <c r="M175" s="139">
        <f>ROUND((SUM(M92:M174))/1,2)</f>
        <v>0</v>
      </c>
      <c r="N175" s="139"/>
      <c r="O175" s="139"/>
      <c r="P175" s="139"/>
      <c r="Q175" s="10"/>
      <c r="R175" s="10"/>
      <c r="S175" s="10">
        <f>ROUND((SUM(S92:S174))/1,2)</f>
        <v>0</v>
      </c>
      <c r="T175" s="10"/>
      <c r="U175" s="10"/>
      <c r="V175" s="192">
        <f>ROUND((SUM(V92:V174))/1,2)</f>
        <v>0</v>
      </c>
      <c r="W175" s="208"/>
      <c r="X175" s="137"/>
      <c r="Y175" s="137"/>
      <c r="Z175" s="137"/>
    </row>
    <row r="176" spans="1:26" x14ac:dyDescent="0.25">
      <c r="A176" s="1"/>
      <c r="B176" s="200"/>
      <c r="C176" s="1"/>
      <c r="D176" s="1"/>
      <c r="E176" s="131"/>
      <c r="F176" s="131"/>
      <c r="G176" s="165"/>
      <c r="H176" s="131"/>
      <c r="I176" s="131"/>
      <c r="J176" s="132"/>
      <c r="K176" s="132"/>
      <c r="L176" s="132"/>
      <c r="M176" s="132"/>
      <c r="N176" s="132"/>
      <c r="O176" s="132"/>
      <c r="P176" s="132"/>
      <c r="Q176" s="1"/>
      <c r="R176" s="1"/>
      <c r="S176" s="1"/>
      <c r="T176" s="1"/>
      <c r="U176" s="1"/>
      <c r="V176" s="193"/>
      <c r="W176" s="53"/>
    </row>
    <row r="177" spans="1:26" x14ac:dyDescent="0.25">
      <c r="A177" s="10"/>
      <c r="B177" s="204"/>
      <c r="C177" s="10"/>
      <c r="D177" s="237" t="s">
        <v>91</v>
      </c>
      <c r="E177" s="237"/>
      <c r="F177" s="138"/>
      <c r="G177" s="171"/>
      <c r="H177" s="138"/>
      <c r="I177" s="140">
        <f>ROUND((SUM(I91:I176))/2,2)</f>
        <v>0</v>
      </c>
      <c r="J177" s="139"/>
      <c r="K177" s="139"/>
      <c r="L177" s="138">
        <f>ROUND((SUM(L91:L176))/2,2)</f>
        <v>0</v>
      </c>
      <c r="M177" s="138">
        <f>ROUND((SUM(M91:M176))/2,2)</f>
        <v>0</v>
      </c>
      <c r="N177" s="139"/>
      <c r="O177" s="139"/>
      <c r="P177" s="184"/>
      <c r="Q177" s="10"/>
      <c r="R177" s="10"/>
      <c r="S177" s="184">
        <f>ROUND((SUM(S91:S176))/2,2)</f>
        <v>0</v>
      </c>
      <c r="T177" s="10"/>
      <c r="U177" s="10"/>
      <c r="V177" s="192">
        <f>ROUND((SUM(V91:V176))/2,2)</f>
        <v>0</v>
      </c>
      <c r="W177" s="53"/>
    </row>
    <row r="178" spans="1:26" x14ac:dyDescent="0.25">
      <c r="A178" s="1"/>
      <c r="B178" s="200"/>
      <c r="C178" s="1"/>
      <c r="D178" s="1"/>
      <c r="E178" s="131"/>
      <c r="F178" s="131"/>
      <c r="G178" s="165"/>
      <c r="H178" s="131"/>
      <c r="I178" s="131"/>
      <c r="J178" s="132"/>
      <c r="K178" s="132"/>
      <c r="L178" s="132"/>
      <c r="M178" s="132"/>
      <c r="N178" s="132"/>
      <c r="O178" s="132"/>
      <c r="P178" s="132"/>
      <c r="Q178" s="1"/>
      <c r="R178" s="1"/>
      <c r="S178" s="1"/>
      <c r="T178" s="1"/>
      <c r="U178" s="1"/>
      <c r="V178" s="193"/>
      <c r="W178" s="53"/>
    </row>
    <row r="179" spans="1:26" x14ac:dyDescent="0.25">
      <c r="A179" s="10"/>
      <c r="B179" s="204"/>
      <c r="C179" s="10"/>
      <c r="D179" s="237" t="s">
        <v>8</v>
      </c>
      <c r="E179" s="237"/>
      <c r="F179" s="138"/>
      <c r="G179" s="171"/>
      <c r="H179" s="138"/>
      <c r="I179" s="138"/>
      <c r="J179" s="139"/>
      <c r="K179" s="139"/>
      <c r="L179" s="139"/>
      <c r="M179" s="139"/>
      <c r="N179" s="139"/>
      <c r="O179" s="139"/>
      <c r="P179" s="139"/>
      <c r="Q179" s="10"/>
      <c r="R179" s="10"/>
      <c r="S179" s="10"/>
      <c r="T179" s="10"/>
      <c r="U179" s="10"/>
      <c r="V179" s="190"/>
      <c r="W179" s="208"/>
      <c r="X179" s="137"/>
      <c r="Y179" s="137"/>
      <c r="Z179" s="137"/>
    </row>
    <row r="180" spans="1:26" x14ac:dyDescent="0.25">
      <c r="A180" s="10"/>
      <c r="B180" s="204"/>
      <c r="C180" s="172">
        <v>0</v>
      </c>
      <c r="D180" s="235" t="s">
        <v>94</v>
      </c>
      <c r="E180" s="235"/>
      <c r="F180" s="138"/>
      <c r="G180" s="171"/>
      <c r="H180" s="138"/>
      <c r="I180" s="138"/>
      <c r="J180" s="139"/>
      <c r="K180" s="139"/>
      <c r="L180" s="139"/>
      <c r="M180" s="139"/>
      <c r="N180" s="139"/>
      <c r="O180" s="139"/>
      <c r="P180" s="139"/>
      <c r="Q180" s="10"/>
      <c r="R180" s="10"/>
      <c r="S180" s="10"/>
      <c r="T180" s="10"/>
      <c r="U180" s="10"/>
      <c r="V180" s="190"/>
      <c r="W180" s="208"/>
      <c r="X180" s="137"/>
      <c r="Y180" s="137"/>
      <c r="Z180" s="137"/>
    </row>
    <row r="181" spans="1:26" ht="24.95" customHeight="1" x14ac:dyDescent="0.25">
      <c r="A181" s="179"/>
      <c r="B181" s="205">
        <v>86</v>
      </c>
      <c r="C181" s="180" t="s">
        <v>2049</v>
      </c>
      <c r="D181" s="236" t="s">
        <v>2050</v>
      </c>
      <c r="E181" s="236"/>
      <c r="F181" s="174" t="s">
        <v>279</v>
      </c>
      <c r="G181" s="175">
        <v>10</v>
      </c>
      <c r="H181" s="174"/>
      <c r="I181" s="174">
        <f>ROUND(G181*(H181),2)</f>
        <v>0</v>
      </c>
      <c r="J181" s="176">
        <f>ROUND(G181*(N181),2)</f>
        <v>50</v>
      </c>
      <c r="K181" s="177">
        <f>ROUND(G181*(O181),2)</f>
        <v>0</v>
      </c>
      <c r="L181" s="177">
        <f>ROUND(G181*(H181),2)</f>
        <v>0</v>
      </c>
      <c r="M181" s="177"/>
      <c r="N181" s="177">
        <v>5</v>
      </c>
      <c r="O181" s="177"/>
      <c r="P181" s="181"/>
      <c r="Q181" s="181"/>
      <c r="R181" s="181"/>
      <c r="S181" s="182">
        <f>ROUND(G181*(P181),3)</f>
        <v>0</v>
      </c>
      <c r="T181" s="178"/>
      <c r="U181" s="178"/>
      <c r="V181" s="191"/>
      <c r="W181" s="53"/>
      <c r="Z181">
        <v>0</v>
      </c>
    </row>
    <row r="182" spans="1:26" ht="24.95" customHeight="1" x14ac:dyDescent="0.25">
      <c r="A182" s="179"/>
      <c r="B182" s="205">
        <v>87</v>
      </c>
      <c r="C182" s="180" t="s">
        <v>2051</v>
      </c>
      <c r="D182" s="236" t="s">
        <v>2052</v>
      </c>
      <c r="E182" s="236"/>
      <c r="F182" s="174" t="s">
        <v>279</v>
      </c>
      <c r="G182" s="175">
        <v>20</v>
      </c>
      <c r="H182" s="174"/>
      <c r="I182" s="174">
        <f>ROUND(G182*(H182),2)</f>
        <v>0</v>
      </c>
      <c r="J182" s="176">
        <f>ROUND(G182*(N182),2)</f>
        <v>200</v>
      </c>
      <c r="K182" s="177">
        <f>ROUND(G182*(O182),2)</f>
        <v>0</v>
      </c>
      <c r="L182" s="177">
        <f>ROUND(G182*(H182),2)</f>
        <v>0</v>
      </c>
      <c r="M182" s="177"/>
      <c r="N182" s="177">
        <v>10</v>
      </c>
      <c r="O182" s="177"/>
      <c r="P182" s="181"/>
      <c r="Q182" s="181"/>
      <c r="R182" s="181"/>
      <c r="S182" s="182">
        <f>ROUND(G182*(P182),3)</f>
        <v>0</v>
      </c>
      <c r="T182" s="178"/>
      <c r="U182" s="178"/>
      <c r="V182" s="191"/>
      <c r="W182" s="53"/>
      <c r="Z182">
        <v>0</v>
      </c>
    </row>
    <row r="183" spans="1:26" ht="24.95" customHeight="1" x14ac:dyDescent="0.25">
      <c r="A183" s="179"/>
      <c r="B183" s="205">
        <v>88</v>
      </c>
      <c r="C183" s="180" t="s">
        <v>2053</v>
      </c>
      <c r="D183" s="236" t="s">
        <v>2054</v>
      </c>
      <c r="E183" s="236"/>
      <c r="F183" s="174" t="s">
        <v>279</v>
      </c>
      <c r="G183" s="175">
        <v>10</v>
      </c>
      <c r="H183" s="174"/>
      <c r="I183" s="174">
        <f>ROUND(G183*(H183),2)</f>
        <v>0</v>
      </c>
      <c r="J183" s="176">
        <f>ROUND(G183*(N183),2)</f>
        <v>100</v>
      </c>
      <c r="K183" s="177">
        <f>ROUND(G183*(O183),2)</f>
        <v>0</v>
      </c>
      <c r="L183" s="177">
        <f>ROUND(G183*(H183),2)</f>
        <v>0</v>
      </c>
      <c r="M183" s="177"/>
      <c r="N183" s="177">
        <v>10</v>
      </c>
      <c r="O183" s="177"/>
      <c r="P183" s="181"/>
      <c r="Q183" s="181"/>
      <c r="R183" s="181"/>
      <c r="S183" s="182">
        <f>ROUND(G183*(P183),3)</f>
        <v>0</v>
      </c>
      <c r="T183" s="178"/>
      <c r="U183" s="178"/>
      <c r="V183" s="191"/>
      <c r="W183" s="53"/>
      <c r="Z183">
        <v>0</v>
      </c>
    </row>
    <row r="184" spans="1:26" ht="24.95" customHeight="1" x14ac:dyDescent="0.25">
      <c r="A184" s="179"/>
      <c r="B184" s="205">
        <v>89</v>
      </c>
      <c r="C184" s="180" t="s">
        <v>2055</v>
      </c>
      <c r="D184" s="236" t="s">
        <v>2056</v>
      </c>
      <c r="E184" s="236"/>
      <c r="F184" s="174" t="s">
        <v>279</v>
      </c>
      <c r="G184" s="175">
        <v>2</v>
      </c>
      <c r="H184" s="174"/>
      <c r="I184" s="174">
        <f>ROUND(G184*(H184),2)</f>
        <v>0</v>
      </c>
      <c r="J184" s="176">
        <f>ROUND(G184*(N184),2)</f>
        <v>60</v>
      </c>
      <c r="K184" s="177">
        <f>ROUND(G184*(O184),2)</f>
        <v>0</v>
      </c>
      <c r="L184" s="177">
        <f>ROUND(G184*(H184),2)</f>
        <v>0</v>
      </c>
      <c r="M184" s="177"/>
      <c r="N184" s="177">
        <v>30</v>
      </c>
      <c r="O184" s="177"/>
      <c r="P184" s="181"/>
      <c r="Q184" s="181"/>
      <c r="R184" s="181"/>
      <c r="S184" s="182">
        <f>ROUND(G184*(P184),3)</f>
        <v>0</v>
      </c>
      <c r="T184" s="178"/>
      <c r="U184" s="178"/>
      <c r="V184" s="191"/>
      <c r="W184" s="53"/>
      <c r="Z184">
        <v>0</v>
      </c>
    </row>
    <row r="185" spans="1:26" ht="24.95" customHeight="1" x14ac:dyDescent="0.25">
      <c r="A185" s="179"/>
      <c r="B185" s="205">
        <v>90</v>
      </c>
      <c r="C185" s="180" t="s">
        <v>2057</v>
      </c>
      <c r="D185" s="236" t="s">
        <v>2058</v>
      </c>
      <c r="E185" s="236"/>
      <c r="F185" s="174" t="s">
        <v>279</v>
      </c>
      <c r="G185" s="175">
        <v>1</v>
      </c>
      <c r="H185" s="174"/>
      <c r="I185" s="174">
        <f>ROUND(G185*(H185),2)</f>
        <v>0</v>
      </c>
      <c r="J185" s="176">
        <f>ROUND(G185*(N185),2)</f>
        <v>20</v>
      </c>
      <c r="K185" s="177">
        <f>ROUND(G185*(O185),2)</f>
        <v>0</v>
      </c>
      <c r="L185" s="177">
        <f>ROUND(G185*(H185),2)</f>
        <v>0</v>
      </c>
      <c r="M185" s="177"/>
      <c r="N185" s="177">
        <v>20</v>
      </c>
      <c r="O185" s="177"/>
      <c r="P185" s="181"/>
      <c r="Q185" s="181"/>
      <c r="R185" s="181"/>
      <c r="S185" s="182">
        <f>ROUND(G185*(P185),3)</f>
        <v>0</v>
      </c>
      <c r="T185" s="178"/>
      <c r="U185" s="178"/>
      <c r="V185" s="191"/>
      <c r="W185" s="53"/>
      <c r="Z185">
        <v>0</v>
      </c>
    </row>
    <row r="186" spans="1:26" x14ac:dyDescent="0.25">
      <c r="A186" s="10"/>
      <c r="B186" s="204"/>
      <c r="C186" s="172">
        <v>0</v>
      </c>
      <c r="D186" s="235" t="s">
        <v>94</v>
      </c>
      <c r="E186" s="235"/>
      <c r="F186" s="138"/>
      <c r="G186" s="171"/>
      <c r="H186" s="138"/>
      <c r="I186" s="140">
        <f>ROUND((SUM(I180:I185))/1,2)</f>
        <v>0</v>
      </c>
      <c r="J186" s="139"/>
      <c r="K186" s="139"/>
      <c r="L186" s="139">
        <f>ROUND((SUM(L180:L185))/1,2)</f>
        <v>0</v>
      </c>
      <c r="M186" s="139">
        <f>ROUND((SUM(M180:M185))/1,2)</f>
        <v>0</v>
      </c>
      <c r="N186" s="139"/>
      <c r="O186" s="139"/>
      <c r="P186" s="184"/>
      <c r="Q186" s="1"/>
      <c r="R186" s="1"/>
      <c r="S186" s="184">
        <f>ROUND((SUM(S180:S185))/1,2)</f>
        <v>0</v>
      </c>
      <c r="T186" s="2"/>
      <c r="U186" s="2"/>
      <c r="V186" s="192">
        <f>ROUND((SUM(V180:V185))/1,2)</f>
        <v>0</v>
      </c>
      <c r="W186" s="53"/>
    </row>
    <row r="187" spans="1:26" x14ac:dyDescent="0.25">
      <c r="A187" s="1"/>
      <c r="B187" s="200"/>
      <c r="C187" s="1"/>
      <c r="D187" s="1"/>
      <c r="E187" s="131"/>
      <c r="F187" s="131"/>
      <c r="G187" s="165"/>
      <c r="H187" s="131"/>
      <c r="I187" s="131"/>
      <c r="J187" s="132"/>
      <c r="K187" s="132"/>
      <c r="L187" s="132"/>
      <c r="M187" s="132"/>
      <c r="N187" s="132"/>
      <c r="O187" s="132"/>
      <c r="P187" s="132"/>
      <c r="Q187" s="1"/>
      <c r="R187" s="1"/>
      <c r="S187" s="1"/>
      <c r="T187" s="1"/>
      <c r="U187" s="1"/>
      <c r="V187" s="193"/>
      <c r="W187" s="53"/>
    </row>
    <row r="188" spans="1:26" x14ac:dyDescent="0.25">
      <c r="A188" s="10"/>
      <c r="B188" s="204"/>
      <c r="C188" s="10"/>
      <c r="D188" s="237" t="s">
        <v>8</v>
      </c>
      <c r="E188" s="237"/>
      <c r="F188" s="138"/>
      <c r="G188" s="171"/>
      <c r="H188" s="138"/>
      <c r="I188" s="140">
        <f>ROUND((SUM(I179:I187))/2,2)</f>
        <v>0</v>
      </c>
      <c r="J188" s="139"/>
      <c r="K188" s="139"/>
      <c r="L188" s="139">
        <f>ROUND((SUM(L179:L187))/2,2)</f>
        <v>0</v>
      </c>
      <c r="M188" s="139">
        <f>ROUND((SUM(M179:M187))/2,2)</f>
        <v>0</v>
      </c>
      <c r="N188" s="139"/>
      <c r="O188" s="139"/>
      <c r="P188" s="184"/>
      <c r="Q188" s="1"/>
      <c r="R188" s="1"/>
      <c r="S188" s="184">
        <f>ROUND((SUM(S179:S187))/2,2)</f>
        <v>0</v>
      </c>
      <c r="T188" s="1"/>
      <c r="U188" s="1"/>
      <c r="V188" s="192">
        <f>ROUND((SUM(V179:V187))/2,2)</f>
        <v>0</v>
      </c>
      <c r="W188" s="53"/>
    </row>
    <row r="189" spans="1:26" x14ac:dyDescent="0.25">
      <c r="A189" s="1"/>
      <c r="B189" s="206"/>
      <c r="C189" s="185"/>
      <c r="D189" s="238" t="s">
        <v>95</v>
      </c>
      <c r="E189" s="238"/>
      <c r="F189" s="186"/>
      <c r="G189" s="187"/>
      <c r="H189" s="186"/>
      <c r="I189" s="186">
        <f>ROUND((SUM(I82:I188))/3,2)</f>
        <v>0</v>
      </c>
      <c r="J189" s="188"/>
      <c r="K189" s="188">
        <f>ROUND((SUM(K82:K188))/3,2)</f>
        <v>0</v>
      </c>
      <c r="L189" s="188">
        <f>ROUND((SUM(L82:L188))/3,2)</f>
        <v>0</v>
      </c>
      <c r="M189" s="188">
        <f>ROUND((SUM(M82:M188))/3,2)</f>
        <v>0</v>
      </c>
      <c r="N189" s="188"/>
      <c r="O189" s="188"/>
      <c r="P189" s="187"/>
      <c r="Q189" s="185"/>
      <c r="R189" s="185"/>
      <c r="S189" s="187">
        <f>ROUND((SUM(S82:S188))/3,2)</f>
        <v>0</v>
      </c>
      <c r="T189" s="185"/>
      <c r="U189" s="185"/>
      <c r="V189" s="194">
        <f>ROUND((SUM(V82:V188))/3,2)</f>
        <v>0</v>
      </c>
      <c r="W189" s="53"/>
      <c r="Z189">
        <f>(SUM(Z82:Z188))</f>
        <v>0</v>
      </c>
    </row>
  </sheetData>
  <mergeCells count="153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I73:P73"/>
    <mergeCell ref="D82:E82"/>
    <mergeCell ref="D83:E83"/>
    <mergeCell ref="B63:D63"/>
    <mergeCell ref="B64:D64"/>
    <mergeCell ref="B65:D65"/>
    <mergeCell ref="B67:D67"/>
    <mergeCell ref="B71:V71"/>
    <mergeCell ref="H1:I1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D84:E84"/>
    <mergeCell ref="D85:E85"/>
    <mergeCell ref="D86:E86"/>
    <mergeCell ref="D87:E87"/>
    <mergeCell ref="D89:E89"/>
    <mergeCell ref="D91:E91"/>
    <mergeCell ref="B73:E73"/>
    <mergeCell ref="B74:E74"/>
    <mergeCell ref="B75:E75"/>
    <mergeCell ref="D98:E98"/>
    <mergeCell ref="D99:E99"/>
    <mergeCell ref="D100:E100"/>
    <mergeCell ref="D101:E101"/>
    <mergeCell ref="D102:E102"/>
    <mergeCell ref="D103:E103"/>
    <mergeCell ref="D92:E92"/>
    <mergeCell ref="D93:E93"/>
    <mergeCell ref="D94:E94"/>
    <mergeCell ref="D95:E95"/>
    <mergeCell ref="D96:E96"/>
    <mergeCell ref="D97:E97"/>
    <mergeCell ref="D110:E110"/>
    <mergeCell ref="D111:E111"/>
    <mergeCell ref="D112:E112"/>
    <mergeCell ref="D113:E113"/>
    <mergeCell ref="D114:E114"/>
    <mergeCell ref="D115:E115"/>
    <mergeCell ref="D104:E104"/>
    <mergeCell ref="D105:E105"/>
    <mergeCell ref="D106:E106"/>
    <mergeCell ref="D107:E107"/>
    <mergeCell ref="D108:E108"/>
    <mergeCell ref="D109:E109"/>
    <mergeCell ref="D122:E122"/>
    <mergeCell ref="D123:E123"/>
    <mergeCell ref="D124:E124"/>
    <mergeCell ref="D125:E125"/>
    <mergeCell ref="D126:E126"/>
    <mergeCell ref="D127:E127"/>
    <mergeCell ref="D116:E116"/>
    <mergeCell ref="D117:E117"/>
    <mergeCell ref="D118:E118"/>
    <mergeCell ref="D119:E119"/>
    <mergeCell ref="D120:E120"/>
    <mergeCell ref="D121:E121"/>
    <mergeCell ref="D134:E134"/>
    <mergeCell ref="D135:E135"/>
    <mergeCell ref="D136:E136"/>
    <mergeCell ref="D137:E137"/>
    <mergeCell ref="D138:E138"/>
    <mergeCell ref="D139:E139"/>
    <mergeCell ref="D128:E128"/>
    <mergeCell ref="D129:E129"/>
    <mergeCell ref="D130:E130"/>
    <mergeCell ref="D131:E131"/>
    <mergeCell ref="D132:E132"/>
    <mergeCell ref="D133:E133"/>
    <mergeCell ref="D146:E146"/>
    <mergeCell ref="D147:E147"/>
    <mergeCell ref="D148:E148"/>
    <mergeCell ref="D149:E149"/>
    <mergeCell ref="D150:E150"/>
    <mergeCell ref="D151:E151"/>
    <mergeCell ref="D140:E140"/>
    <mergeCell ref="D141:E141"/>
    <mergeCell ref="D142:E142"/>
    <mergeCell ref="D143:E143"/>
    <mergeCell ref="D144:E144"/>
    <mergeCell ref="D145:E145"/>
    <mergeCell ref="D158:E158"/>
    <mergeCell ref="D159:E159"/>
    <mergeCell ref="D160:E160"/>
    <mergeCell ref="D161:E161"/>
    <mergeCell ref="D162:E162"/>
    <mergeCell ref="D163:E163"/>
    <mergeCell ref="D152:E152"/>
    <mergeCell ref="D153:E153"/>
    <mergeCell ref="D154:E154"/>
    <mergeCell ref="D155:E155"/>
    <mergeCell ref="D156:E156"/>
    <mergeCell ref="D157:E157"/>
    <mergeCell ref="D170:E170"/>
    <mergeCell ref="D171:E171"/>
    <mergeCell ref="D172:E172"/>
    <mergeCell ref="D173:E173"/>
    <mergeCell ref="D174:E174"/>
    <mergeCell ref="D175:E175"/>
    <mergeCell ref="D164:E164"/>
    <mergeCell ref="D165:E165"/>
    <mergeCell ref="D166:E166"/>
    <mergeCell ref="D167:E167"/>
    <mergeCell ref="D168:E168"/>
    <mergeCell ref="D169:E169"/>
    <mergeCell ref="D184:E184"/>
    <mergeCell ref="D185:E185"/>
    <mergeCell ref="D186:E186"/>
    <mergeCell ref="D188:E188"/>
    <mergeCell ref="D189:E189"/>
    <mergeCell ref="D177:E177"/>
    <mergeCell ref="D179:E179"/>
    <mergeCell ref="D180:E180"/>
    <mergeCell ref="D181:E181"/>
    <mergeCell ref="D182:E182"/>
    <mergeCell ref="D183:E183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1:B81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300" r:id="rId1"/>
  <headerFooter>
    <oddHeader>&amp;C&amp;B&amp; Rozpočet Rev., rek.a vyb.existujúcej šp. infrašt. a jej príslušenstva - Zimný štadión Banská Bystrica / SO04  Rekonštrukcia WC pri VIP zóne hala A - elektroinštalácia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17</vt:i4>
      </vt:variant>
    </vt:vector>
  </HeadingPairs>
  <TitlesOfParts>
    <vt:vector size="35" baseType="lpstr">
      <vt:lpstr>Rekapitulácia</vt:lpstr>
      <vt:lpstr>SO 27520</vt:lpstr>
      <vt:lpstr>SO 27521</vt:lpstr>
      <vt:lpstr>SO 27522</vt:lpstr>
      <vt:lpstr>SO 27523</vt:lpstr>
      <vt:lpstr>SO 27524</vt:lpstr>
      <vt:lpstr>SO 27525</vt:lpstr>
      <vt:lpstr>SO 27526</vt:lpstr>
      <vt:lpstr>SO 27527</vt:lpstr>
      <vt:lpstr>SO 27528</vt:lpstr>
      <vt:lpstr>SO 27529</vt:lpstr>
      <vt:lpstr>SO 27530</vt:lpstr>
      <vt:lpstr>SO 27531</vt:lpstr>
      <vt:lpstr>SO 27532</vt:lpstr>
      <vt:lpstr>SO 27533</vt:lpstr>
      <vt:lpstr>SO 27534</vt:lpstr>
      <vt:lpstr>SO 27535</vt:lpstr>
      <vt:lpstr>SO 27536</vt:lpstr>
      <vt:lpstr>'SO 27520'!Oblasť_tlače</vt:lpstr>
      <vt:lpstr>'SO 27521'!Oblasť_tlače</vt:lpstr>
      <vt:lpstr>'SO 27522'!Oblasť_tlače</vt:lpstr>
      <vt:lpstr>'SO 27523'!Oblasť_tlače</vt:lpstr>
      <vt:lpstr>'SO 27524'!Oblasť_tlače</vt:lpstr>
      <vt:lpstr>'SO 27525'!Oblasť_tlače</vt:lpstr>
      <vt:lpstr>'SO 27526'!Oblasť_tlače</vt:lpstr>
      <vt:lpstr>'SO 27527'!Oblasť_tlače</vt:lpstr>
      <vt:lpstr>'SO 27528'!Oblasť_tlače</vt:lpstr>
      <vt:lpstr>'SO 27529'!Oblasť_tlače</vt:lpstr>
      <vt:lpstr>'SO 27530'!Oblasť_tlače</vt:lpstr>
      <vt:lpstr>'SO 27531'!Oblasť_tlače</vt:lpstr>
      <vt:lpstr>'SO 27532'!Oblasť_tlače</vt:lpstr>
      <vt:lpstr>'SO 27533'!Oblasť_tlače</vt:lpstr>
      <vt:lpstr>'SO 27534'!Oblasť_tlače</vt:lpstr>
      <vt:lpstr>'SO 27535'!Oblasť_tlače</vt:lpstr>
      <vt:lpstr>'SO 27536'!Oblasť_tlače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usr001</dc:creator>
  <cp:lastModifiedBy>Ján Halgaš</cp:lastModifiedBy>
  <cp:lastPrinted>2020-05-20T20:03:30Z</cp:lastPrinted>
  <dcterms:created xsi:type="dcterms:W3CDTF">2020-05-20T19:03:22Z</dcterms:created>
  <dcterms:modified xsi:type="dcterms:W3CDTF">2020-05-20T20:03:57Z</dcterms:modified>
</cp:coreProperties>
</file>