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Optiplex\Desktop\"/>
    </mc:Choice>
  </mc:AlternateContent>
  <bookViews>
    <workbookView xWindow="0" yWindow="0" windowWidth="28800" windowHeight="11835" firstSheet="11" activeTab="16"/>
  </bookViews>
  <sheets>
    <sheet name="Rekapitulácia" sheetId="1" r:id="rId1"/>
    <sheet name="Krycí list stavby" sheetId="2" r:id="rId2"/>
    <sheet name="Kryci_list 2901" sheetId="3" r:id="rId3"/>
    <sheet name="Rekap 2901" sheetId="4" r:id="rId4"/>
    <sheet name="022026-A1 - Blok A12901" sheetId="5" r:id="rId5"/>
    <sheet name="Kryci_list 2902" sheetId="6" r:id="rId6"/>
    <sheet name="Rekap 2902" sheetId="7" r:id="rId7"/>
    <sheet name="022026-A3 - Blok A32902" sheetId="8" r:id="rId8"/>
    <sheet name="Kryci_list 2903" sheetId="9" r:id="rId9"/>
    <sheet name="Rekap 2903" sheetId="10" r:id="rId10"/>
    <sheet name="022026-B1 - Blok B12903" sheetId="11" r:id="rId11"/>
    <sheet name="Kryci_list 2904" sheetId="12" r:id="rId12"/>
    <sheet name="Rekap 2904" sheetId="13" r:id="rId13"/>
    <sheet name="022026-Spojchodba - Spo2904" sheetId="14" r:id="rId14"/>
    <sheet name="Kryci_list 2905" sheetId="15" r:id="rId15"/>
    <sheet name="Rekap 2905" sheetId="16" r:id="rId16"/>
    <sheet name="022026 spojchodba L , č2905" sheetId="17" r:id="rId17"/>
  </sheets>
  <definedNames>
    <definedName name="_xlnm.Print_Titles" localSheetId="16">'022026 spojchodba L , č2905'!$8:$8</definedName>
    <definedName name="_xlnm.Print_Titles" localSheetId="4">'022026-A1 - Blok A12901'!$8:$8</definedName>
    <definedName name="_xlnm.Print_Titles" localSheetId="7">'022026-A3 - Blok A32902'!$8:$8</definedName>
    <definedName name="_xlnm.Print_Titles" localSheetId="10">'022026-B1 - Blok B12903'!$8:$8</definedName>
    <definedName name="_xlnm.Print_Titles" localSheetId="13">'022026-Spojchodba - Spo2904'!$8:$8</definedName>
    <definedName name="_xlnm.Print_Titles" localSheetId="3">'Rekap 2901'!$9:$9</definedName>
    <definedName name="_xlnm.Print_Titles" localSheetId="6">'Rekap 2902'!$9:$9</definedName>
    <definedName name="_xlnm.Print_Titles" localSheetId="9">'Rekap 2903'!$9:$9</definedName>
    <definedName name="_xlnm.Print_Titles" localSheetId="12">'Rekap 2904'!$9:$9</definedName>
    <definedName name="_xlnm.Print_Titles" localSheetId="15">'Rekap 2905'!$9:$9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D15" i="2"/>
  <c r="E15" i="2"/>
  <c r="F15" i="2"/>
  <c r="D16" i="2"/>
  <c r="E16" i="2"/>
  <c r="F16" i="2"/>
  <c r="D17" i="2"/>
  <c r="E17" i="2"/>
  <c r="F17" i="2"/>
  <c r="D18" i="2"/>
  <c r="E18" i="2"/>
  <c r="F18" i="2"/>
  <c r="J18" i="2"/>
  <c r="D19" i="2"/>
  <c r="E19" i="2"/>
  <c r="F19" i="2"/>
  <c r="F20" i="2" s="1"/>
  <c r="J19" i="2"/>
  <c r="J20" i="2"/>
  <c r="F22" i="2"/>
  <c r="J22" i="2"/>
  <c r="F23" i="2"/>
  <c r="J23" i="2"/>
  <c r="F24" i="2"/>
  <c r="J24" i="2"/>
  <c r="J27" i="2" s="1"/>
  <c r="C7" i="1"/>
  <c r="D7" i="1"/>
  <c r="B7" i="1" s="1"/>
  <c r="E7" i="1"/>
  <c r="E12" i="1" s="1"/>
  <c r="F7" i="1"/>
  <c r="B8" i="1"/>
  <c r="G8" i="1" s="1"/>
  <c r="C8" i="1"/>
  <c r="D8" i="1"/>
  <c r="E8" i="1"/>
  <c r="F8" i="1"/>
  <c r="C9" i="1"/>
  <c r="D9" i="1"/>
  <c r="B9" i="1" s="1"/>
  <c r="G9" i="1" s="1"/>
  <c r="E9" i="1"/>
  <c r="F9" i="1"/>
  <c r="B10" i="1"/>
  <c r="G10" i="1" s="1"/>
  <c r="C10" i="1"/>
  <c r="D10" i="1"/>
  <c r="E10" i="1"/>
  <c r="F10" i="1"/>
  <c r="C11" i="1"/>
  <c r="D11" i="1"/>
  <c r="B11" i="1" s="1"/>
  <c r="G11" i="1" s="1"/>
  <c r="E11" i="1"/>
  <c r="F11" i="1"/>
  <c r="C12" i="1"/>
  <c r="F12" i="1"/>
  <c r="D15" i="15"/>
  <c r="E15" i="15"/>
  <c r="F15" i="15"/>
  <c r="J23" i="15" s="1"/>
  <c r="D16" i="15"/>
  <c r="E16" i="15"/>
  <c r="F16" i="15"/>
  <c r="J16" i="15"/>
  <c r="J20" i="15" s="1"/>
  <c r="F22" i="15"/>
  <c r="J22" i="15"/>
  <c r="F24" i="15"/>
  <c r="J24" i="15"/>
  <c r="I30" i="15"/>
  <c r="J30" i="15" s="1"/>
  <c r="B11" i="16"/>
  <c r="C11" i="16"/>
  <c r="D11" i="16"/>
  <c r="E11" i="16"/>
  <c r="F11" i="16"/>
  <c r="B12" i="16"/>
  <c r="C12" i="16"/>
  <c r="D12" i="16"/>
  <c r="E12" i="16"/>
  <c r="F12" i="16"/>
  <c r="B13" i="16"/>
  <c r="C13" i="16"/>
  <c r="D13" i="16"/>
  <c r="E13" i="16"/>
  <c r="F13" i="16"/>
  <c r="B14" i="16"/>
  <c r="C14" i="16"/>
  <c r="D14" i="16"/>
  <c r="E14" i="16"/>
  <c r="F14" i="16"/>
  <c r="B15" i="16"/>
  <c r="C15" i="16"/>
  <c r="D15" i="16"/>
  <c r="E15" i="16"/>
  <c r="F15" i="16"/>
  <c r="B18" i="16"/>
  <c r="C18" i="16"/>
  <c r="D18" i="16"/>
  <c r="E18" i="16"/>
  <c r="F18" i="16"/>
  <c r="B19" i="16"/>
  <c r="C19" i="16"/>
  <c r="D19" i="16"/>
  <c r="E19" i="16"/>
  <c r="F19" i="16"/>
  <c r="B20" i="16"/>
  <c r="C20" i="16"/>
  <c r="D20" i="16"/>
  <c r="E20" i="16"/>
  <c r="F20" i="16"/>
  <c r="B21" i="16"/>
  <c r="C21" i="16"/>
  <c r="D21" i="16"/>
  <c r="E21" i="16"/>
  <c r="F21" i="16"/>
  <c r="B22" i="16"/>
  <c r="C22" i="16"/>
  <c r="D22" i="16"/>
  <c r="E22" i="16"/>
  <c r="F22" i="16"/>
  <c r="B23" i="16"/>
  <c r="C23" i="16"/>
  <c r="D23" i="16"/>
  <c r="E23" i="16"/>
  <c r="F23" i="16"/>
  <c r="B25" i="16"/>
  <c r="C25" i="16"/>
  <c r="D25" i="16"/>
  <c r="E25" i="16"/>
  <c r="F25" i="16"/>
  <c r="I12" i="17"/>
  <c r="J12" i="17"/>
  <c r="K12" i="17"/>
  <c r="L12" i="17"/>
  <c r="M12" i="17"/>
  <c r="S12" i="17"/>
  <c r="V12" i="17"/>
  <c r="G13" i="17"/>
  <c r="H13" i="17"/>
  <c r="I13" i="17"/>
  <c r="M13" i="17"/>
  <c r="M41" i="17" s="1"/>
  <c r="S13" i="17"/>
  <c r="V13" i="17"/>
  <c r="I16" i="17"/>
  <c r="J16" i="17"/>
  <c r="K16" i="17"/>
  <c r="L16" i="17"/>
  <c r="M16" i="17"/>
  <c r="S16" i="17"/>
  <c r="S19" i="17" s="1"/>
  <c r="V16" i="17"/>
  <c r="I17" i="17"/>
  <c r="J17" i="17"/>
  <c r="K17" i="17"/>
  <c r="K91" i="17" s="1"/>
  <c r="L17" i="17"/>
  <c r="M17" i="17"/>
  <c r="S17" i="17"/>
  <c r="V17" i="17"/>
  <c r="I18" i="17"/>
  <c r="I19" i="17" s="1"/>
  <c r="J18" i="17"/>
  <c r="K18" i="17"/>
  <c r="L18" i="17"/>
  <c r="L19" i="17" s="1"/>
  <c r="M18" i="17"/>
  <c r="S18" i="17"/>
  <c r="V18" i="17"/>
  <c r="G19" i="17"/>
  <c r="H19" i="17"/>
  <c r="M19" i="17"/>
  <c r="I22" i="17"/>
  <c r="J22" i="17"/>
  <c r="K22" i="17"/>
  <c r="L22" i="17"/>
  <c r="M22" i="17"/>
  <c r="S22" i="17"/>
  <c r="S24" i="17" s="1"/>
  <c r="V22" i="17"/>
  <c r="I23" i="17"/>
  <c r="J23" i="17"/>
  <c r="K23" i="17"/>
  <c r="L23" i="17"/>
  <c r="M23" i="17"/>
  <c r="S23" i="17"/>
  <c r="V23" i="17"/>
  <c r="V24" i="17" s="1"/>
  <c r="G24" i="17"/>
  <c r="H24" i="17"/>
  <c r="I24" i="17"/>
  <c r="L24" i="17"/>
  <c r="M24" i="17"/>
  <c r="I27" i="17"/>
  <c r="I39" i="17" s="1"/>
  <c r="J27" i="17"/>
  <c r="K27" i="17"/>
  <c r="L27" i="17"/>
  <c r="M27" i="17"/>
  <c r="H39" i="17" s="1"/>
  <c r="S27" i="17"/>
  <c r="V27" i="17"/>
  <c r="I28" i="17"/>
  <c r="J28" i="17"/>
  <c r="K28" i="17"/>
  <c r="L28" i="17"/>
  <c r="M28" i="17"/>
  <c r="S28" i="17"/>
  <c r="S39" i="17" s="1"/>
  <c r="V28" i="17"/>
  <c r="I29" i="17"/>
  <c r="J29" i="17"/>
  <c r="K29" i="17"/>
  <c r="L29" i="17"/>
  <c r="M29" i="17"/>
  <c r="S29" i="17"/>
  <c r="V29" i="17"/>
  <c r="V39" i="17" s="1"/>
  <c r="I30" i="17"/>
  <c r="J30" i="17"/>
  <c r="K30" i="17"/>
  <c r="L30" i="17"/>
  <c r="L39" i="17" s="1"/>
  <c r="M30" i="17"/>
  <c r="S30" i="17"/>
  <c r="V30" i="17"/>
  <c r="I31" i="17"/>
  <c r="J31" i="17"/>
  <c r="K31" i="17"/>
  <c r="L31" i="17"/>
  <c r="M31" i="17"/>
  <c r="S31" i="17"/>
  <c r="V31" i="17"/>
  <c r="I32" i="17"/>
  <c r="J32" i="17"/>
  <c r="K32" i="17"/>
  <c r="L32" i="17"/>
  <c r="M32" i="17"/>
  <c r="S32" i="17"/>
  <c r="V32" i="17"/>
  <c r="I33" i="17"/>
  <c r="J33" i="17"/>
  <c r="K33" i="17"/>
  <c r="L33" i="17"/>
  <c r="M33" i="17"/>
  <c r="S33" i="17"/>
  <c r="V33" i="17"/>
  <c r="I34" i="17"/>
  <c r="J34" i="17"/>
  <c r="K34" i="17"/>
  <c r="L34" i="17"/>
  <c r="M34" i="17"/>
  <c r="S34" i="17"/>
  <c r="V34" i="17"/>
  <c r="I35" i="17"/>
  <c r="J35" i="17"/>
  <c r="K35" i="17"/>
  <c r="L35" i="17"/>
  <c r="M35" i="17"/>
  <c r="S35" i="17"/>
  <c r="V35" i="17"/>
  <c r="I36" i="17"/>
  <c r="J36" i="17"/>
  <c r="K36" i="17"/>
  <c r="L36" i="17"/>
  <c r="M36" i="17"/>
  <c r="S36" i="17"/>
  <c r="V36" i="17"/>
  <c r="I37" i="17"/>
  <c r="J37" i="17"/>
  <c r="K37" i="17"/>
  <c r="L37" i="17"/>
  <c r="M37" i="17"/>
  <c r="S37" i="17"/>
  <c r="V37" i="17"/>
  <c r="I38" i="17"/>
  <c r="J38" i="17"/>
  <c r="K38" i="17"/>
  <c r="L38" i="17"/>
  <c r="M38" i="17"/>
  <c r="S38" i="17"/>
  <c r="V38" i="17"/>
  <c r="G39" i="17"/>
  <c r="M39" i="17"/>
  <c r="I45" i="17"/>
  <c r="J45" i="17"/>
  <c r="K45" i="17"/>
  <c r="L45" i="17"/>
  <c r="M45" i="17"/>
  <c r="S45" i="17"/>
  <c r="V45" i="17"/>
  <c r="I46" i="17"/>
  <c r="J46" i="17"/>
  <c r="K46" i="17"/>
  <c r="L46" i="17"/>
  <c r="M46" i="17"/>
  <c r="S46" i="17"/>
  <c r="V46" i="17"/>
  <c r="I47" i="17"/>
  <c r="J47" i="17"/>
  <c r="K47" i="17"/>
  <c r="L47" i="17"/>
  <c r="M47" i="17"/>
  <c r="H55" i="17" s="1"/>
  <c r="S47" i="17"/>
  <c r="V47" i="17"/>
  <c r="I48" i="17"/>
  <c r="J48" i="17"/>
  <c r="K48" i="17"/>
  <c r="L48" i="17"/>
  <c r="M48" i="17"/>
  <c r="S48" i="17"/>
  <c r="S55" i="17" s="1"/>
  <c r="V48" i="17"/>
  <c r="I49" i="17"/>
  <c r="J49" i="17"/>
  <c r="K49" i="17"/>
  <c r="L49" i="17"/>
  <c r="M49" i="17"/>
  <c r="S49" i="17"/>
  <c r="V49" i="17"/>
  <c r="I50" i="17"/>
  <c r="J50" i="17"/>
  <c r="K50" i="17"/>
  <c r="L50" i="17"/>
  <c r="M50" i="17"/>
  <c r="S50" i="17"/>
  <c r="V50" i="17"/>
  <c r="I51" i="17"/>
  <c r="J51" i="17"/>
  <c r="K51" i="17"/>
  <c r="L51" i="17"/>
  <c r="M51" i="17"/>
  <c r="S51" i="17"/>
  <c r="V51" i="17"/>
  <c r="I52" i="17"/>
  <c r="J52" i="17"/>
  <c r="K52" i="17"/>
  <c r="L52" i="17"/>
  <c r="M52" i="17"/>
  <c r="S52" i="17"/>
  <c r="V52" i="17"/>
  <c r="I53" i="17"/>
  <c r="J53" i="17"/>
  <c r="K53" i="17"/>
  <c r="L53" i="17"/>
  <c r="M53" i="17"/>
  <c r="S53" i="17"/>
  <c r="V53" i="17"/>
  <c r="I54" i="17"/>
  <c r="J54" i="17"/>
  <c r="K54" i="17"/>
  <c r="L54" i="17"/>
  <c r="M54" i="17"/>
  <c r="S54" i="17"/>
  <c r="V54" i="17"/>
  <c r="G55" i="17"/>
  <c r="M55" i="17"/>
  <c r="I58" i="17"/>
  <c r="J58" i="17"/>
  <c r="K58" i="17"/>
  <c r="L58" i="17"/>
  <c r="M58" i="17"/>
  <c r="S58" i="17"/>
  <c r="V58" i="17"/>
  <c r="I59" i="17"/>
  <c r="J59" i="17"/>
  <c r="K59" i="17"/>
  <c r="L59" i="17"/>
  <c r="L62" i="17" s="1"/>
  <c r="M59" i="17"/>
  <c r="S59" i="17"/>
  <c r="V59" i="17"/>
  <c r="V62" i="17" s="1"/>
  <c r="I60" i="17"/>
  <c r="J60" i="17"/>
  <c r="K60" i="17"/>
  <c r="L60" i="17"/>
  <c r="M60" i="17"/>
  <c r="M62" i="17" s="1"/>
  <c r="H89" i="17" s="1"/>
  <c r="S60" i="17"/>
  <c r="V60" i="17"/>
  <c r="I61" i="17"/>
  <c r="I62" i="17" s="1"/>
  <c r="J61" i="17"/>
  <c r="K61" i="17"/>
  <c r="L61" i="17"/>
  <c r="M61" i="17"/>
  <c r="H62" i="17" s="1"/>
  <c r="S61" i="17"/>
  <c r="V61" i="17"/>
  <c r="S62" i="17"/>
  <c r="I65" i="17"/>
  <c r="J65" i="17"/>
  <c r="K65" i="17"/>
  <c r="L65" i="17"/>
  <c r="M65" i="17"/>
  <c r="S65" i="17"/>
  <c r="V65" i="17"/>
  <c r="V70" i="17" s="1"/>
  <c r="I66" i="17"/>
  <c r="I70" i="17" s="1"/>
  <c r="J66" i="17"/>
  <c r="K66" i="17"/>
  <c r="L66" i="17"/>
  <c r="G70" i="17" s="1"/>
  <c r="M66" i="17"/>
  <c r="H70" i="17" s="1"/>
  <c r="S66" i="17"/>
  <c r="V66" i="17"/>
  <c r="I67" i="17"/>
  <c r="J67" i="17"/>
  <c r="K67" i="17"/>
  <c r="L67" i="17"/>
  <c r="M67" i="17"/>
  <c r="M70" i="17" s="1"/>
  <c r="S67" i="17"/>
  <c r="S70" i="17" s="1"/>
  <c r="V67" i="17"/>
  <c r="I68" i="17"/>
  <c r="J68" i="17"/>
  <c r="K68" i="17"/>
  <c r="L68" i="17"/>
  <c r="M68" i="17"/>
  <c r="S68" i="17"/>
  <c r="V68" i="17"/>
  <c r="I69" i="17"/>
  <c r="J69" i="17"/>
  <c r="K69" i="17"/>
  <c r="L69" i="17"/>
  <c r="M69" i="17"/>
  <c r="S69" i="17"/>
  <c r="V69" i="17"/>
  <c r="L70" i="17"/>
  <c r="I73" i="17"/>
  <c r="J73" i="17"/>
  <c r="K73" i="17"/>
  <c r="L73" i="17"/>
  <c r="M73" i="17"/>
  <c r="M83" i="17" s="1"/>
  <c r="S73" i="17"/>
  <c r="S83" i="17" s="1"/>
  <c r="V73" i="17"/>
  <c r="I74" i="17"/>
  <c r="J74" i="17"/>
  <c r="K74" i="17"/>
  <c r="L74" i="17"/>
  <c r="M74" i="17"/>
  <c r="S74" i="17"/>
  <c r="V74" i="17"/>
  <c r="I75" i="17"/>
  <c r="J75" i="17"/>
  <c r="K75" i="17"/>
  <c r="L75" i="17"/>
  <c r="G83" i="17" s="1"/>
  <c r="M75" i="17"/>
  <c r="S75" i="17"/>
  <c r="V75" i="17"/>
  <c r="I76" i="17"/>
  <c r="J76" i="17"/>
  <c r="K76" i="17"/>
  <c r="L76" i="17"/>
  <c r="L83" i="17" s="1"/>
  <c r="M76" i="17"/>
  <c r="S76" i="17"/>
  <c r="V76" i="17"/>
  <c r="I77" i="17"/>
  <c r="J77" i="17"/>
  <c r="K77" i="17"/>
  <c r="L77" i="17"/>
  <c r="M77" i="17"/>
  <c r="S77" i="17"/>
  <c r="V77" i="17"/>
  <c r="I78" i="17"/>
  <c r="J78" i="17"/>
  <c r="K78" i="17"/>
  <c r="L78" i="17"/>
  <c r="M78" i="17"/>
  <c r="S78" i="17"/>
  <c r="V78" i="17"/>
  <c r="I79" i="17"/>
  <c r="J79" i="17"/>
  <c r="K79" i="17"/>
  <c r="L79" i="17"/>
  <c r="M79" i="17"/>
  <c r="S79" i="17"/>
  <c r="V79" i="17"/>
  <c r="I80" i="17"/>
  <c r="J80" i="17"/>
  <c r="K80" i="17"/>
  <c r="L80" i="17"/>
  <c r="M80" i="17"/>
  <c r="S80" i="17"/>
  <c r="V80" i="17"/>
  <c r="I81" i="17"/>
  <c r="J81" i="17"/>
  <c r="K81" i="17"/>
  <c r="L81" i="17"/>
  <c r="M81" i="17"/>
  <c r="S81" i="17"/>
  <c r="V81" i="17"/>
  <c r="I82" i="17"/>
  <c r="J82" i="17"/>
  <c r="K82" i="17"/>
  <c r="L82" i="17"/>
  <c r="M82" i="17"/>
  <c r="S82" i="17"/>
  <c r="V82" i="17"/>
  <c r="I83" i="17"/>
  <c r="V83" i="17"/>
  <c r="I86" i="17"/>
  <c r="I87" i="17" s="1"/>
  <c r="J86" i="17"/>
  <c r="K86" i="17"/>
  <c r="L86" i="17"/>
  <c r="G87" i="17" s="1"/>
  <c r="M86" i="17"/>
  <c r="S86" i="17"/>
  <c r="V86" i="17"/>
  <c r="H87" i="17"/>
  <c r="M87" i="17"/>
  <c r="S87" i="17"/>
  <c r="V87" i="17"/>
  <c r="Y91" i="17"/>
  <c r="Z91" i="17"/>
  <c r="D15" i="12"/>
  <c r="E15" i="12"/>
  <c r="F15" i="12"/>
  <c r="F22" i="12" s="1"/>
  <c r="D16" i="12"/>
  <c r="E16" i="12"/>
  <c r="F16" i="12"/>
  <c r="J16" i="12"/>
  <c r="J20" i="12" s="1"/>
  <c r="F20" i="12"/>
  <c r="J22" i="12"/>
  <c r="F23" i="12"/>
  <c r="J23" i="12"/>
  <c r="J24" i="12"/>
  <c r="I30" i="12"/>
  <c r="J30" i="12" s="1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5" i="13"/>
  <c r="C25" i="13"/>
  <c r="D25" i="13"/>
  <c r="E25" i="13"/>
  <c r="F25" i="13"/>
  <c r="I12" i="14"/>
  <c r="I13" i="14" s="1"/>
  <c r="J12" i="14"/>
  <c r="K12" i="14"/>
  <c r="L12" i="14"/>
  <c r="M12" i="14"/>
  <c r="S12" i="14"/>
  <c r="V12" i="14"/>
  <c r="H13" i="14"/>
  <c r="M13" i="14"/>
  <c r="M41" i="14" s="1"/>
  <c r="S13" i="14"/>
  <c r="V13" i="14"/>
  <c r="I16" i="14"/>
  <c r="J16" i="14"/>
  <c r="K16" i="14"/>
  <c r="L16" i="14"/>
  <c r="M16" i="14"/>
  <c r="S16" i="14"/>
  <c r="S19" i="14" s="1"/>
  <c r="V16" i="14"/>
  <c r="V19" i="14" s="1"/>
  <c r="I17" i="14"/>
  <c r="J17" i="14"/>
  <c r="K17" i="14"/>
  <c r="K91" i="14" s="1"/>
  <c r="L17" i="14"/>
  <c r="L19" i="14" s="1"/>
  <c r="M17" i="14"/>
  <c r="S17" i="14"/>
  <c r="V17" i="14"/>
  <c r="I18" i="14"/>
  <c r="I19" i="14" s="1"/>
  <c r="J18" i="14"/>
  <c r="K18" i="14"/>
  <c r="L18" i="14"/>
  <c r="M18" i="14"/>
  <c r="S18" i="14"/>
  <c r="V18" i="14"/>
  <c r="G19" i="14"/>
  <c r="H19" i="14"/>
  <c r="M19" i="14"/>
  <c r="I22" i="14"/>
  <c r="J22" i="14"/>
  <c r="K22" i="14"/>
  <c r="L22" i="14"/>
  <c r="M22" i="14"/>
  <c r="H24" i="14" s="1"/>
  <c r="S22" i="14"/>
  <c r="S24" i="14" s="1"/>
  <c r="V22" i="14"/>
  <c r="V24" i="14" s="1"/>
  <c r="I23" i="14"/>
  <c r="J23" i="14"/>
  <c r="K23" i="14"/>
  <c r="L23" i="14"/>
  <c r="M23" i="14"/>
  <c r="S23" i="14"/>
  <c r="V23" i="14"/>
  <c r="G24" i="14"/>
  <c r="I24" i="14"/>
  <c r="L24" i="14"/>
  <c r="M24" i="14"/>
  <c r="I27" i="14"/>
  <c r="I39" i="14" s="1"/>
  <c r="J27" i="14"/>
  <c r="K27" i="14"/>
  <c r="L27" i="14"/>
  <c r="M27" i="14"/>
  <c r="H39" i="14" s="1"/>
  <c r="S27" i="14"/>
  <c r="V27" i="14"/>
  <c r="I28" i="14"/>
  <c r="J28" i="14"/>
  <c r="K28" i="14"/>
  <c r="L28" i="14"/>
  <c r="M28" i="14"/>
  <c r="S28" i="14"/>
  <c r="S39" i="14" s="1"/>
  <c r="V28" i="14"/>
  <c r="V39" i="14" s="1"/>
  <c r="I29" i="14"/>
  <c r="J29" i="14"/>
  <c r="K29" i="14"/>
  <c r="L29" i="14"/>
  <c r="L39" i="14" s="1"/>
  <c r="M29" i="14"/>
  <c r="S29" i="14"/>
  <c r="V29" i="14"/>
  <c r="I30" i="14"/>
  <c r="J30" i="14"/>
  <c r="K30" i="14"/>
  <c r="L30" i="14"/>
  <c r="M30" i="14"/>
  <c r="S30" i="14"/>
  <c r="V30" i="14"/>
  <c r="I31" i="14"/>
  <c r="J31" i="14"/>
  <c r="K31" i="14"/>
  <c r="L31" i="14"/>
  <c r="M31" i="14"/>
  <c r="S31" i="14"/>
  <c r="V31" i="14"/>
  <c r="I32" i="14"/>
  <c r="J32" i="14"/>
  <c r="K32" i="14"/>
  <c r="L32" i="14"/>
  <c r="M32" i="14"/>
  <c r="S32" i="14"/>
  <c r="V32" i="14"/>
  <c r="I33" i="14"/>
  <c r="J33" i="14"/>
  <c r="K33" i="14"/>
  <c r="L33" i="14"/>
  <c r="M33" i="14"/>
  <c r="S33" i="14"/>
  <c r="V33" i="14"/>
  <c r="I34" i="14"/>
  <c r="J34" i="14"/>
  <c r="K34" i="14"/>
  <c r="L34" i="14"/>
  <c r="M34" i="14"/>
  <c r="S34" i="14"/>
  <c r="V34" i="14"/>
  <c r="I35" i="14"/>
  <c r="J35" i="14"/>
  <c r="K35" i="14"/>
  <c r="L35" i="14"/>
  <c r="M35" i="14"/>
  <c r="S35" i="14"/>
  <c r="V35" i="14"/>
  <c r="I36" i="14"/>
  <c r="J36" i="14"/>
  <c r="K36" i="14"/>
  <c r="L36" i="14"/>
  <c r="M36" i="14"/>
  <c r="S36" i="14"/>
  <c r="V36" i="14"/>
  <c r="I37" i="14"/>
  <c r="J37" i="14"/>
  <c r="K37" i="14"/>
  <c r="L37" i="14"/>
  <c r="M37" i="14"/>
  <c r="S37" i="14"/>
  <c r="V37" i="14"/>
  <c r="I38" i="14"/>
  <c r="J38" i="14"/>
  <c r="K38" i="14"/>
  <c r="L38" i="14"/>
  <c r="M38" i="14"/>
  <c r="S38" i="14"/>
  <c r="V38" i="14"/>
  <c r="G39" i="14"/>
  <c r="M39" i="14"/>
  <c r="H41" i="14"/>
  <c r="I45" i="14"/>
  <c r="J45" i="14"/>
  <c r="K45" i="14"/>
  <c r="L45" i="14"/>
  <c r="M45" i="14"/>
  <c r="S45" i="14"/>
  <c r="V45" i="14"/>
  <c r="I46" i="14"/>
  <c r="I55" i="14" s="1"/>
  <c r="J46" i="14"/>
  <c r="K46" i="14"/>
  <c r="L46" i="14"/>
  <c r="M46" i="14"/>
  <c r="S46" i="14"/>
  <c r="V46" i="14"/>
  <c r="I47" i="14"/>
  <c r="J47" i="14"/>
  <c r="K47" i="14"/>
  <c r="L47" i="14"/>
  <c r="M47" i="14"/>
  <c r="H55" i="14" s="1"/>
  <c r="S47" i="14"/>
  <c r="V47" i="14"/>
  <c r="I48" i="14"/>
  <c r="J48" i="14"/>
  <c r="K48" i="14"/>
  <c r="L48" i="14"/>
  <c r="M48" i="14"/>
  <c r="S48" i="14"/>
  <c r="S55" i="14" s="1"/>
  <c r="S89" i="14" s="1"/>
  <c r="V48" i="14"/>
  <c r="I49" i="14"/>
  <c r="J49" i="14"/>
  <c r="K49" i="14"/>
  <c r="L49" i="14"/>
  <c r="M49" i="14"/>
  <c r="S49" i="14"/>
  <c r="V49" i="14"/>
  <c r="I50" i="14"/>
  <c r="J50" i="14"/>
  <c r="K50" i="14"/>
  <c r="L50" i="14"/>
  <c r="M50" i="14"/>
  <c r="S50" i="14"/>
  <c r="V50" i="14"/>
  <c r="I51" i="14"/>
  <c r="J51" i="14"/>
  <c r="K51" i="14"/>
  <c r="L51" i="14"/>
  <c r="M51" i="14"/>
  <c r="S51" i="14"/>
  <c r="V51" i="14"/>
  <c r="I52" i="14"/>
  <c r="J52" i="14"/>
  <c r="K52" i="14"/>
  <c r="L52" i="14"/>
  <c r="M52" i="14"/>
  <c r="S52" i="14"/>
  <c r="V52" i="14"/>
  <c r="I53" i="14"/>
  <c r="J53" i="14"/>
  <c r="K53" i="14"/>
  <c r="L53" i="14"/>
  <c r="M53" i="14"/>
  <c r="S53" i="14"/>
  <c r="V53" i="14"/>
  <c r="I54" i="14"/>
  <c r="J54" i="14"/>
  <c r="K54" i="14"/>
  <c r="L54" i="14"/>
  <c r="M54" i="14"/>
  <c r="S54" i="14"/>
  <c r="V54" i="14"/>
  <c r="G55" i="14"/>
  <c r="M55" i="14"/>
  <c r="I58" i="14"/>
  <c r="J58" i="14"/>
  <c r="K58" i="14"/>
  <c r="L58" i="14"/>
  <c r="M58" i="14"/>
  <c r="S58" i="14"/>
  <c r="V58" i="14"/>
  <c r="I59" i="14"/>
  <c r="J59" i="14"/>
  <c r="K59" i="14"/>
  <c r="L59" i="14"/>
  <c r="L62" i="14" s="1"/>
  <c r="M59" i="14"/>
  <c r="S59" i="14"/>
  <c r="V59" i="14"/>
  <c r="V62" i="14" s="1"/>
  <c r="I60" i="14"/>
  <c r="J60" i="14"/>
  <c r="K60" i="14"/>
  <c r="L60" i="14"/>
  <c r="M60" i="14"/>
  <c r="M62" i="14" s="1"/>
  <c r="S60" i="14"/>
  <c r="V60" i="14"/>
  <c r="I61" i="14"/>
  <c r="I62" i="14" s="1"/>
  <c r="J61" i="14"/>
  <c r="K61" i="14"/>
  <c r="L61" i="14"/>
  <c r="M61" i="14"/>
  <c r="S61" i="14"/>
  <c r="V61" i="14"/>
  <c r="H62" i="14"/>
  <c r="S62" i="14"/>
  <c r="I65" i="14"/>
  <c r="J65" i="14"/>
  <c r="K65" i="14"/>
  <c r="L65" i="14"/>
  <c r="M65" i="14"/>
  <c r="S65" i="14"/>
  <c r="S70" i="14" s="1"/>
  <c r="V65" i="14"/>
  <c r="V70" i="14" s="1"/>
  <c r="I66" i="14"/>
  <c r="I70" i="14" s="1"/>
  <c r="J66" i="14"/>
  <c r="K66" i="14"/>
  <c r="L66" i="14"/>
  <c r="G70" i="14" s="1"/>
  <c r="M66" i="14"/>
  <c r="H70" i="14" s="1"/>
  <c r="S66" i="14"/>
  <c r="V66" i="14"/>
  <c r="I67" i="14"/>
  <c r="J67" i="14"/>
  <c r="K67" i="14"/>
  <c r="L67" i="14"/>
  <c r="M67" i="14"/>
  <c r="M70" i="14" s="1"/>
  <c r="S67" i="14"/>
  <c r="V67" i="14"/>
  <c r="I68" i="14"/>
  <c r="J68" i="14"/>
  <c r="K68" i="14"/>
  <c r="L68" i="14"/>
  <c r="M68" i="14"/>
  <c r="S68" i="14"/>
  <c r="V68" i="14"/>
  <c r="I69" i="14"/>
  <c r="J69" i="14"/>
  <c r="K69" i="14"/>
  <c r="L69" i="14"/>
  <c r="M69" i="14"/>
  <c r="S69" i="14"/>
  <c r="V69" i="14"/>
  <c r="L70" i="14"/>
  <c r="I73" i="14"/>
  <c r="J73" i="14"/>
  <c r="K73" i="14"/>
  <c r="L73" i="14"/>
  <c r="G83" i="14" s="1"/>
  <c r="M73" i="14"/>
  <c r="M83" i="14" s="1"/>
  <c r="S73" i="14"/>
  <c r="S83" i="14" s="1"/>
  <c r="V73" i="14"/>
  <c r="I74" i="14"/>
  <c r="J74" i="14"/>
  <c r="K74" i="14"/>
  <c r="L74" i="14"/>
  <c r="M74" i="14"/>
  <c r="S74" i="14"/>
  <c r="V74" i="14"/>
  <c r="I75" i="14"/>
  <c r="J75" i="14"/>
  <c r="K75" i="14"/>
  <c r="L75" i="14"/>
  <c r="M75" i="14"/>
  <c r="S75" i="14"/>
  <c r="V75" i="14"/>
  <c r="I76" i="14"/>
  <c r="J76" i="14"/>
  <c r="K76" i="14"/>
  <c r="L76" i="14"/>
  <c r="L83" i="14" s="1"/>
  <c r="M76" i="14"/>
  <c r="S76" i="14"/>
  <c r="V76" i="14"/>
  <c r="I77" i="14"/>
  <c r="J77" i="14"/>
  <c r="K77" i="14"/>
  <c r="L77" i="14"/>
  <c r="M77" i="14"/>
  <c r="S77" i="14"/>
  <c r="V77" i="14"/>
  <c r="I78" i="14"/>
  <c r="J78" i="14"/>
  <c r="K78" i="14"/>
  <c r="L78" i="14"/>
  <c r="M78" i="14"/>
  <c r="S78" i="14"/>
  <c r="V78" i="14"/>
  <c r="I79" i="14"/>
  <c r="J79" i="14"/>
  <c r="K79" i="14"/>
  <c r="L79" i="14"/>
  <c r="M79" i="14"/>
  <c r="S79" i="14"/>
  <c r="V79" i="14"/>
  <c r="I80" i="14"/>
  <c r="J80" i="14"/>
  <c r="K80" i="14"/>
  <c r="L80" i="14"/>
  <c r="M80" i="14"/>
  <c r="S80" i="14"/>
  <c r="V80" i="14"/>
  <c r="I81" i="14"/>
  <c r="J81" i="14"/>
  <c r="K81" i="14"/>
  <c r="L81" i="14"/>
  <c r="M81" i="14"/>
  <c r="S81" i="14"/>
  <c r="V81" i="14"/>
  <c r="I82" i="14"/>
  <c r="J82" i="14"/>
  <c r="K82" i="14"/>
  <c r="L82" i="14"/>
  <c r="M82" i="14"/>
  <c r="S82" i="14"/>
  <c r="V82" i="14"/>
  <c r="I83" i="14"/>
  <c r="V83" i="14"/>
  <c r="I86" i="14"/>
  <c r="I87" i="14" s="1"/>
  <c r="J86" i="14"/>
  <c r="K86" i="14"/>
  <c r="L86" i="14"/>
  <c r="G87" i="14" s="1"/>
  <c r="M86" i="14"/>
  <c r="S86" i="14"/>
  <c r="V86" i="14"/>
  <c r="V87" i="14" s="1"/>
  <c r="H87" i="14"/>
  <c r="M87" i="14"/>
  <c r="S87" i="14"/>
  <c r="Y91" i="14"/>
  <c r="Z91" i="14"/>
  <c r="D15" i="9"/>
  <c r="E15" i="9"/>
  <c r="F15" i="9"/>
  <c r="F22" i="9" s="1"/>
  <c r="J26" i="9" s="1"/>
  <c r="D16" i="9"/>
  <c r="E16" i="9"/>
  <c r="F16" i="9"/>
  <c r="J16" i="9"/>
  <c r="D18" i="9"/>
  <c r="E18" i="9"/>
  <c r="F18" i="9"/>
  <c r="F20" i="9"/>
  <c r="J20" i="9"/>
  <c r="J22" i="9"/>
  <c r="F23" i="9"/>
  <c r="J23" i="9"/>
  <c r="F24" i="9"/>
  <c r="J24" i="9"/>
  <c r="I30" i="9"/>
  <c r="J30" i="9" s="1"/>
  <c r="B11" i="10"/>
  <c r="C11" i="10"/>
  <c r="D11" i="10"/>
  <c r="E11" i="10"/>
  <c r="F11" i="10"/>
  <c r="B12" i="10"/>
  <c r="C12" i="10"/>
  <c r="D12" i="10"/>
  <c r="E12" i="10"/>
  <c r="F12" i="10"/>
  <c r="B13" i="10"/>
  <c r="C13" i="10"/>
  <c r="D13" i="10"/>
  <c r="E13" i="10"/>
  <c r="F13" i="10"/>
  <c r="B14" i="10"/>
  <c r="C14" i="10"/>
  <c r="D14" i="10"/>
  <c r="E14" i="10"/>
  <c r="F14" i="10"/>
  <c r="B15" i="10"/>
  <c r="C15" i="10"/>
  <c r="D15" i="10"/>
  <c r="E15" i="10"/>
  <c r="F15" i="10"/>
  <c r="B16" i="10"/>
  <c r="C16" i="10"/>
  <c r="D16" i="10"/>
  <c r="E16" i="10"/>
  <c r="F16" i="10"/>
  <c r="B17" i="10"/>
  <c r="C17" i="10"/>
  <c r="D17" i="10"/>
  <c r="E17" i="10"/>
  <c r="F17" i="10"/>
  <c r="B18" i="10"/>
  <c r="C18" i="10"/>
  <c r="D18" i="10"/>
  <c r="E18" i="10"/>
  <c r="F18" i="10"/>
  <c r="B19" i="10"/>
  <c r="C19" i="10"/>
  <c r="D19" i="10"/>
  <c r="E19" i="10"/>
  <c r="F19" i="10"/>
  <c r="B22" i="10"/>
  <c r="C22" i="10"/>
  <c r="D22" i="10"/>
  <c r="E22" i="10"/>
  <c r="F22" i="10"/>
  <c r="B23" i="10"/>
  <c r="C23" i="10"/>
  <c r="D23" i="10"/>
  <c r="E23" i="10"/>
  <c r="F23" i="10"/>
  <c r="B24" i="10"/>
  <c r="C24" i="10"/>
  <c r="D24" i="10"/>
  <c r="E24" i="10"/>
  <c r="F24" i="10"/>
  <c r="B25" i="10"/>
  <c r="C25" i="10"/>
  <c r="D25" i="10"/>
  <c r="E25" i="10"/>
  <c r="F25" i="10"/>
  <c r="B26" i="10"/>
  <c r="C26" i="10"/>
  <c r="D26" i="10"/>
  <c r="E26" i="10"/>
  <c r="F26" i="10"/>
  <c r="B27" i="10"/>
  <c r="C27" i="10"/>
  <c r="D27" i="10"/>
  <c r="E27" i="10"/>
  <c r="F27" i="10"/>
  <c r="B28" i="10"/>
  <c r="C28" i="10"/>
  <c r="D28" i="10"/>
  <c r="E28" i="10"/>
  <c r="F28" i="10"/>
  <c r="B31" i="10"/>
  <c r="C31" i="10"/>
  <c r="D31" i="10"/>
  <c r="E31" i="10"/>
  <c r="F31" i="10"/>
  <c r="B32" i="10"/>
  <c r="C32" i="10"/>
  <c r="D32" i="10"/>
  <c r="E32" i="10"/>
  <c r="F32" i="10"/>
  <c r="B34" i="10"/>
  <c r="C34" i="10"/>
  <c r="D34" i="10"/>
  <c r="E34" i="10"/>
  <c r="F34" i="10"/>
  <c r="I12" i="11"/>
  <c r="J12" i="11"/>
  <c r="K12" i="11"/>
  <c r="L12" i="11"/>
  <c r="L13" i="11" s="1"/>
  <c r="M12" i="11"/>
  <c r="S12" i="11"/>
  <c r="S13" i="11" s="1"/>
  <c r="V12" i="11"/>
  <c r="G13" i="11"/>
  <c r="H13" i="11"/>
  <c r="I13" i="11"/>
  <c r="M13" i="11"/>
  <c r="V13" i="11"/>
  <c r="I16" i="11"/>
  <c r="J16" i="11"/>
  <c r="K16" i="11"/>
  <c r="L16" i="11"/>
  <c r="M16" i="11"/>
  <c r="S16" i="11"/>
  <c r="V16" i="11"/>
  <c r="I17" i="11"/>
  <c r="J17" i="11"/>
  <c r="K17" i="11"/>
  <c r="L17" i="11"/>
  <c r="M17" i="11"/>
  <c r="S17" i="11"/>
  <c r="V17" i="11"/>
  <c r="I18" i="11"/>
  <c r="J18" i="11"/>
  <c r="K18" i="11"/>
  <c r="L18" i="11"/>
  <c r="M18" i="11"/>
  <c r="S18" i="11"/>
  <c r="V18" i="11"/>
  <c r="I19" i="11"/>
  <c r="J19" i="11"/>
  <c r="K19" i="11"/>
  <c r="L19" i="11"/>
  <c r="M19" i="11"/>
  <c r="S19" i="11"/>
  <c r="V19" i="11"/>
  <c r="I20" i="11"/>
  <c r="J20" i="11"/>
  <c r="K20" i="11"/>
  <c r="L20" i="11"/>
  <c r="M20" i="11"/>
  <c r="S20" i="11"/>
  <c r="V20" i="11"/>
  <c r="I21" i="11"/>
  <c r="J21" i="11"/>
  <c r="K21" i="11"/>
  <c r="L21" i="11"/>
  <c r="M21" i="11"/>
  <c r="S21" i="11"/>
  <c r="V21" i="11"/>
  <c r="I22" i="11"/>
  <c r="J22" i="11"/>
  <c r="K22" i="11"/>
  <c r="L22" i="11"/>
  <c r="M22" i="11"/>
  <c r="S22" i="11"/>
  <c r="V22" i="11"/>
  <c r="I23" i="11"/>
  <c r="J23" i="11"/>
  <c r="K23" i="11"/>
  <c r="L23" i="11"/>
  <c r="M23" i="11"/>
  <c r="S23" i="11"/>
  <c r="V23" i="11"/>
  <c r="I24" i="11"/>
  <c r="J24" i="11"/>
  <c r="K24" i="11"/>
  <c r="L24" i="11"/>
  <c r="M24" i="11"/>
  <c r="S24" i="11"/>
  <c r="V24" i="11"/>
  <c r="I25" i="11"/>
  <c r="J25" i="11"/>
  <c r="K25" i="11"/>
  <c r="L25" i="11"/>
  <c r="M25" i="11"/>
  <c r="S25" i="11"/>
  <c r="V25" i="11"/>
  <c r="I26" i="11"/>
  <c r="J26" i="11"/>
  <c r="K26" i="11"/>
  <c r="L26" i="11"/>
  <c r="M26" i="11"/>
  <c r="S26" i="11"/>
  <c r="V26" i="11"/>
  <c r="I27" i="11"/>
  <c r="J27" i="11"/>
  <c r="K27" i="11"/>
  <c r="L27" i="11"/>
  <c r="M27" i="11"/>
  <c r="S27" i="11"/>
  <c r="V27" i="11"/>
  <c r="I28" i="11"/>
  <c r="J28" i="11"/>
  <c r="K28" i="11"/>
  <c r="L28" i="11"/>
  <c r="M28" i="11"/>
  <c r="S28" i="11"/>
  <c r="V28" i="11"/>
  <c r="I29" i="11"/>
  <c r="J29" i="11"/>
  <c r="K29" i="11"/>
  <c r="L29" i="11"/>
  <c r="M29" i="11"/>
  <c r="S29" i="11"/>
  <c r="V29" i="11"/>
  <c r="I30" i="11"/>
  <c r="J30" i="11"/>
  <c r="K30" i="11"/>
  <c r="L30" i="11"/>
  <c r="M30" i="11"/>
  <c r="S30" i="11"/>
  <c r="V30" i="11"/>
  <c r="I31" i="11"/>
  <c r="J31" i="11"/>
  <c r="K31" i="11"/>
  <c r="L31" i="11"/>
  <c r="M31" i="11"/>
  <c r="S31" i="11"/>
  <c r="V31" i="11"/>
  <c r="I32" i="11"/>
  <c r="J32" i="11"/>
  <c r="K32" i="11"/>
  <c r="L32" i="11"/>
  <c r="M32" i="11"/>
  <c r="S32" i="11"/>
  <c r="V32" i="11"/>
  <c r="I33" i="11"/>
  <c r="J33" i="11"/>
  <c r="K33" i="11"/>
  <c r="L33" i="11"/>
  <c r="M33" i="11"/>
  <c r="M44" i="11" s="1"/>
  <c r="S33" i="11"/>
  <c r="V33" i="11"/>
  <c r="I34" i="11"/>
  <c r="J34" i="11"/>
  <c r="K34" i="11"/>
  <c r="L34" i="11"/>
  <c r="M34" i="11"/>
  <c r="S34" i="11"/>
  <c r="V34" i="11"/>
  <c r="I35" i="11"/>
  <c r="J35" i="11"/>
  <c r="K35" i="11"/>
  <c r="L35" i="11"/>
  <c r="M35" i="11"/>
  <c r="S35" i="11"/>
  <c r="V35" i="11"/>
  <c r="I36" i="11"/>
  <c r="J36" i="11"/>
  <c r="K36" i="11"/>
  <c r="L36" i="11"/>
  <c r="G44" i="11" s="1"/>
  <c r="M36" i="11"/>
  <c r="S36" i="11"/>
  <c r="V36" i="11"/>
  <c r="I37" i="11"/>
  <c r="J37" i="11"/>
  <c r="K37" i="11"/>
  <c r="L37" i="11"/>
  <c r="M37" i="11"/>
  <c r="S37" i="11"/>
  <c r="V37" i="11"/>
  <c r="I38" i="11"/>
  <c r="J38" i="11"/>
  <c r="K38" i="11"/>
  <c r="L38" i="11"/>
  <c r="M38" i="11"/>
  <c r="S38" i="11"/>
  <c r="V38" i="11"/>
  <c r="I39" i="11"/>
  <c r="J39" i="11"/>
  <c r="K39" i="11"/>
  <c r="L39" i="11"/>
  <c r="M39" i="11"/>
  <c r="S39" i="11"/>
  <c r="V39" i="11"/>
  <c r="I40" i="11"/>
  <c r="J40" i="11"/>
  <c r="K40" i="11"/>
  <c r="L40" i="11"/>
  <c r="M40" i="11"/>
  <c r="S40" i="11"/>
  <c r="V40" i="11"/>
  <c r="I41" i="11"/>
  <c r="J41" i="11"/>
  <c r="K41" i="11"/>
  <c r="L41" i="11"/>
  <c r="M41" i="11"/>
  <c r="H44" i="11" s="1"/>
  <c r="S41" i="11"/>
  <c r="V41" i="11"/>
  <c r="I42" i="11"/>
  <c r="J42" i="11"/>
  <c r="K42" i="11"/>
  <c r="L42" i="11"/>
  <c r="M42" i="11"/>
  <c r="S42" i="11"/>
  <c r="S44" i="11" s="1"/>
  <c r="V42" i="11"/>
  <c r="I43" i="11"/>
  <c r="J43" i="11"/>
  <c r="K43" i="11"/>
  <c r="L43" i="11"/>
  <c r="M43" i="11"/>
  <c r="S43" i="11"/>
  <c r="V43" i="11"/>
  <c r="V44" i="11" s="1"/>
  <c r="I44" i="11"/>
  <c r="L44" i="11"/>
  <c r="I47" i="11"/>
  <c r="I51" i="11" s="1"/>
  <c r="J47" i="11"/>
  <c r="K47" i="11"/>
  <c r="L47" i="11"/>
  <c r="M47" i="11"/>
  <c r="H51" i="11" s="1"/>
  <c r="S47" i="11"/>
  <c r="V47" i="11"/>
  <c r="I48" i="11"/>
  <c r="J48" i="11"/>
  <c r="K48" i="11"/>
  <c r="L48" i="11"/>
  <c r="M48" i="11"/>
  <c r="S48" i="11"/>
  <c r="S51" i="11" s="1"/>
  <c r="V48" i="11"/>
  <c r="I49" i="11"/>
  <c r="J49" i="11"/>
  <c r="K49" i="11"/>
  <c r="L49" i="11"/>
  <c r="M49" i="11"/>
  <c r="S49" i="11"/>
  <c r="V49" i="11"/>
  <c r="V51" i="11" s="1"/>
  <c r="I50" i="11"/>
  <c r="J50" i="11"/>
  <c r="K50" i="11"/>
  <c r="L50" i="11"/>
  <c r="L51" i="11" s="1"/>
  <c r="M50" i="11"/>
  <c r="S50" i="11"/>
  <c r="V50" i="11"/>
  <c r="G51" i="11"/>
  <c r="M51" i="11"/>
  <c r="I54" i="11"/>
  <c r="J54" i="11"/>
  <c r="K54" i="11"/>
  <c r="L54" i="11"/>
  <c r="G56" i="11" s="1"/>
  <c r="M54" i="11"/>
  <c r="M56" i="11" s="1"/>
  <c r="S54" i="11"/>
  <c r="S56" i="11" s="1"/>
  <c r="V54" i="11"/>
  <c r="I55" i="11"/>
  <c r="J55" i="11"/>
  <c r="K55" i="11"/>
  <c r="L55" i="11"/>
  <c r="M55" i="11"/>
  <c r="S55" i="11"/>
  <c r="V55" i="11"/>
  <c r="V56" i="11" s="1"/>
  <c r="I56" i="11"/>
  <c r="L56" i="11"/>
  <c r="I59" i="11"/>
  <c r="I64" i="11" s="1"/>
  <c r="J59" i="11"/>
  <c r="K59" i="11"/>
  <c r="L59" i="11"/>
  <c r="L64" i="11" s="1"/>
  <c r="M59" i="11"/>
  <c r="S59" i="11"/>
  <c r="V59" i="11"/>
  <c r="V64" i="11" s="1"/>
  <c r="I60" i="11"/>
  <c r="J60" i="11"/>
  <c r="K60" i="11"/>
  <c r="L60" i="11"/>
  <c r="M60" i="11"/>
  <c r="S60" i="11"/>
  <c r="V60" i="11"/>
  <c r="I61" i="11"/>
  <c r="J61" i="11"/>
  <c r="K61" i="11"/>
  <c r="L61" i="11"/>
  <c r="M61" i="11"/>
  <c r="S61" i="11"/>
  <c r="V61" i="11"/>
  <c r="I62" i="11"/>
  <c r="J62" i="11"/>
  <c r="K62" i="11"/>
  <c r="L62" i="11"/>
  <c r="G64" i="11" s="1"/>
  <c r="M62" i="11"/>
  <c r="S62" i="11"/>
  <c r="V62" i="11"/>
  <c r="I63" i="11"/>
  <c r="J63" i="11"/>
  <c r="K63" i="11"/>
  <c r="L63" i="11"/>
  <c r="M63" i="11"/>
  <c r="M64" i="11" s="1"/>
  <c r="S63" i="11"/>
  <c r="V63" i="11"/>
  <c r="H64" i="11"/>
  <c r="S64" i="11"/>
  <c r="I67" i="11"/>
  <c r="J67" i="11"/>
  <c r="K67" i="11"/>
  <c r="L67" i="11"/>
  <c r="M67" i="11"/>
  <c r="M68" i="11" s="1"/>
  <c r="S67" i="11"/>
  <c r="S68" i="11" s="1"/>
  <c r="V67" i="11"/>
  <c r="V68" i="11" s="1"/>
  <c r="G68" i="11"/>
  <c r="H68" i="11"/>
  <c r="I68" i="11"/>
  <c r="L68" i="11"/>
  <c r="I71" i="11"/>
  <c r="J71" i="11"/>
  <c r="K71" i="11"/>
  <c r="L71" i="11"/>
  <c r="G78" i="11" s="1"/>
  <c r="M71" i="11"/>
  <c r="M78" i="11" s="1"/>
  <c r="S71" i="11"/>
  <c r="V71" i="11"/>
  <c r="I72" i="11"/>
  <c r="J72" i="11"/>
  <c r="K72" i="11"/>
  <c r="L72" i="11"/>
  <c r="M72" i="11"/>
  <c r="S72" i="11"/>
  <c r="S78" i="11" s="1"/>
  <c r="V72" i="11"/>
  <c r="I73" i="11"/>
  <c r="J73" i="11"/>
  <c r="K73" i="11"/>
  <c r="L73" i="11"/>
  <c r="M73" i="11"/>
  <c r="S73" i="11"/>
  <c r="V73" i="11"/>
  <c r="I74" i="11"/>
  <c r="J74" i="11"/>
  <c r="K74" i="11"/>
  <c r="L74" i="11"/>
  <c r="M74" i="11"/>
  <c r="S74" i="11"/>
  <c r="V74" i="11"/>
  <c r="I75" i="11"/>
  <c r="I78" i="11" s="1"/>
  <c r="J75" i="11"/>
  <c r="K75" i="11"/>
  <c r="L75" i="11"/>
  <c r="M75" i="11"/>
  <c r="S75" i="11"/>
  <c r="V75" i="11"/>
  <c r="I76" i="11"/>
  <c r="J76" i="11"/>
  <c r="K76" i="11"/>
  <c r="L76" i="11"/>
  <c r="M76" i="11"/>
  <c r="S76" i="11"/>
  <c r="V76" i="11"/>
  <c r="I77" i="11"/>
  <c r="J77" i="11"/>
  <c r="K77" i="11"/>
  <c r="L77" i="11"/>
  <c r="M77" i="11"/>
  <c r="S77" i="11"/>
  <c r="V77" i="11"/>
  <c r="V78" i="11" s="1"/>
  <c r="L78" i="11"/>
  <c r="I81" i="11"/>
  <c r="I82" i="11" s="1"/>
  <c r="J81" i="11"/>
  <c r="K81" i="11"/>
  <c r="L81" i="11"/>
  <c r="L82" i="11" s="1"/>
  <c r="M81" i="11"/>
  <c r="M82" i="11" s="1"/>
  <c r="S81" i="11"/>
  <c r="V81" i="11"/>
  <c r="V82" i="11" s="1"/>
  <c r="G82" i="11"/>
  <c r="H82" i="11"/>
  <c r="S82" i="11"/>
  <c r="I88" i="11"/>
  <c r="J88" i="11"/>
  <c r="K88" i="11"/>
  <c r="L88" i="11"/>
  <c r="M88" i="11"/>
  <c r="S88" i="11"/>
  <c r="V88" i="11"/>
  <c r="I89" i="11"/>
  <c r="I110" i="11" s="1"/>
  <c r="J89" i="11"/>
  <c r="K89" i="11"/>
  <c r="L89" i="11"/>
  <c r="M89" i="11"/>
  <c r="S89" i="11"/>
  <c r="V89" i="11"/>
  <c r="I90" i="11"/>
  <c r="J90" i="11"/>
  <c r="K90" i="11"/>
  <c r="L90" i="11"/>
  <c r="M90" i="11"/>
  <c r="S90" i="11"/>
  <c r="V90" i="11"/>
  <c r="I91" i="11"/>
  <c r="J91" i="11"/>
  <c r="K91" i="11"/>
  <c r="L91" i="11"/>
  <c r="M91" i="11"/>
  <c r="S91" i="11"/>
  <c r="V91" i="11"/>
  <c r="V110" i="11" s="1"/>
  <c r="I92" i="11"/>
  <c r="J92" i="11"/>
  <c r="K92" i="11"/>
  <c r="L92" i="11"/>
  <c r="L110" i="11" s="1"/>
  <c r="M92" i="11"/>
  <c r="S92" i="11"/>
  <c r="V92" i="11"/>
  <c r="I93" i="11"/>
  <c r="J93" i="11"/>
  <c r="K93" i="11"/>
  <c r="L93" i="11"/>
  <c r="M93" i="11"/>
  <c r="S93" i="11"/>
  <c r="V93" i="11"/>
  <c r="I94" i="11"/>
  <c r="J94" i="11"/>
  <c r="K94" i="11"/>
  <c r="L94" i="11"/>
  <c r="M94" i="11"/>
  <c r="S94" i="11"/>
  <c r="V94" i="11"/>
  <c r="I95" i="11"/>
  <c r="J95" i="11"/>
  <c r="K95" i="11"/>
  <c r="L95" i="11"/>
  <c r="M95" i="11"/>
  <c r="S95" i="11"/>
  <c r="V95" i="11"/>
  <c r="I96" i="11"/>
  <c r="J96" i="11"/>
  <c r="K96" i="11"/>
  <c r="L96" i="11"/>
  <c r="M96" i="11"/>
  <c r="S96" i="11"/>
  <c r="V96" i="11"/>
  <c r="I97" i="11"/>
  <c r="J97" i="11"/>
  <c r="K97" i="11"/>
  <c r="L97" i="11"/>
  <c r="M97" i="11"/>
  <c r="S97" i="11"/>
  <c r="V97" i="11"/>
  <c r="I98" i="11"/>
  <c r="J98" i="11"/>
  <c r="K98" i="11"/>
  <c r="L98" i="11"/>
  <c r="M98" i="11"/>
  <c r="S98" i="11"/>
  <c r="V98" i="11"/>
  <c r="I99" i="11"/>
  <c r="J99" i="11"/>
  <c r="K99" i="11"/>
  <c r="L99" i="11"/>
  <c r="M99" i="11"/>
  <c r="S99" i="11"/>
  <c r="V99" i="11"/>
  <c r="I100" i="11"/>
  <c r="J100" i="11"/>
  <c r="K100" i="11"/>
  <c r="L100" i="11"/>
  <c r="M100" i="11"/>
  <c r="S100" i="11"/>
  <c r="V100" i="11"/>
  <c r="I101" i="11"/>
  <c r="J101" i="11"/>
  <c r="K101" i="11"/>
  <c r="L101" i="11"/>
  <c r="M101" i="11"/>
  <c r="S101" i="11"/>
  <c r="V101" i="11"/>
  <c r="I102" i="11"/>
  <c r="J102" i="11"/>
  <c r="K102" i="11"/>
  <c r="L102" i="11"/>
  <c r="M102" i="11"/>
  <c r="S102" i="11"/>
  <c r="V102" i="11"/>
  <c r="I103" i="11"/>
  <c r="J103" i="11"/>
  <c r="K103" i="11"/>
  <c r="L103" i="11"/>
  <c r="M103" i="11"/>
  <c r="S103" i="11"/>
  <c r="V103" i="11"/>
  <c r="I104" i="11"/>
  <c r="J104" i="11"/>
  <c r="K104" i="11"/>
  <c r="L104" i="11"/>
  <c r="M104" i="11"/>
  <c r="S104" i="11"/>
  <c r="V104" i="11"/>
  <c r="I105" i="11"/>
  <c r="J105" i="11"/>
  <c r="K105" i="11"/>
  <c r="L105" i="11"/>
  <c r="M105" i="11"/>
  <c r="S105" i="11"/>
  <c r="V105" i="11"/>
  <c r="I106" i="11"/>
  <c r="J106" i="11"/>
  <c r="K106" i="11"/>
  <c r="L106" i="11"/>
  <c r="M106" i="11"/>
  <c r="S106" i="11"/>
  <c r="V106" i="11"/>
  <c r="I107" i="11"/>
  <c r="J107" i="11"/>
  <c r="K107" i="11"/>
  <c r="L107" i="11"/>
  <c r="M107" i="11"/>
  <c r="S107" i="11"/>
  <c r="V107" i="11"/>
  <c r="I108" i="11"/>
  <c r="J108" i="11"/>
  <c r="K108" i="11"/>
  <c r="L108" i="11"/>
  <c r="G110" i="11" s="1"/>
  <c r="M108" i="11"/>
  <c r="S108" i="11"/>
  <c r="V108" i="11"/>
  <c r="I109" i="11"/>
  <c r="J109" i="11"/>
  <c r="K109" i="11"/>
  <c r="L109" i="11"/>
  <c r="M109" i="11"/>
  <c r="M110" i="11" s="1"/>
  <c r="S109" i="11"/>
  <c r="V109" i="11"/>
  <c r="H110" i="11"/>
  <c r="S110" i="11"/>
  <c r="I113" i="11"/>
  <c r="I116" i="11" s="1"/>
  <c r="J113" i="11"/>
  <c r="K113" i="11"/>
  <c r="L113" i="11"/>
  <c r="M113" i="11"/>
  <c r="S113" i="11"/>
  <c r="V113" i="11"/>
  <c r="V116" i="11" s="1"/>
  <c r="I114" i="11"/>
  <c r="J114" i="11"/>
  <c r="K114" i="11"/>
  <c r="L114" i="11"/>
  <c r="G116" i="11" s="1"/>
  <c r="M114" i="11"/>
  <c r="S114" i="11"/>
  <c r="V114" i="11"/>
  <c r="I115" i="11"/>
  <c r="J115" i="11"/>
  <c r="K115" i="11"/>
  <c r="L115" i="11"/>
  <c r="M115" i="11"/>
  <c r="M116" i="11" s="1"/>
  <c r="S115" i="11"/>
  <c r="V115" i="11"/>
  <c r="H116" i="11"/>
  <c r="S116" i="11"/>
  <c r="I119" i="11"/>
  <c r="J119" i="11"/>
  <c r="K119" i="11"/>
  <c r="K161" i="11" s="1"/>
  <c r="L119" i="11"/>
  <c r="M119" i="11"/>
  <c r="S119" i="11"/>
  <c r="S128" i="11" s="1"/>
  <c r="V119" i="11"/>
  <c r="I120" i="11"/>
  <c r="J120" i="11"/>
  <c r="K120" i="11"/>
  <c r="L120" i="11"/>
  <c r="G128" i="11" s="1"/>
  <c r="M120" i="11"/>
  <c r="S120" i="11"/>
  <c r="V120" i="11"/>
  <c r="I121" i="11"/>
  <c r="J121" i="11"/>
  <c r="K121" i="11"/>
  <c r="L121" i="11"/>
  <c r="M121" i="11"/>
  <c r="M128" i="11" s="1"/>
  <c r="S121" i="11"/>
  <c r="V121" i="11"/>
  <c r="I122" i="11"/>
  <c r="J122" i="11"/>
  <c r="K122" i="11"/>
  <c r="L122" i="11"/>
  <c r="M122" i="11"/>
  <c r="S122" i="11"/>
  <c r="V122" i="11"/>
  <c r="I123" i="11"/>
  <c r="J123" i="11"/>
  <c r="K123" i="11"/>
  <c r="L123" i="11"/>
  <c r="M123" i="11"/>
  <c r="S123" i="11"/>
  <c r="V123" i="11"/>
  <c r="V128" i="11" s="1"/>
  <c r="I124" i="11"/>
  <c r="J124" i="11"/>
  <c r="K124" i="11"/>
  <c r="L124" i="11"/>
  <c r="M124" i="11"/>
  <c r="S124" i="11"/>
  <c r="V124" i="11"/>
  <c r="I125" i="11"/>
  <c r="I128" i="11" s="1"/>
  <c r="J125" i="11"/>
  <c r="K125" i="11"/>
  <c r="L125" i="11"/>
  <c r="M125" i="11"/>
  <c r="S125" i="11"/>
  <c r="V125" i="11"/>
  <c r="I126" i="11"/>
  <c r="J126" i="11"/>
  <c r="K126" i="11"/>
  <c r="L126" i="11"/>
  <c r="M126" i="11"/>
  <c r="S126" i="11"/>
  <c r="V126" i="11"/>
  <c r="I127" i="11"/>
  <c r="J127" i="11"/>
  <c r="K127" i="11"/>
  <c r="L127" i="11"/>
  <c r="M127" i="11"/>
  <c r="S127" i="11"/>
  <c r="V127" i="11"/>
  <c r="L128" i="11"/>
  <c r="I131" i="11"/>
  <c r="I143" i="11" s="1"/>
  <c r="J131" i="11"/>
  <c r="K131" i="11"/>
  <c r="L131" i="11"/>
  <c r="M131" i="11"/>
  <c r="H143" i="11" s="1"/>
  <c r="S131" i="11"/>
  <c r="V131" i="11"/>
  <c r="I132" i="11"/>
  <c r="J132" i="11"/>
  <c r="K132" i="11"/>
  <c r="L132" i="11"/>
  <c r="M132" i="11"/>
  <c r="S132" i="11"/>
  <c r="S143" i="11" s="1"/>
  <c r="V132" i="11"/>
  <c r="I133" i="11"/>
  <c r="J133" i="11"/>
  <c r="K133" i="11"/>
  <c r="L133" i="11"/>
  <c r="M133" i="11"/>
  <c r="S133" i="11"/>
  <c r="V133" i="11"/>
  <c r="V143" i="11" s="1"/>
  <c r="I134" i="11"/>
  <c r="J134" i="11"/>
  <c r="K134" i="11"/>
  <c r="L134" i="11"/>
  <c r="M134" i="11"/>
  <c r="S134" i="11"/>
  <c r="V134" i="11"/>
  <c r="I135" i="11"/>
  <c r="J135" i="11"/>
  <c r="K135" i="11"/>
  <c r="L135" i="11"/>
  <c r="M135" i="11"/>
  <c r="S135" i="11"/>
  <c r="V135" i="11"/>
  <c r="I136" i="11"/>
  <c r="J136" i="11"/>
  <c r="K136" i="11"/>
  <c r="L136" i="11"/>
  <c r="M136" i="11"/>
  <c r="S136" i="11"/>
  <c r="V136" i="11"/>
  <c r="I137" i="11"/>
  <c r="J137" i="11"/>
  <c r="K137" i="11"/>
  <c r="L137" i="11"/>
  <c r="M137" i="11"/>
  <c r="S137" i="11"/>
  <c r="V137" i="11"/>
  <c r="I138" i="11"/>
  <c r="J138" i="11"/>
  <c r="K138" i="11"/>
  <c r="L138" i="11"/>
  <c r="L143" i="11" s="1"/>
  <c r="M138" i="11"/>
  <c r="S138" i="11"/>
  <c r="V138" i="11"/>
  <c r="I139" i="11"/>
  <c r="J139" i="11"/>
  <c r="K139" i="11"/>
  <c r="L139" i="11"/>
  <c r="M139" i="11"/>
  <c r="S139" i="11"/>
  <c r="V139" i="11"/>
  <c r="I140" i="11"/>
  <c r="J140" i="11"/>
  <c r="K140" i="11"/>
  <c r="L140" i="11"/>
  <c r="M140" i="11"/>
  <c r="S140" i="11"/>
  <c r="V140" i="11"/>
  <c r="I141" i="11"/>
  <c r="J141" i="11"/>
  <c r="K141" i="11"/>
  <c r="L141" i="11"/>
  <c r="M141" i="11"/>
  <c r="S141" i="11"/>
  <c r="V141" i="11"/>
  <c r="I142" i="11"/>
  <c r="J142" i="11"/>
  <c r="K142" i="11"/>
  <c r="L142" i="11"/>
  <c r="M142" i="11"/>
  <c r="S142" i="11"/>
  <c r="V142" i="11"/>
  <c r="G143" i="11"/>
  <c r="M143" i="11"/>
  <c r="I146" i="11"/>
  <c r="J146" i="11"/>
  <c r="K146" i="11"/>
  <c r="L146" i="11"/>
  <c r="L147" i="11" s="1"/>
  <c r="M146" i="11"/>
  <c r="H147" i="11" s="1"/>
  <c r="S146" i="11"/>
  <c r="S147" i="11" s="1"/>
  <c r="V146" i="11"/>
  <c r="G147" i="11"/>
  <c r="I147" i="11"/>
  <c r="V147" i="11"/>
  <c r="I150" i="11"/>
  <c r="J150" i="11"/>
  <c r="K150" i="11"/>
  <c r="L150" i="11"/>
  <c r="L151" i="11" s="1"/>
  <c r="M150" i="11"/>
  <c r="S150" i="11"/>
  <c r="S151" i="11" s="1"/>
  <c r="V150" i="11"/>
  <c r="V151" i="11" s="1"/>
  <c r="G151" i="11"/>
  <c r="H151" i="11"/>
  <c r="I151" i="11"/>
  <c r="M151" i="11"/>
  <c r="I156" i="11"/>
  <c r="J156" i="11"/>
  <c r="K156" i="11"/>
  <c r="L156" i="11"/>
  <c r="M156" i="11"/>
  <c r="M157" i="11" s="1"/>
  <c r="M159" i="11" s="1"/>
  <c r="S156" i="11"/>
  <c r="V156" i="11"/>
  <c r="G157" i="11"/>
  <c r="H157" i="11"/>
  <c r="I157" i="11"/>
  <c r="I159" i="11" s="1"/>
  <c r="L157" i="11"/>
  <c r="L159" i="11" s="1"/>
  <c r="G159" i="11"/>
  <c r="Y161" i="11"/>
  <c r="Z161" i="11"/>
  <c r="D15" i="6"/>
  <c r="E15" i="6"/>
  <c r="F15" i="6"/>
  <c r="J22" i="6" s="1"/>
  <c r="D16" i="6"/>
  <c r="E16" i="6"/>
  <c r="F16" i="6"/>
  <c r="J16" i="6"/>
  <c r="D18" i="6"/>
  <c r="E18" i="6"/>
  <c r="F18" i="6"/>
  <c r="F20" i="6"/>
  <c r="J20" i="6"/>
  <c r="F22" i="6"/>
  <c r="F23" i="6"/>
  <c r="J23" i="6"/>
  <c r="F24" i="6"/>
  <c r="I30" i="6"/>
  <c r="J30" i="6" s="1"/>
  <c r="B11" i="7"/>
  <c r="C11" i="7"/>
  <c r="D11" i="7"/>
  <c r="E11" i="7"/>
  <c r="F11" i="7"/>
  <c r="B12" i="7"/>
  <c r="C12" i="7"/>
  <c r="D12" i="7"/>
  <c r="E12" i="7"/>
  <c r="F12" i="7"/>
  <c r="B13" i="7"/>
  <c r="C13" i="7"/>
  <c r="D13" i="7"/>
  <c r="E13" i="7"/>
  <c r="F13" i="7"/>
  <c r="B14" i="7"/>
  <c r="C14" i="7"/>
  <c r="D14" i="7"/>
  <c r="E14" i="7"/>
  <c r="F14" i="7"/>
  <c r="B15" i="7"/>
  <c r="C15" i="7"/>
  <c r="D15" i="7"/>
  <c r="E15" i="7"/>
  <c r="F15" i="7"/>
  <c r="B16" i="7"/>
  <c r="C16" i="7"/>
  <c r="D16" i="7"/>
  <c r="E16" i="7"/>
  <c r="F16" i="7"/>
  <c r="B17" i="7"/>
  <c r="C17" i="7"/>
  <c r="D17" i="7"/>
  <c r="E17" i="7"/>
  <c r="F17" i="7"/>
  <c r="B18" i="7"/>
  <c r="C18" i="7"/>
  <c r="D18" i="7"/>
  <c r="E18" i="7"/>
  <c r="F18" i="7"/>
  <c r="B19" i="7"/>
  <c r="C19" i="7"/>
  <c r="D19" i="7"/>
  <c r="E19" i="7"/>
  <c r="F19" i="7"/>
  <c r="B22" i="7"/>
  <c r="C22" i="7"/>
  <c r="D22" i="7"/>
  <c r="E22" i="7"/>
  <c r="F22" i="7"/>
  <c r="B23" i="7"/>
  <c r="C23" i="7"/>
  <c r="D23" i="7"/>
  <c r="E23" i="7"/>
  <c r="F23" i="7"/>
  <c r="B24" i="7"/>
  <c r="C24" i="7"/>
  <c r="D24" i="7"/>
  <c r="E24" i="7"/>
  <c r="F24" i="7"/>
  <c r="B25" i="7"/>
  <c r="C25" i="7"/>
  <c r="D25" i="7"/>
  <c r="E25" i="7"/>
  <c r="F25" i="7"/>
  <c r="B26" i="7"/>
  <c r="C26" i="7"/>
  <c r="D26" i="7"/>
  <c r="E26" i="7"/>
  <c r="F26" i="7"/>
  <c r="B27" i="7"/>
  <c r="C27" i="7"/>
  <c r="D27" i="7"/>
  <c r="E27" i="7"/>
  <c r="F27" i="7"/>
  <c r="B28" i="7"/>
  <c r="C28" i="7"/>
  <c r="D28" i="7"/>
  <c r="E28" i="7"/>
  <c r="F28" i="7"/>
  <c r="B31" i="7"/>
  <c r="C31" i="7"/>
  <c r="D31" i="7"/>
  <c r="E31" i="7"/>
  <c r="F31" i="7"/>
  <c r="B32" i="7"/>
  <c r="C32" i="7"/>
  <c r="D32" i="7"/>
  <c r="E32" i="7"/>
  <c r="F32" i="7"/>
  <c r="B34" i="7"/>
  <c r="C34" i="7"/>
  <c r="D34" i="7"/>
  <c r="E34" i="7"/>
  <c r="F34" i="7"/>
  <c r="I12" i="8"/>
  <c r="J12" i="8"/>
  <c r="K12" i="8"/>
  <c r="L12" i="8"/>
  <c r="M12" i="8"/>
  <c r="S12" i="8"/>
  <c r="V12" i="8"/>
  <c r="G13" i="8"/>
  <c r="H13" i="8"/>
  <c r="I13" i="8"/>
  <c r="L13" i="8"/>
  <c r="M13" i="8"/>
  <c r="S13" i="8"/>
  <c r="V13" i="8"/>
  <c r="I16" i="8"/>
  <c r="J16" i="8"/>
  <c r="K16" i="8"/>
  <c r="L16" i="8"/>
  <c r="M16" i="8"/>
  <c r="S16" i="8"/>
  <c r="V16" i="8"/>
  <c r="I17" i="8"/>
  <c r="J17" i="8"/>
  <c r="K17" i="8"/>
  <c r="L17" i="8"/>
  <c r="M17" i="8"/>
  <c r="S17" i="8"/>
  <c r="V17" i="8"/>
  <c r="I18" i="8"/>
  <c r="J18" i="8"/>
  <c r="K18" i="8"/>
  <c r="L18" i="8"/>
  <c r="M18" i="8"/>
  <c r="S18" i="8"/>
  <c r="V18" i="8"/>
  <c r="I19" i="8"/>
  <c r="J19" i="8"/>
  <c r="K19" i="8"/>
  <c r="L19" i="8"/>
  <c r="M19" i="8"/>
  <c r="S19" i="8"/>
  <c r="V19" i="8"/>
  <c r="I20" i="8"/>
  <c r="J20" i="8"/>
  <c r="K20" i="8"/>
  <c r="L20" i="8"/>
  <c r="M20" i="8"/>
  <c r="S20" i="8"/>
  <c r="V20" i="8"/>
  <c r="I21" i="8"/>
  <c r="J21" i="8"/>
  <c r="K21" i="8"/>
  <c r="L21" i="8"/>
  <c r="M21" i="8"/>
  <c r="S21" i="8"/>
  <c r="V21" i="8"/>
  <c r="I22" i="8"/>
  <c r="J22" i="8"/>
  <c r="K22" i="8"/>
  <c r="L22" i="8"/>
  <c r="M22" i="8"/>
  <c r="S22" i="8"/>
  <c r="V22" i="8"/>
  <c r="I23" i="8"/>
  <c r="J23" i="8"/>
  <c r="K23" i="8"/>
  <c r="L23" i="8"/>
  <c r="M23" i="8"/>
  <c r="S23" i="8"/>
  <c r="V23" i="8"/>
  <c r="I24" i="8"/>
  <c r="J24" i="8"/>
  <c r="K24" i="8"/>
  <c r="L24" i="8"/>
  <c r="M24" i="8"/>
  <c r="S24" i="8"/>
  <c r="V24" i="8"/>
  <c r="I25" i="8"/>
  <c r="J25" i="8"/>
  <c r="K25" i="8"/>
  <c r="L25" i="8"/>
  <c r="M25" i="8"/>
  <c r="S25" i="8"/>
  <c r="V25" i="8"/>
  <c r="I26" i="8"/>
  <c r="J26" i="8"/>
  <c r="K26" i="8"/>
  <c r="L26" i="8"/>
  <c r="M26" i="8"/>
  <c r="S26" i="8"/>
  <c r="V26" i="8"/>
  <c r="I27" i="8"/>
  <c r="J27" i="8"/>
  <c r="K27" i="8"/>
  <c r="L27" i="8"/>
  <c r="M27" i="8"/>
  <c r="S27" i="8"/>
  <c r="V27" i="8"/>
  <c r="I28" i="8"/>
  <c r="J28" i="8"/>
  <c r="K28" i="8"/>
  <c r="L28" i="8"/>
  <c r="M28" i="8"/>
  <c r="S28" i="8"/>
  <c r="V28" i="8"/>
  <c r="I29" i="8"/>
  <c r="J29" i="8"/>
  <c r="K29" i="8"/>
  <c r="L29" i="8"/>
  <c r="M29" i="8"/>
  <c r="S29" i="8"/>
  <c r="V29" i="8"/>
  <c r="I30" i="8"/>
  <c r="J30" i="8"/>
  <c r="K30" i="8"/>
  <c r="L30" i="8"/>
  <c r="M30" i="8"/>
  <c r="S30" i="8"/>
  <c r="V30" i="8"/>
  <c r="I31" i="8"/>
  <c r="J31" i="8"/>
  <c r="K31" i="8"/>
  <c r="L31" i="8"/>
  <c r="M31" i="8"/>
  <c r="S31" i="8"/>
  <c r="V31" i="8"/>
  <c r="I32" i="8"/>
  <c r="J32" i="8"/>
  <c r="K32" i="8"/>
  <c r="L32" i="8"/>
  <c r="M32" i="8"/>
  <c r="S32" i="8"/>
  <c r="V32" i="8"/>
  <c r="I33" i="8"/>
  <c r="J33" i="8"/>
  <c r="K33" i="8"/>
  <c r="L33" i="8"/>
  <c r="M33" i="8"/>
  <c r="S33" i="8"/>
  <c r="V33" i="8"/>
  <c r="I34" i="8"/>
  <c r="J34" i="8"/>
  <c r="K34" i="8"/>
  <c r="L34" i="8"/>
  <c r="M34" i="8"/>
  <c r="S34" i="8"/>
  <c r="V34" i="8"/>
  <c r="I35" i="8"/>
  <c r="J35" i="8"/>
  <c r="K35" i="8"/>
  <c r="L35" i="8"/>
  <c r="M35" i="8"/>
  <c r="S35" i="8"/>
  <c r="V35" i="8"/>
  <c r="I36" i="8"/>
  <c r="J36" i="8"/>
  <c r="K36" i="8"/>
  <c r="L36" i="8"/>
  <c r="M36" i="8"/>
  <c r="S36" i="8"/>
  <c r="V36" i="8"/>
  <c r="I37" i="8"/>
  <c r="J37" i="8"/>
  <c r="K37" i="8"/>
  <c r="L37" i="8"/>
  <c r="G44" i="8" s="1"/>
  <c r="M37" i="8"/>
  <c r="H44" i="8" s="1"/>
  <c r="S37" i="8"/>
  <c r="V37" i="8"/>
  <c r="I38" i="8"/>
  <c r="J38" i="8"/>
  <c r="K38" i="8"/>
  <c r="L38" i="8"/>
  <c r="M38" i="8"/>
  <c r="M44" i="8" s="1"/>
  <c r="S38" i="8"/>
  <c r="S44" i="8" s="1"/>
  <c r="V38" i="8"/>
  <c r="I39" i="8"/>
  <c r="J39" i="8"/>
  <c r="K39" i="8"/>
  <c r="L39" i="8"/>
  <c r="M39" i="8"/>
  <c r="S39" i="8"/>
  <c r="V39" i="8"/>
  <c r="I40" i="8"/>
  <c r="J40" i="8"/>
  <c r="K40" i="8"/>
  <c r="L40" i="8"/>
  <c r="M40" i="8"/>
  <c r="S40" i="8"/>
  <c r="V40" i="8"/>
  <c r="I41" i="8"/>
  <c r="J41" i="8"/>
  <c r="K41" i="8"/>
  <c r="L41" i="8"/>
  <c r="M41" i="8"/>
  <c r="S41" i="8"/>
  <c r="V41" i="8"/>
  <c r="I42" i="8"/>
  <c r="J42" i="8"/>
  <c r="K42" i="8"/>
  <c r="L42" i="8"/>
  <c r="M42" i="8"/>
  <c r="S42" i="8"/>
  <c r="V42" i="8"/>
  <c r="I43" i="8"/>
  <c r="J43" i="8"/>
  <c r="K43" i="8"/>
  <c r="L43" i="8"/>
  <c r="M43" i="8"/>
  <c r="S43" i="8"/>
  <c r="V43" i="8"/>
  <c r="I44" i="8"/>
  <c r="L44" i="8"/>
  <c r="V44" i="8"/>
  <c r="I47" i="8"/>
  <c r="I51" i="8" s="1"/>
  <c r="J47" i="8"/>
  <c r="K47" i="8"/>
  <c r="L47" i="8"/>
  <c r="M47" i="8"/>
  <c r="H51" i="8" s="1"/>
  <c r="S47" i="8"/>
  <c r="V47" i="8"/>
  <c r="I48" i="8"/>
  <c r="J48" i="8"/>
  <c r="K48" i="8"/>
  <c r="L48" i="8"/>
  <c r="M48" i="8"/>
  <c r="S48" i="8"/>
  <c r="S51" i="8" s="1"/>
  <c r="V48" i="8"/>
  <c r="V51" i="8" s="1"/>
  <c r="I49" i="8"/>
  <c r="J49" i="8"/>
  <c r="K49" i="8"/>
  <c r="L49" i="8"/>
  <c r="M49" i="8"/>
  <c r="S49" i="8"/>
  <c r="V49" i="8"/>
  <c r="I50" i="8"/>
  <c r="J50" i="8"/>
  <c r="K50" i="8"/>
  <c r="L50" i="8"/>
  <c r="M50" i="8"/>
  <c r="S50" i="8"/>
  <c r="V50" i="8"/>
  <c r="G51" i="8"/>
  <c r="L51" i="8"/>
  <c r="M51" i="8"/>
  <c r="I54" i="8"/>
  <c r="J54" i="8"/>
  <c r="K54" i="8"/>
  <c r="L54" i="8"/>
  <c r="M54" i="8"/>
  <c r="M56" i="8" s="1"/>
  <c r="S54" i="8"/>
  <c r="S56" i="8" s="1"/>
  <c r="V54" i="8"/>
  <c r="I55" i="8"/>
  <c r="J55" i="8"/>
  <c r="K55" i="8"/>
  <c r="L55" i="8"/>
  <c r="M55" i="8"/>
  <c r="S55" i="8"/>
  <c r="V55" i="8"/>
  <c r="G56" i="8"/>
  <c r="I56" i="8"/>
  <c r="L56" i="8"/>
  <c r="V56" i="8"/>
  <c r="I59" i="8"/>
  <c r="I64" i="8" s="1"/>
  <c r="J59" i="8"/>
  <c r="K59" i="8"/>
  <c r="L59" i="8"/>
  <c r="L64" i="8" s="1"/>
  <c r="M59" i="8"/>
  <c r="S59" i="8"/>
  <c r="V59" i="8"/>
  <c r="I60" i="8"/>
  <c r="J60" i="8"/>
  <c r="K60" i="8"/>
  <c r="L60" i="8"/>
  <c r="M60" i="8"/>
  <c r="S60" i="8"/>
  <c r="V60" i="8"/>
  <c r="I61" i="8"/>
  <c r="J61" i="8"/>
  <c r="K61" i="8"/>
  <c r="L61" i="8"/>
  <c r="M61" i="8"/>
  <c r="S61" i="8"/>
  <c r="V61" i="8"/>
  <c r="V64" i="8" s="1"/>
  <c r="I62" i="8"/>
  <c r="J62" i="8"/>
  <c r="K62" i="8"/>
  <c r="L62" i="8"/>
  <c r="M62" i="8"/>
  <c r="S62" i="8"/>
  <c r="V62" i="8"/>
  <c r="I63" i="8"/>
  <c r="J63" i="8"/>
  <c r="K63" i="8"/>
  <c r="L63" i="8"/>
  <c r="M63" i="8"/>
  <c r="S63" i="8"/>
  <c r="V63" i="8"/>
  <c r="G64" i="8"/>
  <c r="H64" i="8"/>
  <c r="M64" i="8"/>
  <c r="S64" i="8"/>
  <c r="I67" i="8"/>
  <c r="J67" i="8"/>
  <c r="K67" i="8"/>
  <c r="L67" i="8"/>
  <c r="M67" i="8"/>
  <c r="S67" i="8"/>
  <c r="S68" i="8" s="1"/>
  <c r="V67" i="8"/>
  <c r="G68" i="8"/>
  <c r="H68" i="8"/>
  <c r="I68" i="8"/>
  <c r="L68" i="8"/>
  <c r="M68" i="8"/>
  <c r="V68" i="8"/>
  <c r="I71" i="8"/>
  <c r="J71" i="8"/>
  <c r="K71" i="8"/>
  <c r="L71" i="8"/>
  <c r="G78" i="8" s="1"/>
  <c r="M71" i="8"/>
  <c r="M78" i="8" s="1"/>
  <c r="S71" i="8"/>
  <c r="V71" i="8"/>
  <c r="I72" i="8"/>
  <c r="J72" i="8"/>
  <c r="K72" i="8"/>
  <c r="L72" i="8"/>
  <c r="M72" i="8"/>
  <c r="S72" i="8"/>
  <c r="S78" i="8" s="1"/>
  <c r="V72" i="8"/>
  <c r="I73" i="8"/>
  <c r="J73" i="8"/>
  <c r="K73" i="8"/>
  <c r="L73" i="8"/>
  <c r="M73" i="8"/>
  <c r="S73" i="8"/>
  <c r="V73" i="8"/>
  <c r="I74" i="8"/>
  <c r="J74" i="8"/>
  <c r="K74" i="8"/>
  <c r="L74" i="8"/>
  <c r="M74" i="8"/>
  <c r="S74" i="8"/>
  <c r="V74" i="8"/>
  <c r="I75" i="8"/>
  <c r="J75" i="8"/>
  <c r="K75" i="8"/>
  <c r="L75" i="8"/>
  <c r="M75" i="8"/>
  <c r="S75" i="8"/>
  <c r="V75" i="8"/>
  <c r="I76" i="8"/>
  <c r="J76" i="8"/>
  <c r="K76" i="8"/>
  <c r="L76" i="8"/>
  <c r="M76" i="8"/>
  <c r="S76" i="8"/>
  <c r="V76" i="8"/>
  <c r="I77" i="8"/>
  <c r="J77" i="8"/>
  <c r="K77" i="8"/>
  <c r="L77" i="8"/>
  <c r="M77" i="8"/>
  <c r="S77" i="8"/>
  <c r="V77" i="8"/>
  <c r="I78" i="8"/>
  <c r="L78" i="8"/>
  <c r="V78" i="8"/>
  <c r="I81" i="8"/>
  <c r="I82" i="8" s="1"/>
  <c r="J81" i="8"/>
  <c r="K81" i="8"/>
  <c r="L81" i="8"/>
  <c r="L82" i="8" s="1"/>
  <c r="M81" i="8"/>
  <c r="S81" i="8"/>
  <c r="V81" i="8"/>
  <c r="G82" i="8"/>
  <c r="H82" i="8"/>
  <c r="M82" i="8"/>
  <c r="S82" i="8"/>
  <c r="V82" i="8"/>
  <c r="I88" i="8"/>
  <c r="J88" i="8"/>
  <c r="K88" i="8"/>
  <c r="L88" i="8"/>
  <c r="L110" i="8" s="1"/>
  <c r="M88" i="8"/>
  <c r="S88" i="8"/>
  <c r="V88" i="8"/>
  <c r="V110" i="8" s="1"/>
  <c r="I89" i="8"/>
  <c r="I110" i="8" s="1"/>
  <c r="I153" i="8" s="1"/>
  <c r="J89" i="8"/>
  <c r="K89" i="8"/>
  <c r="L89" i="8"/>
  <c r="M89" i="8"/>
  <c r="S89" i="8"/>
  <c r="V89" i="8"/>
  <c r="I90" i="8"/>
  <c r="J90" i="8"/>
  <c r="K90" i="8"/>
  <c r="L90" i="8"/>
  <c r="M90" i="8"/>
  <c r="S90" i="8"/>
  <c r="V90" i="8"/>
  <c r="I91" i="8"/>
  <c r="J91" i="8"/>
  <c r="K91" i="8"/>
  <c r="L91" i="8"/>
  <c r="M91" i="8"/>
  <c r="S91" i="8"/>
  <c r="V91" i="8"/>
  <c r="I92" i="8"/>
  <c r="J92" i="8"/>
  <c r="K92" i="8"/>
  <c r="L92" i="8"/>
  <c r="M92" i="8"/>
  <c r="S92" i="8"/>
  <c r="V92" i="8"/>
  <c r="I93" i="8"/>
  <c r="J93" i="8"/>
  <c r="K93" i="8"/>
  <c r="L93" i="8"/>
  <c r="M93" i="8"/>
  <c r="S93" i="8"/>
  <c r="V93" i="8"/>
  <c r="I94" i="8"/>
  <c r="J94" i="8"/>
  <c r="K94" i="8"/>
  <c r="L94" i="8"/>
  <c r="M94" i="8"/>
  <c r="S94" i="8"/>
  <c r="V94" i="8"/>
  <c r="I95" i="8"/>
  <c r="J95" i="8"/>
  <c r="K95" i="8"/>
  <c r="L95" i="8"/>
  <c r="M95" i="8"/>
  <c r="S95" i="8"/>
  <c r="V95" i="8"/>
  <c r="I96" i="8"/>
  <c r="J96" i="8"/>
  <c r="K96" i="8"/>
  <c r="L96" i="8"/>
  <c r="M96" i="8"/>
  <c r="S96" i="8"/>
  <c r="V96" i="8"/>
  <c r="I97" i="8"/>
  <c r="J97" i="8"/>
  <c r="K97" i="8"/>
  <c r="L97" i="8"/>
  <c r="M97" i="8"/>
  <c r="S97" i="8"/>
  <c r="V97" i="8"/>
  <c r="I98" i="8"/>
  <c r="J98" i="8"/>
  <c r="K98" i="8"/>
  <c r="L98" i="8"/>
  <c r="M98" i="8"/>
  <c r="S98" i="8"/>
  <c r="V98" i="8"/>
  <c r="I99" i="8"/>
  <c r="J99" i="8"/>
  <c r="K99" i="8"/>
  <c r="L99" i="8"/>
  <c r="M99" i="8"/>
  <c r="S99" i="8"/>
  <c r="V99" i="8"/>
  <c r="I100" i="8"/>
  <c r="J100" i="8"/>
  <c r="K100" i="8"/>
  <c r="L100" i="8"/>
  <c r="M100" i="8"/>
  <c r="S100" i="8"/>
  <c r="V100" i="8"/>
  <c r="I101" i="8"/>
  <c r="J101" i="8"/>
  <c r="K101" i="8"/>
  <c r="L101" i="8"/>
  <c r="M101" i="8"/>
  <c r="S101" i="8"/>
  <c r="V101" i="8"/>
  <c r="I102" i="8"/>
  <c r="J102" i="8"/>
  <c r="K102" i="8"/>
  <c r="L102" i="8"/>
  <c r="M102" i="8"/>
  <c r="S102" i="8"/>
  <c r="V102" i="8"/>
  <c r="I103" i="8"/>
  <c r="J103" i="8"/>
  <c r="K103" i="8"/>
  <c r="L103" i="8"/>
  <c r="M103" i="8"/>
  <c r="S103" i="8"/>
  <c r="V103" i="8"/>
  <c r="I104" i="8"/>
  <c r="J104" i="8"/>
  <c r="K104" i="8"/>
  <c r="L104" i="8"/>
  <c r="M104" i="8"/>
  <c r="S104" i="8"/>
  <c r="V104" i="8"/>
  <c r="I105" i="8"/>
  <c r="J105" i="8"/>
  <c r="K105" i="8"/>
  <c r="L105" i="8"/>
  <c r="M105" i="8"/>
  <c r="S105" i="8"/>
  <c r="V105" i="8"/>
  <c r="I106" i="8"/>
  <c r="J106" i="8"/>
  <c r="K106" i="8"/>
  <c r="L106" i="8"/>
  <c r="M106" i="8"/>
  <c r="S106" i="8"/>
  <c r="V106" i="8"/>
  <c r="I107" i="8"/>
  <c r="J107" i="8"/>
  <c r="K107" i="8"/>
  <c r="L107" i="8"/>
  <c r="M107" i="8"/>
  <c r="S107" i="8"/>
  <c r="V107" i="8"/>
  <c r="I108" i="8"/>
  <c r="J108" i="8"/>
  <c r="K108" i="8"/>
  <c r="L108" i="8"/>
  <c r="M108" i="8"/>
  <c r="S108" i="8"/>
  <c r="V108" i="8"/>
  <c r="I109" i="8"/>
  <c r="J109" i="8"/>
  <c r="K109" i="8"/>
  <c r="L109" i="8"/>
  <c r="M109" i="8"/>
  <c r="S109" i="8"/>
  <c r="V109" i="8"/>
  <c r="G110" i="8"/>
  <c r="H110" i="8"/>
  <c r="M110" i="8"/>
  <c r="S110" i="8"/>
  <c r="I113" i="8"/>
  <c r="J113" i="8"/>
  <c r="K113" i="8"/>
  <c r="L113" i="8"/>
  <c r="M113" i="8"/>
  <c r="S113" i="8"/>
  <c r="V113" i="8"/>
  <c r="V116" i="8" s="1"/>
  <c r="I114" i="8"/>
  <c r="J114" i="8"/>
  <c r="K114" i="8"/>
  <c r="L114" i="8"/>
  <c r="L116" i="8" s="1"/>
  <c r="M114" i="8"/>
  <c r="S114" i="8"/>
  <c r="V114" i="8"/>
  <c r="I115" i="8"/>
  <c r="I116" i="8" s="1"/>
  <c r="J115" i="8"/>
  <c r="K115" i="8"/>
  <c r="L115" i="8"/>
  <c r="M115" i="8"/>
  <c r="S115" i="8"/>
  <c r="V115" i="8"/>
  <c r="G116" i="8"/>
  <c r="H116" i="8"/>
  <c r="M116" i="8"/>
  <c r="S116" i="8"/>
  <c r="I119" i="8"/>
  <c r="J119" i="8"/>
  <c r="K119" i="8"/>
  <c r="K161" i="8" s="1"/>
  <c r="L119" i="8"/>
  <c r="M119" i="8"/>
  <c r="S119" i="8"/>
  <c r="S128" i="8" s="1"/>
  <c r="V119" i="8"/>
  <c r="I120" i="8"/>
  <c r="J120" i="8"/>
  <c r="K120" i="8"/>
  <c r="L120" i="8"/>
  <c r="G128" i="8" s="1"/>
  <c r="M120" i="8"/>
  <c r="S120" i="8"/>
  <c r="V120" i="8"/>
  <c r="I121" i="8"/>
  <c r="J121" i="8"/>
  <c r="K121" i="8"/>
  <c r="L121" i="8"/>
  <c r="M121" i="8"/>
  <c r="M128" i="8" s="1"/>
  <c r="S121" i="8"/>
  <c r="V121" i="8"/>
  <c r="I122" i="8"/>
  <c r="J122" i="8"/>
  <c r="K122" i="8"/>
  <c r="L122" i="8"/>
  <c r="M122" i="8"/>
  <c r="S122" i="8"/>
  <c r="V122" i="8"/>
  <c r="I123" i="8"/>
  <c r="J123" i="8"/>
  <c r="K123" i="8"/>
  <c r="L123" i="8"/>
  <c r="M123" i="8"/>
  <c r="S123" i="8"/>
  <c r="V123" i="8"/>
  <c r="I124" i="8"/>
  <c r="J124" i="8"/>
  <c r="K124" i="8"/>
  <c r="L124" i="8"/>
  <c r="M124" i="8"/>
  <c r="S124" i="8"/>
  <c r="V124" i="8"/>
  <c r="I125" i="8"/>
  <c r="J125" i="8"/>
  <c r="K125" i="8"/>
  <c r="L125" i="8"/>
  <c r="M125" i="8"/>
  <c r="S125" i="8"/>
  <c r="V125" i="8"/>
  <c r="I126" i="8"/>
  <c r="J126" i="8"/>
  <c r="K126" i="8"/>
  <c r="L126" i="8"/>
  <c r="M126" i="8"/>
  <c r="S126" i="8"/>
  <c r="V126" i="8"/>
  <c r="I127" i="8"/>
  <c r="J127" i="8"/>
  <c r="K127" i="8"/>
  <c r="L127" i="8"/>
  <c r="M127" i="8"/>
  <c r="S127" i="8"/>
  <c r="V127" i="8"/>
  <c r="V128" i="8" s="1"/>
  <c r="I128" i="8"/>
  <c r="L128" i="8"/>
  <c r="I131" i="8"/>
  <c r="I143" i="8" s="1"/>
  <c r="J131" i="8"/>
  <c r="K131" i="8"/>
  <c r="L131" i="8"/>
  <c r="M131" i="8"/>
  <c r="H143" i="8" s="1"/>
  <c r="S131" i="8"/>
  <c r="V131" i="8"/>
  <c r="I132" i="8"/>
  <c r="J132" i="8"/>
  <c r="K132" i="8"/>
  <c r="L132" i="8"/>
  <c r="M132" i="8"/>
  <c r="S132" i="8"/>
  <c r="S143" i="8" s="1"/>
  <c r="V132" i="8"/>
  <c r="I133" i="8"/>
  <c r="J133" i="8"/>
  <c r="K133" i="8"/>
  <c r="L133" i="8"/>
  <c r="M133" i="8"/>
  <c r="S133" i="8"/>
  <c r="V133" i="8"/>
  <c r="V143" i="8" s="1"/>
  <c r="I134" i="8"/>
  <c r="J134" i="8"/>
  <c r="K134" i="8"/>
  <c r="L134" i="8"/>
  <c r="L143" i="8" s="1"/>
  <c r="M134" i="8"/>
  <c r="S134" i="8"/>
  <c r="V134" i="8"/>
  <c r="I135" i="8"/>
  <c r="J135" i="8"/>
  <c r="K135" i="8"/>
  <c r="L135" i="8"/>
  <c r="M135" i="8"/>
  <c r="S135" i="8"/>
  <c r="V135" i="8"/>
  <c r="I136" i="8"/>
  <c r="J136" i="8"/>
  <c r="K136" i="8"/>
  <c r="L136" i="8"/>
  <c r="M136" i="8"/>
  <c r="S136" i="8"/>
  <c r="V136" i="8"/>
  <c r="I137" i="8"/>
  <c r="J137" i="8"/>
  <c r="K137" i="8"/>
  <c r="L137" i="8"/>
  <c r="M137" i="8"/>
  <c r="S137" i="8"/>
  <c r="V137" i="8"/>
  <c r="I138" i="8"/>
  <c r="J138" i="8"/>
  <c r="K138" i="8"/>
  <c r="L138" i="8"/>
  <c r="M138" i="8"/>
  <c r="S138" i="8"/>
  <c r="V138" i="8"/>
  <c r="I139" i="8"/>
  <c r="J139" i="8"/>
  <c r="K139" i="8"/>
  <c r="L139" i="8"/>
  <c r="M139" i="8"/>
  <c r="S139" i="8"/>
  <c r="V139" i="8"/>
  <c r="I140" i="8"/>
  <c r="J140" i="8"/>
  <c r="K140" i="8"/>
  <c r="L140" i="8"/>
  <c r="M140" i="8"/>
  <c r="S140" i="8"/>
  <c r="V140" i="8"/>
  <c r="I141" i="8"/>
  <c r="J141" i="8"/>
  <c r="K141" i="8"/>
  <c r="L141" i="8"/>
  <c r="M141" i="8"/>
  <c r="S141" i="8"/>
  <c r="V141" i="8"/>
  <c r="I142" i="8"/>
  <c r="J142" i="8"/>
  <c r="K142" i="8"/>
  <c r="L142" i="8"/>
  <c r="M142" i="8"/>
  <c r="S142" i="8"/>
  <c r="V142" i="8"/>
  <c r="G143" i="8"/>
  <c r="M143" i="8"/>
  <c r="I146" i="8"/>
  <c r="J146" i="8"/>
  <c r="K146" i="8"/>
  <c r="L146" i="8"/>
  <c r="M146" i="8"/>
  <c r="M147" i="8" s="1"/>
  <c r="S146" i="8"/>
  <c r="S147" i="8" s="1"/>
  <c r="V146" i="8"/>
  <c r="G147" i="8"/>
  <c r="H147" i="8"/>
  <c r="I147" i="8"/>
  <c r="L147" i="8"/>
  <c r="V147" i="8"/>
  <c r="I150" i="8"/>
  <c r="I151" i="8" s="1"/>
  <c r="J150" i="8"/>
  <c r="K150" i="8"/>
  <c r="L150" i="8"/>
  <c r="L151" i="8" s="1"/>
  <c r="M150" i="8"/>
  <c r="S150" i="8"/>
  <c r="V150" i="8"/>
  <c r="V151" i="8" s="1"/>
  <c r="G151" i="8"/>
  <c r="H151" i="8"/>
  <c r="M151" i="8"/>
  <c r="S151" i="8"/>
  <c r="I156" i="8"/>
  <c r="J156" i="8"/>
  <c r="K156" i="8"/>
  <c r="L156" i="8"/>
  <c r="M156" i="8"/>
  <c r="S156" i="8"/>
  <c r="V156" i="8"/>
  <c r="V157" i="8" s="1"/>
  <c r="G157" i="8"/>
  <c r="H157" i="8"/>
  <c r="I157" i="8"/>
  <c r="I159" i="8" s="1"/>
  <c r="L157" i="8"/>
  <c r="L159" i="8" s="1"/>
  <c r="M157" i="8"/>
  <c r="H159" i="8"/>
  <c r="M159" i="8"/>
  <c r="Y161" i="8"/>
  <c r="Z161" i="8"/>
  <c r="D15" i="3"/>
  <c r="E15" i="3"/>
  <c r="F15" i="3"/>
  <c r="F22" i="3" s="1"/>
  <c r="D16" i="3"/>
  <c r="E16" i="3"/>
  <c r="F16" i="3"/>
  <c r="J16" i="3"/>
  <c r="D18" i="3"/>
  <c r="E18" i="3"/>
  <c r="F18" i="3"/>
  <c r="F20" i="3"/>
  <c r="J20" i="3"/>
  <c r="F23" i="3"/>
  <c r="J23" i="3"/>
  <c r="I30" i="3"/>
  <c r="J30" i="3" s="1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B18" i="4"/>
  <c r="C18" i="4"/>
  <c r="D18" i="4"/>
  <c r="E18" i="4"/>
  <c r="F18" i="4"/>
  <c r="B19" i="4"/>
  <c r="C19" i="4"/>
  <c r="D19" i="4"/>
  <c r="E19" i="4"/>
  <c r="F19" i="4"/>
  <c r="B22" i="4"/>
  <c r="C22" i="4"/>
  <c r="D22" i="4"/>
  <c r="E22" i="4"/>
  <c r="F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31" i="4"/>
  <c r="C31" i="4"/>
  <c r="D31" i="4"/>
  <c r="E31" i="4"/>
  <c r="F31" i="4"/>
  <c r="B32" i="4"/>
  <c r="C32" i="4"/>
  <c r="D32" i="4"/>
  <c r="E32" i="4"/>
  <c r="F32" i="4"/>
  <c r="B34" i="4"/>
  <c r="C34" i="4"/>
  <c r="D34" i="4"/>
  <c r="E34" i="4"/>
  <c r="F34" i="4"/>
  <c r="I12" i="5"/>
  <c r="J12" i="5"/>
  <c r="K12" i="5"/>
  <c r="L12" i="5"/>
  <c r="L13" i="5" s="1"/>
  <c r="M12" i="5"/>
  <c r="S12" i="5"/>
  <c r="S13" i="5" s="1"/>
  <c r="V12" i="5"/>
  <c r="G13" i="5"/>
  <c r="H13" i="5"/>
  <c r="I13" i="5"/>
  <c r="M13" i="5"/>
  <c r="V13" i="5"/>
  <c r="I16" i="5"/>
  <c r="J16" i="5"/>
  <c r="K16" i="5"/>
  <c r="L16" i="5"/>
  <c r="M16" i="5"/>
  <c r="S16" i="5"/>
  <c r="V16" i="5"/>
  <c r="I17" i="5"/>
  <c r="J17" i="5"/>
  <c r="K17" i="5"/>
  <c r="L17" i="5"/>
  <c r="M17" i="5"/>
  <c r="S17" i="5"/>
  <c r="V17" i="5"/>
  <c r="I18" i="5"/>
  <c r="J18" i="5"/>
  <c r="K18" i="5"/>
  <c r="L18" i="5"/>
  <c r="M18" i="5"/>
  <c r="S18" i="5"/>
  <c r="V18" i="5"/>
  <c r="I19" i="5"/>
  <c r="J19" i="5"/>
  <c r="K19" i="5"/>
  <c r="L19" i="5"/>
  <c r="M19" i="5"/>
  <c r="S19" i="5"/>
  <c r="V19" i="5"/>
  <c r="I20" i="5"/>
  <c r="J20" i="5"/>
  <c r="K20" i="5"/>
  <c r="L20" i="5"/>
  <c r="M20" i="5"/>
  <c r="S20" i="5"/>
  <c r="V20" i="5"/>
  <c r="I21" i="5"/>
  <c r="J21" i="5"/>
  <c r="K21" i="5"/>
  <c r="L21" i="5"/>
  <c r="M21" i="5"/>
  <c r="S21" i="5"/>
  <c r="V21" i="5"/>
  <c r="I22" i="5"/>
  <c r="J22" i="5"/>
  <c r="K22" i="5"/>
  <c r="L22" i="5"/>
  <c r="M22" i="5"/>
  <c r="S22" i="5"/>
  <c r="V22" i="5"/>
  <c r="I23" i="5"/>
  <c r="J23" i="5"/>
  <c r="K23" i="5"/>
  <c r="L23" i="5"/>
  <c r="M23" i="5"/>
  <c r="S23" i="5"/>
  <c r="V23" i="5"/>
  <c r="I24" i="5"/>
  <c r="J24" i="5"/>
  <c r="K24" i="5"/>
  <c r="L24" i="5"/>
  <c r="M24" i="5"/>
  <c r="S24" i="5"/>
  <c r="V24" i="5"/>
  <c r="I25" i="5"/>
  <c r="J25" i="5"/>
  <c r="K25" i="5"/>
  <c r="L25" i="5"/>
  <c r="M25" i="5"/>
  <c r="S25" i="5"/>
  <c r="V25" i="5"/>
  <c r="I26" i="5"/>
  <c r="J26" i="5"/>
  <c r="K26" i="5"/>
  <c r="L26" i="5"/>
  <c r="M26" i="5"/>
  <c r="S26" i="5"/>
  <c r="V26" i="5"/>
  <c r="I27" i="5"/>
  <c r="J27" i="5"/>
  <c r="K27" i="5"/>
  <c r="L27" i="5"/>
  <c r="M27" i="5"/>
  <c r="S27" i="5"/>
  <c r="V27" i="5"/>
  <c r="I28" i="5"/>
  <c r="J28" i="5"/>
  <c r="K28" i="5"/>
  <c r="L28" i="5"/>
  <c r="M28" i="5"/>
  <c r="S28" i="5"/>
  <c r="V28" i="5"/>
  <c r="I29" i="5"/>
  <c r="J29" i="5"/>
  <c r="K29" i="5"/>
  <c r="L29" i="5"/>
  <c r="M29" i="5"/>
  <c r="S29" i="5"/>
  <c r="V29" i="5"/>
  <c r="I30" i="5"/>
  <c r="J30" i="5"/>
  <c r="K30" i="5"/>
  <c r="L30" i="5"/>
  <c r="M30" i="5"/>
  <c r="S30" i="5"/>
  <c r="V30" i="5"/>
  <c r="I31" i="5"/>
  <c r="J31" i="5"/>
  <c r="K31" i="5"/>
  <c r="L31" i="5"/>
  <c r="M31" i="5"/>
  <c r="S31" i="5"/>
  <c r="V31" i="5"/>
  <c r="I32" i="5"/>
  <c r="J32" i="5"/>
  <c r="K32" i="5"/>
  <c r="L32" i="5"/>
  <c r="M32" i="5"/>
  <c r="S32" i="5"/>
  <c r="V32" i="5"/>
  <c r="I33" i="5"/>
  <c r="J33" i="5"/>
  <c r="K33" i="5"/>
  <c r="L33" i="5"/>
  <c r="M33" i="5"/>
  <c r="S33" i="5"/>
  <c r="V33" i="5"/>
  <c r="I34" i="5"/>
  <c r="J34" i="5"/>
  <c r="K34" i="5"/>
  <c r="L34" i="5"/>
  <c r="M34" i="5"/>
  <c r="S34" i="5"/>
  <c r="V34" i="5"/>
  <c r="I35" i="5"/>
  <c r="J35" i="5"/>
  <c r="K35" i="5"/>
  <c r="L35" i="5"/>
  <c r="M35" i="5"/>
  <c r="S35" i="5"/>
  <c r="V35" i="5"/>
  <c r="I36" i="5"/>
  <c r="J36" i="5"/>
  <c r="K36" i="5"/>
  <c r="L36" i="5"/>
  <c r="M36" i="5"/>
  <c r="S36" i="5"/>
  <c r="V36" i="5"/>
  <c r="I37" i="5"/>
  <c r="I44" i="5" s="1"/>
  <c r="J37" i="5"/>
  <c r="K37" i="5"/>
  <c r="L37" i="5"/>
  <c r="M37" i="5"/>
  <c r="H44" i="5" s="1"/>
  <c r="S37" i="5"/>
  <c r="V37" i="5"/>
  <c r="I38" i="5"/>
  <c r="J38" i="5"/>
  <c r="K38" i="5"/>
  <c r="L38" i="5"/>
  <c r="M38" i="5"/>
  <c r="S38" i="5"/>
  <c r="S44" i="5" s="1"/>
  <c r="V38" i="5"/>
  <c r="V44" i="5" s="1"/>
  <c r="I39" i="5"/>
  <c r="J39" i="5"/>
  <c r="K39" i="5"/>
  <c r="L39" i="5"/>
  <c r="M39" i="5"/>
  <c r="S39" i="5"/>
  <c r="V39" i="5"/>
  <c r="I40" i="5"/>
  <c r="J40" i="5"/>
  <c r="K40" i="5"/>
  <c r="L40" i="5"/>
  <c r="M40" i="5"/>
  <c r="S40" i="5"/>
  <c r="V40" i="5"/>
  <c r="I41" i="5"/>
  <c r="J41" i="5"/>
  <c r="K41" i="5"/>
  <c r="L41" i="5"/>
  <c r="M41" i="5"/>
  <c r="M44" i="5" s="1"/>
  <c r="S41" i="5"/>
  <c r="V41" i="5"/>
  <c r="I42" i="5"/>
  <c r="J42" i="5"/>
  <c r="K42" i="5"/>
  <c r="L42" i="5"/>
  <c r="M42" i="5"/>
  <c r="S42" i="5"/>
  <c r="V42" i="5"/>
  <c r="I43" i="5"/>
  <c r="J43" i="5"/>
  <c r="K43" i="5"/>
  <c r="L43" i="5"/>
  <c r="M43" i="5"/>
  <c r="S43" i="5"/>
  <c r="V43" i="5"/>
  <c r="G44" i="5"/>
  <c r="L44" i="5"/>
  <c r="I47" i="5"/>
  <c r="I51" i="5" s="1"/>
  <c r="J47" i="5"/>
  <c r="K47" i="5"/>
  <c r="L47" i="5"/>
  <c r="M47" i="5"/>
  <c r="H51" i="5" s="1"/>
  <c r="S47" i="5"/>
  <c r="V47" i="5"/>
  <c r="I48" i="5"/>
  <c r="J48" i="5"/>
  <c r="K48" i="5"/>
  <c r="L48" i="5"/>
  <c r="M48" i="5"/>
  <c r="S48" i="5"/>
  <c r="S51" i="5" s="1"/>
  <c r="V48" i="5"/>
  <c r="V51" i="5" s="1"/>
  <c r="I49" i="5"/>
  <c r="J49" i="5"/>
  <c r="K49" i="5"/>
  <c r="L49" i="5"/>
  <c r="L51" i="5" s="1"/>
  <c r="M49" i="5"/>
  <c r="S49" i="5"/>
  <c r="V49" i="5"/>
  <c r="I50" i="5"/>
  <c r="J50" i="5"/>
  <c r="K50" i="5"/>
  <c r="L50" i="5"/>
  <c r="M50" i="5"/>
  <c r="S50" i="5"/>
  <c r="V50" i="5"/>
  <c r="G51" i="5"/>
  <c r="M51" i="5"/>
  <c r="I54" i="5"/>
  <c r="J54" i="5"/>
  <c r="K54" i="5"/>
  <c r="L54" i="5"/>
  <c r="M54" i="5"/>
  <c r="S54" i="5"/>
  <c r="S56" i="5" s="1"/>
  <c r="V54" i="5"/>
  <c r="V56" i="5" s="1"/>
  <c r="I55" i="5"/>
  <c r="J55" i="5"/>
  <c r="K55" i="5"/>
  <c r="L55" i="5"/>
  <c r="M55" i="5"/>
  <c r="S55" i="5"/>
  <c r="V55" i="5"/>
  <c r="G56" i="5"/>
  <c r="H56" i="5"/>
  <c r="I56" i="5"/>
  <c r="L56" i="5"/>
  <c r="M56" i="5"/>
  <c r="I59" i="5"/>
  <c r="I64" i="5" s="1"/>
  <c r="J59" i="5"/>
  <c r="K59" i="5"/>
  <c r="L59" i="5"/>
  <c r="M59" i="5"/>
  <c r="M64" i="5" s="1"/>
  <c r="S59" i="5"/>
  <c r="V59" i="5"/>
  <c r="I60" i="5"/>
  <c r="J60" i="5"/>
  <c r="K60" i="5"/>
  <c r="L60" i="5"/>
  <c r="M60" i="5"/>
  <c r="S60" i="5"/>
  <c r="V60" i="5"/>
  <c r="I61" i="5"/>
  <c r="J61" i="5"/>
  <c r="K61" i="5"/>
  <c r="L61" i="5"/>
  <c r="G64" i="5" s="1"/>
  <c r="M61" i="5"/>
  <c r="S61" i="5"/>
  <c r="V61" i="5"/>
  <c r="V64" i="5" s="1"/>
  <c r="I62" i="5"/>
  <c r="J62" i="5"/>
  <c r="K62" i="5"/>
  <c r="L62" i="5"/>
  <c r="M62" i="5"/>
  <c r="S62" i="5"/>
  <c r="V62" i="5"/>
  <c r="I63" i="5"/>
  <c r="J63" i="5"/>
  <c r="K63" i="5"/>
  <c r="L63" i="5"/>
  <c r="M63" i="5"/>
  <c r="S63" i="5"/>
  <c r="V63" i="5"/>
  <c r="H64" i="5"/>
  <c r="S64" i="5"/>
  <c r="I67" i="5"/>
  <c r="J67" i="5"/>
  <c r="K67" i="5"/>
  <c r="L67" i="5"/>
  <c r="M67" i="5"/>
  <c r="S67" i="5"/>
  <c r="V67" i="5"/>
  <c r="V68" i="5" s="1"/>
  <c r="G68" i="5"/>
  <c r="H68" i="5"/>
  <c r="I68" i="5"/>
  <c r="L68" i="5"/>
  <c r="M68" i="5"/>
  <c r="S68" i="5"/>
  <c r="I71" i="5"/>
  <c r="I78" i="5" s="1"/>
  <c r="J71" i="5"/>
  <c r="K71" i="5"/>
  <c r="L71" i="5"/>
  <c r="M71" i="5"/>
  <c r="M78" i="5" s="1"/>
  <c r="S71" i="5"/>
  <c r="S78" i="5" s="1"/>
  <c r="V71" i="5"/>
  <c r="I72" i="5"/>
  <c r="J72" i="5"/>
  <c r="K72" i="5"/>
  <c r="L72" i="5"/>
  <c r="M72" i="5"/>
  <c r="S72" i="5"/>
  <c r="V72" i="5"/>
  <c r="V78" i="5" s="1"/>
  <c r="I73" i="5"/>
  <c r="J73" i="5"/>
  <c r="K73" i="5"/>
  <c r="L73" i="5"/>
  <c r="M73" i="5"/>
  <c r="S73" i="5"/>
  <c r="V73" i="5"/>
  <c r="I74" i="5"/>
  <c r="J74" i="5"/>
  <c r="K74" i="5"/>
  <c r="L74" i="5"/>
  <c r="G78" i="5" s="1"/>
  <c r="M74" i="5"/>
  <c r="S74" i="5"/>
  <c r="V74" i="5"/>
  <c r="I75" i="5"/>
  <c r="J75" i="5"/>
  <c r="K75" i="5"/>
  <c r="L75" i="5"/>
  <c r="M75" i="5"/>
  <c r="S75" i="5"/>
  <c r="V75" i="5"/>
  <c r="I76" i="5"/>
  <c r="J76" i="5"/>
  <c r="K76" i="5"/>
  <c r="L76" i="5"/>
  <c r="M76" i="5"/>
  <c r="S76" i="5"/>
  <c r="V76" i="5"/>
  <c r="I77" i="5"/>
  <c r="J77" i="5"/>
  <c r="K77" i="5"/>
  <c r="L77" i="5"/>
  <c r="M77" i="5"/>
  <c r="S77" i="5"/>
  <c r="V77" i="5"/>
  <c r="L78" i="5"/>
  <c r="I81" i="5"/>
  <c r="I82" i="5" s="1"/>
  <c r="J81" i="5"/>
  <c r="K81" i="5"/>
  <c r="L81" i="5"/>
  <c r="M81" i="5"/>
  <c r="M82" i="5" s="1"/>
  <c r="S81" i="5"/>
  <c r="V81" i="5"/>
  <c r="G82" i="5"/>
  <c r="H82" i="5"/>
  <c r="L82" i="5"/>
  <c r="S82" i="5"/>
  <c r="V82" i="5"/>
  <c r="I88" i="5"/>
  <c r="J88" i="5"/>
  <c r="K88" i="5"/>
  <c r="L88" i="5"/>
  <c r="M88" i="5"/>
  <c r="S88" i="5"/>
  <c r="V88" i="5"/>
  <c r="I89" i="5"/>
  <c r="J89" i="5"/>
  <c r="K89" i="5"/>
  <c r="L89" i="5"/>
  <c r="M89" i="5"/>
  <c r="S89" i="5"/>
  <c r="V89" i="5"/>
  <c r="I90" i="5"/>
  <c r="J90" i="5"/>
  <c r="K90" i="5"/>
  <c r="L90" i="5"/>
  <c r="M90" i="5"/>
  <c r="S90" i="5"/>
  <c r="V90" i="5"/>
  <c r="I91" i="5"/>
  <c r="J91" i="5"/>
  <c r="K91" i="5"/>
  <c r="L91" i="5"/>
  <c r="M91" i="5"/>
  <c r="S91" i="5"/>
  <c r="V91" i="5"/>
  <c r="I92" i="5"/>
  <c r="J92" i="5"/>
  <c r="K92" i="5"/>
  <c r="L92" i="5"/>
  <c r="L110" i="5" s="1"/>
  <c r="M92" i="5"/>
  <c r="S92" i="5"/>
  <c r="V92" i="5"/>
  <c r="I93" i="5"/>
  <c r="J93" i="5"/>
  <c r="K93" i="5"/>
  <c r="L93" i="5"/>
  <c r="M93" i="5"/>
  <c r="M110" i="5" s="1"/>
  <c r="S93" i="5"/>
  <c r="V93" i="5"/>
  <c r="I94" i="5"/>
  <c r="J94" i="5"/>
  <c r="K94" i="5"/>
  <c r="L94" i="5"/>
  <c r="M94" i="5"/>
  <c r="S94" i="5"/>
  <c r="V94" i="5"/>
  <c r="I95" i="5"/>
  <c r="J95" i="5"/>
  <c r="K95" i="5"/>
  <c r="L95" i="5"/>
  <c r="M95" i="5"/>
  <c r="S95" i="5"/>
  <c r="V95" i="5"/>
  <c r="I96" i="5"/>
  <c r="J96" i="5"/>
  <c r="K96" i="5"/>
  <c r="L96" i="5"/>
  <c r="G110" i="5" s="1"/>
  <c r="M96" i="5"/>
  <c r="S96" i="5"/>
  <c r="V96" i="5"/>
  <c r="I97" i="5"/>
  <c r="I110" i="5" s="1"/>
  <c r="J97" i="5"/>
  <c r="K97" i="5"/>
  <c r="L97" i="5"/>
  <c r="M97" i="5"/>
  <c r="S97" i="5"/>
  <c r="V97" i="5"/>
  <c r="I98" i="5"/>
  <c r="J98" i="5"/>
  <c r="K98" i="5"/>
  <c r="L98" i="5"/>
  <c r="M98" i="5"/>
  <c r="S98" i="5"/>
  <c r="V98" i="5"/>
  <c r="I99" i="5"/>
  <c r="J99" i="5"/>
  <c r="K99" i="5"/>
  <c r="L99" i="5"/>
  <c r="M99" i="5"/>
  <c r="S99" i="5"/>
  <c r="V99" i="5"/>
  <c r="V110" i="5" s="1"/>
  <c r="I100" i="5"/>
  <c r="J100" i="5"/>
  <c r="K100" i="5"/>
  <c r="L100" i="5"/>
  <c r="M100" i="5"/>
  <c r="S100" i="5"/>
  <c r="V100" i="5"/>
  <c r="I101" i="5"/>
  <c r="J101" i="5"/>
  <c r="K101" i="5"/>
  <c r="L101" i="5"/>
  <c r="M101" i="5"/>
  <c r="S101" i="5"/>
  <c r="V101" i="5"/>
  <c r="I102" i="5"/>
  <c r="J102" i="5"/>
  <c r="K102" i="5"/>
  <c r="L102" i="5"/>
  <c r="M102" i="5"/>
  <c r="S102" i="5"/>
  <c r="V102" i="5"/>
  <c r="I103" i="5"/>
  <c r="J103" i="5"/>
  <c r="K103" i="5"/>
  <c r="L103" i="5"/>
  <c r="M103" i="5"/>
  <c r="S103" i="5"/>
  <c r="V103" i="5"/>
  <c r="I104" i="5"/>
  <c r="J104" i="5"/>
  <c r="K104" i="5"/>
  <c r="L104" i="5"/>
  <c r="M104" i="5"/>
  <c r="S104" i="5"/>
  <c r="V104" i="5"/>
  <c r="I105" i="5"/>
  <c r="J105" i="5"/>
  <c r="K105" i="5"/>
  <c r="L105" i="5"/>
  <c r="M105" i="5"/>
  <c r="S105" i="5"/>
  <c r="V105" i="5"/>
  <c r="I106" i="5"/>
  <c r="J106" i="5"/>
  <c r="K106" i="5"/>
  <c r="L106" i="5"/>
  <c r="M106" i="5"/>
  <c r="S106" i="5"/>
  <c r="V106" i="5"/>
  <c r="I107" i="5"/>
  <c r="J107" i="5"/>
  <c r="K107" i="5"/>
  <c r="L107" i="5"/>
  <c r="M107" i="5"/>
  <c r="S107" i="5"/>
  <c r="V107" i="5"/>
  <c r="I108" i="5"/>
  <c r="J108" i="5"/>
  <c r="K108" i="5"/>
  <c r="L108" i="5"/>
  <c r="M108" i="5"/>
  <c r="S108" i="5"/>
  <c r="V108" i="5"/>
  <c r="I109" i="5"/>
  <c r="J109" i="5"/>
  <c r="K109" i="5"/>
  <c r="L109" i="5"/>
  <c r="M109" i="5"/>
  <c r="S109" i="5"/>
  <c r="V109" i="5"/>
  <c r="H110" i="5"/>
  <c r="S110" i="5"/>
  <c r="I113" i="5"/>
  <c r="J113" i="5"/>
  <c r="K113" i="5"/>
  <c r="L113" i="5"/>
  <c r="G116" i="5" s="1"/>
  <c r="M113" i="5"/>
  <c r="S113" i="5"/>
  <c r="V113" i="5"/>
  <c r="V116" i="5" s="1"/>
  <c r="I114" i="5"/>
  <c r="J114" i="5"/>
  <c r="K114" i="5"/>
  <c r="L114" i="5"/>
  <c r="M114" i="5"/>
  <c r="M116" i="5" s="1"/>
  <c r="S114" i="5"/>
  <c r="V114" i="5"/>
  <c r="I115" i="5"/>
  <c r="I116" i="5" s="1"/>
  <c r="J115" i="5"/>
  <c r="K115" i="5"/>
  <c r="L115" i="5"/>
  <c r="M115" i="5"/>
  <c r="S115" i="5"/>
  <c r="V115" i="5"/>
  <c r="H116" i="5"/>
  <c r="S116" i="5"/>
  <c r="I119" i="5"/>
  <c r="J119" i="5"/>
  <c r="K119" i="5"/>
  <c r="L119" i="5"/>
  <c r="M119" i="5"/>
  <c r="S119" i="5"/>
  <c r="V119" i="5"/>
  <c r="V128" i="5" s="1"/>
  <c r="I120" i="5"/>
  <c r="J120" i="5"/>
  <c r="K120" i="5"/>
  <c r="L120" i="5"/>
  <c r="G128" i="5" s="1"/>
  <c r="M120" i="5"/>
  <c r="S120" i="5"/>
  <c r="V120" i="5"/>
  <c r="I121" i="5"/>
  <c r="I128" i="5" s="1"/>
  <c r="J121" i="5"/>
  <c r="K121" i="5"/>
  <c r="L121" i="5"/>
  <c r="M121" i="5"/>
  <c r="M128" i="5" s="1"/>
  <c r="S121" i="5"/>
  <c r="V121" i="5"/>
  <c r="I122" i="5"/>
  <c r="J122" i="5"/>
  <c r="K122" i="5"/>
  <c r="L122" i="5"/>
  <c r="M122" i="5"/>
  <c r="S122" i="5"/>
  <c r="S128" i="5" s="1"/>
  <c r="V122" i="5"/>
  <c r="I123" i="5"/>
  <c r="J123" i="5"/>
  <c r="K123" i="5"/>
  <c r="L123" i="5"/>
  <c r="M123" i="5"/>
  <c r="S123" i="5"/>
  <c r="V123" i="5"/>
  <c r="I124" i="5"/>
  <c r="J124" i="5"/>
  <c r="K124" i="5"/>
  <c r="L124" i="5"/>
  <c r="M124" i="5"/>
  <c r="S124" i="5"/>
  <c r="V124" i="5"/>
  <c r="I125" i="5"/>
  <c r="J125" i="5"/>
  <c r="K125" i="5"/>
  <c r="L125" i="5"/>
  <c r="M125" i="5"/>
  <c r="S125" i="5"/>
  <c r="V125" i="5"/>
  <c r="I126" i="5"/>
  <c r="J126" i="5"/>
  <c r="K126" i="5"/>
  <c r="L126" i="5"/>
  <c r="M126" i="5"/>
  <c r="S126" i="5"/>
  <c r="V126" i="5"/>
  <c r="I127" i="5"/>
  <c r="J127" i="5"/>
  <c r="K127" i="5"/>
  <c r="K161" i="5" s="1"/>
  <c r="L127" i="5"/>
  <c r="M127" i="5"/>
  <c r="S127" i="5"/>
  <c r="V127" i="5"/>
  <c r="L128" i="5"/>
  <c r="I131" i="5"/>
  <c r="I143" i="5" s="1"/>
  <c r="J131" i="5"/>
  <c r="K131" i="5"/>
  <c r="L131" i="5"/>
  <c r="M131" i="5"/>
  <c r="H143" i="5" s="1"/>
  <c r="S131" i="5"/>
  <c r="V131" i="5"/>
  <c r="I132" i="5"/>
  <c r="J132" i="5"/>
  <c r="K132" i="5"/>
  <c r="L132" i="5"/>
  <c r="M132" i="5"/>
  <c r="S132" i="5"/>
  <c r="S143" i="5" s="1"/>
  <c r="V132" i="5"/>
  <c r="I133" i="5"/>
  <c r="J133" i="5"/>
  <c r="K133" i="5"/>
  <c r="L133" i="5"/>
  <c r="M133" i="5"/>
  <c r="S133" i="5"/>
  <c r="V133" i="5"/>
  <c r="V143" i="5" s="1"/>
  <c r="I134" i="5"/>
  <c r="J134" i="5"/>
  <c r="K134" i="5"/>
  <c r="L134" i="5"/>
  <c r="L143" i="5" s="1"/>
  <c r="M134" i="5"/>
  <c r="S134" i="5"/>
  <c r="V134" i="5"/>
  <c r="I135" i="5"/>
  <c r="J135" i="5"/>
  <c r="K135" i="5"/>
  <c r="L135" i="5"/>
  <c r="M135" i="5"/>
  <c r="S135" i="5"/>
  <c r="V135" i="5"/>
  <c r="I136" i="5"/>
  <c r="J136" i="5"/>
  <c r="K136" i="5"/>
  <c r="L136" i="5"/>
  <c r="M136" i="5"/>
  <c r="S136" i="5"/>
  <c r="V136" i="5"/>
  <c r="I137" i="5"/>
  <c r="J137" i="5"/>
  <c r="K137" i="5"/>
  <c r="L137" i="5"/>
  <c r="M137" i="5"/>
  <c r="S137" i="5"/>
  <c r="V137" i="5"/>
  <c r="I138" i="5"/>
  <c r="J138" i="5"/>
  <c r="K138" i="5"/>
  <c r="L138" i="5"/>
  <c r="M138" i="5"/>
  <c r="S138" i="5"/>
  <c r="V138" i="5"/>
  <c r="I139" i="5"/>
  <c r="J139" i="5"/>
  <c r="K139" i="5"/>
  <c r="L139" i="5"/>
  <c r="M139" i="5"/>
  <c r="S139" i="5"/>
  <c r="V139" i="5"/>
  <c r="I140" i="5"/>
  <c r="J140" i="5"/>
  <c r="K140" i="5"/>
  <c r="L140" i="5"/>
  <c r="M140" i="5"/>
  <c r="S140" i="5"/>
  <c r="V140" i="5"/>
  <c r="I141" i="5"/>
  <c r="J141" i="5"/>
  <c r="K141" i="5"/>
  <c r="L141" i="5"/>
  <c r="M141" i="5"/>
  <c r="S141" i="5"/>
  <c r="V141" i="5"/>
  <c r="I142" i="5"/>
  <c r="J142" i="5"/>
  <c r="K142" i="5"/>
  <c r="L142" i="5"/>
  <c r="G143" i="5" s="1"/>
  <c r="M142" i="5"/>
  <c r="S142" i="5"/>
  <c r="V142" i="5"/>
  <c r="M143" i="5"/>
  <c r="I146" i="5"/>
  <c r="J146" i="5"/>
  <c r="K146" i="5"/>
  <c r="L146" i="5"/>
  <c r="M146" i="5"/>
  <c r="M147" i="5" s="1"/>
  <c r="S146" i="5"/>
  <c r="S147" i="5" s="1"/>
  <c r="V146" i="5"/>
  <c r="G147" i="5"/>
  <c r="H147" i="5"/>
  <c r="I147" i="5"/>
  <c r="L147" i="5"/>
  <c r="V147" i="5"/>
  <c r="I150" i="5"/>
  <c r="I151" i="5" s="1"/>
  <c r="J150" i="5"/>
  <c r="K150" i="5"/>
  <c r="L150" i="5"/>
  <c r="L151" i="5" s="1"/>
  <c r="M150" i="5"/>
  <c r="S150" i="5"/>
  <c r="V150" i="5"/>
  <c r="V151" i="5" s="1"/>
  <c r="G151" i="5"/>
  <c r="H151" i="5"/>
  <c r="M151" i="5"/>
  <c r="S151" i="5"/>
  <c r="I156" i="5"/>
  <c r="J156" i="5"/>
  <c r="K156" i="5"/>
  <c r="L156" i="5"/>
  <c r="L159" i="5" s="1"/>
  <c r="M156" i="5"/>
  <c r="S156" i="5"/>
  <c r="S157" i="5" s="1"/>
  <c r="S159" i="5" s="1"/>
  <c r="V156" i="5"/>
  <c r="G157" i="5"/>
  <c r="H157" i="5"/>
  <c r="I157" i="5"/>
  <c r="I159" i="5" s="1"/>
  <c r="L157" i="5"/>
  <c r="G159" i="5" s="1"/>
  <c r="M157" i="5"/>
  <c r="H159" i="5"/>
  <c r="M159" i="5"/>
  <c r="Y161" i="5"/>
  <c r="Z161" i="5"/>
  <c r="J29" i="2" l="1"/>
  <c r="G7" i="1"/>
  <c r="G12" i="1" s="1"/>
  <c r="B12" i="1"/>
  <c r="D12" i="1"/>
  <c r="F23" i="15"/>
  <c r="J26" i="15" s="1"/>
  <c r="F20" i="15"/>
  <c r="I41" i="17"/>
  <c r="S41" i="17"/>
  <c r="S89" i="17"/>
  <c r="S91" i="17" s="1"/>
  <c r="H41" i="17"/>
  <c r="M91" i="17"/>
  <c r="M89" i="17"/>
  <c r="H91" i="17" s="1"/>
  <c r="L87" i="17"/>
  <c r="H83" i="17"/>
  <c r="G62" i="17"/>
  <c r="L55" i="17"/>
  <c r="L89" i="17" s="1"/>
  <c r="G41" i="17"/>
  <c r="L13" i="17"/>
  <c r="L41" i="17" s="1"/>
  <c r="V55" i="17"/>
  <c r="V89" i="17" s="1"/>
  <c r="I55" i="17"/>
  <c r="V19" i="17"/>
  <c r="V41" i="17" s="1"/>
  <c r="V91" i="17" s="1"/>
  <c r="F24" i="12"/>
  <c r="J26" i="12" s="1"/>
  <c r="H89" i="14"/>
  <c r="I89" i="14"/>
  <c r="I91" i="14" s="1"/>
  <c r="V41" i="14"/>
  <c r="V91" i="14" s="1"/>
  <c r="S41" i="14"/>
  <c r="S91" i="14" s="1"/>
  <c r="I41" i="14"/>
  <c r="G13" i="14"/>
  <c r="M89" i="14"/>
  <c r="M91" i="14" s="1"/>
  <c r="L87" i="14"/>
  <c r="H83" i="14"/>
  <c r="G62" i="14"/>
  <c r="L55" i="14"/>
  <c r="L89" i="14" s="1"/>
  <c r="G41" i="14"/>
  <c r="L13" i="14"/>
  <c r="L41" i="14" s="1"/>
  <c r="V55" i="14"/>
  <c r="V89" i="14" s="1"/>
  <c r="J28" i="9"/>
  <c r="V153" i="11"/>
  <c r="I153" i="11"/>
  <c r="V84" i="11"/>
  <c r="V161" i="11" s="1"/>
  <c r="H84" i="11"/>
  <c r="M84" i="11"/>
  <c r="L84" i="11"/>
  <c r="G84" i="11"/>
  <c r="I84" i="11"/>
  <c r="I161" i="11"/>
  <c r="S84" i="11"/>
  <c r="S153" i="11"/>
  <c r="V157" i="11"/>
  <c r="V159" i="11" s="1"/>
  <c r="S157" i="11"/>
  <c r="S159" i="11" s="1"/>
  <c r="M147" i="11"/>
  <c r="M153" i="11" s="1"/>
  <c r="H128" i="11"/>
  <c r="L116" i="11"/>
  <c r="L153" i="11" s="1"/>
  <c r="H78" i="11"/>
  <c r="H56" i="11"/>
  <c r="H159" i="11"/>
  <c r="J24" i="6"/>
  <c r="J26" i="6" s="1"/>
  <c r="H153" i="8"/>
  <c r="M153" i="8"/>
  <c r="S153" i="8"/>
  <c r="G84" i="8"/>
  <c r="V84" i="8"/>
  <c r="V161" i="8" s="1"/>
  <c r="G153" i="8"/>
  <c r="L153" i="8"/>
  <c r="L84" i="8"/>
  <c r="L161" i="8" s="1"/>
  <c r="I84" i="8"/>
  <c r="I161" i="8" s="1"/>
  <c r="S84" i="8"/>
  <c r="V153" i="8"/>
  <c r="H84" i="8"/>
  <c r="M84" i="8"/>
  <c r="H161" i="8" s="1"/>
  <c r="G159" i="8"/>
  <c r="V159" i="8"/>
  <c r="S157" i="8"/>
  <c r="S159" i="8" s="1"/>
  <c r="H128" i="8"/>
  <c r="H78" i="8"/>
  <c r="H56" i="8"/>
  <c r="J24" i="3"/>
  <c r="J22" i="3"/>
  <c r="F24" i="3"/>
  <c r="H84" i="5"/>
  <c r="M84" i="5"/>
  <c r="I84" i="5"/>
  <c r="I161" i="5"/>
  <c r="I153" i="5"/>
  <c r="S84" i="5"/>
  <c r="S161" i="5" s="1"/>
  <c r="V153" i="5"/>
  <c r="M153" i="5"/>
  <c r="H161" i="5" s="1"/>
  <c r="H153" i="5"/>
  <c r="S153" i="5"/>
  <c r="V84" i="5"/>
  <c r="V157" i="5"/>
  <c r="V159" i="5" s="1"/>
  <c r="V161" i="5" s="1"/>
  <c r="H128" i="5"/>
  <c r="L116" i="5"/>
  <c r="L153" i="5" s="1"/>
  <c r="H78" i="5"/>
  <c r="L64" i="5"/>
  <c r="G84" i="5" s="1"/>
  <c r="B13" i="1" l="1"/>
  <c r="J28" i="15"/>
  <c r="L91" i="17"/>
  <c r="G91" i="17"/>
  <c r="I89" i="17"/>
  <c r="I91" i="17" s="1"/>
  <c r="G89" i="17"/>
  <c r="J28" i="12"/>
  <c r="L91" i="14"/>
  <c r="G91" i="14"/>
  <c r="H91" i="14"/>
  <c r="G89" i="14"/>
  <c r="I29" i="9"/>
  <c r="J29" i="9" s="1"/>
  <c r="J31" i="9" s="1"/>
  <c r="S161" i="11"/>
  <c r="G161" i="11"/>
  <c r="M161" i="11"/>
  <c r="G153" i="11"/>
  <c r="L161" i="11"/>
  <c r="H161" i="11"/>
  <c r="H153" i="11"/>
  <c r="J28" i="6"/>
  <c r="S161" i="8"/>
  <c r="M161" i="8"/>
  <c r="G161" i="8"/>
  <c r="J26" i="3"/>
  <c r="J28" i="3" s="1"/>
  <c r="G153" i="5"/>
  <c r="L84" i="5"/>
  <c r="L161" i="5" s="1"/>
  <c r="M161" i="5"/>
  <c r="G161" i="5"/>
  <c r="G13" i="1" l="1"/>
  <c r="I30" i="2"/>
  <c r="J30" i="2" s="1"/>
  <c r="J32" i="2" s="1"/>
  <c r="B14" i="1"/>
  <c r="I29" i="15"/>
  <c r="J29" i="15" s="1"/>
  <c r="J31" i="15" s="1"/>
  <c r="I29" i="12"/>
  <c r="J29" i="12" s="1"/>
  <c r="J31" i="12" s="1"/>
  <c r="I29" i="6"/>
  <c r="J29" i="6" s="1"/>
  <c r="J31" i="6" s="1"/>
  <c r="I29" i="3"/>
  <c r="J29" i="3" s="1"/>
  <c r="J31" i="3" s="1"/>
  <c r="G14" i="1" l="1"/>
  <c r="G15" i="1" s="1"/>
  <c r="I31" i="2"/>
  <c r="J31" i="2" s="1"/>
</calcChain>
</file>

<file path=xl/sharedStrings.xml><?xml version="1.0" encoding="utf-8"?>
<sst xmlns="http://schemas.openxmlformats.org/spreadsheetml/2006/main" count="2577" uniqueCount="413">
  <si>
    <t>Odberateľ: Zariadenie sociálnych služieb Breza</t>
  </si>
  <si>
    <t xml:space="preserve">Spracoval: </t>
  </si>
  <si>
    <t xml:space="preserve">Projektant: </t>
  </si>
  <si>
    <t xml:space="preserve">Ks: </t>
  </si>
  <si>
    <t>Dodávateľ: ...</t>
  </si>
  <si>
    <t xml:space="preserve">Dátum: </t>
  </si>
  <si>
    <t>3. 2. 2026</t>
  </si>
  <si>
    <t>Stavba Rekonštrukcia striech ubytovacích blokov a spojovacej chodby - 3. etapa</t>
  </si>
  <si>
    <t>Objekt 02/2026-A1 - Blok A1</t>
  </si>
  <si>
    <t>Prehľad rozpočtových nákladov</t>
  </si>
  <si>
    <t>Por.č.</t>
  </si>
  <si>
    <t>Cenník</t>
  </si>
  <si>
    <t>Kód položky</t>
  </si>
  <si>
    <t>Názov</t>
  </si>
  <si>
    <t>Mj</t>
  </si>
  <si>
    <t>Množstvo</t>
  </si>
  <si>
    <t>Montáž</t>
  </si>
  <si>
    <t>Materiál</t>
  </si>
  <si>
    <t>Cena celkom</t>
  </si>
  <si>
    <t>Hmotnosť/Mj</t>
  </si>
  <si>
    <t>Hmotnosť</t>
  </si>
  <si>
    <t>Sutina</t>
  </si>
  <si>
    <t>Práce HSV</t>
  </si>
  <si>
    <t>1</t>
  </si>
  <si>
    <t>ZEMNÉ PRÁCE</t>
  </si>
  <si>
    <t xml:space="preserve"> 11/A 1</t>
  </si>
  <si>
    <t xml:space="preserve"> 11023400110</t>
  </si>
  <si>
    <t>Betón C16/20 zo suchej betónovej zmesi Baumit Beton B20 ručné namiešaný v stavebnej miešačke</t>
  </si>
  <si>
    <t>m3</t>
  </si>
  <si>
    <t>2</t>
  </si>
  <si>
    <t>ZÁKLADY</t>
  </si>
  <si>
    <t>R/RE</t>
  </si>
  <si>
    <t xml:space="preserve"> Pol1</t>
  </si>
  <si>
    <t>Uzemňovacie vedenie na povrchu FeZn do 120 mm2</t>
  </si>
  <si>
    <t>m</t>
  </si>
  <si>
    <t>R/R 0</t>
  </si>
  <si>
    <t xml:space="preserve"> Pol2</t>
  </si>
  <si>
    <t>HR-Podpera PV 23</t>
  </si>
  <si>
    <t>ks</t>
  </si>
  <si>
    <t xml:space="preserve"> Pol3</t>
  </si>
  <si>
    <t>HR-Podpera PV 21 + plast. Podložka</t>
  </si>
  <si>
    <t>P/PE</t>
  </si>
  <si>
    <t xml:space="preserve"> Pol4</t>
  </si>
  <si>
    <t>Lano šesťpramenné pozinkovaný 024320 pevnosť 1270 MPa D 8mm</t>
  </si>
  <si>
    <t>kg</t>
  </si>
  <si>
    <t xml:space="preserve"> Pol5</t>
  </si>
  <si>
    <t>Zvodový vodič včítane podpery FeZn lano do D 70 mm</t>
  </si>
  <si>
    <t xml:space="preserve"> Pol6</t>
  </si>
  <si>
    <t>HR-Podpera PV 01h</t>
  </si>
  <si>
    <t xml:space="preserve"> Pol7</t>
  </si>
  <si>
    <t>HR-Svorka SS</t>
  </si>
  <si>
    <t xml:space="preserve"> Pol29</t>
  </si>
  <si>
    <t>Zachyt.tyč včít.upevnenia na strešný hrebeň do 3 m dľžky tyče</t>
  </si>
  <si>
    <t xml:space="preserve"> Pol9</t>
  </si>
  <si>
    <t>HR-Svorka SJ01</t>
  </si>
  <si>
    <t xml:space="preserve"> Pol10</t>
  </si>
  <si>
    <t>HR-Betónový podstavec</t>
  </si>
  <si>
    <t xml:space="preserve"> Pol11</t>
  </si>
  <si>
    <t>HR-Zberná tyč JP15</t>
  </si>
  <si>
    <t xml:space="preserve"> Pol12</t>
  </si>
  <si>
    <t>HR-Ochranná strieška OS 01</t>
  </si>
  <si>
    <t xml:space="preserve"> Pol13</t>
  </si>
  <si>
    <t>Bleskozvodová svorka do 2 skrutiek (SS, SR 03)</t>
  </si>
  <si>
    <t xml:space="preserve"> Pol14</t>
  </si>
  <si>
    <t xml:space="preserve"> Pol15</t>
  </si>
  <si>
    <t>Bleskozvodová svorka nad 2 skrutky (ST, SJ, SK, SZ, SR 01, 02)</t>
  </si>
  <si>
    <t xml:space="preserve"> Pol16</t>
  </si>
  <si>
    <t>HR-Svorka SZ</t>
  </si>
  <si>
    <t xml:space="preserve"> Pol17</t>
  </si>
  <si>
    <t>HR-Svorka SK</t>
  </si>
  <si>
    <t xml:space="preserve"> Pol18</t>
  </si>
  <si>
    <t>HR-Svorka SO</t>
  </si>
  <si>
    <t xml:space="preserve"> Pol19</t>
  </si>
  <si>
    <t>Ochranný uholník alebo rúrka s držiak. do steny</t>
  </si>
  <si>
    <t xml:space="preserve"> Pol20</t>
  </si>
  <si>
    <t>HR-Držiak DUZ</t>
  </si>
  <si>
    <t xml:space="preserve"> Pol21</t>
  </si>
  <si>
    <t>HR-Ochranný uholnik OU</t>
  </si>
  <si>
    <t xml:space="preserve"> Pol30</t>
  </si>
  <si>
    <t>Označenie zvodov štítkami smaltované, z umelej hmot</t>
  </si>
  <si>
    <t xml:space="preserve"> Pol23</t>
  </si>
  <si>
    <t>Hromozvodný označovací štítok - kovový</t>
  </si>
  <si>
    <t xml:space="preserve"> Pol24</t>
  </si>
  <si>
    <t>Tyčový uzemňovač zarazený do zeme a pripoj.vedenie do 2 m</t>
  </si>
  <si>
    <t xml:space="preserve"> Pol25</t>
  </si>
  <si>
    <t>HR-Zemniaca tyč ZT 2 m</t>
  </si>
  <si>
    <t xml:space="preserve"> Pol26</t>
  </si>
  <si>
    <t>HR-Svorka SJ02</t>
  </si>
  <si>
    <t xml:space="preserve"> Pol27</t>
  </si>
  <si>
    <t>Drôt FeZn D10mm</t>
  </si>
  <si>
    <t>3</t>
  </si>
  <si>
    <t>ZVISLÉ KONŠTRUKCIE</t>
  </si>
  <si>
    <t xml:space="preserve"> 311351101.S</t>
  </si>
  <si>
    <t>Debnenie nadzákladových múrov jednostranné, zhotovenie-dielce</t>
  </si>
  <si>
    <t>m2</t>
  </si>
  <si>
    <t xml:space="preserve"> 311351102.S</t>
  </si>
  <si>
    <t>Debnenie nadzákladových múrov jednostranné, odstránenie-dielce</t>
  </si>
  <si>
    <t xml:space="preserve"> 311361821.S</t>
  </si>
  <si>
    <t>Výstuž nadzákladových múrov B500 (10505)</t>
  </si>
  <si>
    <t>t</t>
  </si>
  <si>
    <t xml:space="preserve"> 342272051.S</t>
  </si>
  <si>
    <t>Priečky z pórobetónových tvárnic hladkých s objemovou hmotnosťou do 600 kg/m3 hrúbky 150 mm</t>
  </si>
  <si>
    <t>4</t>
  </si>
  <si>
    <t>VODOROVNÉ KONŠTRUKCIE</t>
  </si>
  <si>
    <t xml:space="preserve"> 417391151.S</t>
  </si>
  <si>
    <t>Montáž obkladu betónových konštrukcií vykonaný súčasne s betónovaním extrudovaným polystyrénom</t>
  </si>
  <si>
    <t>S/S20</t>
  </si>
  <si>
    <t xml:space="preserve"> 283750001800.S</t>
  </si>
  <si>
    <t>Doska XPS 300 hr. 50 mm</t>
  </si>
  <si>
    <t>6</t>
  </si>
  <si>
    <t>POVRCHOVÉ ÚPRAVY</t>
  </si>
  <si>
    <t xml:space="preserve"> 621460361.S</t>
  </si>
  <si>
    <t xml:space="preserve">Vonkajšia omietka podhľadov </t>
  </si>
  <si>
    <t xml:space="preserve"> 622461032.S</t>
  </si>
  <si>
    <t>Vonkajšia omietka stien pastovitá silikátová roztieraná, hr. 1,5 mm</t>
  </si>
  <si>
    <t xml:space="preserve"> 622481119.S</t>
  </si>
  <si>
    <t>Potiahnutie vonkajších stien sklotextilnou mriežkou s celoplošným prilepením</t>
  </si>
  <si>
    <t xml:space="preserve"> 625250201.S</t>
  </si>
  <si>
    <t>Kontaktný zatepľovací systém z bieleho EPS hr. 20 mm, skrutkovacie kotvy</t>
  </si>
  <si>
    <t xml:space="preserve"> 625250206.S</t>
  </si>
  <si>
    <t>Kontaktný zatepľovací systém z bieleho EPS hr. 80 mm, skrutkovacie kotvy</t>
  </si>
  <si>
    <t>8</t>
  </si>
  <si>
    <t>POTRUBNÉ ROZVODY</t>
  </si>
  <si>
    <t>271/A 3</t>
  </si>
  <si>
    <t xml:space="preserve"> 87726400011</t>
  </si>
  <si>
    <t>Montáž odvetrania kanalizácie DN 110</t>
  </si>
  <si>
    <t>kus</t>
  </si>
  <si>
    <t>9</t>
  </si>
  <si>
    <t>OSTATNÉ KONŠTRUKCIE A PRÁCE</t>
  </si>
  <si>
    <t xml:space="preserve"> 95399618110</t>
  </si>
  <si>
    <t>PCI Rohový PVC profil so sklovláknitou armovacou tkaninou 100 x 100 mm</t>
  </si>
  <si>
    <t xml:space="preserve"> 95399618210</t>
  </si>
  <si>
    <t>PCI Rohový profil s priznanou odkvapničkou a tkaninou 100 x 100 mm</t>
  </si>
  <si>
    <t xml:space="preserve">  3/A 1</t>
  </si>
  <si>
    <t xml:space="preserve"> 941941031.S</t>
  </si>
  <si>
    <t>Montáž lešenia ľahkého pracovného radového s podlahami šírky od 0,80 do 1,00 m, výšky do 10 m</t>
  </si>
  <si>
    <t xml:space="preserve">  3/B 1</t>
  </si>
  <si>
    <t xml:space="preserve"> 941941831.S</t>
  </si>
  <si>
    <t>Demontáž lešenia ľahkého pracovného radového s podlahami šírky nad 0,80 do 1,00 m, výšky do 10 m</t>
  </si>
  <si>
    <t xml:space="preserve"> 962023391.S</t>
  </si>
  <si>
    <t>Búranie muriva alebo vybúranie otvorov plochy nad 4 m2 nadzákladového zmiešaného, na maltu vápennú alebo vápennocementovú,  -2,270t</t>
  </si>
  <si>
    <t xml:space="preserve"> 13/B 1</t>
  </si>
  <si>
    <t xml:space="preserve"> 979082111.S</t>
  </si>
  <si>
    <t>Vnútrostavenisková doprava sutiny a vybúraných hmôt do 10 m</t>
  </si>
  <si>
    <t xml:space="preserve"> 979089612.S</t>
  </si>
  <si>
    <t>Poplatok za skládku - iné odpady zo stavieb a demolácií (17 09), ostatné</t>
  </si>
  <si>
    <t>99</t>
  </si>
  <si>
    <t>PRESUNY HMÔT</t>
  </si>
  <si>
    <t xml:space="preserve"> 14/C 1</t>
  </si>
  <si>
    <t xml:space="preserve"> 999281111.S</t>
  </si>
  <si>
    <t>Presun hmôt pre opravy a údržbu objektov vrátane vonkajších plášťov výšky do 25 m</t>
  </si>
  <si>
    <t>Práce PSV</t>
  </si>
  <si>
    <t>712</t>
  </si>
  <si>
    <t>POVLAKOVÉ KRYTINY</t>
  </si>
  <si>
    <t>711/A 2</t>
  </si>
  <si>
    <t xml:space="preserve"> 712973240</t>
  </si>
  <si>
    <t>Osadenie TOPWET kanalizačného komínku na povlakovú krytinu z PVC-P fólie</t>
  </si>
  <si>
    <t xml:space="preserve"> 2860002000</t>
  </si>
  <si>
    <t xml:space="preserve">Kanalizačná PVC rúra 110x3,2/0,5 m SN4 </t>
  </si>
  <si>
    <t xml:space="preserve"> 2860002010</t>
  </si>
  <si>
    <t xml:space="preserve">Kanalizačná PVC rúra 110x3,2/1m SN4 </t>
  </si>
  <si>
    <t xml:space="preserve"> 2860003100</t>
  </si>
  <si>
    <t xml:space="preserve">Kanalizačné PVC koleno 110/87° </t>
  </si>
  <si>
    <t xml:space="preserve"> 283040130139</t>
  </si>
  <si>
    <t>TOPWET PVC odvetranie kanalizácie 100 / TWOP 110 PVC</t>
  </si>
  <si>
    <t xml:space="preserve"> 712370060.S</t>
  </si>
  <si>
    <t>Zhotovenie povlakovej krytiny striech plochých do 10° PVC-P fóliou celoplošne lepenou so zvarením spoju</t>
  </si>
  <si>
    <t>S/S90</t>
  </si>
  <si>
    <t xml:space="preserve"> 283220002000.S</t>
  </si>
  <si>
    <t>Hydroizolačná fólia PVC-P hr. 1,5 mm izolácia plochých striech</t>
  </si>
  <si>
    <t xml:space="preserve"> 712370070.S</t>
  </si>
  <si>
    <t>Zhotovenie povlakovej krytiny striech plochých do 10° PVC-P fóliou upevnenou prikotvením so zvarením spoju</t>
  </si>
  <si>
    <t xml:space="preserve"> 311970001500.S</t>
  </si>
  <si>
    <t>Vrut do dĺžky 150 mm na upevnenie do kombi dosiek</t>
  </si>
  <si>
    <t xml:space="preserve"> 712973240.S</t>
  </si>
  <si>
    <t>Detaily k PVC-P fóliam osadenie vetracích komínkov</t>
  </si>
  <si>
    <t xml:space="preserve"> 283220002300.S</t>
  </si>
  <si>
    <t>Hydroizolačná fólia PVC-P hr. 2,0 mm izolácia plochých striech</t>
  </si>
  <si>
    <t xml:space="preserve"> 283770004000.S</t>
  </si>
  <si>
    <t>Odvetrávací komín pre PVC-P fólie, výška 225 mm, priemer 75 mm</t>
  </si>
  <si>
    <t xml:space="preserve"> 311690001000.S</t>
  </si>
  <si>
    <t>Rozperný nit 6x30 mm do betónu, hliníkový</t>
  </si>
  <si>
    <t xml:space="preserve"> 712973245.S</t>
  </si>
  <si>
    <t>Zhotovenie flekov v rohoch na povlakovej krytine z PVC-P fólie</t>
  </si>
  <si>
    <t xml:space="preserve"> 283220001700.S</t>
  </si>
  <si>
    <t>Hydroizolačná fólia na detaily hr. 1,5 mm, izolácia plochých striech</t>
  </si>
  <si>
    <t xml:space="preserve"> 194510000500.S1</t>
  </si>
  <si>
    <t>Vlnovec svetlošedý</t>
  </si>
  <si>
    <t xml:space="preserve"> 194510000500.S2</t>
  </si>
  <si>
    <t>Kužeľ svetlošedý</t>
  </si>
  <si>
    <t xml:space="preserve"> 712973410.S</t>
  </si>
  <si>
    <t>Detaily k termoplastom všeobecne, kútový uholník z hrubopoplastovaného plechu RŠ 80 mm, ohyb 90-135°</t>
  </si>
  <si>
    <t xml:space="preserve"> 712990040.S</t>
  </si>
  <si>
    <t>Položenie geotextílie vodorovne alebo zvislo na strechy ploché do 10°</t>
  </si>
  <si>
    <t xml:space="preserve"> 693110004500.S</t>
  </si>
  <si>
    <t>Geotextília polypropylénová netkaná 300 g/m2</t>
  </si>
  <si>
    <t xml:space="preserve"> 998712101.S</t>
  </si>
  <si>
    <t>Presun hmôt pre izoláciu povlakovej krytiny v objektoch výšky do 6 m</t>
  </si>
  <si>
    <t>713</t>
  </si>
  <si>
    <t>IZOLÁCIE TEPELNÉ BEŽNÝCH STAVEBNÝCH KONŠTRUKCIÍ</t>
  </si>
  <si>
    <t>713/A 1</t>
  </si>
  <si>
    <t xml:space="preserve"> 713141230.S</t>
  </si>
  <si>
    <t>Montáž tepelnej izolácie striech plochých do 10°, dvojvrstvová prilep. za studena</t>
  </si>
  <si>
    <t xml:space="preserve"> 631440033400.S</t>
  </si>
  <si>
    <t>Doska tepelnoizolačná 70kPa, hr. 150 mm, izolácia pre zateplenie plochých striech</t>
  </si>
  <si>
    <t>713/A 5</t>
  </si>
  <si>
    <t xml:space="preserve"> 998713101.S</t>
  </si>
  <si>
    <t>Presun hmôt pre izolácie tepelné v objektoch výšky do 6 m</t>
  </si>
  <si>
    <t>762</t>
  </si>
  <si>
    <t>KONŠTRUKCIE TESÁRSKE</t>
  </si>
  <si>
    <t>762/B 1</t>
  </si>
  <si>
    <t xml:space="preserve"> 762342812.S</t>
  </si>
  <si>
    <t>Demontáž latovania striech so sklonom do 60° pri osovej vzdialenosti lát 0,22 - 0,50 m, -0,00500 t</t>
  </si>
  <si>
    <t xml:space="preserve"> 762331813.S</t>
  </si>
  <si>
    <t>Demontáž viazaných konštrukcií krovov so sklonom do 60°, prierezovej plochy 224 - 288 cm2, -0,02400 t</t>
  </si>
  <si>
    <t>762/A 1</t>
  </si>
  <si>
    <t xml:space="preserve"> 762332120.S</t>
  </si>
  <si>
    <t>Montáž viazaných konštrukcií krovov striech z reziva priemernej plochy 120 - 224 cm2</t>
  </si>
  <si>
    <t xml:space="preserve"> 762332130.S</t>
  </si>
  <si>
    <t>Montáž viazaných konštrukcií krovov striech z reziva priemernej plochy 224 - 288 cm2</t>
  </si>
  <si>
    <t xml:space="preserve"> 605120002900.S</t>
  </si>
  <si>
    <t>Hranoly z mäkkého reziva neopracované hranené akosť I</t>
  </si>
  <si>
    <t xml:space="preserve"> 762341003.S</t>
  </si>
  <si>
    <t>Montáž debnenia jednoduchých striech, na krokvy a kontralaty z dosiek s vetracou medzerou</t>
  </si>
  <si>
    <t xml:space="preserve"> 607260000300.S</t>
  </si>
  <si>
    <t>Doska OSB nebrúsená hr. 18 mm</t>
  </si>
  <si>
    <t xml:space="preserve"> 762395000.S</t>
  </si>
  <si>
    <t>Spojovacie prostriedky pre viazané konštrukcie krovov, debnenie a laťovanie, nadstrešné konštr., spádové kliny - svorky, dosky, klince, pásová oceľ, vruty</t>
  </si>
  <si>
    <t xml:space="preserve"> 998762102.S</t>
  </si>
  <si>
    <t>Presun hmôt pre konštrukcie tesárske v objektoch výšky do 12 m</t>
  </si>
  <si>
    <t>764</t>
  </si>
  <si>
    <t>KONŠTRUKCIE KLAMPIARSKE</t>
  </si>
  <si>
    <t>764/B 1</t>
  </si>
  <si>
    <t xml:space="preserve"> 764312822.S</t>
  </si>
  <si>
    <t>Demontáž krytiny hladkej strešnej z tabúľ 2000 x 670 mm, do 30st.,  -0,00751t</t>
  </si>
  <si>
    <t xml:space="preserve"> 764430840.S</t>
  </si>
  <si>
    <t>Demontáž oplechovania múrov a nadmuroviek rš od 330 do 500 mm,  -0,00230t</t>
  </si>
  <si>
    <t xml:space="preserve"> 764341831.S</t>
  </si>
  <si>
    <t>Demontáž odvetrávacieho komína na vlnitej, hladkej, drážkovej krytine do 30° D do 250 mm,  -0,00305t</t>
  </si>
  <si>
    <t>764/A 1</t>
  </si>
  <si>
    <t xml:space="preserve"> 764326220.S</t>
  </si>
  <si>
    <t>Oplechovanie okapu z pozinkovaného farbeného PZf plechu vrátane podkladového plechu r.š. 500 mm</t>
  </si>
  <si>
    <t xml:space="preserve"> 764430420.S</t>
  </si>
  <si>
    <t>Oplechovanie muriva a atík z pozinkovaného farbeného PZf plechu, vrátane rohov r.š. 300 mm</t>
  </si>
  <si>
    <t xml:space="preserve"> 764171174</t>
  </si>
  <si>
    <t>Montáž klampiarskych prvkov - odvetrávací komínček priemer 125 mm, sklon strechy do 30°</t>
  </si>
  <si>
    <t xml:space="preserve"> 764352421.S</t>
  </si>
  <si>
    <t>Žľaby z pozinkovaného farbeného PZf plechu, pododkvapové polkruhové r.š. 330 mm</t>
  </si>
  <si>
    <t xml:space="preserve"> 764359412.S</t>
  </si>
  <si>
    <t>Kotlík kónický z pozinkovaného farbeného PZf plechu, pre rúry s priemerom od 100 do 125 mm</t>
  </si>
  <si>
    <t xml:space="preserve"> 764454434.S</t>
  </si>
  <si>
    <t>Montáž kruhových kolien z pozinkovaného farbeného PZf plechu, pre zvodové rúry s priemerom 60 - 150 mm</t>
  </si>
  <si>
    <t>S/S50</t>
  </si>
  <si>
    <t xml:space="preserve"> 553440004200.S</t>
  </si>
  <si>
    <t>Koleno lisované pozink farebný 45°, priemer 125 mm</t>
  </si>
  <si>
    <t xml:space="preserve"> 764454454.S</t>
  </si>
  <si>
    <t>Zvodové rúry z pozinkovaného farbeného PZf plechu, kruhové priemer 125 mm</t>
  </si>
  <si>
    <t>764/A 7</t>
  </si>
  <si>
    <t xml:space="preserve"> 998764101.S</t>
  </si>
  <si>
    <t>Presun hmôt pre konštrukcie klampiarske v objektoch výšky do 6 m</t>
  </si>
  <si>
    <t>767</t>
  </si>
  <si>
    <t>KOVOVÉ DOPLNKOVÉ KONŠTRUKCIE</t>
  </si>
  <si>
    <t>767/A 1</t>
  </si>
  <si>
    <t xml:space="preserve"> 767136153</t>
  </si>
  <si>
    <t xml:space="preserve">Montáž rohovej lišty </t>
  </si>
  <si>
    <t>784</t>
  </si>
  <si>
    <t>MAĽBY</t>
  </si>
  <si>
    <t xml:space="preserve"> 784426111.S</t>
  </si>
  <si>
    <t>Maľby vonkajšie ručne nanášané, dvojnásobné na jemnozrnný podklad výšky do 3,80 m</t>
  </si>
  <si>
    <t>Ostatné služby</t>
  </si>
  <si>
    <t xml:space="preserve"> Pol28</t>
  </si>
  <si>
    <t>Stavebno montážne práce náročné - prehliadky pracoviska a revízie (Tr 4) v rozsahu viac ako 8 hodín</t>
  </si>
  <si>
    <t>hod</t>
  </si>
  <si>
    <t>Celkom v EUR</t>
  </si>
  <si>
    <t>Dátum: 3. 2. 2026</t>
  </si>
  <si>
    <t>Oddiel</t>
  </si>
  <si>
    <t>Spolu</t>
  </si>
  <si>
    <t>Hmotnosť (T)</t>
  </si>
  <si>
    <t>Sutina (T)</t>
  </si>
  <si>
    <t>OSTATNÉ SLUŽBY</t>
  </si>
  <si>
    <t>Krycí list rozpočtu</t>
  </si>
  <si>
    <t xml:space="preserve">Miesto:  </t>
  </si>
  <si>
    <t xml:space="preserve">Zákazka: </t>
  </si>
  <si>
    <t xml:space="preserve">Dňa </t>
  </si>
  <si>
    <t>IČO: 00648124</t>
  </si>
  <si>
    <t xml:space="preserve">IČO: </t>
  </si>
  <si>
    <t xml:space="preserve">DIČ: </t>
  </si>
  <si>
    <t xml:space="preserve">A </t>
  </si>
  <si>
    <t xml:space="preserve">ZRN </t>
  </si>
  <si>
    <t>ZRN spolu</t>
  </si>
  <si>
    <t xml:space="preserve">B </t>
  </si>
  <si>
    <t xml:space="preserve">HSV </t>
  </si>
  <si>
    <t xml:space="preserve">7 </t>
  </si>
  <si>
    <t>Ostatné náklady</t>
  </si>
  <si>
    <t xml:space="preserve">PSV </t>
  </si>
  <si>
    <t xml:space="preserve">8 </t>
  </si>
  <si>
    <t>Kompletačná činnosť</t>
  </si>
  <si>
    <t xml:space="preserve">MONT </t>
  </si>
  <si>
    <t xml:space="preserve">9 </t>
  </si>
  <si>
    <t xml:space="preserve">HZS </t>
  </si>
  <si>
    <t>OST</t>
  </si>
  <si>
    <t xml:space="preserve">10 </t>
  </si>
  <si>
    <t xml:space="preserve">VN </t>
  </si>
  <si>
    <t xml:space="preserve">11 </t>
  </si>
  <si>
    <t xml:space="preserve">12 </t>
  </si>
  <si>
    <t xml:space="preserve">C </t>
  </si>
  <si>
    <t>VRN</t>
  </si>
  <si>
    <t xml:space="preserve">D </t>
  </si>
  <si>
    <t>Zariadenie staveniska</t>
  </si>
  <si>
    <t>0% z [H+P+M]</t>
  </si>
  <si>
    <t xml:space="preserve">16 </t>
  </si>
  <si>
    <t>Mimoriadne sťaž.podmienky</t>
  </si>
  <si>
    <t>Územie so sťaž. podmienk.</t>
  </si>
  <si>
    <t>0% z [H+P]</t>
  </si>
  <si>
    <t xml:space="preserve">17 </t>
  </si>
  <si>
    <t>Horské oblasti</t>
  </si>
  <si>
    <t>Prevádzkové vplyvy</t>
  </si>
  <si>
    <t xml:space="preserve">18 </t>
  </si>
  <si>
    <t>Mimostavenisková doprava</t>
  </si>
  <si>
    <t xml:space="preserve">19 </t>
  </si>
  <si>
    <t xml:space="preserve">20 </t>
  </si>
  <si>
    <t>Projektant,rozpočtár</t>
  </si>
  <si>
    <t xml:space="preserve">E </t>
  </si>
  <si>
    <t>Celkové náklady</t>
  </si>
  <si>
    <t xml:space="preserve">21 </t>
  </si>
  <si>
    <t>Súčet riadkov 6,12,20</t>
  </si>
  <si>
    <t xml:space="preserve">22 </t>
  </si>
  <si>
    <t xml:space="preserve">DPH 23% z </t>
  </si>
  <si>
    <t xml:space="preserve">23 </t>
  </si>
  <si>
    <t xml:space="preserve">DPH 0% z </t>
  </si>
  <si>
    <t xml:space="preserve">24 </t>
  </si>
  <si>
    <t>Spolu v EUR</t>
  </si>
  <si>
    <t xml:space="preserve">F </t>
  </si>
  <si>
    <t>Odberateľ</t>
  </si>
  <si>
    <t xml:space="preserve">26 </t>
  </si>
  <si>
    <t>Dodávateľ</t>
  </si>
  <si>
    <t>Rekapitulácia rozpočtu</t>
  </si>
  <si>
    <t xml:space="preserve">           Sadzby DPH</t>
  </si>
  <si>
    <t xml:space="preserve">   A   </t>
  </si>
  <si>
    <t xml:space="preserve">   B   </t>
  </si>
  <si>
    <t>Názov objektu</t>
  </si>
  <si>
    <t>ZRN</t>
  </si>
  <si>
    <t>HZS</t>
  </si>
  <si>
    <t>Kompl.čin.</t>
  </si>
  <si>
    <t>Ostatné náklady stavby</t>
  </si>
  <si>
    <t>Cena</t>
  </si>
  <si>
    <t>02/2026-A1 - Blok A1</t>
  </si>
  <si>
    <t>02/2026-A3 - Blok A3</t>
  </si>
  <si>
    <t>02/2026-B1 - Blok B1</t>
  </si>
  <si>
    <t>02/2026-Spoj.chodba - Spojovacia chodba - časť 3</t>
  </si>
  <si>
    <t>02/2026 spoj.chodba L , časť 4</t>
  </si>
  <si>
    <t xml:space="preserve">           Celkom bez DPH</t>
  </si>
  <si>
    <t xml:space="preserve">           DPH 23% z </t>
  </si>
  <si>
    <t xml:space="preserve">           DPH 0% z </t>
  </si>
  <si>
    <t xml:space="preserve">          Celkom v EUR</t>
  </si>
  <si>
    <t>Objekt 02/2026-A3 - Blok A3</t>
  </si>
  <si>
    <t>Doska tepelnoizolačná 70 kPa ,hr. 150 mm, izolácia pre zateplenie plochých striech</t>
  </si>
  <si>
    <t>Objekt 02/2026-B1 - Blok B1</t>
  </si>
  <si>
    <t>Objekt 02/2026-Spoj.chodba - Spojovacia chodba - časť 3</t>
  </si>
  <si>
    <t xml:space="preserve"> 273362442.S</t>
  </si>
  <si>
    <t>Výstuž základových dosiek zo zvár. sietí KARI, priemer drôtu 8/8 mm, veľkosť oka 150x150 mm</t>
  </si>
  <si>
    <t xml:space="preserve"> 274351215.S</t>
  </si>
  <si>
    <t>Debnenie stien základových pásov, zhotovenie-dielce</t>
  </si>
  <si>
    <t xml:space="preserve"> 274351216.S</t>
  </si>
  <si>
    <t>Debnenie stien základových pásov, odstránenie-dielce</t>
  </si>
  <si>
    <t xml:space="preserve"> 622464221</t>
  </si>
  <si>
    <t xml:space="preserve">Vonkajšia omietka stien tenkovrstvová BAUMIT, silikátová, Silikátová omietka (Baumit SilikatTop), škrabaná, hr. 1,5 mm </t>
  </si>
  <si>
    <t xml:space="preserve"> 622481119</t>
  </si>
  <si>
    <t>Potiahnutie vonkajších stien, sklotextílnou mriežkou</t>
  </si>
  <si>
    <t xml:space="preserve"> 965024121.S</t>
  </si>
  <si>
    <t>Búranie pórobetónových dosiek na strechách plochých,  -0,02353t</t>
  </si>
  <si>
    <t xml:space="preserve"> 965082920.S</t>
  </si>
  <si>
    <t>Odstránenie násypu pod podlahami alebo na strechách, hr.do 100 mm,  -1,40000t</t>
  </si>
  <si>
    <t xml:space="preserve"> 979011111.S</t>
  </si>
  <si>
    <t>Zvislá doprava sutiny a vybúraných hmôt za prvé podlažie nad alebo pod základným podlažím</t>
  </si>
  <si>
    <t xml:space="preserve"> 979081111.S</t>
  </si>
  <si>
    <t>Odvoz sutiny a vybúraných hmôt na skládku do 1 km</t>
  </si>
  <si>
    <t xml:space="preserve"> 979081121.S</t>
  </si>
  <si>
    <t>Odvoz sutiny a vybúraných hmôt na skládku za každý ďalší 1 km</t>
  </si>
  <si>
    <t xml:space="preserve"> 979082121.S</t>
  </si>
  <si>
    <t>Vnútrostavenisková doprava sutiny a vybúraných hmôt za každých ďalších 5 m</t>
  </si>
  <si>
    <t>711/B 2</t>
  </si>
  <si>
    <t xml:space="preserve"> 712300832.S</t>
  </si>
  <si>
    <t>Odstránenie povlakovej krytiny na strechách plochých 10°, -0,01000t</t>
  </si>
  <si>
    <t xml:space="preserve"> 712331101.S</t>
  </si>
  <si>
    <t>Zhotovenie povlak. krytiny striech plochých do 10° pásmi na sucho AIP, NAIP alebo tkaniny</t>
  </si>
  <si>
    <t xml:space="preserve"> 628320000100.S</t>
  </si>
  <si>
    <t>Pás asfaltový s jemným posypom hr. 3,8 mm vystužený sklenenou tkaninou pre spodné vrstvy hydroizolačných systémov</t>
  </si>
  <si>
    <t xml:space="preserve"> 712973781</t>
  </si>
  <si>
    <t>Stenový kotviaci pásik z poplastovaného plechu rš 70 mm</t>
  </si>
  <si>
    <t xml:space="preserve"> 712973410</t>
  </si>
  <si>
    <t>Kútový uholník z hrubopoplastovaného plechu rš 80 mm, ohyb 90° až 135°</t>
  </si>
  <si>
    <t xml:space="preserve"> 631440025400.S</t>
  </si>
  <si>
    <t>Doska tepelnoizolačná 70 kPa, hr. 100 mm, izolácia pre zateplenie plochých striech</t>
  </si>
  <si>
    <t>Oplechovanie okapu z pozinkovaného farbeného PZf plechu vrátane podkladového plechu r.š. 550 mm</t>
  </si>
  <si>
    <t xml:space="preserve"> 764359461.S1</t>
  </si>
  <si>
    <t>Montáž háku na krokvu, r.š. 330mm, pozink farbený</t>
  </si>
  <si>
    <t xml:space="preserve"> 553440037800.S</t>
  </si>
  <si>
    <t>Hák do krokvy pozinkovaný</t>
  </si>
  <si>
    <t xml:space="preserve"> 764430410.S</t>
  </si>
  <si>
    <t>Oplechovanie muriva a atík z pozinkovaného farbeného PZf plechu, vrátane rohov r.š. 250 mm</t>
  </si>
  <si>
    <t>Žľaby z pozinkovaného farbeného PZf plechu, pododkvapové polkruhové r.š. 150 mm</t>
  </si>
  <si>
    <t>Objekt 02/2026 spoj.chodba L , časť 4</t>
  </si>
  <si>
    <t>Doska tepelnoizolačná 70 kPa,hr. 150 mm, izolácia pre zateplenie plochých striech</t>
  </si>
  <si>
    <t>Doska tepelnoizolačná 70kPa, hr. 100 mm, izolácia pre zateplenie plochých striech</t>
  </si>
  <si>
    <t>Krycí list stavby</t>
  </si>
  <si>
    <t>Doplnkové náklady stavby</t>
  </si>
  <si>
    <t xml:space="preserve">6 </t>
  </si>
  <si>
    <t>Ostatné náklady stavby z objektov</t>
  </si>
  <si>
    <t xml:space="preserve">25 </t>
  </si>
  <si>
    <t>Súčet riadkov 6,12,24</t>
  </si>
  <si>
    <t xml:space="preserve">27 </t>
  </si>
  <si>
    <t xml:space="preserve">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</si>
</sst>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b/>
      <sz val="8"/>
      <color rgb="FF000000"/>
      <name val="Arial CE"/>
      <charset val="238"/>
    </font>
    <font>
      <b/>
      <sz val="8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10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 style="thin">
        <color rgb="FF808080"/>
      </bottom>
      <diagonal/>
    </border>
    <border>
      <left style="thin">
        <color rgb="FFFFFFFF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" xfId="0" applyFont="1" applyFill="1" applyBorder="1"/>
    <xf numFmtId="164" fontId="4" fillId="0" borderId="2" xfId="0" applyNumberFormat="1" applyFont="1" applyFill="1" applyBorder="1"/>
    <xf numFmtId="16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1" fillId="0" borderId="0" xfId="0" applyFont="1"/>
    <xf numFmtId="0" fontId="5" fillId="0" borderId="1" xfId="0" applyFont="1" applyFill="1" applyBorder="1"/>
    <xf numFmtId="0" fontId="0" fillId="0" borderId="1" xfId="0" applyFill="1" applyBorder="1"/>
    <xf numFmtId="0" fontId="4" fillId="0" borderId="1" xfId="0" applyFont="1" applyFill="1" applyBorder="1"/>
    <xf numFmtId="49" fontId="4" fillId="0" borderId="1" xfId="0" applyNumberFormat="1" applyFont="1" applyFill="1" applyBorder="1"/>
    <xf numFmtId="0" fontId="5" fillId="0" borderId="10" xfId="0" applyFont="1" applyFill="1" applyBorder="1"/>
    <xf numFmtId="0" fontId="7" fillId="0" borderId="10" xfId="0" applyFont="1" applyFill="1" applyBorder="1"/>
    <xf numFmtId="0" fontId="5" fillId="0" borderId="11" xfId="0" applyFont="1" applyFill="1" applyBorder="1"/>
    <xf numFmtId="0" fontId="0" fillId="0" borderId="12" xfId="0" applyFill="1" applyBorder="1"/>
    <xf numFmtId="0" fontId="4" fillId="0" borderId="13" xfId="0" applyFont="1" applyFill="1" applyBorder="1"/>
    <xf numFmtId="0" fontId="4" fillId="0" borderId="16" xfId="0" applyFont="1" applyFill="1" applyBorder="1"/>
    <xf numFmtId="164" fontId="4" fillId="0" borderId="13" xfId="0" applyNumberFormat="1" applyFont="1" applyFill="1" applyBorder="1"/>
    <xf numFmtId="164" fontId="4" fillId="0" borderId="11" xfId="0" applyNumberFormat="1" applyFont="1" applyFill="1" applyBorder="1"/>
    <xf numFmtId="164" fontId="4" fillId="0" borderId="17" xfId="0" applyNumberFormat="1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2" xfId="0" applyFont="1" applyFill="1" applyBorder="1"/>
    <xf numFmtId="0" fontId="4" fillId="0" borderId="23" xfId="0" applyFont="1" applyFill="1" applyBorder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8" xfId="0" applyFont="1" applyFill="1" applyBorder="1"/>
    <xf numFmtId="164" fontId="4" fillId="0" borderId="28" xfId="0" applyNumberFormat="1" applyFont="1" applyFill="1" applyBorder="1"/>
    <xf numFmtId="164" fontId="4" fillId="0" borderId="29" xfId="0" applyNumberFormat="1" applyFont="1" applyFill="1" applyBorder="1"/>
    <xf numFmtId="164" fontId="4" fillId="0" borderId="30" xfId="0" applyNumberFormat="1" applyFont="1" applyFill="1" applyBorder="1"/>
    <xf numFmtId="0" fontId="4" fillId="0" borderId="7" xfId="0" applyFont="1" applyFill="1" applyBorder="1"/>
    <xf numFmtId="0" fontId="4" fillId="0" borderId="11" xfId="0" applyFont="1" applyFill="1" applyBorder="1"/>
    <xf numFmtId="0" fontId="4" fillId="0" borderId="33" xfId="0" applyFont="1" applyFill="1" applyBorder="1"/>
    <xf numFmtId="164" fontId="4" fillId="0" borderId="34" xfId="0" applyNumberFormat="1" applyFont="1" applyFill="1" applyBorder="1"/>
    <xf numFmtId="0" fontId="4" fillId="0" borderId="35" xfId="0" applyFont="1" applyFill="1" applyBorder="1"/>
    <xf numFmtId="0" fontId="4" fillId="0" borderId="36" xfId="0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4" fillId="0" borderId="17" xfId="0" applyFont="1" applyFill="1" applyBorder="1"/>
    <xf numFmtId="0" fontId="4" fillId="0" borderId="29" xfId="0" applyFont="1" applyFill="1" applyBorder="1"/>
    <xf numFmtId="0" fontId="4" fillId="0" borderId="34" xfId="0" applyFont="1" applyFill="1" applyBorder="1"/>
    <xf numFmtId="0" fontId="4" fillId="0" borderId="42" xfId="0" applyFont="1" applyFill="1" applyBorder="1"/>
    <xf numFmtId="0" fontId="4" fillId="0" borderId="44" xfId="0" applyFont="1" applyFill="1" applyBorder="1"/>
    <xf numFmtId="0" fontId="4" fillId="0" borderId="45" xfId="0" applyFont="1" applyFill="1" applyBorder="1"/>
    <xf numFmtId="0" fontId="4" fillId="0" borderId="43" xfId="0" applyFont="1" applyFill="1" applyBorder="1" applyAlignment="1">
      <alignment wrapText="1"/>
    </xf>
    <xf numFmtId="0" fontId="4" fillId="0" borderId="44" xfId="0" applyFont="1" applyFill="1" applyBorder="1" applyAlignment="1">
      <alignment wrapText="1"/>
    </xf>
    <xf numFmtId="0" fontId="4" fillId="0" borderId="45" xfId="0" applyFont="1" applyFill="1" applyBorder="1" applyAlignment="1">
      <alignment wrapText="1"/>
    </xf>
    <xf numFmtId="0" fontId="4" fillId="0" borderId="22" xfId="0" applyFont="1" applyFill="1" applyBorder="1"/>
    <xf numFmtId="0" fontId="4" fillId="0" borderId="18" xfId="0" applyFont="1" applyFill="1" applyBorder="1"/>
    <xf numFmtId="0" fontId="4" fillId="0" borderId="15" xfId="0" applyFont="1" applyFill="1" applyBorder="1"/>
    <xf numFmtId="0" fontId="4" fillId="0" borderId="27" xfId="0" applyFont="1" applyFill="1" applyBorder="1"/>
    <xf numFmtId="0" fontId="4" fillId="0" borderId="32" xfId="0" applyFont="1" applyFill="1" applyBorder="1"/>
    <xf numFmtId="0" fontId="3" fillId="0" borderId="22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164" fontId="4" fillId="0" borderId="41" xfId="0" applyNumberFormat="1" applyFont="1" applyFill="1" applyBorder="1"/>
    <xf numFmtId="0" fontId="4" fillId="0" borderId="53" xfId="0" applyFont="1" applyFill="1" applyBorder="1"/>
    <xf numFmtId="0" fontId="4" fillId="0" borderId="0" xfId="0" applyFont="1" applyFill="1" applyBorder="1"/>
    <xf numFmtId="0" fontId="4" fillId="0" borderId="54" xfId="0" applyFont="1" applyFill="1" applyBorder="1"/>
    <xf numFmtId="0" fontId="4" fillId="0" borderId="55" xfId="0" applyFont="1" applyFill="1" applyBorder="1"/>
    <xf numFmtId="164" fontId="4" fillId="0" borderId="56" xfId="0" applyNumberFormat="1" applyFont="1" applyFill="1" applyBorder="1"/>
    <xf numFmtId="164" fontId="4" fillId="0" borderId="57" xfId="0" applyNumberFormat="1" applyFont="1" applyFill="1" applyBorder="1"/>
    <xf numFmtId="164" fontId="4" fillId="0" borderId="58" xfId="0" applyNumberFormat="1" applyFont="1" applyFill="1" applyBorder="1"/>
    <xf numFmtId="164" fontId="4" fillId="0" borderId="59" xfId="0" applyNumberFormat="1" applyFont="1" applyFill="1" applyBorder="1"/>
    <xf numFmtId="164" fontId="4" fillId="0" borderId="60" xfId="0" applyNumberFormat="1" applyFont="1" applyFill="1" applyBorder="1"/>
    <xf numFmtId="164" fontId="4" fillId="0" borderId="61" xfId="0" applyNumberFormat="1" applyFont="1" applyFill="1" applyBorder="1"/>
    <xf numFmtId="164" fontId="4" fillId="0" borderId="0" xfId="0" applyNumberFormat="1" applyFont="1" applyFill="1" applyBorder="1"/>
    <xf numFmtId="164" fontId="4" fillId="0" borderId="54" xfId="0" applyNumberFormat="1" applyFont="1" applyFill="1" applyBorder="1"/>
    <xf numFmtId="164" fontId="4" fillId="0" borderId="7" xfId="0" applyNumberFormat="1" applyFont="1" applyFill="1" applyBorder="1"/>
    <xf numFmtId="164" fontId="4" fillId="0" borderId="42" xfId="0" applyNumberFormat="1" applyFont="1" applyFill="1" applyBorder="1"/>
    <xf numFmtId="0" fontId="4" fillId="0" borderId="62" xfId="0" applyFont="1" applyFill="1" applyBorder="1"/>
    <xf numFmtId="0" fontId="4" fillId="0" borderId="63" xfId="0" applyFont="1" applyFill="1" applyBorder="1"/>
    <xf numFmtId="0" fontId="4" fillId="0" borderId="10" xfId="0" applyFont="1" applyFill="1" applyBorder="1"/>
    <xf numFmtId="0" fontId="4" fillId="0" borderId="4" xfId="0" applyFont="1" applyFill="1" applyBorder="1"/>
    <xf numFmtId="0" fontId="4" fillId="0" borderId="64" xfId="0" applyFont="1" applyFill="1" applyBorder="1"/>
    <xf numFmtId="0" fontId="5" fillId="0" borderId="14" xfId="0" applyFont="1" applyFill="1" applyBorder="1"/>
    <xf numFmtId="164" fontId="4" fillId="0" borderId="66" xfId="0" applyNumberFormat="1" applyFont="1" applyFill="1" applyBorder="1"/>
    <xf numFmtId="164" fontId="4" fillId="0" borderId="67" xfId="0" applyNumberFormat="1" applyFont="1" applyFill="1" applyBorder="1"/>
    <xf numFmtId="0" fontId="4" fillId="0" borderId="68" xfId="0" applyFont="1" applyFill="1" applyBorder="1"/>
    <xf numFmtId="0" fontId="4" fillId="0" borderId="69" xfId="0" applyFont="1" applyFill="1" applyBorder="1"/>
    <xf numFmtId="0" fontId="4" fillId="0" borderId="70" xfId="0" applyFont="1" applyFill="1" applyBorder="1"/>
    <xf numFmtId="0" fontId="4" fillId="0" borderId="51" xfId="0" applyFont="1" applyFill="1" applyBorder="1" applyAlignment="1">
      <alignment horizontal="center"/>
    </xf>
    <xf numFmtId="0" fontId="4" fillId="0" borderId="71" xfId="0" applyFont="1" applyFill="1" applyBorder="1"/>
    <xf numFmtId="164" fontId="4" fillId="0" borderId="72" xfId="0" applyNumberFormat="1" applyFont="1" applyFill="1" applyBorder="1"/>
    <xf numFmtId="164" fontId="4" fillId="0" borderId="73" xfId="0" applyNumberFormat="1" applyFont="1" applyFill="1" applyBorder="1"/>
    <xf numFmtId="164" fontId="4" fillId="0" borderId="74" xfId="0" applyNumberFormat="1" applyFont="1" applyFill="1" applyBorder="1"/>
    <xf numFmtId="0" fontId="4" fillId="0" borderId="75" xfId="0" applyFont="1" applyFill="1" applyBorder="1" applyAlignment="1">
      <alignment horizontal="center"/>
    </xf>
    <xf numFmtId="0" fontId="4" fillId="0" borderId="76" xfId="0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164" fontId="4" fillId="0" borderId="79" xfId="0" applyNumberFormat="1" applyFont="1" applyFill="1" applyBorder="1"/>
    <xf numFmtId="164" fontId="3" fillId="0" borderId="80" xfId="0" applyNumberFormat="1" applyFont="1" applyFill="1" applyBorder="1"/>
    <xf numFmtId="164" fontId="4" fillId="0" borderId="81" xfId="0" applyNumberFormat="1" applyFont="1" applyFill="1" applyBorder="1"/>
    <xf numFmtId="164" fontId="4" fillId="0" borderId="83" xfId="0" applyNumberFormat="1" applyFont="1" applyFill="1" applyBorder="1"/>
    <xf numFmtId="0" fontId="4" fillId="0" borderId="21" xfId="0" applyFont="1" applyFill="1" applyBorder="1"/>
    <xf numFmtId="0" fontId="4" fillId="0" borderId="84" xfId="0" applyFont="1" applyFill="1" applyBorder="1"/>
    <xf numFmtId="164" fontId="4" fillId="0" borderId="14" xfId="0" applyNumberFormat="1" applyFont="1" applyFill="1" applyBorder="1"/>
    <xf numFmtId="164" fontId="4" fillId="0" borderId="85" xfId="0" applyNumberFormat="1" applyFont="1" applyFill="1" applyBorder="1"/>
    <xf numFmtId="164" fontId="4" fillId="0" borderId="18" xfId="0" applyNumberFormat="1" applyFont="1" applyFill="1" applyBorder="1"/>
    <xf numFmtId="164" fontId="4" fillId="0" borderId="76" xfId="0" applyNumberFormat="1" applyFont="1" applyFill="1" applyBorder="1"/>
    <xf numFmtId="164" fontId="4" fillId="0" borderId="71" xfId="0" applyNumberFormat="1" applyFont="1" applyFill="1" applyBorder="1"/>
    <xf numFmtId="164" fontId="3" fillId="0" borderId="86" xfId="0" applyNumberFormat="1" applyFont="1" applyFill="1" applyBorder="1"/>
    <xf numFmtId="164" fontId="3" fillId="0" borderId="87" xfId="0" applyNumberFormat="1" applyFont="1" applyFill="1" applyBorder="1"/>
    <xf numFmtId="49" fontId="4" fillId="0" borderId="49" xfId="0" applyNumberFormat="1" applyFont="1" applyFill="1" applyBorder="1" applyAlignment="1">
      <alignment horizontal="center"/>
    </xf>
    <xf numFmtId="49" fontId="4" fillId="0" borderId="52" xfId="0" applyNumberFormat="1" applyFont="1" applyFill="1" applyBorder="1" applyAlignment="1">
      <alignment horizontal="center"/>
    </xf>
    <xf numFmtId="49" fontId="4" fillId="0" borderId="50" xfId="0" applyNumberFormat="1" applyFont="1" applyFill="1" applyBorder="1" applyAlignment="1">
      <alignment horizontal="center"/>
    </xf>
    <xf numFmtId="49" fontId="3" fillId="0" borderId="88" xfId="0" applyNumberFormat="1" applyFont="1" applyFill="1" applyBorder="1" applyAlignment="1">
      <alignment horizontal="center"/>
    </xf>
    <xf numFmtId="49" fontId="4" fillId="0" borderId="51" xfId="0" applyNumberFormat="1" applyFont="1" applyFill="1" applyBorder="1" applyAlignment="1">
      <alignment horizontal="center"/>
    </xf>
    <xf numFmtId="164" fontId="4" fillId="0" borderId="4" xfId="0" applyNumberFormat="1" applyFont="1" applyFill="1" applyBorder="1"/>
    <xf numFmtId="49" fontId="4" fillId="0" borderId="14" xfId="0" applyNumberFormat="1" applyFont="1" applyFill="1" applyBorder="1" applyAlignment="1">
      <alignment horizontal="center"/>
    </xf>
    <xf numFmtId="164" fontId="4" fillId="0" borderId="31" xfId="0" applyNumberFormat="1" applyFont="1" applyFill="1" applyBorder="1"/>
    <xf numFmtId="164" fontId="4" fillId="0" borderId="89" xfId="0" applyNumberFormat="1" applyFont="1" applyFill="1" applyBorder="1"/>
    <xf numFmtId="164" fontId="4" fillId="0" borderId="90" xfId="0" applyNumberFormat="1" applyFont="1" applyFill="1" applyBorder="1"/>
    <xf numFmtId="164" fontId="4" fillId="0" borderId="91" xfId="0" applyNumberFormat="1" applyFont="1" applyFill="1" applyBorder="1"/>
    <xf numFmtId="164" fontId="4" fillId="0" borderId="92" xfId="0" applyNumberFormat="1" applyFont="1" applyFill="1" applyBorder="1"/>
    <xf numFmtId="164" fontId="4" fillId="0" borderId="93" xfId="0" applyNumberFormat="1" applyFont="1" applyFill="1" applyBorder="1"/>
    <xf numFmtId="164" fontId="4" fillId="0" borderId="94" xfId="0" applyNumberFormat="1" applyFont="1" applyFill="1" applyBorder="1"/>
    <xf numFmtId="164" fontId="4" fillId="0" borderId="95" xfId="0" applyNumberFormat="1" applyFont="1" applyFill="1" applyBorder="1"/>
    <xf numFmtId="164" fontId="3" fillId="0" borderId="96" xfId="0" applyNumberFormat="1" applyFont="1" applyFill="1" applyBorder="1"/>
    <xf numFmtId="0" fontId="4" fillId="0" borderId="97" xfId="0" applyFont="1" applyFill="1" applyBorder="1"/>
    <xf numFmtId="0" fontId="4" fillId="0" borderId="98" xfId="0" applyFont="1" applyFill="1" applyBorder="1"/>
    <xf numFmtId="0" fontId="4" fillId="0" borderId="5" xfId="0" applyFont="1" applyFill="1" applyBorder="1"/>
    <xf numFmtId="164" fontId="4" fillId="0" borderId="84" xfId="0" applyNumberFormat="1" applyFont="1" applyFill="1" applyBorder="1"/>
    <xf numFmtId="164" fontId="4" fillId="0" borderId="12" xfId="0" applyNumberFormat="1" applyFont="1" applyFill="1" applyBorder="1"/>
    <xf numFmtId="164" fontId="4" fillId="0" borderId="63" xfId="0" applyNumberFormat="1" applyFont="1" applyFill="1" applyBorder="1"/>
    <xf numFmtId="164" fontId="4" fillId="0" borderId="99" xfId="0" applyNumberFormat="1" applyFont="1" applyFill="1" applyBorder="1"/>
    <xf numFmtId="164" fontId="4" fillId="0" borderId="100" xfId="0" applyNumberFormat="1" applyFont="1" applyFill="1" applyBorder="1"/>
    <xf numFmtId="164" fontId="4" fillId="0" borderId="101" xfId="0" applyNumberFormat="1" applyFont="1" applyFill="1" applyBorder="1"/>
    <xf numFmtId="0" fontId="4" fillId="0" borderId="65" xfId="0" applyFont="1" applyFill="1" applyBorder="1"/>
    <xf numFmtId="165" fontId="0" fillId="0" borderId="0" xfId="0" applyNumberForma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2" borderId="10" xfId="0" applyFont="1" applyFill="1" applyBorder="1" applyAlignment="1">
      <alignment horizontal="center"/>
    </xf>
    <xf numFmtId="0" fontId="3" fillId="0" borderId="76" xfId="0" applyFont="1" applyBorder="1"/>
    <xf numFmtId="164" fontId="3" fillId="0" borderId="76" xfId="0" applyNumberFormat="1" applyFont="1" applyBorder="1"/>
    <xf numFmtId="164" fontId="4" fillId="0" borderId="76" xfId="0" applyNumberFormat="1" applyFont="1" applyBorder="1"/>
    <xf numFmtId="165" fontId="4" fillId="0" borderId="76" xfId="0" applyNumberFormat="1" applyFont="1" applyBorder="1"/>
    <xf numFmtId="0" fontId="4" fillId="0" borderId="76" xfId="0" applyFont="1" applyBorder="1"/>
    <xf numFmtId="165" fontId="4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2" borderId="102" xfId="0" applyFont="1" applyFill="1" applyBorder="1" applyAlignment="1">
      <alignment horizontal="center"/>
    </xf>
    <xf numFmtId="0" fontId="3" fillId="2" borderId="102" xfId="0" applyFont="1" applyFill="1" applyBorder="1"/>
    <xf numFmtId="166" fontId="3" fillId="2" borderId="102" xfId="0" applyNumberFormat="1" applyFont="1" applyFill="1" applyBorder="1"/>
    <xf numFmtId="164" fontId="3" fillId="2" borderId="102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4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166" fontId="8" fillId="0" borderId="0" xfId="0" applyNumberFormat="1" applyFont="1" applyAlignment="1">
      <alignment wrapText="1"/>
    </xf>
    <xf numFmtId="164" fontId="8" fillId="3" borderId="2" xfId="0" applyNumberFormat="1" applyFont="1" applyFill="1" applyBorder="1" applyAlignment="1">
      <alignment wrapText="1"/>
    </xf>
    <xf numFmtId="164" fontId="8" fillId="0" borderId="0" xfId="0" applyNumberFormat="1" applyFont="1" applyAlignment="1">
      <alignment wrapText="1"/>
    </xf>
    <xf numFmtId="49" fontId="4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6" fontId="9" fillId="0" borderId="0" xfId="0" applyNumberFormat="1" applyFont="1" applyAlignment="1">
      <alignment wrapText="1"/>
    </xf>
    <xf numFmtId="164" fontId="9" fillId="3" borderId="2" xfId="0" applyNumberFormat="1" applyFont="1" applyFill="1" applyBorder="1" applyAlignment="1">
      <alignment wrapText="1"/>
    </xf>
    <xf numFmtId="164" fontId="9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76" xfId="0" applyFont="1" applyBorder="1" applyAlignment="1">
      <alignment horizontal="center"/>
    </xf>
    <xf numFmtId="0" fontId="11" fillId="0" borderId="76" xfId="0" applyFont="1" applyBorder="1"/>
    <xf numFmtId="166" fontId="11" fillId="0" borderId="76" xfId="0" applyNumberFormat="1" applyFont="1" applyBorder="1"/>
    <xf numFmtId="164" fontId="11" fillId="0" borderId="76" xfId="0" applyNumberFormat="1" applyFont="1" applyBorder="1"/>
    <xf numFmtId="49" fontId="3" fillId="0" borderId="1" xfId="0" applyNumberFormat="1" applyFont="1" applyFill="1" applyBorder="1"/>
    <xf numFmtId="49" fontId="3" fillId="2" borderId="102" xfId="0" applyNumberFormat="1" applyFont="1" applyFill="1" applyBorder="1" applyAlignment="1">
      <alignment horizontal="left"/>
    </xf>
    <xf numFmtId="49" fontId="8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49" fontId="11" fillId="0" borderId="76" xfId="0" applyNumberFormat="1" applyFont="1" applyBorder="1" applyAlignment="1">
      <alignment horizontal="left"/>
    </xf>
    <xf numFmtId="9" fontId="3" fillId="0" borderId="2" xfId="0" applyNumberFormat="1" applyFont="1" applyFill="1" applyBorder="1" applyAlignment="1">
      <alignment horizontal="center"/>
    </xf>
    <xf numFmtId="164" fontId="4" fillId="0" borderId="38" xfId="0" applyNumberFormat="1" applyFont="1" applyFill="1" applyBorder="1"/>
    <xf numFmtId="164" fontId="4" fillId="0" borderId="69" xfId="0" applyNumberFormat="1" applyFont="1" applyFill="1" applyBorder="1"/>
    <xf numFmtId="164" fontId="4" fillId="0" borderId="70" xfId="0" applyNumberFormat="1" applyFont="1" applyFill="1" applyBorder="1"/>
    <xf numFmtId="164" fontId="4" fillId="0" borderId="68" xfId="0" applyNumberFormat="1" applyFont="1" applyFill="1" applyBorder="1"/>
    <xf numFmtId="0" fontId="4" fillId="0" borderId="82" xfId="0" applyFont="1" applyFill="1" applyBorder="1"/>
    <xf numFmtId="164" fontId="4" fillId="0" borderId="103" xfId="0" applyNumberFormat="1" applyFont="1" applyFill="1" applyBorder="1"/>
    <xf numFmtId="164" fontId="4" fillId="0" borderId="104" xfId="0" applyNumberFormat="1" applyFont="1" applyFill="1" applyBorder="1"/>
    <xf numFmtId="0" fontId="4" fillId="0" borderId="88" xfId="0" applyFont="1" applyFill="1" applyBorder="1" applyAlignment="1">
      <alignment horizontal="center"/>
    </xf>
    <xf numFmtId="49" fontId="3" fillId="0" borderId="52" xfId="0" applyNumberFormat="1" applyFont="1" applyFill="1" applyBorder="1" applyAlignment="1">
      <alignment horizontal="center"/>
    </xf>
    <xf numFmtId="49" fontId="4" fillId="0" borderId="75" xfId="0" applyNumberFormat="1" applyFont="1" applyFill="1" applyBorder="1" applyAlignment="1">
      <alignment horizontal="center"/>
    </xf>
    <xf numFmtId="164" fontId="4" fillId="0" borderId="39" xfId="0" applyNumberFormat="1" applyFont="1" applyFill="1" applyBorder="1"/>
    <xf numFmtId="164" fontId="3" fillId="0" borderId="89" xfId="0" applyNumberFormat="1" applyFont="1" applyFill="1" applyBorder="1"/>
    <xf numFmtId="164" fontId="4" fillId="0" borderId="105" xfId="0" applyNumberFormat="1" applyFont="1" applyFill="1" applyBorder="1"/>
    <xf numFmtId="164" fontId="4" fillId="0" borderId="106" xfId="0" applyNumberFormat="1" applyFont="1" applyFill="1" applyBorder="1"/>
    <xf numFmtId="164" fontId="4" fillId="0" borderId="107" xfId="0" applyNumberFormat="1" applyFont="1" applyFill="1" applyBorder="1"/>
    <xf numFmtId="164" fontId="4" fillId="0" borderId="108" xfId="0" applyNumberFormat="1" applyFont="1" applyFill="1" applyBorder="1"/>
    <xf numFmtId="164" fontId="4" fillId="0" borderId="96" xfId="0" applyNumberFormat="1" applyFont="1" applyFill="1" applyBorder="1"/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4" fillId="0" borderId="37" xfId="0" applyFont="1" applyFill="1" applyBorder="1" applyAlignment="1">
      <alignment wrapText="1"/>
    </xf>
    <xf numFmtId="0" fontId="4" fillId="0" borderId="38" xfId="0" applyFont="1" applyFill="1" applyBorder="1" applyAlignment="1">
      <alignment wrapText="1"/>
    </xf>
    <xf numFmtId="0" fontId="4" fillId="0" borderId="39" xfId="0" applyFont="1" applyFill="1" applyBorder="1" applyAlignment="1">
      <alignment wrapText="1"/>
    </xf>
    <xf numFmtId="0" fontId="4" fillId="0" borderId="46" xfId="0" applyFont="1" applyFill="1" applyBorder="1" applyAlignment="1">
      <alignment wrapText="1"/>
    </xf>
    <xf numFmtId="0" fontId="4" fillId="0" borderId="47" xfId="0" applyFont="1" applyFill="1" applyBorder="1" applyAlignment="1">
      <alignment wrapText="1"/>
    </xf>
    <xf numFmtId="0" fontId="4" fillId="0" borderId="48" xfId="0" applyFont="1" applyFill="1" applyBorder="1" applyAlignment="1">
      <alignment wrapText="1"/>
    </xf>
    <xf numFmtId="0" fontId="4" fillId="0" borderId="42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98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/>
  </sheetViews>
  <sheetFormatPr defaultColWidth="0" defaultRowHeight="15" zeroHeight="1" x14ac:dyDescent="0.25"/>
  <cols>
    <col min="1" max="1" width="32.7109375" customWidth="1"/>
    <col min="2" max="2" width="10.7109375" customWidth="1"/>
    <col min="3" max="5" width="8.7109375" customWidth="1"/>
    <col min="6" max="6" width="18.7109375" customWidth="1"/>
    <col min="7" max="7" width="10.7109375" customWidth="1"/>
    <col min="8" max="8" width="2.7109375" customWidth="1"/>
    <col min="9" max="26" width="0" hidden="1" customWidth="1"/>
    <col min="27" max="16384" width="9.140625" hidden="1"/>
  </cols>
  <sheetData>
    <row r="1" spans="1:26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26" x14ac:dyDescent="0.25">
      <c r="A2" s="4" t="s">
        <v>336</v>
      </c>
      <c r="B2" s="4"/>
      <c r="C2" s="4"/>
      <c r="D2" s="4"/>
      <c r="E2" s="4"/>
      <c r="F2" s="5" t="s">
        <v>337</v>
      </c>
      <c r="G2" s="5"/>
      <c r="H2" s="4"/>
      <c r="I2" s="4"/>
      <c r="J2" s="4"/>
      <c r="K2" s="4"/>
      <c r="L2" s="4"/>
    </row>
    <row r="3" spans="1:26" x14ac:dyDescent="0.25">
      <c r="A3" s="204" t="s">
        <v>7</v>
      </c>
      <c r="B3" s="205"/>
      <c r="C3" s="205"/>
      <c r="D3" s="205"/>
      <c r="E3" s="206"/>
      <c r="F3" s="6" t="s">
        <v>338</v>
      </c>
      <c r="G3" s="6" t="s">
        <v>339</v>
      </c>
      <c r="H3" s="4"/>
      <c r="I3" s="4"/>
      <c r="J3" s="4"/>
      <c r="K3" s="4"/>
      <c r="L3" s="4"/>
    </row>
    <row r="4" spans="1:26" x14ac:dyDescent="0.25">
      <c r="A4" s="207"/>
      <c r="B4" s="208"/>
      <c r="C4" s="208"/>
      <c r="D4" s="208"/>
      <c r="E4" s="209"/>
      <c r="F4" s="186">
        <v>0.23</v>
      </c>
      <c r="G4" s="186">
        <v>0</v>
      </c>
      <c r="H4" s="4"/>
      <c r="I4" s="4"/>
      <c r="J4" s="4"/>
      <c r="K4" s="4"/>
      <c r="L4" s="4"/>
    </row>
    <row r="5" spans="1:2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6" ht="15.75" thickBot="1" x14ac:dyDescent="0.3">
      <c r="A6" s="7" t="s">
        <v>340</v>
      </c>
      <c r="B6" s="7" t="s">
        <v>341</v>
      </c>
      <c r="C6" s="7" t="s">
        <v>306</v>
      </c>
      <c r="D6" s="7" t="s">
        <v>342</v>
      </c>
      <c r="E6" s="7" t="s">
        <v>343</v>
      </c>
      <c r="F6" s="7" t="s">
        <v>344</v>
      </c>
      <c r="G6" s="7" t="s">
        <v>345</v>
      </c>
      <c r="H6" s="4"/>
      <c r="I6" s="4"/>
      <c r="J6" s="4"/>
      <c r="K6" s="4"/>
      <c r="L6" s="4"/>
    </row>
    <row r="7" spans="1:26" ht="15.75" thickTop="1" x14ac:dyDescent="0.25">
      <c r="A7" s="8" t="s">
        <v>346</v>
      </c>
      <c r="B7" s="9">
        <f>'022026-A1 - Blok A12901'!I161-Rekapitulácia!D7</f>
        <v>0</v>
      </c>
      <c r="C7" s="9">
        <f>'Kryci_list 2901'!J26</f>
        <v>0</v>
      </c>
      <c r="D7" s="9">
        <f>'Kryci_list 2901'!J17</f>
        <v>0</v>
      </c>
      <c r="E7" s="9">
        <f>'Kryci_list 2901'!J16</f>
        <v>0</v>
      </c>
      <c r="F7" s="9">
        <f>'Kryci_list 2901'!J15</f>
        <v>0</v>
      </c>
      <c r="G7" s="9">
        <f>B7+C7+D7+E7+F7</f>
        <v>0</v>
      </c>
      <c r="H7" s="10"/>
      <c r="I7" s="10"/>
      <c r="J7" s="10"/>
      <c r="K7" s="10"/>
      <c r="L7" s="11"/>
      <c r="M7" s="1"/>
      <c r="N7" s="1"/>
      <c r="O7" s="1"/>
      <c r="P7" s="1"/>
      <c r="Q7" s="1">
        <v>30.126000000000001</v>
      </c>
      <c r="R7" s="1"/>
      <c r="S7" s="1"/>
      <c r="T7" s="1"/>
      <c r="U7" s="1"/>
      <c r="V7" s="1"/>
      <c r="W7" s="1"/>
      <c r="X7" s="1"/>
      <c r="Y7" s="1"/>
      <c r="Z7" s="2"/>
    </row>
    <row r="8" spans="1:26" x14ac:dyDescent="0.25">
      <c r="A8" s="8" t="s">
        <v>347</v>
      </c>
      <c r="B8" s="9">
        <f>'022026-A3 - Blok A32902'!I161-Rekapitulácia!D8</f>
        <v>0</v>
      </c>
      <c r="C8" s="9">
        <f>'Kryci_list 2902'!J26</f>
        <v>0</v>
      </c>
      <c r="D8" s="9">
        <f>'Kryci_list 2902'!J17</f>
        <v>0</v>
      </c>
      <c r="E8" s="9">
        <f>'Kryci_list 2902'!J16</f>
        <v>0</v>
      </c>
      <c r="F8" s="9">
        <f>'Kryci_list 2902'!J15</f>
        <v>0</v>
      </c>
      <c r="G8" s="9">
        <f>B8+C8+D8+E8+F8</f>
        <v>0</v>
      </c>
      <c r="H8" s="10"/>
      <c r="I8" s="10"/>
      <c r="J8" s="10"/>
      <c r="K8" s="10"/>
      <c r="L8" s="11"/>
      <c r="M8" s="1"/>
      <c r="N8" s="1"/>
      <c r="O8" s="1"/>
      <c r="P8" s="1"/>
      <c r="Q8" s="1">
        <v>30.126000000000001</v>
      </c>
      <c r="R8" s="1"/>
      <c r="S8" s="1"/>
      <c r="T8" s="1"/>
      <c r="U8" s="1"/>
      <c r="V8" s="1"/>
      <c r="W8" s="1"/>
      <c r="X8" s="1"/>
      <c r="Y8" s="1"/>
      <c r="Z8" s="2"/>
    </row>
    <row r="9" spans="1:26" x14ac:dyDescent="0.25">
      <c r="A9" s="8" t="s">
        <v>348</v>
      </c>
      <c r="B9" s="9">
        <f>'022026-B1 - Blok B12903'!I161-Rekapitulácia!D9</f>
        <v>0</v>
      </c>
      <c r="C9" s="9">
        <f>'Kryci_list 2903'!J26</f>
        <v>0</v>
      </c>
      <c r="D9" s="9">
        <f>'Kryci_list 2903'!J17</f>
        <v>0</v>
      </c>
      <c r="E9" s="9">
        <f>'Kryci_list 2903'!J16</f>
        <v>0</v>
      </c>
      <c r="F9" s="9">
        <f>'Kryci_list 2903'!J15</f>
        <v>0</v>
      </c>
      <c r="G9" s="9">
        <f>B9+C9+D9+E9+F9</f>
        <v>0</v>
      </c>
      <c r="H9" s="10"/>
      <c r="I9" s="10"/>
      <c r="J9" s="10"/>
      <c r="K9" s="10"/>
      <c r="L9" s="11"/>
      <c r="M9" s="1"/>
      <c r="N9" s="1"/>
      <c r="O9" s="1"/>
      <c r="P9" s="1"/>
      <c r="Q9" s="1">
        <v>30.126000000000001</v>
      </c>
      <c r="R9" s="1"/>
      <c r="S9" s="1"/>
      <c r="T9" s="1"/>
      <c r="U9" s="1"/>
      <c r="V9" s="1"/>
      <c r="W9" s="1"/>
      <c r="X9" s="1"/>
      <c r="Y9" s="1"/>
      <c r="Z9" s="2"/>
    </row>
    <row r="10" spans="1:26" x14ac:dyDescent="0.25">
      <c r="A10" s="8" t="s">
        <v>349</v>
      </c>
      <c r="B10" s="9">
        <f>'022026-Spojchodba - Spo2904'!I91-Rekapitulácia!D10</f>
        <v>0</v>
      </c>
      <c r="C10" s="9">
        <f>'Kryci_list 2904'!J26</f>
        <v>0</v>
      </c>
      <c r="D10" s="9">
        <f>'Kryci_list 2904'!J17</f>
        <v>0</v>
      </c>
      <c r="E10" s="9">
        <f>'Kryci_list 2904'!J16</f>
        <v>0</v>
      </c>
      <c r="F10" s="9">
        <f>'Kryci_list 2904'!J15</f>
        <v>0</v>
      </c>
      <c r="G10" s="9">
        <f>B10+C10+D10+E10+F10</f>
        <v>0</v>
      </c>
      <c r="H10" s="10"/>
      <c r="I10" s="10"/>
      <c r="J10" s="10"/>
      <c r="K10" s="10"/>
      <c r="L10" s="11"/>
      <c r="M10" s="1"/>
      <c r="N10" s="1"/>
      <c r="O10" s="1"/>
      <c r="P10" s="1"/>
      <c r="Q10" s="1">
        <v>30.126000000000001</v>
      </c>
      <c r="R10" s="1"/>
      <c r="S10" s="1"/>
      <c r="T10" s="1"/>
      <c r="U10" s="1"/>
      <c r="V10" s="1"/>
      <c r="W10" s="1"/>
      <c r="X10" s="1"/>
      <c r="Y10" s="1"/>
      <c r="Z10" s="2"/>
    </row>
    <row r="11" spans="1:26" x14ac:dyDescent="0.25">
      <c r="A11" s="8" t="s">
        <v>350</v>
      </c>
      <c r="B11" s="9">
        <f>'022026 spojchodba L , č2905'!I91-Rekapitulácia!D11</f>
        <v>0</v>
      </c>
      <c r="C11" s="9">
        <f>'Kryci_list 2905'!J26</f>
        <v>0</v>
      </c>
      <c r="D11" s="9">
        <f>'Kryci_list 2905'!J17</f>
        <v>0</v>
      </c>
      <c r="E11" s="9">
        <f>'Kryci_list 2905'!J16</f>
        <v>0</v>
      </c>
      <c r="F11" s="9">
        <f>'Kryci_list 2905'!J15</f>
        <v>0</v>
      </c>
      <c r="G11" s="9">
        <f>B11+C11+D11+E11+F11</f>
        <v>0</v>
      </c>
      <c r="H11" s="10"/>
      <c r="I11" s="10"/>
      <c r="J11" s="10"/>
      <c r="K11" s="10"/>
      <c r="L11" s="11"/>
      <c r="M11" s="1"/>
      <c r="N11" s="1"/>
      <c r="O11" s="1"/>
      <c r="P11" s="1"/>
      <c r="Q11" s="1">
        <v>30.126000000000001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2" t="s">
        <v>351</v>
      </c>
      <c r="B12" s="149">
        <f>SUM(B7:B11)</f>
        <v>0</v>
      </c>
      <c r="C12" s="149">
        <f>SUM(C7:C11)</f>
        <v>0</v>
      </c>
      <c r="D12" s="149">
        <f>SUM(D7:D11)</f>
        <v>0</v>
      </c>
      <c r="E12" s="149">
        <f>SUM(E7:E11)</f>
        <v>0</v>
      </c>
      <c r="F12" s="149">
        <f>SUM(F7:F11)</f>
        <v>0</v>
      </c>
      <c r="G12" s="149">
        <f>SUM(G7:G11)-SUM(Z7:Z11)</f>
        <v>0</v>
      </c>
      <c r="H12" s="12"/>
      <c r="I12" s="12"/>
      <c r="J12" s="12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2" t="s">
        <v>352</v>
      </c>
      <c r="B13" s="149">
        <f>G12-SUM(Rekapitulácia!K7:'Rekapitulácia'!K11)*1</f>
        <v>0</v>
      </c>
      <c r="C13" s="149"/>
      <c r="D13" s="149"/>
      <c r="E13" s="149"/>
      <c r="F13" s="149"/>
      <c r="G13" s="149">
        <f>ROUND(((ROUND(B13,2)*23)/100),2)*1</f>
        <v>0</v>
      </c>
      <c r="H13" s="12"/>
      <c r="I13" s="12"/>
      <c r="J13" s="12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2" t="s">
        <v>353</v>
      </c>
      <c r="B14" s="149">
        <f>(G12-B13)</f>
        <v>0</v>
      </c>
      <c r="C14" s="149"/>
      <c r="D14" s="149"/>
      <c r="E14" s="149"/>
      <c r="F14" s="149"/>
      <c r="G14" s="149">
        <f>ROUND(((ROUND(B14,2)*0)/100),2)</f>
        <v>0</v>
      </c>
      <c r="H14" s="12"/>
      <c r="I14" s="12"/>
      <c r="J14" s="12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2" t="s">
        <v>354</v>
      </c>
      <c r="B15" s="149"/>
      <c r="C15" s="149"/>
      <c r="D15" s="149"/>
      <c r="E15" s="149"/>
      <c r="F15" s="149"/>
      <c r="G15" s="149">
        <f>SUM(G12:G14)</f>
        <v>0</v>
      </c>
      <c r="H15" s="12"/>
      <c r="I15" s="12"/>
      <c r="J15" s="12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2"/>
      <c r="B16" s="149"/>
      <c r="C16" s="149"/>
      <c r="D16" s="149"/>
      <c r="E16" s="149"/>
      <c r="F16" s="149"/>
      <c r="G16" s="149"/>
      <c r="H16" s="12"/>
      <c r="I16" s="12"/>
      <c r="J16" s="12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2"/>
      <c r="B17" s="149"/>
      <c r="C17" s="149"/>
      <c r="D17" s="149"/>
      <c r="E17" s="149"/>
      <c r="F17" s="149"/>
      <c r="G17" s="149"/>
      <c r="H17" s="12"/>
      <c r="I17" s="12"/>
      <c r="J17" s="12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2"/>
      <c r="B18" s="149"/>
      <c r="C18" s="149"/>
      <c r="D18" s="149"/>
      <c r="E18" s="149"/>
      <c r="F18" s="149"/>
      <c r="G18" s="149"/>
      <c r="H18" s="12"/>
      <c r="I18" s="12"/>
      <c r="J18" s="12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2"/>
      <c r="B19" s="149"/>
      <c r="C19" s="149"/>
      <c r="D19" s="149"/>
      <c r="E19" s="149"/>
      <c r="F19" s="149"/>
      <c r="G19" s="149"/>
      <c r="H19" s="12"/>
      <c r="I19" s="12"/>
      <c r="J19" s="12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2"/>
      <c r="B20" s="149"/>
      <c r="C20" s="149"/>
      <c r="D20" s="149"/>
      <c r="E20" s="149"/>
      <c r="F20" s="149"/>
      <c r="G20" s="149"/>
      <c r="H20" s="12"/>
      <c r="I20" s="12"/>
      <c r="J20" s="12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2"/>
      <c r="B21" s="149"/>
      <c r="C21" s="149"/>
      <c r="D21" s="149"/>
      <c r="E21" s="149"/>
      <c r="F21" s="149"/>
      <c r="G21" s="149"/>
      <c r="H21" s="12"/>
      <c r="I21" s="12"/>
      <c r="J21" s="12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2"/>
      <c r="B22" s="149"/>
      <c r="C22" s="149"/>
      <c r="D22" s="149"/>
      <c r="E22" s="149"/>
      <c r="F22" s="149"/>
      <c r="G22" s="149"/>
      <c r="H22" s="12"/>
      <c r="I22" s="12"/>
      <c r="J22" s="12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2"/>
      <c r="B23" s="149"/>
      <c r="C23" s="149"/>
      <c r="D23" s="149"/>
      <c r="E23" s="149"/>
      <c r="F23" s="149"/>
      <c r="G23" s="149"/>
      <c r="H23" s="12"/>
      <c r="I23" s="12"/>
      <c r="J23" s="12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idden="1" x14ac:dyDescent="0.25">
      <c r="A24" s="12"/>
      <c r="B24" s="149"/>
      <c r="C24" s="149"/>
      <c r="D24" s="149"/>
      <c r="E24" s="149"/>
      <c r="F24" s="149"/>
      <c r="G24" s="149"/>
      <c r="H24" s="12"/>
      <c r="I24" s="12"/>
      <c r="J24" s="12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idden="1" x14ac:dyDescent="0.25">
      <c r="A25" s="12"/>
      <c r="B25" s="149"/>
      <c r="C25" s="149"/>
      <c r="D25" s="149"/>
      <c r="E25" s="149"/>
      <c r="F25" s="149"/>
      <c r="G25" s="149"/>
      <c r="H25" s="12"/>
      <c r="I25" s="12"/>
      <c r="J25" s="12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idden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26" hidden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26" hidden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26" hidden="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26" hidden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26" hidden="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26" hidden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hidden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hidden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hidden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hidden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hidden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hidden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hidden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hidden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hidden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hidden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hidden="1" x14ac:dyDescent="0.25"/>
    <row r="44" spans="1:12" hidden="1" x14ac:dyDescent="0.25"/>
    <row r="45" spans="1:12" hidden="1" x14ac:dyDescent="0.25"/>
    <row r="46" spans="1:12" hidden="1" x14ac:dyDescent="0.25"/>
    <row r="47" spans="1:12" hidden="1" x14ac:dyDescent="0.25"/>
    <row r="48" spans="1:12" hidden="1" x14ac:dyDescent="0.25"/>
    <row r="49" hidden="1" x14ac:dyDescent="0.25"/>
    <row r="50" hidden="1" x14ac:dyDescent="0.25"/>
    <row r="51" hidden="1" x14ac:dyDescent="0.25"/>
    <row r="52" hidden="1" x14ac:dyDescent="0.25"/>
  </sheetData>
  <mergeCells count="1">
    <mergeCell ref="A3:E4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>
      <selection sqref="A1:D1"/>
    </sheetView>
  </sheetViews>
  <sheetFormatPr defaultColWidth="0" defaultRowHeight="15" zeroHeight="1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3" ht="20.100000000000001" customHeight="1" x14ac:dyDescent="0.25">
      <c r="A1" s="217" t="s">
        <v>0</v>
      </c>
      <c r="B1" s="218"/>
      <c r="C1" s="218"/>
      <c r="D1" s="219"/>
      <c r="E1" s="140" t="s">
        <v>1</v>
      </c>
      <c r="F1" s="140"/>
      <c r="G1" s="141"/>
      <c r="H1" s="141"/>
      <c r="I1" s="141"/>
      <c r="J1" s="141"/>
      <c r="K1" s="141"/>
      <c r="L1" s="141"/>
      <c r="W1">
        <v>30.126000000000001</v>
      </c>
    </row>
    <row r="2" spans="1:23" ht="20.100000000000001" customHeight="1" x14ac:dyDescent="0.25">
      <c r="A2" s="217" t="s">
        <v>2</v>
      </c>
      <c r="B2" s="218"/>
      <c r="C2" s="218"/>
      <c r="D2" s="219"/>
      <c r="E2" s="140" t="s">
        <v>3</v>
      </c>
      <c r="F2" s="140"/>
      <c r="G2" s="141"/>
      <c r="H2" s="141"/>
      <c r="I2" s="141"/>
      <c r="J2" s="141"/>
      <c r="K2" s="141"/>
      <c r="L2" s="141"/>
    </row>
    <row r="3" spans="1:23" ht="20.100000000000001" customHeight="1" x14ac:dyDescent="0.25">
      <c r="A3" s="217" t="s">
        <v>4</v>
      </c>
      <c r="B3" s="218"/>
      <c r="C3" s="218"/>
      <c r="D3" s="219"/>
      <c r="E3" s="140" t="s">
        <v>274</v>
      </c>
      <c r="F3" s="140"/>
      <c r="G3" s="141"/>
      <c r="H3" s="141"/>
      <c r="I3" s="141"/>
      <c r="J3" s="141"/>
      <c r="K3" s="141"/>
      <c r="L3" s="141"/>
    </row>
    <row r="4" spans="1:23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23" x14ac:dyDescent="0.25">
      <c r="A5" s="141" t="s">
        <v>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23" x14ac:dyDescent="0.25">
      <c r="A6" s="141" t="s">
        <v>357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23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23" x14ac:dyDescent="0.25">
      <c r="A8" s="141" t="s">
        <v>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23" x14ac:dyDescent="0.25">
      <c r="A9" s="142" t="s">
        <v>275</v>
      </c>
      <c r="B9" s="142" t="s">
        <v>16</v>
      </c>
      <c r="C9" s="142" t="s">
        <v>17</v>
      </c>
      <c r="D9" s="142" t="s">
        <v>276</v>
      </c>
      <c r="E9" s="142" t="s">
        <v>277</v>
      </c>
      <c r="F9" s="142" t="s">
        <v>278</v>
      </c>
      <c r="G9" s="142"/>
      <c r="H9" s="142"/>
      <c r="I9" s="142"/>
      <c r="J9" s="142"/>
      <c r="K9" s="142"/>
      <c r="L9" s="142"/>
    </row>
    <row r="10" spans="1:23" x14ac:dyDescent="0.25">
      <c r="A10" s="143" t="s">
        <v>22</v>
      </c>
      <c r="B10" s="144"/>
      <c r="C10" s="145"/>
      <c r="D10" s="145"/>
      <c r="E10" s="146"/>
      <c r="F10" s="146"/>
      <c r="G10" s="147"/>
      <c r="H10" s="147"/>
      <c r="I10" s="147"/>
      <c r="J10" s="147"/>
      <c r="K10" s="147"/>
      <c r="L10" s="147"/>
    </row>
    <row r="11" spans="1:23" x14ac:dyDescent="0.25">
      <c r="A11" s="11" t="s">
        <v>24</v>
      </c>
      <c r="B11" s="10">
        <f>'022026-B1 - Blok B12903'!L13</f>
        <v>0</v>
      </c>
      <c r="C11" s="10">
        <f>'022026-B1 - Blok B12903'!M13</f>
        <v>0</v>
      </c>
      <c r="D11" s="10">
        <f>'022026-B1 - Blok B12903'!I13</f>
        <v>0</v>
      </c>
      <c r="E11" s="148">
        <f>'022026-B1 - Blok B12903'!S13</f>
        <v>10.94</v>
      </c>
      <c r="F11" s="148">
        <f>'022026-B1 - Blok B12903'!V13</f>
        <v>0</v>
      </c>
      <c r="G11" s="11"/>
      <c r="H11" s="11"/>
      <c r="I11" s="11"/>
      <c r="J11" s="11"/>
      <c r="K11" s="11"/>
      <c r="L11" s="11"/>
    </row>
    <row r="12" spans="1:23" x14ac:dyDescent="0.25">
      <c r="A12" s="11" t="s">
        <v>30</v>
      </c>
      <c r="B12" s="10">
        <f>'022026-B1 - Blok B12903'!L44</f>
        <v>0</v>
      </c>
      <c r="C12" s="10">
        <f>'022026-B1 - Blok B12903'!M44</f>
        <v>0</v>
      </c>
      <c r="D12" s="10">
        <f>'022026-B1 - Blok B12903'!I44</f>
        <v>0</v>
      </c>
      <c r="E12" s="148">
        <f>'022026-B1 - Blok B12903'!S44</f>
        <v>0</v>
      </c>
      <c r="F12" s="148">
        <f>'022026-B1 - Blok B12903'!V44</f>
        <v>0</v>
      </c>
      <c r="G12" s="11"/>
      <c r="H12" s="11"/>
      <c r="I12" s="11"/>
      <c r="J12" s="11"/>
      <c r="K12" s="11"/>
      <c r="L12" s="11"/>
    </row>
    <row r="13" spans="1:23" x14ac:dyDescent="0.25">
      <c r="A13" s="11" t="s">
        <v>91</v>
      </c>
      <c r="B13" s="10">
        <f>'022026-B1 - Blok B12903'!L51</f>
        <v>0</v>
      </c>
      <c r="C13" s="10">
        <f>'022026-B1 - Blok B12903'!M51</f>
        <v>0</v>
      </c>
      <c r="D13" s="10">
        <f>'022026-B1 - Blok B12903'!I51</f>
        <v>0</v>
      </c>
      <c r="E13" s="148">
        <f>'022026-B1 - Blok B12903'!S51</f>
        <v>0.56000000000000005</v>
      </c>
      <c r="F13" s="148">
        <f>'022026-B1 - Blok B12903'!V51</f>
        <v>0</v>
      </c>
      <c r="G13" s="11"/>
      <c r="H13" s="11"/>
      <c r="I13" s="11"/>
      <c r="J13" s="11"/>
      <c r="K13" s="11"/>
      <c r="L13" s="11"/>
    </row>
    <row r="14" spans="1:23" x14ac:dyDescent="0.25">
      <c r="A14" s="11" t="s">
        <v>103</v>
      </c>
      <c r="B14" s="10">
        <f>'022026-B1 - Blok B12903'!L56</f>
        <v>0</v>
      </c>
      <c r="C14" s="10">
        <f>'022026-B1 - Blok B12903'!M56</f>
        <v>0</v>
      </c>
      <c r="D14" s="10">
        <f>'022026-B1 - Blok B12903'!I56</f>
        <v>0</v>
      </c>
      <c r="E14" s="148">
        <f>'022026-B1 - Blok B12903'!S56</f>
        <v>0</v>
      </c>
      <c r="F14" s="148">
        <f>'022026-B1 - Blok B12903'!V56</f>
        <v>0</v>
      </c>
      <c r="G14" s="11"/>
      <c r="H14" s="11"/>
      <c r="I14" s="11"/>
      <c r="J14" s="11"/>
      <c r="K14" s="11"/>
      <c r="L14" s="11"/>
    </row>
    <row r="15" spans="1:23" x14ac:dyDescent="0.25">
      <c r="A15" s="11" t="s">
        <v>110</v>
      </c>
      <c r="B15" s="10">
        <f>'022026-B1 - Blok B12903'!L64</f>
        <v>0</v>
      </c>
      <c r="C15" s="10">
        <f>'022026-B1 - Blok B12903'!M64</f>
        <v>0</v>
      </c>
      <c r="D15" s="10">
        <f>'022026-B1 - Blok B12903'!I64</f>
        <v>0</v>
      </c>
      <c r="E15" s="148">
        <f>'022026-B1 - Blok B12903'!S64</f>
        <v>0.37</v>
      </c>
      <c r="F15" s="148">
        <f>'022026-B1 - Blok B12903'!V64</f>
        <v>0</v>
      </c>
      <c r="G15" s="11"/>
      <c r="H15" s="11"/>
      <c r="I15" s="11"/>
      <c r="J15" s="11"/>
      <c r="K15" s="11"/>
      <c r="L15" s="11"/>
    </row>
    <row r="16" spans="1:23" x14ac:dyDescent="0.25">
      <c r="A16" s="11" t="s">
        <v>122</v>
      </c>
      <c r="B16" s="10">
        <f>'022026-B1 - Blok B12903'!L68</f>
        <v>0</v>
      </c>
      <c r="C16" s="10">
        <f>'022026-B1 - Blok B12903'!M68</f>
        <v>0</v>
      </c>
      <c r="D16" s="10">
        <f>'022026-B1 - Blok B12903'!I68</f>
        <v>0</v>
      </c>
      <c r="E16" s="148">
        <f>'022026-B1 - Blok B12903'!S68</f>
        <v>0</v>
      </c>
      <c r="F16" s="148">
        <f>'022026-B1 - Blok B12903'!V68</f>
        <v>0</v>
      </c>
      <c r="G16" s="11"/>
      <c r="H16" s="11"/>
      <c r="I16" s="11"/>
      <c r="J16" s="11"/>
      <c r="K16" s="11"/>
      <c r="L16" s="11"/>
    </row>
    <row r="17" spans="1:12" x14ac:dyDescent="0.25">
      <c r="A17" s="11" t="s">
        <v>128</v>
      </c>
      <c r="B17" s="10">
        <f>'022026-B1 - Blok B12903'!L78</f>
        <v>0</v>
      </c>
      <c r="C17" s="10">
        <f>'022026-B1 - Blok B12903'!M78</f>
        <v>0</v>
      </c>
      <c r="D17" s="10">
        <f>'022026-B1 - Blok B12903'!I78</f>
        <v>0</v>
      </c>
      <c r="E17" s="148">
        <f>'022026-B1 - Blok B12903'!S78</f>
        <v>7.92</v>
      </c>
      <c r="F17" s="148">
        <f>'022026-B1 - Blok B12903'!V78</f>
        <v>0</v>
      </c>
      <c r="G17" s="11"/>
      <c r="H17" s="11"/>
      <c r="I17" s="11"/>
      <c r="J17" s="11"/>
      <c r="K17" s="11"/>
      <c r="L17" s="11"/>
    </row>
    <row r="18" spans="1:12" x14ac:dyDescent="0.25">
      <c r="A18" s="11" t="s">
        <v>147</v>
      </c>
      <c r="B18" s="10">
        <f>'022026-B1 - Blok B12903'!L82</f>
        <v>0</v>
      </c>
      <c r="C18" s="10">
        <f>'022026-B1 - Blok B12903'!M82</f>
        <v>0</v>
      </c>
      <c r="D18" s="10">
        <f>'022026-B1 - Blok B12903'!I82</f>
        <v>0</v>
      </c>
      <c r="E18" s="148">
        <f>'022026-B1 - Blok B12903'!S82</f>
        <v>0</v>
      </c>
      <c r="F18" s="148">
        <f>'022026-B1 - Blok B12903'!V82</f>
        <v>0</v>
      </c>
      <c r="G18" s="11"/>
      <c r="H18" s="11"/>
      <c r="I18" s="11"/>
      <c r="J18" s="11"/>
      <c r="K18" s="11"/>
      <c r="L18" s="11"/>
    </row>
    <row r="19" spans="1:12" x14ac:dyDescent="0.25">
      <c r="A19" s="12" t="s">
        <v>22</v>
      </c>
      <c r="B19" s="149">
        <f>'022026-B1 - Blok B12903'!L84</f>
        <v>0</v>
      </c>
      <c r="C19" s="149">
        <f>'022026-B1 - Blok B12903'!M84</f>
        <v>0</v>
      </c>
      <c r="D19" s="149">
        <f>'022026-B1 - Blok B12903'!I84</f>
        <v>0</v>
      </c>
      <c r="E19" s="150">
        <f>'022026-B1 - Blok B12903'!S84</f>
        <v>19.8</v>
      </c>
      <c r="F19" s="150">
        <f>'022026-B1 - Blok B12903'!V84</f>
        <v>0</v>
      </c>
      <c r="G19" s="12"/>
      <c r="H19" s="12"/>
      <c r="I19" s="12"/>
      <c r="J19" s="12"/>
      <c r="K19" s="12"/>
      <c r="L19" s="12"/>
    </row>
    <row r="20" spans="1:12" x14ac:dyDescent="0.25">
      <c r="A20" s="11"/>
      <c r="B20" s="10"/>
      <c r="C20" s="10"/>
      <c r="D20" s="10"/>
      <c r="E20" s="148"/>
      <c r="F20" s="148"/>
      <c r="G20" s="11"/>
      <c r="H20" s="11"/>
      <c r="I20" s="11"/>
      <c r="J20" s="11"/>
      <c r="K20" s="11"/>
      <c r="L20" s="11"/>
    </row>
    <row r="21" spans="1:12" x14ac:dyDescent="0.25">
      <c r="A21" s="12" t="s">
        <v>151</v>
      </c>
      <c r="B21" s="149"/>
      <c r="C21" s="10"/>
      <c r="D21" s="10"/>
      <c r="E21" s="148"/>
      <c r="F21" s="148"/>
      <c r="G21" s="11"/>
      <c r="H21" s="11"/>
      <c r="I21" s="11"/>
      <c r="J21" s="11"/>
      <c r="K21" s="11"/>
      <c r="L21" s="11"/>
    </row>
    <row r="22" spans="1:12" x14ac:dyDescent="0.25">
      <c r="A22" s="11" t="s">
        <v>153</v>
      </c>
      <c r="B22" s="10">
        <f>'022026-B1 - Blok B12903'!L110</f>
        <v>0</v>
      </c>
      <c r="C22" s="10">
        <f>'022026-B1 - Blok B12903'!M110</f>
        <v>0</v>
      </c>
      <c r="D22" s="10">
        <f>'022026-B1 - Blok B12903'!I110</f>
        <v>0</v>
      </c>
      <c r="E22" s="148">
        <f>'022026-B1 - Blok B12903'!S110</f>
        <v>0.11</v>
      </c>
      <c r="F22" s="148">
        <f>'022026-B1 - Blok B12903'!V110</f>
        <v>0</v>
      </c>
      <c r="G22" s="11"/>
      <c r="H22" s="11"/>
      <c r="I22" s="11"/>
      <c r="J22" s="11"/>
      <c r="K22" s="11"/>
      <c r="L22" s="11"/>
    </row>
    <row r="23" spans="1:12" x14ac:dyDescent="0.25">
      <c r="A23" s="11" t="s">
        <v>199</v>
      </c>
      <c r="B23" s="10">
        <f>'022026-B1 - Blok B12903'!L116</f>
        <v>0</v>
      </c>
      <c r="C23" s="10">
        <f>'022026-B1 - Blok B12903'!M116</f>
        <v>0</v>
      </c>
      <c r="D23" s="10">
        <f>'022026-B1 - Blok B12903'!I116</f>
        <v>0</v>
      </c>
      <c r="E23" s="148">
        <f>'022026-B1 - Blok B12903'!S116</f>
        <v>0.19</v>
      </c>
      <c r="F23" s="148">
        <f>'022026-B1 - Blok B12903'!V116</f>
        <v>0</v>
      </c>
      <c r="G23" s="11"/>
      <c r="H23" s="11"/>
      <c r="I23" s="11"/>
      <c r="J23" s="11"/>
      <c r="K23" s="11"/>
      <c r="L23" s="11"/>
    </row>
    <row r="24" spans="1:12" x14ac:dyDescent="0.25">
      <c r="A24" s="11" t="s">
        <v>209</v>
      </c>
      <c r="B24" s="10">
        <f>'022026-B1 - Blok B12903'!L128</f>
        <v>0</v>
      </c>
      <c r="C24" s="10">
        <f>'022026-B1 - Blok B12903'!M128</f>
        <v>0</v>
      </c>
      <c r="D24" s="10">
        <f>'022026-B1 - Blok B12903'!I128</f>
        <v>0</v>
      </c>
      <c r="E24" s="148">
        <f>'022026-B1 - Blok B12903'!S128</f>
        <v>0.32</v>
      </c>
      <c r="F24" s="148">
        <f>'022026-B1 - Blok B12903'!V128</f>
        <v>1.03</v>
      </c>
      <c r="G24" s="11"/>
      <c r="H24" s="11"/>
      <c r="I24" s="11"/>
      <c r="J24" s="11"/>
      <c r="K24" s="11"/>
      <c r="L24" s="11"/>
    </row>
    <row r="25" spans="1:12" x14ac:dyDescent="0.25">
      <c r="A25" s="11" t="s">
        <v>231</v>
      </c>
      <c r="B25" s="10">
        <f>'022026-B1 - Blok B12903'!L143</f>
        <v>0</v>
      </c>
      <c r="C25" s="10">
        <f>'022026-B1 - Blok B12903'!M143</f>
        <v>0</v>
      </c>
      <c r="D25" s="10">
        <f>'022026-B1 - Blok B12903'!I143</f>
        <v>0</v>
      </c>
      <c r="E25" s="148">
        <f>'022026-B1 - Blok B12903'!S143</f>
        <v>0.12</v>
      </c>
      <c r="F25" s="148">
        <f>'022026-B1 - Blok B12903'!V143</f>
        <v>1.54</v>
      </c>
      <c r="G25" s="11"/>
      <c r="H25" s="11"/>
      <c r="I25" s="11"/>
      <c r="J25" s="11"/>
      <c r="K25" s="11"/>
      <c r="L25" s="11"/>
    </row>
    <row r="26" spans="1:12" x14ac:dyDescent="0.25">
      <c r="A26" s="11" t="s">
        <v>261</v>
      </c>
      <c r="B26" s="10">
        <f>'022026-B1 - Blok B12903'!L147</f>
        <v>0</v>
      </c>
      <c r="C26" s="10">
        <f>'022026-B1 - Blok B12903'!M147</f>
        <v>0</v>
      </c>
      <c r="D26" s="10">
        <f>'022026-B1 - Blok B12903'!I147</f>
        <v>0</v>
      </c>
      <c r="E26" s="148">
        <f>'022026-B1 - Blok B12903'!S147</f>
        <v>0</v>
      </c>
      <c r="F26" s="148">
        <f>'022026-B1 - Blok B12903'!V147</f>
        <v>0</v>
      </c>
      <c r="G26" s="11"/>
      <c r="H26" s="11"/>
      <c r="I26" s="11"/>
      <c r="J26" s="11"/>
      <c r="K26" s="11"/>
      <c r="L26" s="11"/>
    </row>
    <row r="27" spans="1:12" x14ac:dyDescent="0.25">
      <c r="A27" s="11" t="s">
        <v>266</v>
      </c>
      <c r="B27" s="10">
        <f>'022026-B1 - Blok B12903'!L151</f>
        <v>0</v>
      </c>
      <c r="C27" s="10">
        <f>'022026-B1 - Blok B12903'!M151</f>
        <v>0</v>
      </c>
      <c r="D27" s="10">
        <f>'022026-B1 - Blok B12903'!I151</f>
        <v>0</v>
      </c>
      <c r="E27" s="148">
        <f>'022026-B1 - Blok B12903'!S151</f>
        <v>0</v>
      </c>
      <c r="F27" s="148">
        <f>'022026-B1 - Blok B12903'!V151</f>
        <v>0</v>
      </c>
      <c r="G27" s="11"/>
      <c r="H27" s="11"/>
      <c r="I27" s="11"/>
      <c r="J27" s="11"/>
      <c r="K27" s="11"/>
      <c r="L27" s="11"/>
    </row>
    <row r="28" spans="1:12" x14ac:dyDescent="0.25">
      <c r="A28" s="12" t="s">
        <v>151</v>
      </c>
      <c r="B28" s="149">
        <f>'022026-B1 - Blok B12903'!L153</f>
        <v>0</v>
      </c>
      <c r="C28" s="149">
        <f>'022026-B1 - Blok B12903'!M153</f>
        <v>0</v>
      </c>
      <c r="D28" s="149">
        <f>'022026-B1 - Blok B12903'!I153</f>
        <v>0</v>
      </c>
      <c r="E28" s="150">
        <f>'022026-B1 - Blok B12903'!S153</f>
        <v>0.74</v>
      </c>
      <c r="F28" s="150">
        <f>'022026-B1 - Blok B12903'!V153</f>
        <v>2.57</v>
      </c>
      <c r="G28" s="12"/>
      <c r="H28" s="12"/>
      <c r="I28" s="12"/>
      <c r="J28" s="12"/>
      <c r="K28" s="12"/>
      <c r="L28" s="12"/>
    </row>
    <row r="29" spans="1:12" x14ac:dyDescent="0.25">
      <c r="A29" s="11"/>
      <c r="B29" s="10"/>
      <c r="C29" s="10"/>
      <c r="D29" s="10"/>
      <c r="E29" s="148"/>
      <c r="F29" s="148"/>
      <c r="G29" s="11"/>
      <c r="H29" s="11"/>
      <c r="I29" s="11"/>
      <c r="J29" s="11"/>
      <c r="K29" s="11"/>
      <c r="L29" s="11"/>
    </row>
    <row r="30" spans="1:12" x14ac:dyDescent="0.25">
      <c r="A30" s="12" t="s">
        <v>269</v>
      </c>
      <c r="B30" s="149"/>
      <c r="C30" s="10"/>
      <c r="D30" s="10"/>
      <c r="E30" s="148"/>
      <c r="F30" s="148"/>
      <c r="G30" s="11"/>
      <c r="H30" s="11"/>
      <c r="I30" s="11"/>
      <c r="J30" s="11"/>
      <c r="K30" s="11"/>
      <c r="L30" s="11"/>
    </row>
    <row r="31" spans="1:12" x14ac:dyDescent="0.25">
      <c r="A31" s="11" t="s">
        <v>279</v>
      </c>
      <c r="B31" s="10">
        <f>'022026-B1 - Blok B12903'!L157</f>
        <v>0</v>
      </c>
      <c r="C31" s="10">
        <f>'022026-B1 - Blok B12903'!M157</f>
        <v>0</v>
      </c>
      <c r="D31" s="10">
        <f>'022026-B1 - Blok B12903'!I157</f>
        <v>0</v>
      </c>
      <c r="E31" s="148">
        <f>'022026-B1 - Blok B12903'!S157</f>
        <v>0</v>
      </c>
      <c r="F31" s="148">
        <f>'022026-B1 - Blok B12903'!V157</f>
        <v>0</v>
      </c>
      <c r="G31" s="11"/>
      <c r="H31" s="11"/>
      <c r="I31" s="11"/>
      <c r="J31" s="11"/>
      <c r="K31" s="11"/>
      <c r="L31" s="11"/>
    </row>
    <row r="32" spans="1:12" x14ac:dyDescent="0.25">
      <c r="A32" s="12" t="s">
        <v>269</v>
      </c>
      <c r="B32" s="149">
        <f>'022026-B1 - Blok B12903'!L159</f>
        <v>0</v>
      </c>
      <c r="C32" s="149">
        <f>'022026-B1 - Blok B12903'!M159</f>
        <v>0</v>
      </c>
      <c r="D32" s="149">
        <f>'022026-B1 - Blok B12903'!I159</f>
        <v>0</v>
      </c>
      <c r="E32" s="150">
        <f>'022026-B1 - Blok B12903'!S159</f>
        <v>0</v>
      </c>
      <c r="F32" s="150">
        <f>'022026-B1 - Blok B12903'!V159</f>
        <v>0</v>
      </c>
      <c r="G32" s="12"/>
      <c r="H32" s="12"/>
      <c r="I32" s="12"/>
      <c r="J32" s="12"/>
      <c r="K32" s="12"/>
      <c r="L32" s="12"/>
    </row>
    <row r="33" spans="1:12" x14ac:dyDescent="0.25">
      <c r="A33" s="11"/>
      <c r="B33" s="10"/>
      <c r="C33" s="10"/>
      <c r="D33" s="10"/>
      <c r="E33" s="148"/>
      <c r="F33" s="148"/>
      <c r="G33" s="11"/>
      <c r="H33" s="11"/>
      <c r="I33" s="11"/>
      <c r="J33" s="11"/>
      <c r="K33" s="11"/>
      <c r="L33" s="11"/>
    </row>
    <row r="34" spans="1:12" x14ac:dyDescent="0.25">
      <c r="A34" s="12" t="s">
        <v>273</v>
      </c>
      <c r="B34" s="149">
        <f>'022026-B1 - Blok B12903'!L161</f>
        <v>0</v>
      </c>
      <c r="C34" s="149">
        <f>'022026-B1 - Blok B12903'!M161</f>
        <v>0</v>
      </c>
      <c r="D34" s="149">
        <f>'022026-B1 - Blok B12903'!I161</f>
        <v>0</v>
      </c>
      <c r="E34" s="150">
        <f>'022026-B1 - Blok B12903'!S161</f>
        <v>20.53</v>
      </c>
      <c r="F34" s="150">
        <f>'022026-B1 - Blok B12903'!V161</f>
        <v>2.57</v>
      </c>
      <c r="G34" s="12"/>
      <c r="H34" s="12"/>
      <c r="I34" s="12"/>
      <c r="J34" s="12"/>
      <c r="K34" s="12"/>
      <c r="L34" s="12"/>
    </row>
    <row r="35" spans="1:12" x14ac:dyDescent="0.25">
      <c r="B35" s="3"/>
      <c r="C35" s="3"/>
      <c r="D35" s="3"/>
      <c r="E35" s="139"/>
      <c r="F35" s="139"/>
    </row>
    <row r="36" spans="1:12" x14ac:dyDescent="0.25">
      <c r="B36" s="3"/>
      <c r="C36" s="3"/>
      <c r="D36" s="3"/>
      <c r="E36" s="139"/>
      <c r="F36" s="139"/>
    </row>
    <row r="37" spans="1:12" x14ac:dyDescent="0.25">
      <c r="B37" s="3"/>
      <c r="C37" s="3"/>
      <c r="D37" s="3"/>
      <c r="E37" s="139"/>
      <c r="F37" s="139"/>
    </row>
    <row r="38" spans="1:12" x14ac:dyDescent="0.25">
      <c r="B38" s="3"/>
      <c r="C38" s="3"/>
      <c r="D38" s="3"/>
      <c r="E38" s="139"/>
      <c r="F38" s="139"/>
    </row>
    <row r="39" spans="1:12" x14ac:dyDescent="0.25">
      <c r="B39" s="3"/>
      <c r="C39" s="3"/>
      <c r="D39" s="3"/>
      <c r="E39" s="139"/>
      <c r="F39" s="139"/>
    </row>
    <row r="40" spans="1:12" x14ac:dyDescent="0.25">
      <c r="B40" s="3"/>
      <c r="C40" s="3"/>
      <c r="D40" s="3"/>
      <c r="E40" s="139"/>
      <c r="F40" s="139"/>
    </row>
    <row r="41" spans="1:12" x14ac:dyDescent="0.25">
      <c r="B41" s="3"/>
      <c r="C41" s="3"/>
      <c r="D41" s="3"/>
      <c r="E41" s="139"/>
      <c r="F41" s="139"/>
    </row>
    <row r="42" spans="1:12" x14ac:dyDescent="0.25">
      <c r="B42" s="3"/>
      <c r="C42" s="3"/>
      <c r="D42" s="3"/>
      <c r="E42" s="139"/>
      <c r="F42" s="139"/>
    </row>
    <row r="43" spans="1:12" x14ac:dyDescent="0.25">
      <c r="B43" s="3"/>
      <c r="C43" s="3"/>
      <c r="D43" s="3"/>
      <c r="E43" s="139"/>
      <c r="F43" s="139"/>
    </row>
    <row r="44" spans="1:12" x14ac:dyDescent="0.25">
      <c r="B44" s="3"/>
      <c r="C44" s="3"/>
      <c r="D44" s="3"/>
      <c r="E44" s="139"/>
      <c r="F44" s="139"/>
    </row>
    <row r="45" spans="1:12" x14ac:dyDescent="0.25">
      <c r="B45" s="3"/>
      <c r="C45" s="3"/>
      <c r="D45" s="3"/>
      <c r="E45" s="139"/>
      <c r="F45" s="139"/>
    </row>
    <row r="46" spans="1:12" x14ac:dyDescent="0.25">
      <c r="B46" s="3"/>
      <c r="C46" s="3"/>
      <c r="D46" s="3"/>
      <c r="E46" s="139"/>
      <c r="F46" s="139"/>
    </row>
    <row r="47" spans="1:12" x14ac:dyDescent="0.25">
      <c r="B47" s="3"/>
      <c r="C47" s="3"/>
      <c r="D47" s="3"/>
      <c r="E47" s="139"/>
      <c r="F47" s="139"/>
    </row>
    <row r="48" spans="1:12" x14ac:dyDescent="0.25">
      <c r="B48" s="3"/>
      <c r="C48" s="3"/>
      <c r="D48" s="3"/>
      <c r="E48" s="139"/>
      <c r="F48" s="139"/>
    </row>
    <row r="49" spans="2:6" x14ac:dyDescent="0.25">
      <c r="B49" s="3"/>
      <c r="C49" s="3"/>
      <c r="D49" s="3"/>
      <c r="E49" s="139"/>
      <c r="F49" s="139"/>
    </row>
    <row r="50" spans="2:6" x14ac:dyDescent="0.25">
      <c r="B50" s="3"/>
      <c r="C50" s="3"/>
      <c r="D50" s="3"/>
      <c r="E50" s="139"/>
      <c r="F50" s="139"/>
    </row>
    <row r="51" spans="2:6" x14ac:dyDescent="0.25">
      <c r="B51" s="3"/>
      <c r="C51" s="3"/>
      <c r="D51" s="3"/>
      <c r="E51" s="139"/>
      <c r="F51" s="139"/>
    </row>
    <row r="52" spans="2:6" x14ac:dyDescent="0.25">
      <c r="B52" s="3"/>
      <c r="C52" s="3"/>
      <c r="D52" s="3"/>
      <c r="E52" s="139"/>
      <c r="F52" s="139"/>
    </row>
    <row r="53" spans="2:6" x14ac:dyDescent="0.25">
      <c r="B53" s="3"/>
      <c r="C53" s="3"/>
      <c r="D53" s="3"/>
      <c r="E53" s="139"/>
      <c r="F53" s="139"/>
    </row>
    <row r="54" spans="2:6" x14ac:dyDescent="0.25">
      <c r="B54" s="3"/>
      <c r="C54" s="3"/>
      <c r="D54" s="3"/>
      <c r="E54" s="139"/>
      <c r="F54" s="139"/>
    </row>
    <row r="55" spans="2:6" x14ac:dyDescent="0.25">
      <c r="B55" s="3"/>
      <c r="C55" s="3"/>
      <c r="D55" s="3"/>
      <c r="E55" s="139"/>
      <c r="F55" s="139"/>
    </row>
    <row r="56" spans="2:6" x14ac:dyDescent="0.25">
      <c r="B56" s="3"/>
      <c r="C56" s="3"/>
      <c r="D56" s="3"/>
      <c r="E56" s="139"/>
      <c r="F56" s="139"/>
    </row>
    <row r="57" spans="2:6" x14ac:dyDescent="0.25">
      <c r="B57" s="3"/>
      <c r="C57" s="3"/>
      <c r="D57" s="3"/>
      <c r="E57" s="139"/>
      <c r="F57" s="139"/>
    </row>
    <row r="58" spans="2:6" x14ac:dyDescent="0.25">
      <c r="B58" s="3"/>
      <c r="C58" s="3"/>
      <c r="D58" s="3"/>
      <c r="E58" s="139"/>
      <c r="F58" s="139"/>
    </row>
    <row r="59" spans="2:6" x14ac:dyDescent="0.25">
      <c r="B59" s="3"/>
      <c r="C59" s="3"/>
      <c r="D59" s="3"/>
      <c r="E59" s="139"/>
      <c r="F59" s="139"/>
    </row>
    <row r="60" spans="2:6" x14ac:dyDescent="0.25">
      <c r="B60" s="3"/>
      <c r="C60" s="3"/>
      <c r="D60" s="3"/>
      <c r="E60" s="139"/>
      <c r="F60" s="139"/>
    </row>
    <row r="61" spans="2:6" x14ac:dyDescent="0.25">
      <c r="B61" s="3"/>
      <c r="C61" s="3"/>
      <c r="D61" s="3"/>
      <c r="E61" s="139"/>
      <c r="F61" s="139"/>
    </row>
    <row r="62" spans="2:6" x14ac:dyDescent="0.25">
      <c r="B62" s="3"/>
      <c r="C62" s="3"/>
      <c r="D62" s="3"/>
      <c r="E62" s="139"/>
      <c r="F62" s="139"/>
    </row>
    <row r="63" spans="2:6" x14ac:dyDescent="0.25">
      <c r="B63" s="3"/>
      <c r="C63" s="3"/>
      <c r="D63" s="3"/>
      <c r="E63" s="139"/>
      <c r="F63" s="139"/>
    </row>
    <row r="64" spans="2:6" x14ac:dyDescent="0.25">
      <c r="B64" s="3"/>
      <c r="C64" s="3"/>
      <c r="D64" s="3"/>
      <c r="E64" s="139"/>
      <c r="F64" s="139"/>
    </row>
    <row r="65" spans="2:6" x14ac:dyDescent="0.25">
      <c r="B65" s="3"/>
      <c r="C65" s="3"/>
      <c r="D65" s="3"/>
      <c r="E65" s="139"/>
      <c r="F65" s="139"/>
    </row>
    <row r="66" spans="2:6" x14ac:dyDescent="0.25">
      <c r="B66" s="3"/>
      <c r="C66" s="3"/>
      <c r="D66" s="3"/>
      <c r="E66" s="139"/>
      <c r="F66" s="139"/>
    </row>
    <row r="67" spans="2:6" x14ac:dyDescent="0.25">
      <c r="B67" s="3"/>
      <c r="C67" s="3"/>
      <c r="D67" s="3"/>
      <c r="E67" s="139"/>
      <c r="F67" s="139"/>
    </row>
    <row r="68" spans="2:6" x14ac:dyDescent="0.25">
      <c r="B68" s="3"/>
      <c r="C68" s="3"/>
      <c r="D68" s="3"/>
      <c r="E68" s="139"/>
      <c r="F68" s="139"/>
    </row>
    <row r="69" spans="2:6" x14ac:dyDescent="0.25">
      <c r="B69" s="3"/>
      <c r="C69" s="3"/>
      <c r="D69" s="3"/>
      <c r="E69" s="139"/>
      <c r="F69" s="139"/>
    </row>
    <row r="70" spans="2:6" x14ac:dyDescent="0.25">
      <c r="B70" s="3"/>
      <c r="C70" s="3"/>
      <c r="D70" s="3"/>
      <c r="E70" s="139"/>
      <c r="F70" s="139"/>
    </row>
    <row r="71" spans="2:6" x14ac:dyDescent="0.25">
      <c r="B71" s="3"/>
      <c r="C71" s="3"/>
      <c r="D71" s="3"/>
      <c r="E71" s="139"/>
      <c r="F71" s="139"/>
    </row>
    <row r="72" spans="2:6" x14ac:dyDescent="0.25">
      <c r="B72" s="3"/>
      <c r="C72" s="3"/>
      <c r="D72" s="3"/>
      <c r="E72" s="139"/>
      <c r="F72" s="139"/>
    </row>
    <row r="73" spans="2:6" x14ac:dyDescent="0.25">
      <c r="B73" s="3"/>
      <c r="C73" s="3"/>
      <c r="D73" s="3"/>
      <c r="E73" s="139"/>
      <c r="F73" s="139"/>
    </row>
    <row r="74" spans="2:6" x14ac:dyDescent="0.25">
      <c r="B74" s="3"/>
      <c r="C74" s="3"/>
      <c r="D74" s="3"/>
      <c r="E74" s="139"/>
      <c r="F74" s="139"/>
    </row>
    <row r="75" spans="2:6" x14ac:dyDescent="0.25">
      <c r="B75" s="3"/>
      <c r="C75" s="3"/>
      <c r="D75" s="3"/>
      <c r="E75" s="139"/>
      <c r="F75" s="139"/>
    </row>
    <row r="76" spans="2:6" x14ac:dyDescent="0.25">
      <c r="B76" s="3"/>
      <c r="C76" s="3"/>
      <c r="D76" s="3"/>
      <c r="E76" s="139"/>
      <c r="F76" s="139"/>
    </row>
    <row r="77" spans="2:6" x14ac:dyDescent="0.25">
      <c r="B77" s="3"/>
      <c r="C77" s="3"/>
      <c r="D77" s="3"/>
      <c r="E77" s="139"/>
      <c r="F77" s="139"/>
    </row>
    <row r="78" spans="2:6" x14ac:dyDescent="0.25">
      <c r="B78" s="3"/>
      <c r="C78" s="3"/>
      <c r="D78" s="3"/>
      <c r="E78" s="139"/>
      <c r="F78" s="139"/>
    </row>
    <row r="79" spans="2:6" x14ac:dyDescent="0.25">
      <c r="B79" s="3"/>
      <c r="C79" s="3"/>
      <c r="D79" s="3"/>
      <c r="E79" s="139"/>
      <c r="F79" s="139"/>
    </row>
    <row r="80" spans="2:6" x14ac:dyDescent="0.25">
      <c r="B80" s="3"/>
      <c r="C80" s="3"/>
      <c r="D80" s="3"/>
      <c r="E80" s="139"/>
      <c r="F80" s="139"/>
    </row>
    <row r="81" spans="2:6" x14ac:dyDescent="0.25">
      <c r="B81" s="3"/>
      <c r="C81" s="3"/>
      <c r="D81" s="3"/>
      <c r="E81" s="139"/>
      <c r="F81" s="139"/>
    </row>
    <row r="82" spans="2:6" x14ac:dyDescent="0.25">
      <c r="B82" s="3"/>
      <c r="C82" s="3"/>
      <c r="D82" s="3"/>
      <c r="E82" s="139"/>
      <c r="F82" s="139"/>
    </row>
    <row r="83" spans="2:6" x14ac:dyDescent="0.25">
      <c r="B83" s="3"/>
      <c r="C83" s="3"/>
      <c r="D83" s="3"/>
      <c r="E83" s="139"/>
      <c r="F83" s="139"/>
    </row>
    <row r="84" spans="2:6" x14ac:dyDescent="0.25">
      <c r="B84" s="3"/>
      <c r="C84" s="3"/>
      <c r="D84" s="3"/>
      <c r="E84" s="139"/>
      <c r="F84" s="139"/>
    </row>
    <row r="85" spans="2:6" x14ac:dyDescent="0.25">
      <c r="B85" s="3"/>
      <c r="C85" s="3"/>
      <c r="D85" s="3"/>
      <c r="E85" s="139"/>
      <c r="F85" s="139"/>
    </row>
    <row r="86" spans="2:6" x14ac:dyDescent="0.25">
      <c r="B86" s="3"/>
      <c r="C86" s="3"/>
      <c r="D86" s="3"/>
      <c r="E86" s="139"/>
      <c r="F86" s="139"/>
    </row>
    <row r="87" spans="2:6" x14ac:dyDescent="0.25">
      <c r="B87" s="3"/>
      <c r="C87" s="3"/>
      <c r="D87" s="3"/>
      <c r="E87" s="139"/>
      <c r="F87" s="139"/>
    </row>
    <row r="88" spans="2:6" x14ac:dyDescent="0.25">
      <c r="B88" s="3"/>
      <c r="C88" s="3"/>
      <c r="D88" s="3"/>
      <c r="E88" s="139"/>
      <c r="F88" s="139"/>
    </row>
    <row r="89" spans="2:6" x14ac:dyDescent="0.25">
      <c r="B89" s="3"/>
      <c r="C89" s="3"/>
      <c r="D89" s="3"/>
      <c r="E89" s="139"/>
      <c r="F89" s="139"/>
    </row>
    <row r="90" spans="2:6" x14ac:dyDescent="0.25">
      <c r="B90" s="3"/>
      <c r="C90" s="3"/>
      <c r="D90" s="3"/>
      <c r="E90" s="139"/>
      <c r="F90" s="139"/>
    </row>
    <row r="91" spans="2:6" x14ac:dyDescent="0.25">
      <c r="B91" s="3"/>
      <c r="C91" s="3"/>
      <c r="D91" s="3"/>
      <c r="E91" s="139"/>
      <c r="F91" s="139"/>
    </row>
    <row r="92" spans="2:6" x14ac:dyDescent="0.25">
      <c r="B92" s="3"/>
      <c r="C92" s="3"/>
      <c r="D92" s="3"/>
      <c r="E92" s="139"/>
      <c r="F92" s="139"/>
    </row>
    <row r="93" spans="2:6" x14ac:dyDescent="0.25">
      <c r="B93" s="3"/>
      <c r="C93" s="3"/>
      <c r="D93" s="3"/>
      <c r="E93" s="139"/>
      <c r="F93" s="139"/>
    </row>
    <row r="94" spans="2:6" x14ac:dyDescent="0.25"/>
    <row r="95" spans="2:6" x14ac:dyDescent="0.25"/>
    <row r="96" spans="2:6" x14ac:dyDescent="0.25"/>
    <row r="97" x14ac:dyDescent="0.25"/>
    <row r="98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3">
    <mergeCell ref="A1:D1"/>
    <mergeCell ref="A2:D2"/>
    <mergeCell ref="A3:D3"/>
  </mergeCells>
  <printOptions gridLines="1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0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customWidth="1"/>
    <col min="2" max="2" width="0" hidden="1" customWidth="1"/>
    <col min="3" max="3" width="13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1"/>
      <c r="B1" s="151"/>
      <c r="C1" s="220" t="s">
        <v>0</v>
      </c>
      <c r="D1" s="221"/>
      <c r="E1" s="221"/>
      <c r="F1" s="221"/>
      <c r="G1" s="221"/>
      <c r="H1" s="221"/>
      <c r="I1" s="152" t="s">
        <v>1</v>
      </c>
      <c r="J1" s="151"/>
      <c r="K1" s="17"/>
      <c r="L1" s="17"/>
      <c r="M1" s="17"/>
      <c r="N1" s="17"/>
      <c r="O1" s="17"/>
      <c r="P1" s="4"/>
      <c r="Q1" s="17"/>
      <c r="R1" s="17"/>
      <c r="S1" s="17"/>
      <c r="T1" s="17"/>
      <c r="U1" s="17"/>
      <c r="V1" s="17"/>
      <c r="W1" s="11">
        <v>30.126000000000001</v>
      </c>
      <c r="X1" s="11"/>
      <c r="Y1" s="11"/>
      <c r="Z1" s="11"/>
    </row>
    <row r="2" spans="1:26" ht="20.100000000000001" customHeight="1" x14ac:dyDescent="0.25">
      <c r="A2" s="151"/>
      <c r="B2" s="151"/>
      <c r="C2" s="220" t="s">
        <v>2</v>
      </c>
      <c r="D2" s="221"/>
      <c r="E2" s="221"/>
      <c r="F2" s="221"/>
      <c r="G2" s="221"/>
      <c r="H2" s="221"/>
      <c r="I2" s="152" t="s">
        <v>3</v>
      </c>
      <c r="J2" s="151"/>
      <c r="K2" s="17"/>
      <c r="L2" s="17"/>
      <c r="M2" s="17"/>
      <c r="N2" s="17"/>
      <c r="O2" s="17"/>
      <c r="P2" s="4"/>
      <c r="Q2" s="17"/>
      <c r="R2" s="17"/>
      <c r="S2" s="17"/>
      <c r="T2" s="17"/>
      <c r="U2" s="17"/>
      <c r="V2" s="17"/>
      <c r="W2" s="11"/>
      <c r="X2" s="11"/>
      <c r="Y2" s="11"/>
      <c r="Z2" s="11"/>
    </row>
    <row r="3" spans="1:26" ht="20.100000000000001" customHeight="1" x14ac:dyDescent="0.25">
      <c r="A3" s="151"/>
      <c r="B3" s="151"/>
      <c r="C3" s="220" t="s">
        <v>4</v>
      </c>
      <c r="D3" s="221"/>
      <c r="E3" s="221"/>
      <c r="F3" s="221"/>
      <c r="G3" s="221"/>
      <c r="H3" s="221"/>
      <c r="I3" s="152"/>
      <c r="J3" s="151"/>
      <c r="K3" s="17"/>
      <c r="L3" s="17"/>
      <c r="M3" s="17"/>
      <c r="N3" s="17"/>
      <c r="O3" s="17"/>
      <c r="P3" s="4"/>
      <c r="Q3" s="17"/>
      <c r="R3" s="17"/>
      <c r="S3" s="17"/>
      <c r="T3" s="17"/>
      <c r="U3" s="17"/>
      <c r="V3" s="17"/>
      <c r="W3" s="11"/>
      <c r="X3" s="11"/>
      <c r="Y3" s="11"/>
      <c r="Z3" s="11"/>
    </row>
    <row r="4" spans="1:26" x14ac:dyDescent="0.25">
      <c r="A4" s="17"/>
      <c r="B4" s="17"/>
      <c r="C4" s="4"/>
      <c r="D4" s="17"/>
      <c r="E4" s="17"/>
      <c r="F4" s="17"/>
      <c r="G4" s="17"/>
      <c r="H4" s="17"/>
      <c r="I4" s="17" t="s">
        <v>5</v>
      </c>
      <c r="J4" s="17"/>
      <c r="K4" s="17"/>
      <c r="L4" s="17"/>
      <c r="M4" s="17"/>
      <c r="N4" s="17"/>
      <c r="O4" s="17"/>
      <c r="P4" s="17" t="s">
        <v>6</v>
      </c>
      <c r="Q4" s="17"/>
      <c r="R4" s="17"/>
      <c r="S4" s="17"/>
      <c r="T4" s="17"/>
      <c r="U4" s="17"/>
      <c r="V4" s="17"/>
      <c r="W4" s="11"/>
      <c r="X4" s="11"/>
      <c r="Y4" s="11"/>
      <c r="Z4" s="11"/>
    </row>
    <row r="5" spans="1:26" x14ac:dyDescent="0.25">
      <c r="A5" s="17"/>
      <c r="B5" s="17"/>
      <c r="C5" s="4" t="s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1"/>
      <c r="X5" s="11"/>
      <c r="Y5" s="11"/>
      <c r="Z5" s="11"/>
    </row>
    <row r="6" spans="1:26" x14ac:dyDescent="0.25">
      <c r="A6" s="17"/>
      <c r="B6" s="17"/>
      <c r="C6" s="4" t="s">
        <v>357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"/>
      <c r="X6" s="11"/>
      <c r="Y6" s="11"/>
      <c r="Z6" s="11"/>
    </row>
    <row r="7" spans="1:26" x14ac:dyDescent="0.25">
      <c r="A7" s="17"/>
      <c r="B7" s="17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"/>
      <c r="X7" s="11"/>
      <c r="Y7" s="11"/>
      <c r="Z7" s="11"/>
    </row>
    <row r="8" spans="1:26" x14ac:dyDescent="0.25">
      <c r="A8" s="18"/>
      <c r="B8" s="18"/>
      <c r="C8" s="180" t="s">
        <v>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68"/>
      <c r="X8" s="168"/>
      <c r="Y8" s="168"/>
      <c r="Z8" s="168"/>
    </row>
    <row r="9" spans="1:26" x14ac:dyDescent="0.25">
      <c r="A9" s="153" t="s">
        <v>10</v>
      </c>
      <c r="B9" s="154" t="s">
        <v>11</v>
      </c>
      <c r="C9" s="181" t="s">
        <v>12</v>
      </c>
      <c r="D9" s="154" t="s">
        <v>13</v>
      </c>
      <c r="E9" s="154" t="s">
        <v>14</v>
      </c>
      <c r="F9" s="155" t="s">
        <v>15</v>
      </c>
      <c r="G9" s="154" t="s">
        <v>16</v>
      </c>
      <c r="H9" s="154" t="s">
        <v>17</v>
      </c>
      <c r="I9" s="154" t="s">
        <v>18</v>
      </c>
      <c r="J9" s="156"/>
      <c r="K9" s="154"/>
      <c r="L9" s="154"/>
      <c r="M9" s="154"/>
      <c r="N9" s="154"/>
      <c r="O9" s="154"/>
      <c r="P9" s="155" t="s">
        <v>19</v>
      </c>
      <c r="Q9" s="155"/>
      <c r="R9" s="155"/>
      <c r="S9" s="155" t="s">
        <v>20</v>
      </c>
      <c r="T9" s="155"/>
      <c r="U9" s="155"/>
      <c r="V9" s="155" t="s">
        <v>21</v>
      </c>
      <c r="W9" s="11"/>
      <c r="X9" s="11"/>
      <c r="Y9" s="10"/>
      <c r="Z9" s="11"/>
    </row>
    <row r="10" spans="1:26" x14ac:dyDescent="0.25">
      <c r="A10" s="157"/>
      <c r="B10" s="12"/>
      <c r="C10" s="160"/>
      <c r="D10" s="12" t="s">
        <v>22</v>
      </c>
      <c r="E10" s="12"/>
      <c r="F10" s="158"/>
      <c r="G10" s="12"/>
      <c r="H10" s="12"/>
      <c r="I10" s="12"/>
      <c r="J10" s="149"/>
      <c r="K10" s="12"/>
      <c r="L10" s="12"/>
      <c r="M10" s="12"/>
      <c r="N10" s="12"/>
      <c r="O10" s="12"/>
      <c r="P10" s="158"/>
      <c r="Q10" s="158"/>
      <c r="R10" s="158"/>
      <c r="S10" s="158"/>
      <c r="T10" s="158"/>
      <c r="U10" s="158"/>
      <c r="V10" s="158"/>
      <c r="W10" s="11"/>
      <c r="X10" s="11"/>
      <c r="Y10" s="10"/>
      <c r="Z10" s="11"/>
    </row>
    <row r="11" spans="1:26" x14ac:dyDescent="0.25">
      <c r="A11" s="159"/>
      <c r="B11" s="11"/>
      <c r="C11" s="160" t="s">
        <v>23</v>
      </c>
      <c r="D11" s="161" t="s">
        <v>24</v>
      </c>
      <c r="E11" s="11"/>
      <c r="F11" s="162"/>
      <c r="G11" s="10"/>
      <c r="H11" s="10"/>
      <c r="I11" s="10"/>
      <c r="J11" s="10"/>
      <c r="K11" s="11"/>
      <c r="L11" s="11"/>
      <c r="M11" s="11"/>
      <c r="N11" s="11"/>
      <c r="O11" s="11"/>
      <c r="P11" s="162"/>
      <c r="Q11" s="162"/>
      <c r="R11" s="162"/>
      <c r="S11" s="162"/>
      <c r="T11" s="162"/>
      <c r="U11" s="162"/>
      <c r="V11" s="162"/>
      <c r="W11" s="11"/>
      <c r="X11" s="11"/>
      <c r="Y11" s="10"/>
      <c r="Z11" s="11"/>
    </row>
    <row r="12" spans="1:26" ht="24.95" customHeight="1" x14ac:dyDescent="0.25">
      <c r="A12" s="163">
        <v>1</v>
      </c>
      <c r="B12" s="164" t="s">
        <v>25</v>
      </c>
      <c r="C12" s="182" t="s">
        <v>26</v>
      </c>
      <c r="D12" s="164" t="s">
        <v>27</v>
      </c>
      <c r="E12" s="164" t="s">
        <v>28</v>
      </c>
      <c r="F12" s="165">
        <v>5.3630000000000004</v>
      </c>
      <c r="G12" s="166"/>
      <c r="H12" s="166"/>
      <c r="I12" s="167">
        <f>ROUND(F12*(G12+H12),2)</f>
        <v>0</v>
      </c>
      <c r="J12" s="167">
        <f>ROUND(F12*(N12),2)</f>
        <v>0</v>
      </c>
      <c r="K12" s="10">
        <f>ROUND(F12*(O12),2)</f>
        <v>0</v>
      </c>
      <c r="L12" s="10">
        <f>ROUND(F12*(G12),2)</f>
        <v>0</v>
      </c>
      <c r="M12" s="10">
        <f>ROUND(F12*(H12),2)</f>
        <v>0</v>
      </c>
      <c r="N12" s="11">
        <v>0</v>
      </c>
      <c r="O12" s="11"/>
      <c r="P12" s="162">
        <v>2.04</v>
      </c>
      <c r="Q12" s="162"/>
      <c r="R12" s="162">
        <v>2.04</v>
      </c>
      <c r="S12" s="162">
        <f>ROUND(F12*(P12),3)</f>
        <v>10.941000000000001</v>
      </c>
      <c r="T12" s="162"/>
      <c r="U12" s="162"/>
      <c r="V12" s="162">
        <f>ROUND(F12*(X12),3)</f>
        <v>0</v>
      </c>
      <c r="W12" s="11"/>
      <c r="X12" s="11">
        <v>0</v>
      </c>
      <c r="Y12" s="10"/>
      <c r="Z12" s="11">
        <v>0</v>
      </c>
    </row>
    <row r="13" spans="1:26" x14ac:dyDescent="0.25">
      <c r="A13" s="159"/>
      <c r="B13" s="11"/>
      <c r="C13" s="160" t="s">
        <v>23</v>
      </c>
      <c r="D13" s="161" t="s">
        <v>24</v>
      </c>
      <c r="E13" s="12"/>
      <c r="F13" s="158"/>
      <c r="G13" s="149">
        <f>ROUND((SUM(L11:L12))/1,2)</f>
        <v>0</v>
      </c>
      <c r="H13" s="149">
        <f>ROUND((SUM(M11:M12))/1,2)</f>
        <v>0</v>
      </c>
      <c r="I13" s="149">
        <f>ROUND((SUM(I11:I12))/1,2)</f>
        <v>0</v>
      </c>
      <c r="J13" s="149"/>
      <c r="K13" s="12"/>
      <c r="L13" s="12">
        <f>ROUND((SUM(L11:L12))/1,2)</f>
        <v>0</v>
      </c>
      <c r="M13" s="12">
        <f>ROUND((SUM(M11:M12))/1,2)</f>
        <v>0</v>
      </c>
      <c r="N13" s="12"/>
      <c r="O13" s="12"/>
      <c r="P13" s="158"/>
      <c r="Q13" s="158"/>
      <c r="R13" s="158"/>
      <c r="S13" s="158">
        <f>ROUND((SUM(S11:S12))/1,2)</f>
        <v>10.94</v>
      </c>
      <c r="T13" s="158"/>
      <c r="U13" s="158"/>
      <c r="V13" s="158">
        <f>ROUND((SUM(V11:V12))/1,2)</f>
        <v>0</v>
      </c>
      <c r="W13" s="11"/>
      <c r="X13" s="11"/>
      <c r="Y13" s="10"/>
      <c r="Z13" s="11"/>
    </row>
    <row r="14" spans="1:26" x14ac:dyDescent="0.25">
      <c r="A14" s="159"/>
      <c r="B14" s="11"/>
      <c r="C14" s="183"/>
      <c r="D14" s="11"/>
      <c r="E14" s="11"/>
      <c r="F14" s="162"/>
      <c r="G14" s="10"/>
      <c r="H14" s="10"/>
      <c r="I14" s="10"/>
      <c r="J14" s="10"/>
      <c r="K14" s="11"/>
      <c r="L14" s="11"/>
      <c r="M14" s="11"/>
      <c r="N14" s="11"/>
      <c r="O14" s="11"/>
      <c r="P14" s="162"/>
      <c r="Q14" s="162"/>
      <c r="R14" s="162"/>
      <c r="S14" s="162"/>
      <c r="T14" s="162"/>
      <c r="U14" s="162"/>
      <c r="V14" s="162"/>
      <c r="W14" s="11"/>
      <c r="X14" s="11"/>
      <c r="Y14" s="10"/>
      <c r="Z14" s="11"/>
    </row>
    <row r="15" spans="1:26" x14ac:dyDescent="0.25">
      <c r="A15" s="159"/>
      <c r="B15" s="11"/>
      <c r="C15" s="160" t="s">
        <v>29</v>
      </c>
      <c r="D15" s="161" t="s">
        <v>30</v>
      </c>
      <c r="E15" s="11"/>
      <c r="F15" s="162"/>
      <c r="G15" s="10"/>
      <c r="H15" s="10"/>
      <c r="I15" s="10"/>
      <c r="J15" s="10"/>
      <c r="K15" s="11"/>
      <c r="L15" s="11"/>
      <c r="M15" s="11"/>
      <c r="N15" s="11"/>
      <c r="O15" s="11"/>
      <c r="P15" s="162"/>
      <c r="Q15" s="162"/>
      <c r="R15" s="162"/>
      <c r="S15" s="162"/>
      <c r="T15" s="162"/>
      <c r="U15" s="162"/>
      <c r="V15" s="162"/>
      <c r="W15" s="11"/>
      <c r="X15" s="11"/>
      <c r="Y15" s="10"/>
      <c r="Z15" s="11"/>
    </row>
    <row r="16" spans="1:26" ht="24.95" customHeight="1" x14ac:dyDescent="0.25">
      <c r="A16" s="163">
        <v>2</v>
      </c>
      <c r="B16" s="164" t="s">
        <v>31</v>
      </c>
      <c r="C16" s="182" t="s">
        <v>32</v>
      </c>
      <c r="D16" s="164" t="s">
        <v>33</v>
      </c>
      <c r="E16" s="164" t="s">
        <v>34</v>
      </c>
      <c r="F16" s="165">
        <v>110</v>
      </c>
      <c r="G16" s="166"/>
      <c r="H16" s="166"/>
      <c r="I16" s="167">
        <f t="shared" ref="I16:I43" si="0">ROUND(F16*(G16+H16),2)</f>
        <v>0</v>
      </c>
      <c r="J16" s="167">
        <f t="shared" ref="J16:J43" si="1">ROUND(F16*(N16),2)</f>
        <v>0</v>
      </c>
      <c r="K16" s="10">
        <f t="shared" ref="K16:K43" si="2">ROUND(F16*(O16),2)</f>
        <v>0</v>
      </c>
      <c r="L16" s="10">
        <f t="shared" ref="L16:L43" si="3">ROUND(F16*(G16),2)</f>
        <v>0</v>
      </c>
      <c r="M16" s="10">
        <f t="shared" ref="M16:M43" si="4">ROUND(F16*(H16),2)</f>
        <v>0</v>
      </c>
      <c r="N16" s="11">
        <v>0</v>
      </c>
      <c r="O16" s="11"/>
      <c r="P16" s="162">
        <v>0</v>
      </c>
      <c r="Q16" s="162"/>
      <c r="R16" s="162">
        <v>0</v>
      </c>
      <c r="S16" s="162">
        <f t="shared" ref="S16:S43" si="5">ROUND(F16*(P16),3)</f>
        <v>0</v>
      </c>
      <c r="T16" s="162"/>
      <c r="U16" s="162"/>
      <c r="V16" s="162">
        <f t="shared" ref="V16:V43" si="6">ROUND(F16*(X16),3)</f>
        <v>0</v>
      </c>
      <c r="W16" s="11"/>
      <c r="X16" s="11">
        <v>0</v>
      </c>
      <c r="Y16" s="10"/>
      <c r="Z16" s="11">
        <v>0</v>
      </c>
    </row>
    <row r="17" spans="1:26" ht="24.95" customHeight="1" x14ac:dyDescent="0.25">
      <c r="A17" s="163">
        <v>3</v>
      </c>
      <c r="B17" s="164" t="s">
        <v>35</v>
      </c>
      <c r="C17" s="182" t="s">
        <v>36</v>
      </c>
      <c r="D17" s="164" t="s">
        <v>37</v>
      </c>
      <c r="E17" s="164" t="s">
        <v>38</v>
      </c>
      <c r="F17" s="165">
        <v>46</v>
      </c>
      <c r="G17" s="166"/>
      <c r="H17" s="166"/>
      <c r="I17" s="167">
        <f t="shared" si="0"/>
        <v>0</v>
      </c>
      <c r="J17" s="167">
        <f t="shared" si="1"/>
        <v>0</v>
      </c>
      <c r="K17" s="10">
        <f t="shared" si="2"/>
        <v>0</v>
      </c>
      <c r="L17" s="10">
        <f t="shared" si="3"/>
        <v>0</v>
      </c>
      <c r="M17" s="10">
        <f t="shared" si="4"/>
        <v>0</v>
      </c>
      <c r="N17" s="11">
        <v>0</v>
      </c>
      <c r="O17" s="11"/>
      <c r="P17" s="162">
        <v>0</v>
      </c>
      <c r="Q17" s="162"/>
      <c r="R17" s="162">
        <v>0</v>
      </c>
      <c r="S17" s="162">
        <f t="shared" si="5"/>
        <v>0</v>
      </c>
      <c r="T17" s="162"/>
      <c r="U17" s="162"/>
      <c r="V17" s="162">
        <f t="shared" si="6"/>
        <v>0</v>
      </c>
      <c r="W17" s="11"/>
      <c r="X17" s="11">
        <v>0</v>
      </c>
      <c r="Y17" s="10"/>
      <c r="Z17" s="11">
        <v>0</v>
      </c>
    </row>
    <row r="18" spans="1:26" ht="24.95" customHeight="1" x14ac:dyDescent="0.25">
      <c r="A18" s="163">
        <v>4</v>
      </c>
      <c r="B18" s="164" t="s">
        <v>35</v>
      </c>
      <c r="C18" s="182" t="s">
        <v>39</v>
      </c>
      <c r="D18" s="164" t="s">
        <v>40</v>
      </c>
      <c r="E18" s="164" t="s">
        <v>38</v>
      </c>
      <c r="F18" s="165">
        <v>44</v>
      </c>
      <c r="G18" s="166"/>
      <c r="H18" s="166"/>
      <c r="I18" s="167">
        <f t="shared" si="0"/>
        <v>0</v>
      </c>
      <c r="J18" s="167">
        <f t="shared" si="1"/>
        <v>0</v>
      </c>
      <c r="K18" s="10">
        <f t="shared" si="2"/>
        <v>0</v>
      </c>
      <c r="L18" s="10">
        <f t="shared" si="3"/>
        <v>0</v>
      </c>
      <c r="M18" s="10">
        <f t="shared" si="4"/>
        <v>0</v>
      </c>
      <c r="N18" s="11">
        <v>0</v>
      </c>
      <c r="O18" s="11"/>
      <c r="P18" s="162">
        <v>0</v>
      </c>
      <c r="Q18" s="162"/>
      <c r="R18" s="162">
        <v>0</v>
      </c>
      <c r="S18" s="162">
        <f t="shared" si="5"/>
        <v>0</v>
      </c>
      <c r="T18" s="162"/>
      <c r="U18" s="162"/>
      <c r="V18" s="162">
        <f t="shared" si="6"/>
        <v>0</v>
      </c>
      <c r="W18" s="11"/>
      <c r="X18" s="11">
        <v>0</v>
      </c>
      <c r="Y18" s="10"/>
      <c r="Z18" s="11">
        <v>0</v>
      </c>
    </row>
    <row r="19" spans="1:26" ht="24.95" customHeight="1" x14ac:dyDescent="0.25">
      <c r="A19" s="169">
        <v>5</v>
      </c>
      <c r="B19" s="170" t="s">
        <v>41</v>
      </c>
      <c r="C19" s="184" t="s">
        <v>42</v>
      </c>
      <c r="D19" s="170" t="s">
        <v>43</v>
      </c>
      <c r="E19" s="170" t="s">
        <v>44</v>
      </c>
      <c r="F19" s="171">
        <v>41.8</v>
      </c>
      <c r="G19" s="172"/>
      <c r="H19" s="172"/>
      <c r="I19" s="173">
        <f t="shared" si="0"/>
        <v>0</v>
      </c>
      <c r="J19" s="173">
        <f t="shared" si="1"/>
        <v>0</v>
      </c>
      <c r="K19" s="10">
        <f t="shared" si="2"/>
        <v>0</v>
      </c>
      <c r="L19" s="10">
        <f t="shared" si="3"/>
        <v>0</v>
      </c>
      <c r="M19" s="10">
        <f t="shared" si="4"/>
        <v>0</v>
      </c>
      <c r="N19" s="11">
        <v>0</v>
      </c>
      <c r="O19" s="11"/>
      <c r="P19" s="162">
        <v>0</v>
      </c>
      <c r="Q19" s="162"/>
      <c r="R19" s="162">
        <v>0</v>
      </c>
      <c r="S19" s="162">
        <f t="shared" si="5"/>
        <v>0</v>
      </c>
      <c r="T19" s="162"/>
      <c r="U19" s="162"/>
      <c r="V19" s="162">
        <f t="shared" si="6"/>
        <v>0</v>
      </c>
      <c r="W19" s="11"/>
      <c r="X19" s="11">
        <v>0</v>
      </c>
      <c r="Y19" s="10"/>
      <c r="Z19" s="11">
        <v>0</v>
      </c>
    </row>
    <row r="20" spans="1:26" ht="24.95" customHeight="1" x14ac:dyDescent="0.25">
      <c r="A20" s="163">
        <v>6</v>
      </c>
      <c r="B20" s="164" t="s">
        <v>31</v>
      </c>
      <c r="C20" s="182" t="s">
        <v>45</v>
      </c>
      <c r="D20" s="164" t="s">
        <v>46</v>
      </c>
      <c r="E20" s="164" t="s">
        <v>34</v>
      </c>
      <c r="F20" s="165">
        <v>8</v>
      </c>
      <c r="G20" s="166"/>
      <c r="H20" s="166"/>
      <c r="I20" s="167">
        <f t="shared" si="0"/>
        <v>0</v>
      </c>
      <c r="J20" s="167">
        <f t="shared" si="1"/>
        <v>0</v>
      </c>
      <c r="K20" s="10">
        <f t="shared" si="2"/>
        <v>0</v>
      </c>
      <c r="L20" s="10">
        <f t="shared" si="3"/>
        <v>0</v>
      </c>
      <c r="M20" s="10">
        <f t="shared" si="4"/>
        <v>0</v>
      </c>
      <c r="N20" s="11">
        <v>0</v>
      </c>
      <c r="O20" s="11"/>
      <c r="P20" s="162">
        <v>0</v>
      </c>
      <c r="Q20" s="162"/>
      <c r="R20" s="162">
        <v>0</v>
      </c>
      <c r="S20" s="162">
        <f t="shared" si="5"/>
        <v>0</v>
      </c>
      <c r="T20" s="162"/>
      <c r="U20" s="162"/>
      <c r="V20" s="162">
        <f t="shared" si="6"/>
        <v>0</v>
      </c>
      <c r="W20" s="11"/>
      <c r="X20" s="11">
        <v>0</v>
      </c>
      <c r="Y20" s="10"/>
      <c r="Z20" s="11">
        <v>0</v>
      </c>
    </row>
    <row r="21" spans="1:26" ht="24.95" customHeight="1" x14ac:dyDescent="0.25">
      <c r="A21" s="169">
        <v>7</v>
      </c>
      <c r="B21" s="170" t="s">
        <v>41</v>
      </c>
      <c r="C21" s="184" t="s">
        <v>42</v>
      </c>
      <c r="D21" s="170" t="s">
        <v>43</v>
      </c>
      <c r="E21" s="170" t="s">
        <v>44</v>
      </c>
      <c r="F21" s="171">
        <v>3.04</v>
      </c>
      <c r="G21" s="172"/>
      <c r="H21" s="172"/>
      <c r="I21" s="173">
        <f t="shared" si="0"/>
        <v>0</v>
      </c>
      <c r="J21" s="173">
        <f t="shared" si="1"/>
        <v>0</v>
      </c>
      <c r="K21" s="10">
        <f t="shared" si="2"/>
        <v>0</v>
      </c>
      <c r="L21" s="10">
        <f t="shared" si="3"/>
        <v>0</v>
      </c>
      <c r="M21" s="10">
        <f t="shared" si="4"/>
        <v>0</v>
      </c>
      <c r="N21" s="11">
        <v>0</v>
      </c>
      <c r="O21" s="11"/>
      <c r="P21" s="162">
        <v>0</v>
      </c>
      <c r="Q21" s="162"/>
      <c r="R21" s="162">
        <v>0</v>
      </c>
      <c r="S21" s="162">
        <f t="shared" si="5"/>
        <v>0</v>
      </c>
      <c r="T21" s="162"/>
      <c r="U21" s="162"/>
      <c r="V21" s="162">
        <f t="shared" si="6"/>
        <v>0</v>
      </c>
      <c r="W21" s="11"/>
      <c r="X21" s="11">
        <v>0</v>
      </c>
      <c r="Y21" s="10"/>
      <c r="Z21" s="11">
        <v>0</v>
      </c>
    </row>
    <row r="22" spans="1:26" ht="24.95" customHeight="1" x14ac:dyDescent="0.25">
      <c r="A22" s="169">
        <v>8</v>
      </c>
      <c r="B22" s="170" t="s">
        <v>41</v>
      </c>
      <c r="C22" s="184" t="s">
        <v>47</v>
      </c>
      <c r="D22" s="170" t="s">
        <v>48</v>
      </c>
      <c r="E22" s="170" t="s">
        <v>38</v>
      </c>
      <c r="F22" s="171">
        <v>8</v>
      </c>
      <c r="G22" s="172"/>
      <c r="H22" s="172"/>
      <c r="I22" s="173">
        <f t="shared" si="0"/>
        <v>0</v>
      </c>
      <c r="J22" s="173">
        <f t="shared" si="1"/>
        <v>0</v>
      </c>
      <c r="K22" s="10">
        <f t="shared" si="2"/>
        <v>0</v>
      </c>
      <c r="L22" s="10">
        <f t="shared" si="3"/>
        <v>0</v>
      </c>
      <c r="M22" s="10">
        <f t="shared" si="4"/>
        <v>0</v>
      </c>
      <c r="N22" s="11">
        <v>0</v>
      </c>
      <c r="O22" s="11"/>
      <c r="P22" s="162">
        <v>0</v>
      </c>
      <c r="Q22" s="162"/>
      <c r="R22" s="162">
        <v>0</v>
      </c>
      <c r="S22" s="162">
        <f t="shared" si="5"/>
        <v>0</v>
      </c>
      <c r="T22" s="162"/>
      <c r="U22" s="162"/>
      <c r="V22" s="162">
        <f t="shared" si="6"/>
        <v>0</v>
      </c>
      <c r="W22" s="11"/>
      <c r="X22" s="11">
        <v>0</v>
      </c>
      <c r="Y22" s="10"/>
      <c r="Z22" s="11">
        <v>0</v>
      </c>
    </row>
    <row r="23" spans="1:26" ht="24.95" customHeight="1" x14ac:dyDescent="0.25">
      <c r="A23" s="169">
        <v>9</v>
      </c>
      <c r="B23" s="170" t="s">
        <v>41</v>
      </c>
      <c r="C23" s="184" t="s">
        <v>49</v>
      </c>
      <c r="D23" s="170" t="s">
        <v>50</v>
      </c>
      <c r="E23" s="170" t="s">
        <v>38</v>
      </c>
      <c r="F23" s="171">
        <v>4</v>
      </c>
      <c r="G23" s="172"/>
      <c r="H23" s="172"/>
      <c r="I23" s="173">
        <f t="shared" si="0"/>
        <v>0</v>
      </c>
      <c r="J23" s="173">
        <f t="shared" si="1"/>
        <v>0</v>
      </c>
      <c r="K23" s="10">
        <f t="shared" si="2"/>
        <v>0</v>
      </c>
      <c r="L23" s="10">
        <f t="shared" si="3"/>
        <v>0</v>
      </c>
      <c r="M23" s="10">
        <f t="shared" si="4"/>
        <v>0</v>
      </c>
      <c r="N23" s="11">
        <v>0</v>
      </c>
      <c r="O23" s="11"/>
      <c r="P23" s="162">
        <v>0</v>
      </c>
      <c r="Q23" s="162"/>
      <c r="R23" s="162">
        <v>0</v>
      </c>
      <c r="S23" s="162">
        <f t="shared" si="5"/>
        <v>0</v>
      </c>
      <c r="T23" s="162"/>
      <c r="U23" s="162"/>
      <c r="V23" s="162">
        <f t="shared" si="6"/>
        <v>0</v>
      </c>
      <c r="W23" s="11"/>
      <c r="X23" s="11">
        <v>0</v>
      </c>
      <c r="Y23" s="10"/>
      <c r="Z23" s="11">
        <v>0</v>
      </c>
    </row>
    <row r="24" spans="1:26" ht="24.95" customHeight="1" x14ac:dyDescent="0.25">
      <c r="A24" s="163">
        <v>10</v>
      </c>
      <c r="B24" s="164" t="s">
        <v>31</v>
      </c>
      <c r="C24" s="182" t="s">
        <v>51</v>
      </c>
      <c r="D24" s="164" t="s">
        <v>52</v>
      </c>
      <c r="E24" s="164" t="s">
        <v>38</v>
      </c>
      <c r="F24" s="165">
        <v>1</v>
      </c>
      <c r="G24" s="166"/>
      <c r="H24" s="166"/>
      <c r="I24" s="167">
        <f t="shared" si="0"/>
        <v>0</v>
      </c>
      <c r="J24" s="167">
        <f t="shared" si="1"/>
        <v>0</v>
      </c>
      <c r="K24" s="10">
        <f t="shared" si="2"/>
        <v>0</v>
      </c>
      <c r="L24" s="10">
        <f t="shared" si="3"/>
        <v>0</v>
      </c>
      <c r="M24" s="10">
        <f t="shared" si="4"/>
        <v>0</v>
      </c>
      <c r="N24" s="11">
        <v>0</v>
      </c>
      <c r="O24" s="11"/>
      <c r="P24" s="162">
        <v>0</v>
      </c>
      <c r="Q24" s="162"/>
      <c r="R24" s="162">
        <v>0</v>
      </c>
      <c r="S24" s="162">
        <f t="shared" si="5"/>
        <v>0</v>
      </c>
      <c r="T24" s="162"/>
      <c r="U24" s="162"/>
      <c r="V24" s="162">
        <f t="shared" si="6"/>
        <v>0</v>
      </c>
      <c r="W24" s="11"/>
      <c r="X24" s="11">
        <v>0</v>
      </c>
      <c r="Y24" s="10"/>
      <c r="Z24" s="11">
        <v>0</v>
      </c>
    </row>
    <row r="25" spans="1:26" ht="24.95" customHeight="1" x14ac:dyDescent="0.25">
      <c r="A25" s="169">
        <v>11</v>
      </c>
      <c r="B25" s="170" t="s">
        <v>41</v>
      </c>
      <c r="C25" s="184" t="s">
        <v>53</v>
      </c>
      <c r="D25" s="170" t="s">
        <v>54</v>
      </c>
      <c r="E25" s="170" t="s">
        <v>38</v>
      </c>
      <c r="F25" s="171">
        <v>2</v>
      </c>
      <c r="G25" s="172"/>
      <c r="H25" s="172"/>
      <c r="I25" s="173">
        <f t="shared" si="0"/>
        <v>0</v>
      </c>
      <c r="J25" s="173">
        <f t="shared" si="1"/>
        <v>0</v>
      </c>
      <c r="K25" s="10">
        <f t="shared" si="2"/>
        <v>0</v>
      </c>
      <c r="L25" s="10">
        <f t="shared" si="3"/>
        <v>0</v>
      </c>
      <c r="M25" s="10">
        <f t="shared" si="4"/>
        <v>0</v>
      </c>
      <c r="N25" s="11">
        <v>0</v>
      </c>
      <c r="O25" s="11"/>
      <c r="P25" s="162">
        <v>0</v>
      </c>
      <c r="Q25" s="162"/>
      <c r="R25" s="162">
        <v>0</v>
      </c>
      <c r="S25" s="162">
        <f t="shared" si="5"/>
        <v>0</v>
      </c>
      <c r="T25" s="162"/>
      <c r="U25" s="162"/>
      <c r="V25" s="162">
        <f t="shared" si="6"/>
        <v>0</v>
      </c>
      <c r="W25" s="11"/>
      <c r="X25" s="11">
        <v>0</v>
      </c>
      <c r="Y25" s="10"/>
      <c r="Z25" s="11">
        <v>0</v>
      </c>
    </row>
    <row r="26" spans="1:26" ht="24.95" customHeight="1" x14ac:dyDescent="0.25">
      <c r="A26" s="169">
        <v>12</v>
      </c>
      <c r="B26" s="170" t="s">
        <v>41</v>
      </c>
      <c r="C26" s="184" t="s">
        <v>55</v>
      </c>
      <c r="D26" s="170" t="s">
        <v>56</v>
      </c>
      <c r="E26" s="170" t="s">
        <v>38</v>
      </c>
      <c r="F26" s="171">
        <v>1</v>
      </c>
      <c r="G26" s="172"/>
      <c r="H26" s="172"/>
      <c r="I26" s="173">
        <f t="shared" si="0"/>
        <v>0</v>
      </c>
      <c r="J26" s="173">
        <f t="shared" si="1"/>
        <v>0</v>
      </c>
      <c r="K26" s="10">
        <f t="shared" si="2"/>
        <v>0</v>
      </c>
      <c r="L26" s="10">
        <f t="shared" si="3"/>
        <v>0</v>
      </c>
      <c r="M26" s="10">
        <f t="shared" si="4"/>
        <v>0</v>
      </c>
      <c r="N26" s="11">
        <v>0</v>
      </c>
      <c r="O26" s="11"/>
      <c r="P26" s="162">
        <v>0</v>
      </c>
      <c r="Q26" s="162"/>
      <c r="R26" s="162">
        <v>0</v>
      </c>
      <c r="S26" s="162">
        <f t="shared" si="5"/>
        <v>0</v>
      </c>
      <c r="T26" s="162"/>
      <c r="U26" s="162"/>
      <c r="V26" s="162">
        <f t="shared" si="6"/>
        <v>0</v>
      </c>
      <c r="W26" s="11"/>
      <c r="X26" s="11">
        <v>0</v>
      </c>
      <c r="Y26" s="10"/>
      <c r="Z26" s="11">
        <v>0</v>
      </c>
    </row>
    <row r="27" spans="1:26" ht="24.95" customHeight="1" x14ac:dyDescent="0.25">
      <c r="A27" s="169">
        <v>13</v>
      </c>
      <c r="B27" s="170" t="s">
        <v>41</v>
      </c>
      <c r="C27" s="184" t="s">
        <v>57</v>
      </c>
      <c r="D27" s="170" t="s">
        <v>58</v>
      </c>
      <c r="E27" s="170" t="s">
        <v>38</v>
      </c>
      <c r="F27" s="171">
        <v>1</v>
      </c>
      <c r="G27" s="172"/>
      <c r="H27" s="172"/>
      <c r="I27" s="173">
        <f t="shared" si="0"/>
        <v>0</v>
      </c>
      <c r="J27" s="173">
        <f t="shared" si="1"/>
        <v>0</v>
      </c>
      <c r="K27" s="10">
        <f t="shared" si="2"/>
        <v>0</v>
      </c>
      <c r="L27" s="10">
        <f t="shared" si="3"/>
        <v>0</v>
      </c>
      <c r="M27" s="10">
        <f t="shared" si="4"/>
        <v>0</v>
      </c>
      <c r="N27" s="11">
        <v>0</v>
      </c>
      <c r="O27" s="11"/>
      <c r="P27" s="162">
        <v>0</v>
      </c>
      <c r="Q27" s="162"/>
      <c r="R27" s="162">
        <v>0</v>
      </c>
      <c r="S27" s="162">
        <f t="shared" si="5"/>
        <v>0</v>
      </c>
      <c r="T27" s="162"/>
      <c r="U27" s="162"/>
      <c r="V27" s="162">
        <f t="shared" si="6"/>
        <v>0</v>
      </c>
      <c r="W27" s="11"/>
      <c r="X27" s="11">
        <v>0</v>
      </c>
      <c r="Y27" s="10"/>
      <c r="Z27" s="11">
        <v>0</v>
      </c>
    </row>
    <row r="28" spans="1:26" ht="24.95" customHeight="1" x14ac:dyDescent="0.25">
      <c r="A28" s="169">
        <v>14</v>
      </c>
      <c r="B28" s="170" t="s">
        <v>41</v>
      </c>
      <c r="C28" s="184" t="s">
        <v>59</v>
      </c>
      <c r="D28" s="170" t="s">
        <v>60</v>
      </c>
      <c r="E28" s="170" t="s">
        <v>38</v>
      </c>
      <c r="F28" s="171">
        <v>1</v>
      </c>
      <c r="G28" s="172"/>
      <c r="H28" s="172"/>
      <c r="I28" s="173">
        <f t="shared" si="0"/>
        <v>0</v>
      </c>
      <c r="J28" s="173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1">
        <v>0</v>
      </c>
      <c r="O28" s="11"/>
      <c r="P28" s="162">
        <v>0</v>
      </c>
      <c r="Q28" s="162"/>
      <c r="R28" s="162">
        <v>0</v>
      </c>
      <c r="S28" s="162">
        <f t="shared" si="5"/>
        <v>0</v>
      </c>
      <c r="T28" s="162"/>
      <c r="U28" s="162"/>
      <c r="V28" s="162">
        <f t="shared" si="6"/>
        <v>0</v>
      </c>
      <c r="W28" s="11"/>
      <c r="X28" s="11">
        <v>0</v>
      </c>
      <c r="Y28" s="10"/>
      <c r="Z28" s="11">
        <v>0</v>
      </c>
    </row>
    <row r="29" spans="1:26" ht="24.95" customHeight="1" x14ac:dyDescent="0.25">
      <c r="A29" s="163">
        <v>15</v>
      </c>
      <c r="B29" s="164" t="s">
        <v>31</v>
      </c>
      <c r="C29" s="182" t="s">
        <v>61</v>
      </c>
      <c r="D29" s="164" t="s">
        <v>62</v>
      </c>
      <c r="E29" s="164" t="s">
        <v>38</v>
      </c>
      <c r="F29" s="165">
        <v>44</v>
      </c>
      <c r="G29" s="166"/>
      <c r="H29" s="166"/>
      <c r="I29" s="167">
        <f t="shared" si="0"/>
        <v>0</v>
      </c>
      <c r="J29" s="167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1">
        <v>0</v>
      </c>
      <c r="O29" s="11"/>
      <c r="P29" s="162">
        <v>0</v>
      </c>
      <c r="Q29" s="162"/>
      <c r="R29" s="162">
        <v>0</v>
      </c>
      <c r="S29" s="162">
        <f t="shared" si="5"/>
        <v>0</v>
      </c>
      <c r="T29" s="162"/>
      <c r="U29" s="162"/>
      <c r="V29" s="162">
        <f t="shared" si="6"/>
        <v>0</v>
      </c>
      <c r="W29" s="11"/>
      <c r="X29" s="11">
        <v>0</v>
      </c>
      <c r="Y29" s="10"/>
      <c r="Z29" s="11">
        <v>0</v>
      </c>
    </row>
    <row r="30" spans="1:26" ht="24.95" customHeight="1" x14ac:dyDescent="0.25">
      <c r="A30" s="169">
        <v>16</v>
      </c>
      <c r="B30" s="170" t="s">
        <v>41</v>
      </c>
      <c r="C30" s="184" t="s">
        <v>63</v>
      </c>
      <c r="D30" s="170" t="s">
        <v>50</v>
      </c>
      <c r="E30" s="170" t="s">
        <v>38</v>
      </c>
      <c r="F30" s="171">
        <v>44</v>
      </c>
      <c r="G30" s="172"/>
      <c r="H30" s="172"/>
      <c r="I30" s="173">
        <f t="shared" si="0"/>
        <v>0</v>
      </c>
      <c r="J30" s="173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1">
        <v>0</v>
      </c>
      <c r="O30" s="11"/>
      <c r="P30" s="162">
        <v>0</v>
      </c>
      <c r="Q30" s="162"/>
      <c r="R30" s="162">
        <v>0</v>
      </c>
      <c r="S30" s="162">
        <f t="shared" si="5"/>
        <v>0</v>
      </c>
      <c r="T30" s="162"/>
      <c r="U30" s="162"/>
      <c r="V30" s="162">
        <f t="shared" si="6"/>
        <v>0</v>
      </c>
      <c r="W30" s="11"/>
      <c r="X30" s="11">
        <v>0</v>
      </c>
      <c r="Y30" s="10"/>
      <c r="Z30" s="11">
        <v>0</v>
      </c>
    </row>
    <row r="31" spans="1:26" ht="24.95" customHeight="1" x14ac:dyDescent="0.25">
      <c r="A31" s="163">
        <v>17</v>
      </c>
      <c r="B31" s="164" t="s">
        <v>31</v>
      </c>
      <c r="C31" s="182" t="s">
        <v>64</v>
      </c>
      <c r="D31" s="164" t="s">
        <v>65</v>
      </c>
      <c r="E31" s="164" t="s">
        <v>38</v>
      </c>
      <c r="F31" s="165">
        <v>5</v>
      </c>
      <c r="G31" s="166"/>
      <c r="H31" s="166"/>
      <c r="I31" s="167">
        <f t="shared" si="0"/>
        <v>0</v>
      </c>
      <c r="J31" s="167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1">
        <v>0</v>
      </c>
      <c r="O31" s="11"/>
      <c r="P31" s="162">
        <v>0</v>
      </c>
      <c r="Q31" s="162"/>
      <c r="R31" s="162">
        <v>0</v>
      </c>
      <c r="S31" s="162">
        <f t="shared" si="5"/>
        <v>0</v>
      </c>
      <c r="T31" s="162"/>
      <c r="U31" s="162"/>
      <c r="V31" s="162">
        <f t="shared" si="6"/>
        <v>0</v>
      </c>
      <c r="W31" s="11"/>
      <c r="X31" s="11">
        <v>0</v>
      </c>
      <c r="Y31" s="10"/>
      <c r="Z31" s="11">
        <v>0</v>
      </c>
    </row>
    <row r="32" spans="1:26" ht="24.95" customHeight="1" x14ac:dyDescent="0.25">
      <c r="A32" s="169">
        <v>18</v>
      </c>
      <c r="B32" s="170" t="s">
        <v>41</v>
      </c>
      <c r="C32" s="184" t="s">
        <v>66</v>
      </c>
      <c r="D32" s="170" t="s">
        <v>67</v>
      </c>
      <c r="E32" s="170" t="s">
        <v>38</v>
      </c>
      <c r="F32" s="171">
        <v>2</v>
      </c>
      <c r="G32" s="172"/>
      <c r="H32" s="172"/>
      <c r="I32" s="173">
        <f t="shared" si="0"/>
        <v>0</v>
      </c>
      <c r="J32" s="173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1">
        <v>0</v>
      </c>
      <c r="O32" s="11"/>
      <c r="P32" s="162">
        <v>0</v>
      </c>
      <c r="Q32" s="162"/>
      <c r="R32" s="162">
        <v>0</v>
      </c>
      <c r="S32" s="162">
        <f t="shared" si="5"/>
        <v>0</v>
      </c>
      <c r="T32" s="162"/>
      <c r="U32" s="162"/>
      <c r="V32" s="162">
        <f t="shared" si="6"/>
        <v>0</v>
      </c>
      <c r="W32" s="11"/>
      <c r="X32" s="11">
        <v>0</v>
      </c>
      <c r="Y32" s="10"/>
      <c r="Z32" s="11">
        <v>0</v>
      </c>
    </row>
    <row r="33" spans="1:26" ht="24.95" customHeight="1" x14ac:dyDescent="0.25">
      <c r="A33" s="169">
        <v>19</v>
      </c>
      <c r="B33" s="170" t="s">
        <v>41</v>
      </c>
      <c r="C33" s="184" t="s">
        <v>68</v>
      </c>
      <c r="D33" s="170" t="s">
        <v>69</v>
      </c>
      <c r="E33" s="170" t="s">
        <v>38</v>
      </c>
      <c r="F33" s="171">
        <v>1</v>
      </c>
      <c r="G33" s="172"/>
      <c r="H33" s="172"/>
      <c r="I33" s="173">
        <f t="shared" si="0"/>
        <v>0</v>
      </c>
      <c r="J33" s="173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1">
        <v>0</v>
      </c>
      <c r="O33" s="11"/>
      <c r="P33" s="162">
        <v>0</v>
      </c>
      <c r="Q33" s="162"/>
      <c r="R33" s="162">
        <v>0</v>
      </c>
      <c r="S33" s="162">
        <f t="shared" si="5"/>
        <v>0</v>
      </c>
      <c r="T33" s="162"/>
      <c r="U33" s="162"/>
      <c r="V33" s="162">
        <f t="shared" si="6"/>
        <v>0</v>
      </c>
      <c r="W33" s="11"/>
      <c r="X33" s="11">
        <v>0</v>
      </c>
      <c r="Y33" s="10"/>
      <c r="Z33" s="11">
        <v>0</v>
      </c>
    </row>
    <row r="34" spans="1:26" ht="24.95" customHeight="1" x14ac:dyDescent="0.25">
      <c r="A34" s="169">
        <v>20</v>
      </c>
      <c r="B34" s="170" t="s">
        <v>41</v>
      </c>
      <c r="C34" s="184" t="s">
        <v>70</v>
      </c>
      <c r="D34" s="170" t="s">
        <v>71</v>
      </c>
      <c r="E34" s="170" t="s">
        <v>38</v>
      </c>
      <c r="F34" s="171">
        <v>2</v>
      </c>
      <c r="G34" s="172"/>
      <c r="H34" s="172"/>
      <c r="I34" s="173">
        <f t="shared" si="0"/>
        <v>0</v>
      </c>
      <c r="J34" s="173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1">
        <v>0</v>
      </c>
      <c r="O34" s="11"/>
      <c r="P34" s="162">
        <v>0</v>
      </c>
      <c r="Q34" s="162"/>
      <c r="R34" s="162">
        <v>0</v>
      </c>
      <c r="S34" s="162">
        <f t="shared" si="5"/>
        <v>0</v>
      </c>
      <c r="T34" s="162"/>
      <c r="U34" s="162"/>
      <c r="V34" s="162">
        <f t="shared" si="6"/>
        <v>0</v>
      </c>
      <c r="W34" s="11"/>
      <c r="X34" s="11">
        <v>0</v>
      </c>
      <c r="Y34" s="10"/>
      <c r="Z34" s="11">
        <v>0</v>
      </c>
    </row>
    <row r="35" spans="1:26" ht="24.95" customHeight="1" x14ac:dyDescent="0.25">
      <c r="A35" s="163">
        <v>21</v>
      </c>
      <c r="B35" s="164" t="s">
        <v>31</v>
      </c>
      <c r="C35" s="182" t="s">
        <v>72</v>
      </c>
      <c r="D35" s="164" t="s">
        <v>73</v>
      </c>
      <c r="E35" s="164" t="s">
        <v>38</v>
      </c>
      <c r="F35" s="165">
        <v>2</v>
      </c>
      <c r="G35" s="166"/>
      <c r="H35" s="166"/>
      <c r="I35" s="167">
        <f t="shared" si="0"/>
        <v>0</v>
      </c>
      <c r="J35" s="167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1">
        <v>0</v>
      </c>
      <c r="O35" s="11"/>
      <c r="P35" s="162">
        <v>0</v>
      </c>
      <c r="Q35" s="162"/>
      <c r="R35" s="162">
        <v>0</v>
      </c>
      <c r="S35" s="162">
        <f t="shared" si="5"/>
        <v>0</v>
      </c>
      <c r="T35" s="162"/>
      <c r="U35" s="162"/>
      <c r="V35" s="162">
        <f t="shared" si="6"/>
        <v>0</v>
      </c>
      <c r="W35" s="11"/>
      <c r="X35" s="11">
        <v>0</v>
      </c>
      <c r="Y35" s="10"/>
      <c r="Z35" s="11">
        <v>0</v>
      </c>
    </row>
    <row r="36" spans="1:26" ht="24.95" customHeight="1" x14ac:dyDescent="0.25">
      <c r="A36" s="169">
        <v>22</v>
      </c>
      <c r="B36" s="170" t="s">
        <v>41</v>
      </c>
      <c r="C36" s="184" t="s">
        <v>74</v>
      </c>
      <c r="D36" s="170" t="s">
        <v>75</v>
      </c>
      <c r="E36" s="170" t="s">
        <v>38</v>
      </c>
      <c r="F36" s="171">
        <v>4</v>
      </c>
      <c r="G36" s="172"/>
      <c r="H36" s="172"/>
      <c r="I36" s="173">
        <f t="shared" si="0"/>
        <v>0</v>
      </c>
      <c r="J36" s="173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1">
        <v>0</v>
      </c>
      <c r="O36" s="11"/>
      <c r="P36" s="162">
        <v>0</v>
      </c>
      <c r="Q36" s="162"/>
      <c r="R36" s="162">
        <v>0</v>
      </c>
      <c r="S36" s="162">
        <f t="shared" si="5"/>
        <v>0</v>
      </c>
      <c r="T36" s="162"/>
      <c r="U36" s="162"/>
      <c r="V36" s="162">
        <f t="shared" si="6"/>
        <v>0</v>
      </c>
      <c r="W36" s="11"/>
      <c r="X36" s="11">
        <v>0</v>
      </c>
      <c r="Y36" s="10"/>
      <c r="Z36" s="11">
        <v>0</v>
      </c>
    </row>
    <row r="37" spans="1:26" ht="24.95" customHeight="1" x14ac:dyDescent="0.25">
      <c r="A37" s="169">
        <v>23</v>
      </c>
      <c r="B37" s="170" t="s">
        <v>41</v>
      </c>
      <c r="C37" s="184" t="s">
        <v>76</v>
      </c>
      <c r="D37" s="170" t="s">
        <v>77</v>
      </c>
      <c r="E37" s="170" t="s">
        <v>38</v>
      </c>
      <c r="F37" s="171">
        <v>2</v>
      </c>
      <c r="G37" s="172"/>
      <c r="H37" s="172"/>
      <c r="I37" s="173">
        <f t="shared" si="0"/>
        <v>0</v>
      </c>
      <c r="J37" s="173">
        <f t="shared" si="1"/>
        <v>0</v>
      </c>
      <c r="K37" s="10">
        <f t="shared" si="2"/>
        <v>0</v>
      </c>
      <c r="L37" s="10">
        <f t="shared" si="3"/>
        <v>0</v>
      </c>
      <c r="M37" s="10">
        <f t="shared" si="4"/>
        <v>0</v>
      </c>
      <c r="N37" s="11">
        <v>0</v>
      </c>
      <c r="O37" s="11"/>
      <c r="P37" s="162">
        <v>0</v>
      </c>
      <c r="Q37" s="162"/>
      <c r="R37" s="162">
        <v>0</v>
      </c>
      <c r="S37" s="162">
        <f t="shared" si="5"/>
        <v>0</v>
      </c>
      <c r="T37" s="162"/>
      <c r="U37" s="162"/>
      <c r="V37" s="162">
        <f t="shared" si="6"/>
        <v>0</v>
      </c>
      <c r="W37" s="11"/>
      <c r="X37" s="11">
        <v>0</v>
      </c>
      <c r="Y37" s="10"/>
      <c r="Z37" s="11">
        <v>0</v>
      </c>
    </row>
    <row r="38" spans="1:26" ht="24.95" customHeight="1" x14ac:dyDescent="0.25">
      <c r="A38" s="163">
        <v>24</v>
      </c>
      <c r="B38" s="164" t="s">
        <v>31</v>
      </c>
      <c r="C38" s="182" t="s">
        <v>78</v>
      </c>
      <c r="D38" s="164" t="s">
        <v>79</v>
      </c>
      <c r="E38" s="164" t="s">
        <v>38</v>
      </c>
      <c r="F38" s="165">
        <v>2</v>
      </c>
      <c r="G38" s="166"/>
      <c r="H38" s="166"/>
      <c r="I38" s="167">
        <f t="shared" si="0"/>
        <v>0</v>
      </c>
      <c r="J38" s="167">
        <f t="shared" si="1"/>
        <v>0</v>
      </c>
      <c r="K38" s="10">
        <f t="shared" si="2"/>
        <v>0</v>
      </c>
      <c r="L38" s="10">
        <f t="shared" si="3"/>
        <v>0</v>
      </c>
      <c r="M38" s="10">
        <f t="shared" si="4"/>
        <v>0</v>
      </c>
      <c r="N38" s="11">
        <v>0</v>
      </c>
      <c r="O38" s="11"/>
      <c r="P38" s="162">
        <v>0</v>
      </c>
      <c r="Q38" s="162"/>
      <c r="R38" s="162">
        <v>0</v>
      </c>
      <c r="S38" s="162">
        <f t="shared" si="5"/>
        <v>0</v>
      </c>
      <c r="T38" s="162"/>
      <c r="U38" s="162"/>
      <c r="V38" s="162">
        <f t="shared" si="6"/>
        <v>0</v>
      </c>
      <c r="W38" s="11"/>
      <c r="X38" s="11">
        <v>0</v>
      </c>
      <c r="Y38" s="10"/>
      <c r="Z38" s="11">
        <v>0</v>
      </c>
    </row>
    <row r="39" spans="1:26" ht="24.95" customHeight="1" x14ac:dyDescent="0.25">
      <c r="A39" s="169">
        <v>25</v>
      </c>
      <c r="B39" s="170" t="s">
        <v>41</v>
      </c>
      <c r="C39" s="184" t="s">
        <v>80</v>
      </c>
      <c r="D39" s="170" t="s">
        <v>81</v>
      </c>
      <c r="E39" s="170" t="s">
        <v>38</v>
      </c>
      <c r="F39" s="171">
        <v>2</v>
      </c>
      <c r="G39" s="172"/>
      <c r="H39" s="172"/>
      <c r="I39" s="173">
        <f t="shared" si="0"/>
        <v>0</v>
      </c>
      <c r="J39" s="173">
        <f t="shared" si="1"/>
        <v>0</v>
      </c>
      <c r="K39" s="10">
        <f t="shared" si="2"/>
        <v>0</v>
      </c>
      <c r="L39" s="10">
        <f t="shared" si="3"/>
        <v>0</v>
      </c>
      <c r="M39" s="10">
        <f t="shared" si="4"/>
        <v>0</v>
      </c>
      <c r="N39" s="11">
        <v>0</v>
      </c>
      <c r="O39" s="11"/>
      <c r="P39" s="162">
        <v>0</v>
      </c>
      <c r="Q39" s="162"/>
      <c r="R39" s="162">
        <v>0</v>
      </c>
      <c r="S39" s="162">
        <f t="shared" si="5"/>
        <v>0</v>
      </c>
      <c r="T39" s="162"/>
      <c r="U39" s="162"/>
      <c r="V39" s="162">
        <f t="shared" si="6"/>
        <v>0</v>
      </c>
      <c r="W39" s="11"/>
      <c r="X39" s="11">
        <v>0</v>
      </c>
      <c r="Y39" s="10"/>
      <c r="Z39" s="11">
        <v>0</v>
      </c>
    </row>
    <row r="40" spans="1:26" ht="24.95" customHeight="1" x14ac:dyDescent="0.25">
      <c r="A40" s="163">
        <v>26</v>
      </c>
      <c r="B40" s="164" t="s">
        <v>31</v>
      </c>
      <c r="C40" s="182" t="s">
        <v>82</v>
      </c>
      <c r="D40" s="164" t="s">
        <v>83</v>
      </c>
      <c r="E40" s="164" t="s">
        <v>38</v>
      </c>
      <c r="F40" s="165">
        <v>4</v>
      </c>
      <c r="G40" s="166"/>
      <c r="H40" s="166"/>
      <c r="I40" s="167">
        <f t="shared" si="0"/>
        <v>0</v>
      </c>
      <c r="J40" s="167">
        <f t="shared" si="1"/>
        <v>0</v>
      </c>
      <c r="K40" s="10">
        <f t="shared" si="2"/>
        <v>0</v>
      </c>
      <c r="L40" s="10">
        <f t="shared" si="3"/>
        <v>0</v>
      </c>
      <c r="M40" s="10">
        <f t="shared" si="4"/>
        <v>0</v>
      </c>
      <c r="N40" s="11">
        <v>0</v>
      </c>
      <c r="O40" s="11"/>
      <c r="P40" s="162">
        <v>0</v>
      </c>
      <c r="Q40" s="162"/>
      <c r="R40" s="162">
        <v>0</v>
      </c>
      <c r="S40" s="162">
        <f t="shared" si="5"/>
        <v>0</v>
      </c>
      <c r="T40" s="162"/>
      <c r="U40" s="162"/>
      <c r="V40" s="162">
        <f t="shared" si="6"/>
        <v>0</v>
      </c>
      <c r="W40" s="11"/>
      <c r="X40" s="11">
        <v>0</v>
      </c>
      <c r="Y40" s="10"/>
      <c r="Z40" s="11">
        <v>0</v>
      </c>
    </row>
    <row r="41" spans="1:26" ht="24.95" customHeight="1" x14ac:dyDescent="0.25">
      <c r="A41" s="169">
        <v>27</v>
      </c>
      <c r="B41" s="170" t="s">
        <v>41</v>
      </c>
      <c r="C41" s="184" t="s">
        <v>84</v>
      </c>
      <c r="D41" s="170" t="s">
        <v>85</v>
      </c>
      <c r="E41" s="170" t="s">
        <v>38</v>
      </c>
      <c r="F41" s="171">
        <v>4</v>
      </c>
      <c r="G41" s="172"/>
      <c r="H41" s="172"/>
      <c r="I41" s="173">
        <f t="shared" si="0"/>
        <v>0</v>
      </c>
      <c r="J41" s="173">
        <f t="shared" si="1"/>
        <v>0</v>
      </c>
      <c r="K41" s="10">
        <f t="shared" si="2"/>
        <v>0</v>
      </c>
      <c r="L41" s="10">
        <f t="shared" si="3"/>
        <v>0</v>
      </c>
      <c r="M41" s="10">
        <f t="shared" si="4"/>
        <v>0</v>
      </c>
      <c r="N41" s="11">
        <v>0</v>
      </c>
      <c r="O41" s="11"/>
      <c r="P41" s="162">
        <v>0</v>
      </c>
      <c r="Q41" s="162"/>
      <c r="R41" s="162">
        <v>0</v>
      </c>
      <c r="S41" s="162">
        <f t="shared" si="5"/>
        <v>0</v>
      </c>
      <c r="T41" s="162"/>
      <c r="U41" s="162"/>
      <c r="V41" s="162">
        <f t="shared" si="6"/>
        <v>0</v>
      </c>
      <c r="W41" s="11"/>
      <c r="X41" s="11">
        <v>0</v>
      </c>
      <c r="Y41" s="10"/>
      <c r="Z41" s="11">
        <v>0</v>
      </c>
    </row>
    <row r="42" spans="1:26" ht="24.95" customHeight="1" x14ac:dyDescent="0.25">
      <c r="A42" s="169">
        <v>28</v>
      </c>
      <c r="B42" s="170" t="s">
        <v>41</v>
      </c>
      <c r="C42" s="184" t="s">
        <v>86</v>
      </c>
      <c r="D42" s="170" t="s">
        <v>87</v>
      </c>
      <c r="E42" s="170" t="s">
        <v>38</v>
      </c>
      <c r="F42" s="171">
        <v>8</v>
      </c>
      <c r="G42" s="172"/>
      <c r="H42" s="172"/>
      <c r="I42" s="173">
        <f t="shared" si="0"/>
        <v>0</v>
      </c>
      <c r="J42" s="173">
        <f t="shared" si="1"/>
        <v>0</v>
      </c>
      <c r="K42" s="10">
        <f t="shared" si="2"/>
        <v>0</v>
      </c>
      <c r="L42" s="10">
        <f t="shared" si="3"/>
        <v>0</v>
      </c>
      <c r="M42" s="10">
        <f t="shared" si="4"/>
        <v>0</v>
      </c>
      <c r="N42" s="11">
        <v>0</v>
      </c>
      <c r="O42" s="11"/>
      <c r="P42" s="162">
        <v>0</v>
      </c>
      <c r="Q42" s="162"/>
      <c r="R42" s="162">
        <v>0</v>
      </c>
      <c r="S42" s="162">
        <f t="shared" si="5"/>
        <v>0</v>
      </c>
      <c r="T42" s="162"/>
      <c r="U42" s="162"/>
      <c r="V42" s="162">
        <f t="shared" si="6"/>
        <v>0</v>
      </c>
      <c r="W42" s="11"/>
      <c r="X42" s="11">
        <v>0</v>
      </c>
      <c r="Y42" s="10"/>
      <c r="Z42" s="11">
        <v>0</v>
      </c>
    </row>
    <row r="43" spans="1:26" ht="24.95" customHeight="1" x14ac:dyDescent="0.25">
      <c r="A43" s="169">
        <v>29</v>
      </c>
      <c r="B43" s="170" t="s">
        <v>41</v>
      </c>
      <c r="C43" s="184" t="s">
        <v>88</v>
      </c>
      <c r="D43" s="170" t="s">
        <v>89</v>
      </c>
      <c r="E43" s="170" t="s">
        <v>44</v>
      </c>
      <c r="F43" s="171">
        <v>4.9279999999999999</v>
      </c>
      <c r="G43" s="172"/>
      <c r="H43" s="172"/>
      <c r="I43" s="173">
        <f t="shared" si="0"/>
        <v>0</v>
      </c>
      <c r="J43" s="173">
        <f t="shared" si="1"/>
        <v>0</v>
      </c>
      <c r="K43" s="10">
        <f t="shared" si="2"/>
        <v>0</v>
      </c>
      <c r="L43" s="10">
        <f t="shared" si="3"/>
        <v>0</v>
      </c>
      <c r="M43" s="10">
        <f t="shared" si="4"/>
        <v>0</v>
      </c>
      <c r="N43" s="11">
        <v>0</v>
      </c>
      <c r="O43" s="11"/>
      <c r="P43" s="162">
        <v>0</v>
      </c>
      <c r="Q43" s="162"/>
      <c r="R43" s="162">
        <v>0</v>
      </c>
      <c r="S43" s="162">
        <f t="shared" si="5"/>
        <v>0</v>
      </c>
      <c r="T43" s="162"/>
      <c r="U43" s="162"/>
      <c r="V43" s="162">
        <f t="shared" si="6"/>
        <v>0</v>
      </c>
      <c r="W43" s="11"/>
      <c r="X43" s="11">
        <v>0</v>
      </c>
      <c r="Y43" s="10"/>
      <c r="Z43" s="11">
        <v>0</v>
      </c>
    </row>
    <row r="44" spans="1:26" x14ac:dyDescent="0.25">
      <c r="A44" s="159"/>
      <c r="B44" s="11"/>
      <c r="C44" s="160" t="s">
        <v>29</v>
      </c>
      <c r="D44" s="161" t="s">
        <v>30</v>
      </c>
      <c r="E44" s="12"/>
      <c r="F44" s="158"/>
      <c r="G44" s="149">
        <f>ROUND((SUM(L15:L43))/1,2)</f>
        <v>0</v>
      </c>
      <c r="H44" s="149">
        <f>ROUND((SUM(M15:M43))/1,2)</f>
        <v>0</v>
      </c>
      <c r="I44" s="149">
        <f>ROUND((SUM(I15:I43))/1,2)</f>
        <v>0</v>
      </c>
      <c r="J44" s="149"/>
      <c r="K44" s="12"/>
      <c r="L44" s="12">
        <f>ROUND((SUM(L15:L43))/1,2)</f>
        <v>0</v>
      </c>
      <c r="M44" s="12">
        <f>ROUND((SUM(M15:M43))/1,2)</f>
        <v>0</v>
      </c>
      <c r="N44" s="12"/>
      <c r="O44" s="12"/>
      <c r="P44" s="158"/>
      <c r="Q44" s="158"/>
      <c r="R44" s="158"/>
      <c r="S44" s="158">
        <f>ROUND((SUM(S15:S43))/1,2)</f>
        <v>0</v>
      </c>
      <c r="T44" s="158"/>
      <c r="U44" s="158"/>
      <c r="V44" s="158">
        <f>ROUND((SUM(V15:V43))/1,2)</f>
        <v>0</v>
      </c>
      <c r="W44" s="11"/>
      <c r="X44" s="11"/>
      <c r="Y44" s="10"/>
      <c r="Z44" s="11"/>
    </row>
    <row r="45" spans="1:26" x14ac:dyDescent="0.25">
      <c r="A45" s="159"/>
      <c r="B45" s="11"/>
      <c r="C45" s="183"/>
      <c r="D45" s="11"/>
      <c r="E45" s="11"/>
      <c r="F45" s="162"/>
      <c r="G45" s="10"/>
      <c r="H45" s="10"/>
      <c r="I45" s="10"/>
      <c r="J45" s="10"/>
      <c r="K45" s="11"/>
      <c r="L45" s="11"/>
      <c r="M45" s="11"/>
      <c r="N45" s="11"/>
      <c r="O45" s="11"/>
      <c r="P45" s="162"/>
      <c r="Q45" s="162"/>
      <c r="R45" s="162"/>
      <c r="S45" s="162"/>
      <c r="T45" s="162"/>
      <c r="U45" s="162"/>
      <c r="V45" s="162"/>
      <c r="W45" s="11"/>
      <c r="X45" s="11"/>
      <c r="Y45" s="10"/>
      <c r="Z45" s="11"/>
    </row>
    <row r="46" spans="1:26" x14ac:dyDescent="0.25">
      <c r="A46" s="159"/>
      <c r="B46" s="11"/>
      <c r="C46" s="160" t="s">
        <v>90</v>
      </c>
      <c r="D46" s="161" t="s">
        <v>91</v>
      </c>
      <c r="E46" s="11"/>
      <c r="F46" s="162"/>
      <c r="G46" s="10"/>
      <c r="H46" s="10"/>
      <c r="I46" s="10"/>
      <c r="J46" s="10"/>
      <c r="K46" s="11"/>
      <c r="L46" s="11"/>
      <c r="M46" s="11"/>
      <c r="N46" s="11"/>
      <c r="O46" s="11"/>
      <c r="P46" s="162"/>
      <c r="Q46" s="162"/>
      <c r="R46" s="162"/>
      <c r="S46" s="162"/>
      <c r="T46" s="162"/>
      <c r="U46" s="162"/>
      <c r="V46" s="162"/>
      <c r="W46" s="11"/>
      <c r="X46" s="11"/>
      <c r="Y46" s="10"/>
      <c r="Z46" s="11"/>
    </row>
    <row r="47" spans="1:26" ht="24.95" customHeight="1" x14ac:dyDescent="0.25">
      <c r="A47" s="163">
        <v>30</v>
      </c>
      <c r="B47" s="164" t="s">
        <v>25</v>
      </c>
      <c r="C47" s="182" t="s">
        <v>92</v>
      </c>
      <c r="D47" s="164" t="s">
        <v>93</v>
      </c>
      <c r="E47" s="164" t="s">
        <v>94</v>
      </c>
      <c r="F47" s="165">
        <v>38.201999999999998</v>
      </c>
      <c r="G47" s="166"/>
      <c r="H47" s="166"/>
      <c r="I47" s="167">
        <f>ROUND(F47*(G47+H47),2)</f>
        <v>0</v>
      </c>
      <c r="J47" s="167">
        <f>ROUND(F47*(N47),2)</f>
        <v>0</v>
      </c>
      <c r="K47" s="10">
        <f>ROUND(F47*(O47),2)</f>
        <v>0</v>
      </c>
      <c r="L47" s="10">
        <f>ROUND(F47*(G47),2)</f>
        <v>0</v>
      </c>
      <c r="M47" s="10">
        <f>ROUND(F47*(H47),2)</f>
        <v>0</v>
      </c>
      <c r="N47" s="11">
        <v>0</v>
      </c>
      <c r="O47" s="11"/>
      <c r="P47" s="162">
        <v>3.3400000000000001E-3</v>
      </c>
      <c r="Q47" s="162"/>
      <c r="R47" s="162">
        <v>3.3400000000000001E-3</v>
      </c>
      <c r="S47" s="162">
        <f>ROUND(F47*(P47),3)</f>
        <v>0.128</v>
      </c>
      <c r="T47" s="162"/>
      <c r="U47" s="162"/>
      <c r="V47" s="162">
        <f>ROUND(F47*(X47),3)</f>
        <v>0</v>
      </c>
      <c r="W47" s="11"/>
      <c r="X47" s="11">
        <v>0</v>
      </c>
      <c r="Y47" s="10"/>
      <c r="Z47" s="11">
        <v>0</v>
      </c>
    </row>
    <row r="48" spans="1:26" ht="24.95" customHeight="1" x14ac:dyDescent="0.25">
      <c r="A48" s="163">
        <v>31</v>
      </c>
      <c r="B48" s="164" t="s">
        <v>25</v>
      </c>
      <c r="C48" s="182" t="s">
        <v>95</v>
      </c>
      <c r="D48" s="164" t="s">
        <v>96</v>
      </c>
      <c r="E48" s="164" t="s">
        <v>94</v>
      </c>
      <c r="F48" s="165">
        <v>38.201999999999998</v>
      </c>
      <c r="G48" s="166"/>
      <c r="H48" s="166"/>
      <c r="I48" s="167">
        <f>ROUND(F48*(G48+H48),2)</f>
        <v>0</v>
      </c>
      <c r="J48" s="167">
        <f>ROUND(F48*(N48),2)</f>
        <v>0</v>
      </c>
      <c r="K48" s="10">
        <f>ROUND(F48*(O48),2)</f>
        <v>0</v>
      </c>
      <c r="L48" s="10">
        <f>ROUND(F48*(G48),2)</f>
        <v>0</v>
      </c>
      <c r="M48" s="10">
        <f>ROUND(F48*(H48),2)</f>
        <v>0</v>
      </c>
      <c r="N48" s="11">
        <v>0</v>
      </c>
      <c r="O48" s="11"/>
      <c r="P48" s="162">
        <v>0</v>
      </c>
      <c r="Q48" s="162"/>
      <c r="R48" s="162">
        <v>0</v>
      </c>
      <c r="S48" s="162">
        <f>ROUND(F48*(P48),3)</f>
        <v>0</v>
      </c>
      <c r="T48" s="162"/>
      <c r="U48" s="162"/>
      <c r="V48" s="162">
        <f>ROUND(F48*(X48),3)</f>
        <v>0</v>
      </c>
      <c r="W48" s="11"/>
      <c r="X48" s="11">
        <v>0</v>
      </c>
      <c r="Y48" s="10"/>
      <c r="Z48" s="11">
        <v>0</v>
      </c>
    </row>
    <row r="49" spans="1:26" ht="24.95" customHeight="1" x14ac:dyDescent="0.25">
      <c r="A49" s="163">
        <v>32</v>
      </c>
      <c r="B49" s="164" t="s">
        <v>25</v>
      </c>
      <c r="C49" s="182" t="s">
        <v>97</v>
      </c>
      <c r="D49" s="164" t="s">
        <v>98</v>
      </c>
      <c r="E49" s="164" t="s">
        <v>99</v>
      </c>
      <c r="F49" s="165">
        <v>0.42899999999999999</v>
      </c>
      <c r="G49" s="166"/>
      <c r="H49" s="166"/>
      <c r="I49" s="167">
        <f>ROUND(F49*(G49+H49),2)</f>
        <v>0</v>
      </c>
      <c r="J49" s="167">
        <f>ROUND(F49*(N49),2)</f>
        <v>0</v>
      </c>
      <c r="K49" s="10">
        <f>ROUND(F49*(O49),2)</f>
        <v>0</v>
      </c>
      <c r="L49" s="10">
        <f>ROUND(F49*(G49),2)</f>
        <v>0</v>
      </c>
      <c r="M49" s="10">
        <f>ROUND(F49*(H49),2)</f>
        <v>0</v>
      </c>
      <c r="N49" s="11">
        <v>0</v>
      </c>
      <c r="O49" s="11"/>
      <c r="P49" s="162">
        <v>1.0156099999999999</v>
      </c>
      <c r="Q49" s="162"/>
      <c r="R49" s="162">
        <v>1.0156099999999999</v>
      </c>
      <c r="S49" s="162">
        <f>ROUND(F49*(P49),3)</f>
        <v>0.436</v>
      </c>
      <c r="T49" s="162"/>
      <c r="U49" s="162"/>
      <c r="V49" s="162">
        <f>ROUND(F49*(X49),3)</f>
        <v>0</v>
      </c>
      <c r="W49" s="11"/>
      <c r="X49" s="11">
        <v>0</v>
      </c>
      <c r="Y49" s="10"/>
      <c r="Z49" s="11">
        <v>0</v>
      </c>
    </row>
    <row r="50" spans="1:26" ht="24.95" customHeight="1" x14ac:dyDescent="0.25">
      <c r="A50" s="163">
        <v>33</v>
      </c>
      <c r="B50" s="164" t="s">
        <v>31</v>
      </c>
      <c r="C50" s="182" t="s">
        <v>100</v>
      </c>
      <c r="D50" s="164" t="s">
        <v>101</v>
      </c>
      <c r="E50" s="164" t="s">
        <v>94</v>
      </c>
      <c r="F50" s="165">
        <v>30.859000000000002</v>
      </c>
      <c r="G50" s="166"/>
      <c r="H50" s="166"/>
      <c r="I50" s="167">
        <f>ROUND(F50*(G50+H50),2)</f>
        <v>0</v>
      </c>
      <c r="J50" s="167">
        <f>ROUND(F50*(N50),2)</f>
        <v>0</v>
      </c>
      <c r="K50" s="10">
        <f>ROUND(F50*(O50),2)</f>
        <v>0</v>
      </c>
      <c r="L50" s="10">
        <f>ROUND(F50*(G50),2)</f>
        <v>0</v>
      </c>
      <c r="M50" s="10">
        <f>ROUND(F50*(H50),2)</f>
        <v>0</v>
      </c>
      <c r="N50" s="11">
        <v>0</v>
      </c>
      <c r="O50" s="11"/>
      <c r="P50" s="162">
        <v>0</v>
      </c>
      <c r="Q50" s="162"/>
      <c r="R50" s="162">
        <v>0</v>
      </c>
      <c r="S50" s="162">
        <f>ROUND(F50*(P50),3)</f>
        <v>0</v>
      </c>
      <c r="T50" s="162"/>
      <c r="U50" s="162"/>
      <c r="V50" s="162">
        <f>ROUND(F50*(X50),3)</f>
        <v>0</v>
      </c>
      <c r="W50" s="11"/>
      <c r="X50" s="11">
        <v>0</v>
      </c>
      <c r="Y50" s="10"/>
      <c r="Z50" s="11">
        <v>0</v>
      </c>
    </row>
    <row r="51" spans="1:26" x14ac:dyDescent="0.25">
      <c r="A51" s="159"/>
      <c r="B51" s="11"/>
      <c r="C51" s="160" t="s">
        <v>90</v>
      </c>
      <c r="D51" s="161" t="s">
        <v>91</v>
      </c>
      <c r="E51" s="12"/>
      <c r="F51" s="158"/>
      <c r="G51" s="149">
        <f>ROUND((SUM(L46:L50))/1,2)</f>
        <v>0</v>
      </c>
      <c r="H51" s="149">
        <f>ROUND((SUM(M46:M50))/1,2)</f>
        <v>0</v>
      </c>
      <c r="I51" s="149">
        <f>ROUND((SUM(I46:I50))/1,2)</f>
        <v>0</v>
      </c>
      <c r="J51" s="149"/>
      <c r="K51" s="12"/>
      <c r="L51" s="12">
        <f>ROUND((SUM(L46:L50))/1,2)</f>
        <v>0</v>
      </c>
      <c r="M51" s="12">
        <f>ROUND((SUM(M46:M50))/1,2)</f>
        <v>0</v>
      </c>
      <c r="N51" s="12"/>
      <c r="O51" s="12"/>
      <c r="P51" s="158"/>
      <c r="Q51" s="158"/>
      <c r="R51" s="158"/>
      <c r="S51" s="158">
        <f>ROUND((SUM(S46:S50))/1,2)</f>
        <v>0.56000000000000005</v>
      </c>
      <c r="T51" s="158"/>
      <c r="U51" s="158"/>
      <c r="V51" s="158">
        <f>ROUND((SUM(V46:V50))/1,2)</f>
        <v>0</v>
      </c>
      <c r="W51" s="11"/>
      <c r="X51" s="11"/>
      <c r="Y51" s="10"/>
      <c r="Z51" s="11"/>
    </row>
    <row r="52" spans="1:26" x14ac:dyDescent="0.25">
      <c r="A52" s="159"/>
      <c r="B52" s="11"/>
      <c r="C52" s="183"/>
      <c r="D52" s="11"/>
      <c r="E52" s="11"/>
      <c r="F52" s="162"/>
      <c r="G52" s="10"/>
      <c r="H52" s="10"/>
      <c r="I52" s="10"/>
      <c r="J52" s="10"/>
      <c r="K52" s="11"/>
      <c r="L52" s="11"/>
      <c r="M52" s="11"/>
      <c r="N52" s="11"/>
      <c r="O52" s="11"/>
      <c r="P52" s="162"/>
      <c r="Q52" s="162"/>
      <c r="R52" s="162"/>
      <c r="S52" s="162"/>
      <c r="T52" s="162"/>
      <c r="U52" s="162"/>
      <c r="V52" s="162"/>
      <c r="W52" s="11"/>
      <c r="X52" s="11"/>
      <c r="Y52" s="10"/>
      <c r="Z52" s="11"/>
    </row>
    <row r="53" spans="1:26" x14ac:dyDescent="0.25">
      <c r="A53" s="159"/>
      <c r="B53" s="11"/>
      <c r="C53" s="160" t="s">
        <v>102</v>
      </c>
      <c r="D53" s="161" t="s">
        <v>103</v>
      </c>
      <c r="E53" s="11"/>
      <c r="F53" s="162"/>
      <c r="G53" s="10"/>
      <c r="H53" s="10"/>
      <c r="I53" s="10"/>
      <c r="J53" s="10"/>
      <c r="K53" s="11"/>
      <c r="L53" s="11"/>
      <c r="M53" s="11"/>
      <c r="N53" s="11"/>
      <c r="O53" s="11"/>
      <c r="P53" s="162"/>
      <c r="Q53" s="162"/>
      <c r="R53" s="162"/>
      <c r="S53" s="162"/>
      <c r="T53" s="162"/>
      <c r="U53" s="162"/>
      <c r="V53" s="162"/>
      <c r="W53" s="11"/>
      <c r="X53" s="11"/>
      <c r="Y53" s="10"/>
      <c r="Z53" s="11"/>
    </row>
    <row r="54" spans="1:26" ht="24.95" customHeight="1" x14ac:dyDescent="0.25">
      <c r="A54" s="163">
        <v>34</v>
      </c>
      <c r="B54" s="164" t="s">
        <v>25</v>
      </c>
      <c r="C54" s="182" t="s">
        <v>104</v>
      </c>
      <c r="D54" s="164" t="s">
        <v>105</v>
      </c>
      <c r="E54" s="164" t="s">
        <v>94</v>
      </c>
      <c r="F54" s="165">
        <v>8.2289999999999992</v>
      </c>
      <c r="G54" s="166"/>
      <c r="H54" s="166"/>
      <c r="I54" s="167">
        <f>ROUND(F54*(G54+H54),2)</f>
        <v>0</v>
      </c>
      <c r="J54" s="167">
        <f>ROUND(F54*(N54),2)</f>
        <v>0</v>
      </c>
      <c r="K54" s="10">
        <f>ROUND(F54*(O54),2)</f>
        <v>0</v>
      </c>
      <c r="L54" s="10">
        <f>ROUND(F54*(G54),2)</f>
        <v>0</v>
      </c>
      <c r="M54" s="10">
        <f>ROUND(F54*(H54),2)</f>
        <v>0</v>
      </c>
      <c r="N54" s="11">
        <v>0</v>
      </c>
      <c r="O54" s="11"/>
      <c r="P54" s="162">
        <v>3.1999999999999999E-5</v>
      </c>
      <c r="Q54" s="162"/>
      <c r="R54" s="162">
        <v>3.1999999999999999E-5</v>
      </c>
      <c r="S54" s="162">
        <f>ROUND(F54*(P54),3)</f>
        <v>0</v>
      </c>
      <c r="T54" s="162"/>
      <c r="U54" s="162"/>
      <c r="V54" s="162">
        <f>ROUND(F54*(X54),3)</f>
        <v>0</v>
      </c>
      <c r="W54" s="11"/>
      <c r="X54" s="11">
        <v>0</v>
      </c>
      <c r="Y54" s="10"/>
      <c r="Z54" s="11">
        <v>0</v>
      </c>
    </row>
    <row r="55" spans="1:26" ht="24.95" customHeight="1" x14ac:dyDescent="0.25">
      <c r="A55" s="169">
        <v>35</v>
      </c>
      <c r="B55" s="170" t="s">
        <v>106</v>
      </c>
      <c r="C55" s="184" t="s">
        <v>107</v>
      </c>
      <c r="D55" s="170" t="s">
        <v>108</v>
      </c>
      <c r="E55" s="170" t="s">
        <v>94</v>
      </c>
      <c r="F55" s="171">
        <v>8.64</v>
      </c>
      <c r="G55" s="172"/>
      <c r="H55" s="172"/>
      <c r="I55" s="173">
        <f>ROUND(F55*(G55+H55),2)</f>
        <v>0</v>
      </c>
      <c r="J55" s="173">
        <f>ROUND(F55*(N55),2)</f>
        <v>0</v>
      </c>
      <c r="K55" s="10">
        <f>ROUND(F55*(O55),2)</f>
        <v>0</v>
      </c>
      <c r="L55" s="10">
        <f>ROUND(F55*(G55),2)</f>
        <v>0</v>
      </c>
      <c r="M55" s="10">
        <f>ROUND(F55*(H55),2)</f>
        <v>0</v>
      </c>
      <c r="N55" s="11">
        <v>0</v>
      </c>
      <c r="O55" s="11"/>
      <c r="P55" s="162">
        <v>0</v>
      </c>
      <c r="Q55" s="162"/>
      <c r="R55" s="162">
        <v>0</v>
      </c>
      <c r="S55" s="162">
        <f>ROUND(F55*(P55),3)</f>
        <v>0</v>
      </c>
      <c r="T55" s="162"/>
      <c r="U55" s="162"/>
      <c r="V55" s="162">
        <f>ROUND(F55*(X55),3)</f>
        <v>0</v>
      </c>
      <c r="W55" s="11"/>
      <c r="X55" s="11">
        <v>0</v>
      </c>
      <c r="Y55" s="10"/>
      <c r="Z55" s="11">
        <v>0</v>
      </c>
    </row>
    <row r="56" spans="1:26" x14ac:dyDescent="0.25">
      <c r="A56" s="159"/>
      <c r="B56" s="11"/>
      <c r="C56" s="160" t="s">
        <v>102</v>
      </c>
      <c r="D56" s="161" t="s">
        <v>103</v>
      </c>
      <c r="E56" s="12"/>
      <c r="F56" s="158"/>
      <c r="G56" s="149">
        <f>ROUND((SUM(L53:L55))/1,2)</f>
        <v>0</v>
      </c>
      <c r="H56" s="149">
        <f>ROUND((SUM(M53:M55))/1,2)</f>
        <v>0</v>
      </c>
      <c r="I56" s="149">
        <f>ROUND((SUM(I53:I55))/1,2)</f>
        <v>0</v>
      </c>
      <c r="J56" s="149"/>
      <c r="K56" s="12"/>
      <c r="L56" s="12">
        <f>ROUND((SUM(L53:L55))/1,2)</f>
        <v>0</v>
      </c>
      <c r="M56" s="12">
        <f>ROUND((SUM(M53:M55))/1,2)</f>
        <v>0</v>
      </c>
      <c r="N56" s="12"/>
      <c r="O56" s="12"/>
      <c r="P56" s="158"/>
      <c r="Q56" s="158"/>
      <c r="R56" s="158"/>
      <c r="S56" s="158">
        <f>ROUND((SUM(S53:S55))/1,2)</f>
        <v>0</v>
      </c>
      <c r="T56" s="158"/>
      <c r="U56" s="158"/>
      <c r="V56" s="158">
        <f>ROUND((SUM(V53:V55))/1,2)</f>
        <v>0</v>
      </c>
      <c r="W56" s="11"/>
      <c r="X56" s="11"/>
      <c r="Y56" s="10"/>
      <c r="Z56" s="11"/>
    </row>
    <row r="57" spans="1:26" x14ac:dyDescent="0.25">
      <c r="A57" s="159"/>
      <c r="B57" s="11"/>
      <c r="C57" s="183"/>
      <c r="D57" s="11"/>
      <c r="E57" s="11"/>
      <c r="F57" s="162"/>
      <c r="G57" s="10"/>
      <c r="H57" s="10"/>
      <c r="I57" s="10"/>
      <c r="J57" s="10"/>
      <c r="K57" s="11"/>
      <c r="L57" s="11"/>
      <c r="M57" s="11"/>
      <c r="N57" s="11"/>
      <c r="O57" s="11"/>
      <c r="P57" s="162"/>
      <c r="Q57" s="162"/>
      <c r="R57" s="162"/>
      <c r="S57" s="162"/>
      <c r="T57" s="162"/>
      <c r="U57" s="162"/>
      <c r="V57" s="162"/>
      <c r="W57" s="11"/>
      <c r="X57" s="11"/>
      <c r="Y57" s="10"/>
      <c r="Z57" s="11"/>
    </row>
    <row r="58" spans="1:26" x14ac:dyDescent="0.25">
      <c r="A58" s="159"/>
      <c r="B58" s="11"/>
      <c r="C58" s="160" t="s">
        <v>109</v>
      </c>
      <c r="D58" s="161" t="s">
        <v>110</v>
      </c>
      <c r="E58" s="11"/>
      <c r="F58" s="162"/>
      <c r="G58" s="10"/>
      <c r="H58" s="10"/>
      <c r="I58" s="10"/>
      <c r="J58" s="10"/>
      <c r="K58" s="11"/>
      <c r="L58" s="11"/>
      <c r="M58" s="11"/>
      <c r="N58" s="11"/>
      <c r="O58" s="11"/>
      <c r="P58" s="162"/>
      <c r="Q58" s="162"/>
      <c r="R58" s="162"/>
      <c r="S58" s="162"/>
      <c r="T58" s="162"/>
      <c r="U58" s="162"/>
      <c r="V58" s="162"/>
      <c r="W58" s="11"/>
      <c r="X58" s="11"/>
      <c r="Y58" s="10"/>
      <c r="Z58" s="11"/>
    </row>
    <row r="59" spans="1:26" ht="24.95" customHeight="1" x14ac:dyDescent="0.25">
      <c r="A59" s="163">
        <v>36</v>
      </c>
      <c r="B59" s="164" t="s">
        <v>31</v>
      </c>
      <c r="C59" s="182" t="s">
        <v>111</v>
      </c>
      <c r="D59" s="164" t="s">
        <v>112</v>
      </c>
      <c r="E59" s="164" t="s">
        <v>94</v>
      </c>
      <c r="F59" s="165">
        <v>13.125</v>
      </c>
      <c r="G59" s="166"/>
      <c r="H59" s="166"/>
      <c r="I59" s="167">
        <f>ROUND(F59*(G59+H59),2)</f>
        <v>0</v>
      </c>
      <c r="J59" s="167">
        <f>ROUND(F59*(N59),2)</f>
        <v>0</v>
      </c>
      <c r="K59" s="10">
        <f>ROUND(F59*(O59),2)</f>
        <v>0</v>
      </c>
      <c r="L59" s="10">
        <f>ROUND(F59*(G59),2)</f>
        <v>0</v>
      </c>
      <c r="M59" s="10">
        <f>ROUND(F59*(H59),2)</f>
        <v>0</v>
      </c>
      <c r="N59" s="11">
        <v>0</v>
      </c>
      <c r="O59" s="11"/>
      <c r="P59" s="162">
        <v>0</v>
      </c>
      <c r="Q59" s="162"/>
      <c r="R59" s="162">
        <v>0</v>
      </c>
      <c r="S59" s="162">
        <f>ROUND(F59*(P59),3)</f>
        <v>0</v>
      </c>
      <c r="T59" s="162"/>
      <c r="U59" s="162"/>
      <c r="V59" s="162">
        <f>ROUND(F59*(X59),3)</f>
        <v>0</v>
      </c>
      <c r="W59" s="11"/>
      <c r="X59" s="11">
        <v>0</v>
      </c>
      <c r="Y59" s="10"/>
      <c r="Z59" s="11">
        <v>0</v>
      </c>
    </row>
    <row r="60" spans="1:26" ht="24.95" customHeight="1" x14ac:dyDescent="0.25">
      <c r="A60" s="163">
        <v>37</v>
      </c>
      <c r="B60" s="164" t="s">
        <v>31</v>
      </c>
      <c r="C60" s="182" t="s">
        <v>113</v>
      </c>
      <c r="D60" s="164" t="s">
        <v>114</v>
      </c>
      <c r="E60" s="164" t="s">
        <v>94</v>
      </c>
      <c r="F60" s="165">
        <v>71</v>
      </c>
      <c r="G60" s="166"/>
      <c r="H60" s="166"/>
      <c r="I60" s="167">
        <f>ROUND(F60*(G60+H60),2)</f>
        <v>0</v>
      </c>
      <c r="J60" s="167">
        <f>ROUND(F60*(N60),2)</f>
        <v>0</v>
      </c>
      <c r="K60" s="10">
        <f>ROUND(F60*(O60),2)</f>
        <v>0</v>
      </c>
      <c r="L60" s="10">
        <f>ROUND(F60*(G60),2)</f>
        <v>0</v>
      </c>
      <c r="M60" s="10">
        <f>ROUND(F60*(H60),2)</f>
        <v>0</v>
      </c>
      <c r="N60" s="11">
        <v>0</v>
      </c>
      <c r="O60" s="11"/>
      <c r="P60" s="162">
        <v>0</v>
      </c>
      <c r="Q60" s="162"/>
      <c r="R60" s="162">
        <v>0</v>
      </c>
      <c r="S60" s="162">
        <f>ROUND(F60*(P60),3)</f>
        <v>0</v>
      </c>
      <c r="T60" s="162"/>
      <c r="U60" s="162"/>
      <c r="V60" s="162">
        <f>ROUND(F60*(X60),3)</f>
        <v>0</v>
      </c>
      <c r="W60" s="11"/>
      <c r="X60" s="11">
        <v>0</v>
      </c>
      <c r="Y60" s="10"/>
      <c r="Z60" s="11">
        <v>0</v>
      </c>
    </row>
    <row r="61" spans="1:26" ht="24.95" customHeight="1" x14ac:dyDescent="0.25">
      <c r="A61" s="163">
        <v>38</v>
      </c>
      <c r="B61" s="164" t="s">
        <v>25</v>
      </c>
      <c r="C61" s="182" t="s">
        <v>115</v>
      </c>
      <c r="D61" s="164" t="s">
        <v>116</v>
      </c>
      <c r="E61" s="164" t="s">
        <v>94</v>
      </c>
      <c r="F61" s="165">
        <v>71</v>
      </c>
      <c r="G61" s="166"/>
      <c r="H61" s="166"/>
      <c r="I61" s="167">
        <f>ROUND(F61*(G61+H61),2)</f>
        <v>0</v>
      </c>
      <c r="J61" s="167">
        <f>ROUND(F61*(N61),2)</f>
        <v>0</v>
      </c>
      <c r="K61" s="10">
        <f>ROUND(F61*(O61),2)</f>
        <v>0</v>
      </c>
      <c r="L61" s="10">
        <f>ROUND(F61*(G61),2)</f>
        <v>0</v>
      </c>
      <c r="M61" s="10">
        <f>ROUND(F61*(H61),2)</f>
        <v>0</v>
      </c>
      <c r="N61" s="11">
        <v>0</v>
      </c>
      <c r="O61" s="11"/>
      <c r="P61" s="162">
        <v>5.2599999999999999E-3</v>
      </c>
      <c r="Q61" s="162"/>
      <c r="R61" s="162">
        <v>5.2599999999999999E-3</v>
      </c>
      <c r="S61" s="162">
        <f>ROUND(F61*(P61),3)</f>
        <v>0.373</v>
      </c>
      <c r="T61" s="162"/>
      <c r="U61" s="162"/>
      <c r="V61" s="162">
        <f>ROUND(F61*(X61),3)</f>
        <v>0</v>
      </c>
      <c r="W61" s="11"/>
      <c r="X61" s="11">
        <v>0</v>
      </c>
      <c r="Y61" s="10"/>
      <c r="Z61" s="11">
        <v>0</v>
      </c>
    </row>
    <row r="62" spans="1:26" ht="24.95" customHeight="1" x14ac:dyDescent="0.25">
      <c r="A62" s="163">
        <v>39</v>
      </c>
      <c r="B62" s="164" t="s">
        <v>31</v>
      </c>
      <c r="C62" s="182" t="s">
        <v>117</v>
      </c>
      <c r="D62" s="164" t="s">
        <v>118</v>
      </c>
      <c r="E62" s="164" t="s">
        <v>94</v>
      </c>
      <c r="F62" s="165">
        <v>13.125</v>
      </c>
      <c r="G62" s="166"/>
      <c r="H62" s="166"/>
      <c r="I62" s="167">
        <f>ROUND(F62*(G62+H62),2)</f>
        <v>0</v>
      </c>
      <c r="J62" s="167">
        <f>ROUND(F62*(N62),2)</f>
        <v>0</v>
      </c>
      <c r="K62" s="10">
        <f>ROUND(F62*(O62),2)</f>
        <v>0</v>
      </c>
      <c r="L62" s="10">
        <f>ROUND(F62*(G62),2)</f>
        <v>0</v>
      </c>
      <c r="M62" s="10">
        <f>ROUND(F62*(H62),2)</f>
        <v>0</v>
      </c>
      <c r="N62" s="11">
        <v>0</v>
      </c>
      <c r="O62" s="11"/>
      <c r="P62" s="162">
        <v>0</v>
      </c>
      <c r="Q62" s="162"/>
      <c r="R62" s="162">
        <v>0</v>
      </c>
      <c r="S62" s="162">
        <f>ROUND(F62*(P62),3)</f>
        <v>0</v>
      </c>
      <c r="T62" s="162"/>
      <c r="U62" s="162"/>
      <c r="V62" s="162">
        <f>ROUND(F62*(X62),3)</f>
        <v>0</v>
      </c>
      <c r="W62" s="11"/>
      <c r="X62" s="11">
        <v>0</v>
      </c>
      <c r="Y62" s="10"/>
      <c r="Z62" s="11">
        <v>0</v>
      </c>
    </row>
    <row r="63" spans="1:26" ht="24.95" customHeight="1" x14ac:dyDescent="0.25">
      <c r="A63" s="163">
        <v>40</v>
      </c>
      <c r="B63" s="164" t="s">
        <v>31</v>
      </c>
      <c r="C63" s="182" t="s">
        <v>119</v>
      </c>
      <c r="D63" s="164" t="s">
        <v>120</v>
      </c>
      <c r="E63" s="164" t="s">
        <v>94</v>
      </c>
      <c r="F63" s="165">
        <v>34</v>
      </c>
      <c r="G63" s="166"/>
      <c r="H63" s="166"/>
      <c r="I63" s="167">
        <f>ROUND(F63*(G63+H63),2)</f>
        <v>0</v>
      </c>
      <c r="J63" s="167">
        <f>ROUND(F63*(N63),2)</f>
        <v>0</v>
      </c>
      <c r="K63" s="10">
        <f>ROUND(F63*(O63),2)</f>
        <v>0</v>
      </c>
      <c r="L63" s="10">
        <f>ROUND(F63*(G63),2)</f>
        <v>0</v>
      </c>
      <c r="M63" s="10">
        <f>ROUND(F63*(H63),2)</f>
        <v>0</v>
      </c>
      <c r="N63" s="11">
        <v>0</v>
      </c>
      <c r="O63" s="11"/>
      <c r="P63" s="162">
        <v>0</v>
      </c>
      <c r="Q63" s="162"/>
      <c r="R63" s="162">
        <v>0</v>
      </c>
      <c r="S63" s="162">
        <f>ROUND(F63*(P63),3)</f>
        <v>0</v>
      </c>
      <c r="T63" s="162"/>
      <c r="U63" s="162"/>
      <c r="V63" s="162">
        <f>ROUND(F63*(X63),3)</f>
        <v>0</v>
      </c>
      <c r="W63" s="11"/>
      <c r="X63" s="11">
        <v>0</v>
      </c>
      <c r="Y63" s="10"/>
      <c r="Z63" s="11">
        <v>0</v>
      </c>
    </row>
    <row r="64" spans="1:26" x14ac:dyDescent="0.25">
      <c r="A64" s="159"/>
      <c r="B64" s="11"/>
      <c r="C64" s="160" t="s">
        <v>109</v>
      </c>
      <c r="D64" s="161" t="s">
        <v>110</v>
      </c>
      <c r="E64" s="12"/>
      <c r="F64" s="158"/>
      <c r="G64" s="149">
        <f>ROUND((SUM(L58:L63))/1,2)</f>
        <v>0</v>
      </c>
      <c r="H64" s="149">
        <f>ROUND((SUM(M58:M63))/1,2)</f>
        <v>0</v>
      </c>
      <c r="I64" s="149">
        <f>ROUND((SUM(I58:I63))/1,2)</f>
        <v>0</v>
      </c>
      <c r="J64" s="149"/>
      <c r="K64" s="12"/>
      <c r="L64" s="12">
        <f>ROUND((SUM(L58:L63))/1,2)</f>
        <v>0</v>
      </c>
      <c r="M64" s="12">
        <f>ROUND((SUM(M58:M63))/1,2)</f>
        <v>0</v>
      </c>
      <c r="N64" s="12"/>
      <c r="O64" s="12"/>
      <c r="P64" s="158"/>
      <c r="Q64" s="158"/>
      <c r="R64" s="158"/>
      <c r="S64" s="158">
        <f>ROUND((SUM(S58:S63))/1,2)</f>
        <v>0.37</v>
      </c>
      <c r="T64" s="158"/>
      <c r="U64" s="158"/>
      <c r="V64" s="158">
        <f>ROUND((SUM(V58:V63))/1,2)</f>
        <v>0</v>
      </c>
      <c r="W64" s="11"/>
      <c r="X64" s="11"/>
      <c r="Y64" s="10"/>
      <c r="Z64" s="11"/>
    </row>
    <row r="65" spans="1:26" x14ac:dyDescent="0.25">
      <c r="A65" s="159"/>
      <c r="B65" s="11"/>
      <c r="C65" s="183"/>
      <c r="D65" s="11"/>
      <c r="E65" s="11"/>
      <c r="F65" s="162"/>
      <c r="G65" s="10"/>
      <c r="H65" s="10"/>
      <c r="I65" s="10"/>
      <c r="J65" s="10"/>
      <c r="K65" s="11"/>
      <c r="L65" s="11"/>
      <c r="M65" s="11"/>
      <c r="N65" s="11"/>
      <c r="O65" s="11"/>
      <c r="P65" s="162"/>
      <c r="Q65" s="162"/>
      <c r="R65" s="162"/>
      <c r="S65" s="162"/>
      <c r="T65" s="162"/>
      <c r="U65" s="162"/>
      <c r="V65" s="162"/>
      <c r="W65" s="11"/>
      <c r="X65" s="11"/>
      <c r="Y65" s="10"/>
      <c r="Z65" s="11"/>
    </row>
    <row r="66" spans="1:26" x14ac:dyDescent="0.25">
      <c r="A66" s="159"/>
      <c r="B66" s="11"/>
      <c r="C66" s="160" t="s">
        <v>121</v>
      </c>
      <c r="D66" s="161" t="s">
        <v>122</v>
      </c>
      <c r="E66" s="11"/>
      <c r="F66" s="162"/>
      <c r="G66" s="10"/>
      <c r="H66" s="10"/>
      <c r="I66" s="10"/>
      <c r="J66" s="10"/>
      <c r="K66" s="11"/>
      <c r="L66" s="11"/>
      <c r="M66" s="11"/>
      <c r="N66" s="11"/>
      <c r="O66" s="11"/>
      <c r="P66" s="162"/>
      <c r="Q66" s="162"/>
      <c r="R66" s="162"/>
      <c r="S66" s="162"/>
      <c r="T66" s="162"/>
      <c r="U66" s="162"/>
      <c r="V66" s="162"/>
      <c r="W66" s="11"/>
      <c r="X66" s="11"/>
      <c r="Y66" s="10"/>
      <c r="Z66" s="11"/>
    </row>
    <row r="67" spans="1:26" ht="24.95" customHeight="1" x14ac:dyDescent="0.25">
      <c r="A67" s="163">
        <v>41</v>
      </c>
      <c r="B67" s="164" t="s">
        <v>123</v>
      </c>
      <c r="C67" s="182" t="s">
        <v>124</v>
      </c>
      <c r="D67" s="164" t="s">
        <v>125</v>
      </c>
      <c r="E67" s="164" t="s">
        <v>126</v>
      </c>
      <c r="F67" s="165">
        <v>7</v>
      </c>
      <c r="G67" s="166"/>
      <c r="H67" s="166"/>
      <c r="I67" s="167">
        <f>ROUND(F67*(G67+H67),2)</f>
        <v>0</v>
      </c>
      <c r="J67" s="167">
        <f>ROUND(F67*(N67),2)</f>
        <v>0</v>
      </c>
      <c r="K67" s="10">
        <f>ROUND(F67*(O67),2)</f>
        <v>0</v>
      </c>
      <c r="L67" s="10">
        <f>ROUND(F67*(G67),2)</f>
        <v>0</v>
      </c>
      <c r="M67" s="10">
        <f>ROUND(F67*(H67),2)</f>
        <v>0</v>
      </c>
      <c r="N67" s="11">
        <v>0</v>
      </c>
      <c r="O67" s="11"/>
      <c r="P67" s="162">
        <v>0</v>
      </c>
      <c r="Q67" s="162"/>
      <c r="R67" s="162">
        <v>0</v>
      </c>
      <c r="S67" s="162">
        <f>ROUND(F67*(P67),3)</f>
        <v>0</v>
      </c>
      <c r="T67" s="162"/>
      <c r="U67" s="162"/>
      <c r="V67" s="162">
        <f>ROUND(F67*(X67),3)</f>
        <v>0</v>
      </c>
      <c r="W67" s="11"/>
      <c r="X67" s="11">
        <v>0</v>
      </c>
      <c r="Y67" s="10"/>
      <c r="Z67" s="11">
        <v>0</v>
      </c>
    </row>
    <row r="68" spans="1:26" x14ac:dyDescent="0.25">
      <c r="A68" s="159"/>
      <c r="B68" s="11"/>
      <c r="C68" s="160" t="s">
        <v>121</v>
      </c>
      <c r="D68" s="161" t="s">
        <v>122</v>
      </c>
      <c r="E68" s="12"/>
      <c r="F68" s="158"/>
      <c r="G68" s="149">
        <f>ROUND((SUM(L66:L67))/1,2)</f>
        <v>0</v>
      </c>
      <c r="H68" s="149">
        <f>ROUND((SUM(M66:M67))/1,2)</f>
        <v>0</v>
      </c>
      <c r="I68" s="149">
        <f>ROUND((SUM(I66:I67))/1,2)</f>
        <v>0</v>
      </c>
      <c r="J68" s="149"/>
      <c r="K68" s="12"/>
      <c r="L68" s="12">
        <f>ROUND((SUM(L66:L67))/1,2)</f>
        <v>0</v>
      </c>
      <c r="M68" s="12">
        <f>ROUND((SUM(M66:M67))/1,2)</f>
        <v>0</v>
      </c>
      <c r="N68" s="12"/>
      <c r="O68" s="12"/>
      <c r="P68" s="158"/>
      <c r="Q68" s="158"/>
      <c r="R68" s="158"/>
      <c r="S68" s="158">
        <f>ROUND((SUM(S66:S67))/1,2)</f>
        <v>0</v>
      </c>
      <c r="T68" s="158"/>
      <c r="U68" s="158"/>
      <c r="V68" s="158">
        <f>ROUND((SUM(V66:V67))/1,2)</f>
        <v>0</v>
      </c>
      <c r="W68" s="11"/>
      <c r="X68" s="11"/>
      <c r="Y68" s="10"/>
      <c r="Z68" s="11"/>
    </row>
    <row r="69" spans="1:26" x14ac:dyDescent="0.25">
      <c r="A69" s="159"/>
      <c r="B69" s="11"/>
      <c r="C69" s="183"/>
      <c r="D69" s="11"/>
      <c r="E69" s="11"/>
      <c r="F69" s="162"/>
      <c r="G69" s="10"/>
      <c r="H69" s="10"/>
      <c r="I69" s="10"/>
      <c r="J69" s="10"/>
      <c r="K69" s="11"/>
      <c r="L69" s="11"/>
      <c r="M69" s="11"/>
      <c r="N69" s="11"/>
      <c r="O69" s="11"/>
      <c r="P69" s="162"/>
      <c r="Q69" s="162"/>
      <c r="R69" s="162"/>
      <c r="S69" s="162"/>
      <c r="T69" s="162"/>
      <c r="U69" s="162"/>
      <c r="V69" s="162"/>
      <c r="W69" s="11"/>
      <c r="X69" s="11"/>
      <c r="Y69" s="10"/>
      <c r="Z69" s="11"/>
    </row>
    <row r="70" spans="1:26" x14ac:dyDescent="0.25">
      <c r="A70" s="159"/>
      <c r="B70" s="11"/>
      <c r="C70" s="160" t="s">
        <v>127</v>
      </c>
      <c r="D70" s="161" t="s">
        <v>128</v>
      </c>
      <c r="E70" s="11"/>
      <c r="F70" s="162"/>
      <c r="G70" s="10"/>
      <c r="H70" s="10"/>
      <c r="I70" s="10"/>
      <c r="J70" s="10"/>
      <c r="K70" s="11"/>
      <c r="L70" s="11"/>
      <c r="M70" s="11"/>
      <c r="N70" s="11"/>
      <c r="O70" s="11"/>
      <c r="P70" s="162"/>
      <c r="Q70" s="162"/>
      <c r="R70" s="162"/>
      <c r="S70" s="162"/>
      <c r="T70" s="162"/>
      <c r="U70" s="162"/>
      <c r="V70" s="162"/>
      <c r="W70" s="11"/>
      <c r="X70" s="11"/>
      <c r="Y70" s="10"/>
      <c r="Z70" s="11"/>
    </row>
    <row r="71" spans="1:26" ht="24.95" customHeight="1" x14ac:dyDescent="0.25">
      <c r="A71" s="163">
        <v>42</v>
      </c>
      <c r="B71" s="164" t="s">
        <v>25</v>
      </c>
      <c r="C71" s="182" t="s">
        <v>129</v>
      </c>
      <c r="D71" s="164" t="s">
        <v>130</v>
      </c>
      <c r="E71" s="164" t="s">
        <v>34</v>
      </c>
      <c r="F71" s="165">
        <v>3</v>
      </c>
      <c r="G71" s="166"/>
      <c r="H71" s="166"/>
      <c r="I71" s="167">
        <f t="shared" ref="I71:I77" si="7">ROUND(F71*(G71+H71),2)</f>
        <v>0</v>
      </c>
      <c r="J71" s="167">
        <f t="shared" ref="J71:J77" si="8">ROUND(F71*(N71),2)</f>
        <v>0</v>
      </c>
      <c r="K71" s="10">
        <f t="shared" ref="K71:K77" si="9">ROUND(F71*(O71),2)</f>
        <v>0</v>
      </c>
      <c r="L71" s="10">
        <f t="shared" ref="L71:L77" si="10">ROUND(F71*(G71),2)</f>
        <v>0</v>
      </c>
      <c r="M71" s="10">
        <f t="shared" ref="M71:M77" si="11">ROUND(F71*(H71),2)</f>
        <v>0</v>
      </c>
      <c r="N71" s="11">
        <v>0</v>
      </c>
      <c r="O71" s="11"/>
      <c r="P71" s="162">
        <v>9.4499999999999998E-4</v>
      </c>
      <c r="Q71" s="162"/>
      <c r="R71" s="162">
        <v>9.4499999999999998E-4</v>
      </c>
      <c r="S71" s="162">
        <f t="shared" ref="S71:S77" si="12">ROUND(F71*(P71),3)</f>
        <v>3.0000000000000001E-3</v>
      </c>
      <c r="T71" s="162"/>
      <c r="U71" s="162"/>
      <c r="V71" s="162">
        <f t="shared" ref="V71:V77" si="13">ROUND(F71*(X71),3)</f>
        <v>0</v>
      </c>
      <c r="W71" s="11"/>
      <c r="X71" s="11">
        <v>0</v>
      </c>
      <c r="Y71" s="10"/>
      <c r="Z71" s="11">
        <v>0</v>
      </c>
    </row>
    <row r="72" spans="1:26" ht="24.95" customHeight="1" x14ac:dyDescent="0.25">
      <c r="A72" s="163">
        <v>43</v>
      </c>
      <c r="B72" s="164" t="s">
        <v>25</v>
      </c>
      <c r="C72" s="182" t="s">
        <v>131</v>
      </c>
      <c r="D72" s="164" t="s">
        <v>132</v>
      </c>
      <c r="E72" s="164" t="s">
        <v>34</v>
      </c>
      <c r="F72" s="165">
        <v>16</v>
      </c>
      <c r="G72" s="166"/>
      <c r="H72" s="166"/>
      <c r="I72" s="167">
        <f t="shared" si="7"/>
        <v>0</v>
      </c>
      <c r="J72" s="167">
        <f t="shared" si="8"/>
        <v>0</v>
      </c>
      <c r="K72" s="10">
        <f t="shared" si="9"/>
        <v>0</v>
      </c>
      <c r="L72" s="10">
        <f t="shared" si="10"/>
        <v>0</v>
      </c>
      <c r="M72" s="10">
        <f t="shared" si="11"/>
        <v>0</v>
      </c>
      <c r="N72" s="11">
        <v>0</v>
      </c>
      <c r="O72" s="11"/>
      <c r="P72" s="162">
        <v>9.4499999999999998E-4</v>
      </c>
      <c r="Q72" s="162"/>
      <c r="R72" s="162">
        <v>9.4499999999999998E-4</v>
      </c>
      <c r="S72" s="162">
        <f t="shared" si="12"/>
        <v>1.4999999999999999E-2</v>
      </c>
      <c r="T72" s="162"/>
      <c r="U72" s="162"/>
      <c r="V72" s="162">
        <f t="shared" si="13"/>
        <v>0</v>
      </c>
      <c r="W72" s="11"/>
      <c r="X72" s="11">
        <v>0</v>
      </c>
      <c r="Y72" s="10"/>
      <c r="Z72" s="11">
        <v>0</v>
      </c>
    </row>
    <row r="73" spans="1:26" ht="24.95" customHeight="1" x14ac:dyDescent="0.25">
      <c r="A73" s="163">
        <v>44</v>
      </c>
      <c r="B73" s="164" t="s">
        <v>133</v>
      </c>
      <c r="C73" s="182" t="s">
        <v>134</v>
      </c>
      <c r="D73" s="164" t="s">
        <v>135</v>
      </c>
      <c r="E73" s="164" t="s">
        <v>94</v>
      </c>
      <c r="F73" s="165">
        <v>153.71</v>
      </c>
      <c r="G73" s="166"/>
      <c r="H73" s="166"/>
      <c r="I73" s="167">
        <f t="shared" si="7"/>
        <v>0</v>
      </c>
      <c r="J73" s="167">
        <f t="shared" si="8"/>
        <v>0</v>
      </c>
      <c r="K73" s="10">
        <f t="shared" si="9"/>
        <v>0</v>
      </c>
      <c r="L73" s="10">
        <f t="shared" si="10"/>
        <v>0</v>
      </c>
      <c r="M73" s="10">
        <f t="shared" si="11"/>
        <v>0</v>
      </c>
      <c r="N73" s="11">
        <v>0</v>
      </c>
      <c r="O73" s="11"/>
      <c r="P73" s="162">
        <v>2.572E-2</v>
      </c>
      <c r="Q73" s="162"/>
      <c r="R73" s="162">
        <v>2.572E-2</v>
      </c>
      <c r="S73" s="162">
        <f t="shared" si="12"/>
        <v>3.9529999999999998</v>
      </c>
      <c r="T73" s="162"/>
      <c r="U73" s="162"/>
      <c r="V73" s="162">
        <f t="shared" si="13"/>
        <v>0</v>
      </c>
      <c r="W73" s="11"/>
      <c r="X73" s="11">
        <v>0</v>
      </c>
      <c r="Y73" s="10"/>
      <c r="Z73" s="11">
        <v>0</v>
      </c>
    </row>
    <row r="74" spans="1:26" ht="24.95" customHeight="1" x14ac:dyDescent="0.25">
      <c r="A74" s="163">
        <v>45</v>
      </c>
      <c r="B74" s="164" t="s">
        <v>136</v>
      </c>
      <c r="C74" s="182" t="s">
        <v>137</v>
      </c>
      <c r="D74" s="164" t="s">
        <v>138</v>
      </c>
      <c r="E74" s="164" t="s">
        <v>94</v>
      </c>
      <c r="F74" s="165">
        <v>153.71</v>
      </c>
      <c r="G74" s="166"/>
      <c r="H74" s="166"/>
      <c r="I74" s="167">
        <f t="shared" si="7"/>
        <v>0</v>
      </c>
      <c r="J74" s="167">
        <f t="shared" si="8"/>
        <v>0</v>
      </c>
      <c r="K74" s="10">
        <f t="shared" si="9"/>
        <v>0</v>
      </c>
      <c r="L74" s="10">
        <f t="shared" si="10"/>
        <v>0</v>
      </c>
      <c r="M74" s="10">
        <f t="shared" si="11"/>
        <v>0</v>
      </c>
      <c r="N74" s="11">
        <v>0</v>
      </c>
      <c r="O74" s="11"/>
      <c r="P74" s="162">
        <v>2.572E-2</v>
      </c>
      <c r="Q74" s="162"/>
      <c r="R74" s="162">
        <v>2.572E-2</v>
      </c>
      <c r="S74" s="162">
        <f t="shared" si="12"/>
        <v>3.9529999999999998</v>
      </c>
      <c r="T74" s="162"/>
      <c r="U74" s="162"/>
      <c r="V74" s="162">
        <f t="shared" si="13"/>
        <v>0</v>
      </c>
      <c r="W74" s="11"/>
      <c r="X74" s="11">
        <v>0</v>
      </c>
      <c r="Y74" s="10"/>
      <c r="Z74" s="11">
        <v>0</v>
      </c>
    </row>
    <row r="75" spans="1:26" ht="35.1" customHeight="1" x14ac:dyDescent="0.25">
      <c r="A75" s="163">
        <v>46</v>
      </c>
      <c r="B75" s="164" t="s">
        <v>31</v>
      </c>
      <c r="C75" s="182" t="s">
        <v>139</v>
      </c>
      <c r="D75" s="164" t="s">
        <v>140</v>
      </c>
      <c r="E75" s="164" t="s">
        <v>28</v>
      </c>
      <c r="F75" s="165">
        <v>2.5</v>
      </c>
      <c r="G75" s="166"/>
      <c r="H75" s="166"/>
      <c r="I75" s="167">
        <f t="shared" si="7"/>
        <v>0</v>
      </c>
      <c r="J75" s="167">
        <f t="shared" si="8"/>
        <v>0</v>
      </c>
      <c r="K75" s="10">
        <f t="shared" si="9"/>
        <v>0</v>
      </c>
      <c r="L75" s="10">
        <f t="shared" si="10"/>
        <v>0</v>
      </c>
      <c r="M75" s="10">
        <f t="shared" si="11"/>
        <v>0</v>
      </c>
      <c r="N75" s="11">
        <v>0</v>
      </c>
      <c r="O75" s="11"/>
      <c r="P75" s="162">
        <v>0</v>
      </c>
      <c r="Q75" s="162"/>
      <c r="R75" s="162">
        <v>0</v>
      </c>
      <c r="S75" s="162">
        <f t="shared" si="12"/>
        <v>0</v>
      </c>
      <c r="T75" s="162"/>
      <c r="U75" s="162"/>
      <c r="V75" s="162">
        <f t="shared" si="13"/>
        <v>0</v>
      </c>
      <c r="W75" s="11"/>
      <c r="X75" s="11">
        <v>0</v>
      </c>
      <c r="Y75" s="10"/>
      <c r="Z75" s="11">
        <v>0</v>
      </c>
    </row>
    <row r="76" spans="1:26" ht="24.95" customHeight="1" x14ac:dyDescent="0.25">
      <c r="A76" s="163">
        <v>47</v>
      </c>
      <c r="B76" s="164" t="s">
        <v>141</v>
      </c>
      <c r="C76" s="182" t="s">
        <v>142</v>
      </c>
      <c r="D76" s="164" t="s">
        <v>143</v>
      </c>
      <c r="E76" s="164" t="s">
        <v>99</v>
      </c>
      <c r="F76" s="165">
        <v>6</v>
      </c>
      <c r="G76" s="166"/>
      <c r="H76" s="166"/>
      <c r="I76" s="167">
        <f t="shared" si="7"/>
        <v>0</v>
      </c>
      <c r="J76" s="167">
        <f t="shared" si="8"/>
        <v>0</v>
      </c>
      <c r="K76" s="10">
        <f t="shared" si="9"/>
        <v>0</v>
      </c>
      <c r="L76" s="10">
        <f t="shared" si="10"/>
        <v>0</v>
      </c>
      <c r="M76" s="10">
        <f t="shared" si="11"/>
        <v>0</v>
      </c>
      <c r="N76" s="11">
        <v>0</v>
      </c>
      <c r="O76" s="11"/>
      <c r="P76" s="162">
        <v>0</v>
      </c>
      <c r="Q76" s="162"/>
      <c r="R76" s="162">
        <v>0</v>
      </c>
      <c r="S76" s="162">
        <f t="shared" si="12"/>
        <v>0</v>
      </c>
      <c r="T76" s="162"/>
      <c r="U76" s="162"/>
      <c r="V76" s="162">
        <f t="shared" si="13"/>
        <v>0</v>
      </c>
      <c r="W76" s="11"/>
      <c r="X76" s="11">
        <v>0</v>
      </c>
      <c r="Y76" s="10"/>
      <c r="Z76" s="11">
        <v>0</v>
      </c>
    </row>
    <row r="77" spans="1:26" ht="24.95" customHeight="1" x14ac:dyDescent="0.25">
      <c r="A77" s="163">
        <v>48</v>
      </c>
      <c r="B77" s="164" t="s">
        <v>141</v>
      </c>
      <c r="C77" s="182" t="s">
        <v>144</v>
      </c>
      <c r="D77" s="164" t="s">
        <v>145</v>
      </c>
      <c r="E77" s="164" t="s">
        <v>99</v>
      </c>
      <c r="F77" s="165">
        <v>6</v>
      </c>
      <c r="G77" s="166"/>
      <c r="H77" s="166"/>
      <c r="I77" s="167">
        <f t="shared" si="7"/>
        <v>0</v>
      </c>
      <c r="J77" s="167">
        <f t="shared" si="8"/>
        <v>0</v>
      </c>
      <c r="K77" s="10">
        <f t="shared" si="9"/>
        <v>0</v>
      </c>
      <c r="L77" s="10">
        <f t="shared" si="10"/>
        <v>0</v>
      </c>
      <c r="M77" s="10">
        <f t="shared" si="11"/>
        <v>0</v>
      </c>
      <c r="N77" s="11">
        <v>0</v>
      </c>
      <c r="O77" s="11"/>
      <c r="P77" s="162">
        <v>0</v>
      </c>
      <c r="Q77" s="162"/>
      <c r="R77" s="162">
        <v>0</v>
      </c>
      <c r="S77" s="162">
        <f t="shared" si="12"/>
        <v>0</v>
      </c>
      <c r="T77" s="162"/>
      <c r="U77" s="162"/>
      <c r="V77" s="162">
        <f t="shared" si="13"/>
        <v>0</v>
      </c>
      <c r="W77" s="11"/>
      <c r="X77" s="11">
        <v>0</v>
      </c>
      <c r="Y77" s="10"/>
      <c r="Z77" s="11">
        <v>0</v>
      </c>
    </row>
    <row r="78" spans="1:26" x14ac:dyDescent="0.25">
      <c r="A78" s="159"/>
      <c r="B78" s="11"/>
      <c r="C78" s="160" t="s">
        <v>127</v>
      </c>
      <c r="D78" s="161" t="s">
        <v>128</v>
      </c>
      <c r="E78" s="12"/>
      <c r="F78" s="158"/>
      <c r="G78" s="149">
        <f>ROUND((SUM(L70:L77))/1,2)</f>
        <v>0</v>
      </c>
      <c r="H78" s="149">
        <f>ROUND((SUM(M70:M77))/1,2)</f>
        <v>0</v>
      </c>
      <c r="I78" s="149">
        <f>ROUND((SUM(I70:I77))/1,2)</f>
        <v>0</v>
      </c>
      <c r="J78" s="149"/>
      <c r="K78" s="12"/>
      <c r="L78" s="12">
        <f>ROUND((SUM(L70:L77))/1,2)</f>
        <v>0</v>
      </c>
      <c r="M78" s="12">
        <f>ROUND((SUM(M70:M77))/1,2)</f>
        <v>0</v>
      </c>
      <c r="N78" s="12"/>
      <c r="O78" s="12"/>
      <c r="P78" s="158"/>
      <c r="Q78" s="158"/>
      <c r="R78" s="158"/>
      <c r="S78" s="158">
        <f>ROUND((SUM(S70:S77))/1,2)</f>
        <v>7.92</v>
      </c>
      <c r="T78" s="158"/>
      <c r="U78" s="158"/>
      <c r="V78" s="158">
        <f>ROUND((SUM(V70:V77))/1,2)</f>
        <v>0</v>
      </c>
      <c r="W78" s="11"/>
      <c r="X78" s="11"/>
      <c r="Y78" s="10"/>
      <c r="Z78" s="11"/>
    </row>
    <row r="79" spans="1:26" x14ac:dyDescent="0.25">
      <c r="A79" s="159"/>
      <c r="B79" s="11"/>
      <c r="C79" s="183"/>
      <c r="D79" s="11"/>
      <c r="E79" s="11"/>
      <c r="F79" s="162"/>
      <c r="G79" s="10"/>
      <c r="H79" s="10"/>
      <c r="I79" s="10"/>
      <c r="J79" s="10"/>
      <c r="K79" s="11"/>
      <c r="L79" s="11"/>
      <c r="M79" s="11"/>
      <c r="N79" s="11"/>
      <c r="O79" s="11"/>
      <c r="P79" s="162"/>
      <c r="Q79" s="162"/>
      <c r="R79" s="162"/>
      <c r="S79" s="162"/>
      <c r="T79" s="162"/>
      <c r="U79" s="162"/>
      <c r="V79" s="162"/>
      <c r="W79" s="11"/>
      <c r="X79" s="11"/>
      <c r="Y79" s="10"/>
      <c r="Z79" s="11"/>
    </row>
    <row r="80" spans="1:26" x14ac:dyDescent="0.25">
      <c r="A80" s="159"/>
      <c r="B80" s="11"/>
      <c r="C80" s="160" t="s">
        <v>146</v>
      </c>
      <c r="D80" s="161" t="s">
        <v>147</v>
      </c>
      <c r="E80" s="11"/>
      <c r="F80" s="162"/>
      <c r="G80" s="10"/>
      <c r="H80" s="10"/>
      <c r="I80" s="10"/>
      <c r="J80" s="10"/>
      <c r="K80" s="11"/>
      <c r="L80" s="11"/>
      <c r="M80" s="11"/>
      <c r="N80" s="11"/>
      <c r="O80" s="11"/>
      <c r="P80" s="162"/>
      <c r="Q80" s="162"/>
      <c r="R80" s="162"/>
      <c r="S80" s="162"/>
      <c r="T80" s="162"/>
      <c r="U80" s="162"/>
      <c r="V80" s="162"/>
      <c r="W80" s="11"/>
      <c r="X80" s="11"/>
      <c r="Y80" s="10"/>
      <c r="Z80" s="11"/>
    </row>
    <row r="81" spans="1:26" ht="24.95" customHeight="1" x14ac:dyDescent="0.25">
      <c r="A81" s="163">
        <v>49</v>
      </c>
      <c r="B81" s="164" t="s">
        <v>148</v>
      </c>
      <c r="C81" s="182" t="s">
        <v>149</v>
      </c>
      <c r="D81" s="164" t="s">
        <v>150</v>
      </c>
      <c r="E81" s="164" t="s">
        <v>99</v>
      </c>
      <c r="F81" s="165">
        <v>24.646000000000001</v>
      </c>
      <c r="G81" s="166"/>
      <c r="H81" s="166"/>
      <c r="I81" s="167">
        <f>ROUND(F81*(G81+H81),2)</f>
        <v>0</v>
      </c>
      <c r="J81" s="167">
        <f>ROUND(F81*(N81),2)</f>
        <v>0</v>
      </c>
      <c r="K81" s="10">
        <f>ROUND(F81*(O81),2)</f>
        <v>0</v>
      </c>
      <c r="L81" s="10">
        <f>ROUND(F81*(G81),2)</f>
        <v>0</v>
      </c>
      <c r="M81" s="10">
        <f>ROUND(F81*(H81),2)</f>
        <v>0</v>
      </c>
      <c r="N81" s="11">
        <v>0</v>
      </c>
      <c r="O81" s="11"/>
      <c r="P81" s="162">
        <v>0</v>
      </c>
      <c r="Q81" s="162"/>
      <c r="R81" s="162">
        <v>0</v>
      </c>
      <c r="S81" s="162">
        <f>ROUND(F81*(P81),3)</f>
        <v>0</v>
      </c>
      <c r="T81" s="162"/>
      <c r="U81" s="162"/>
      <c r="V81" s="162">
        <f>ROUND(F81*(X81),3)</f>
        <v>0</v>
      </c>
      <c r="W81" s="11"/>
      <c r="X81" s="11">
        <v>0</v>
      </c>
      <c r="Y81" s="10"/>
      <c r="Z81" s="11">
        <v>0</v>
      </c>
    </row>
    <row r="82" spans="1:26" x14ac:dyDescent="0.25">
      <c r="A82" s="159"/>
      <c r="B82" s="11"/>
      <c r="C82" s="160" t="s">
        <v>146</v>
      </c>
      <c r="D82" s="161" t="s">
        <v>147</v>
      </c>
      <c r="E82" s="12"/>
      <c r="F82" s="158"/>
      <c r="G82" s="149">
        <f>ROUND((SUM(L80:L81))/1,2)</f>
        <v>0</v>
      </c>
      <c r="H82" s="149">
        <f>ROUND((SUM(M80:M81))/1,2)</f>
        <v>0</v>
      </c>
      <c r="I82" s="149">
        <f>ROUND((SUM(I80:I81))/1,2)</f>
        <v>0</v>
      </c>
      <c r="J82" s="149"/>
      <c r="K82" s="12"/>
      <c r="L82" s="12">
        <f>ROUND((SUM(L80:L81))/1,2)</f>
        <v>0</v>
      </c>
      <c r="M82" s="12">
        <f>ROUND((SUM(M80:M81))/1,2)</f>
        <v>0</v>
      </c>
      <c r="N82" s="12"/>
      <c r="O82" s="12"/>
      <c r="P82" s="158"/>
      <c r="Q82" s="158"/>
      <c r="R82" s="158"/>
      <c r="S82" s="158">
        <f>ROUND((SUM(S80:S81))/1,2)</f>
        <v>0</v>
      </c>
      <c r="T82" s="158"/>
      <c r="U82" s="158"/>
      <c r="V82" s="158">
        <f>ROUND((SUM(V80:V81))/1,2)</f>
        <v>0</v>
      </c>
      <c r="W82" s="11"/>
      <c r="X82" s="11"/>
      <c r="Y82" s="10"/>
      <c r="Z82" s="11"/>
    </row>
    <row r="83" spans="1:26" x14ac:dyDescent="0.25">
      <c r="A83" s="159"/>
      <c r="B83" s="11"/>
      <c r="C83" s="183"/>
      <c r="D83" s="11"/>
      <c r="E83" s="11"/>
      <c r="F83" s="162"/>
      <c r="G83" s="10"/>
      <c r="H83" s="10"/>
      <c r="I83" s="10"/>
      <c r="J83" s="10"/>
      <c r="K83" s="11"/>
      <c r="L83" s="11"/>
      <c r="M83" s="11"/>
      <c r="N83" s="11"/>
      <c r="O83" s="11"/>
      <c r="P83" s="162"/>
      <c r="Q83" s="162"/>
      <c r="R83" s="162"/>
      <c r="S83" s="162"/>
      <c r="T83" s="162"/>
      <c r="U83" s="162"/>
      <c r="V83" s="162"/>
      <c r="W83" s="11"/>
      <c r="X83" s="11"/>
      <c r="Y83" s="10"/>
      <c r="Z83" s="11"/>
    </row>
    <row r="84" spans="1:26" x14ac:dyDescent="0.25">
      <c r="A84" s="159"/>
      <c r="B84" s="11"/>
      <c r="C84" s="160"/>
      <c r="D84" s="12" t="s">
        <v>22</v>
      </c>
      <c r="E84" s="12"/>
      <c r="F84" s="158"/>
      <c r="G84" s="149">
        <f>ROUND((SUM(L10:L83))/2,2)</f>
        <v>0</v>
      </c>
      <c r="H84" s="149">
        <f>ROUND((SUM(M10:M83))/2,2)</f>
        <v>0</v>
      </c>
      <c r="I84" s="149">
        <f>ROUND((SUM(I10:I83))/2,2)</f>
        <v>0</v>
      </c>
      <c r="J84" s="149"/>
      <c r="K84" s="12"/>
      <c r="L84" s="12">
        <f>ROUND((SUM(L10:L83))/2,2)</f>
        <v>0</v>
      </c>
      <c r="M84" s="12">
        <f>ROUND((SUM(M10:M83))/2,2)</f>
        <v>0</v>
      </c>
      <c r="N84" s="12"/>
      <c r="O84" s="12"/>
      <c r="P84" s="158"/>
      <c r="Q84" s="158"/>
      <c r="R84" s="158"/>
      <c r="S84" s="158">
        <f>ROUND((SUM(S10:S83))/2,2)</f>
        <v>19.8</v>
      </c>
      <c r="T84" s="158"/>
      <c r="U84" s="158"/>
      <c r="V84" s="158">
        <f>ROUND((SUM(V10:V83))/2,2)</f>
        <v>0</v>
      </c>
      <c r="W84" s="11"/>
      <c r="X84" s="11"/>
      <c r="Y84" s="10"/>
      <c r="Z84" s="11"/>
    </row>
    <row r="85" spans="1:26" x14ac:dyDescent="0.25">
      <c r="A85" s="159"/>
      <c r="B85" s="11"/>
      <c r="C85" s="183"/>
      <c r="D85" s="11"/>
      <c r="E85" s="11"/>
      <c r="F85" s="162"/>
      <c r="G85" s="10"/>
      <c r="H85" s="10"/>
      <c r="I85" s="10"/>
      <c r="J85" s="10"/>
      <c r="K85" s="11"/>
      <c r="L85" s="11"/>
      <c r="M85" s="11"/>
      <c r="N85" s="11"/>
      <c r="O85" s="11"/>
      <c r="P85" s="162"/>
      <c r="Q85" s="162"/>
      <c r="R85" s="162"/>
      <c r="S85" s="162"/>
      <c r="T85" s="162"/>
      <c r="U85" s="162"/>
      <c r="V85" s="162"/>
      <c r="W85" s="11"/>
      <c r="X85" s="11"/>
      <c r="Y85" s="10"/>
      <c r="Z85" s="11"/>
    </row>
    <row r="86" spans="1:26" x14ac:dyDescent="0.25">
      <c r="A86" s="159"/>
      <c r="B86" s="11"/>
      <c r="C86" s="160"/>
      <c r="D86" s="12" t="s">
        <v>151</v>
      </c>
      <c r="E86" s="11"/>
      <c r="F86" s="162"/>
      <c r="G86" s="10"/>
      <c r="H86" s="10"/>
      <c r="I86" s="10"/>
      <c r="J86" s="10"/>
      <c r="K86" s="11"/>
      <c r="L86" s="11"/>
      <c r="M86" s="11"/>
      <c r="N86" s="11"/>
      <c r="O86" s="11"/>
      <c r="P86" s="162"/>
      <c r="Q86" s="162"/>
      <c r="R86" s="162"/>
      <c r="S86" s="162"/>
      <c r="T86" s="162"/>
      <c r="U86" s="162"/>
      <c r="V86" s="162"/>
      <c r="W86" s="11"/>
      <c r="X86" s="11"/>
      <c r="Y86" s="10"/>
      <c r="Z86" s="11"/>
    </row>
    <row r="87" spans="1:26" x14ac:dyDescent="0.25">
      <c r="A87" s="159"/>
      <c r="B87" s="11"/>
      <c r="C87" s="160" t="s">
        <v>152</v>
      </c>
      <c r="D87" s="161" t="s">
        <v>153</v>
      </c>
      <c r="E87" s="11"/>
      <c r="F87" s="162"/>
      <c r="G87" s="10"/>
      <c r="H87" s="10"/>
      <c r="I87" s="10"/>
      <c r="J87" s="10"/>
      <c r="K87" s="11"/>
      <c r="L87" s="11"/>
      <c r="M87" s="11"/>
      <c r="N87" s="11"/>
      <c r="O87" s="11"/>
      <c r="P87" s="162"/>
      <c r="Q87" s="162"/>
      <c r="R87" s="162"/>
      <c r="S87" s="162"/>
      <c r="T87" s="162"/>
      <c r="U87" s="162"/>
      <c r="V87" s="162"/>
      <c r="W87" s="11"/>
      <c r="X87" s="11"/>
      <c r="Y87" s="10"/>
      <c r="Z87" s="11"/>
    </row>
    <row r="88" spans="1:26" ht="24.95" customHeight="1" x14ac:dyDescent="0.25">
      <c r="A88" s="163">
        <v>50</v>
      </c>
      <c r="B88" s="164" t="s">
        <v>154</v>
      </c>
      <c r="C88" s="182" t="s">
        <v>155</v>
      </c>
      <c r="D88" s="164" t="s">
        <v>156</v>
      </c>
      <c r="E88" s="164" t="s">
        <v>126</v>
      </c>
      <c r="F88" s="165">
        <v>7</v>
      </c>
      <c r="G88" s="166"/>
      <c r="H88" s="166"/>
      <c r="I88" s="167">
        <f t="shared" ref="I88:I109" si="14">ROUND(F88*(G88+H88),2)</f>
        <v>0</v>
      </c>
      <c r="J88" s="167">
        <f t="shared" ref="J88:J109" si="15">ROUND(F88*(N88),2)</f>
        <v>0</v>
      </c>
      <c r="K88" s="10">
        <f t="shared" ref="K88:K109" si="16">ROUND(F88*(O88),2)</f>
        <v>0</v>
      </c>
      <c r="L88" s="10">
        <f t="shared" ref="L88:L109" si="17">ROUND(F88*(G88),2)</f>
        <v>0</v>
      </c>
      <c r="M88" s="10">
        <f t="shared" ref="M88:M109" si="18">ROUND(F88*(H88),2)</f>
        <v>0</v>
      </c>
      <c r="N88" s="11">
        <v>0</v>
      </c>
      <c r="O88" s="11"/>
      <c r="P88" s="162">
        <v>4.0000000000000003E-5</v>
      </c>
      <c r="Q88" s="162"/>
      <c r="R88" s="162">
        <v>4.0000000000000003E-5</v>
      </c>
      <c r="S88" s="162">
        <f t="shared" ref="S88:S109" si="19">ROUND(F88*(P88),3)</f>
        <v>0</v>
      </c>
      <c r="T88" s="162"/>
      <c r="U88" s="162"/>
      <c r="V88" s="162">
        <f t="shared" ref="V88:V109" si="20">ROUND(F88*(X88),3)</f>
        <v>0</v>
      </c>
      <c r="W88" s="11"/>
      <c r="X88" s="11">
        <v>0</v>
      </c>
      <c r="Y88" s="10"/>
      <c r="Z88" s="11">
        <v>0</v>
      </c>
    </row>
    <row r="89" spans="1:26" ht="24.95" customHeight="1" x14ac:dyDescent="0.25">
      <c r="A89" s="169">
        <v>51</v>
      </c>
      <c r="B89" s="170" t="s">
        <v>106</v>
      </c>
      <c r="C89" s="184" t="s">
        <v>157</v>
      </c>
      <c r="D89" s="170" t="s">
        <v>158</v>
      </c>
      <c r="E89" s="170" t="s">
        <v>126</v>
      </c>
      <c r="F89" s="171">
        <v>1</v>
      </c>
      <c r="G89" s="172"/>
      <c r="H89" s="172"/>
      <c r="I89" s="173">
        <f t="shared" si="14"/>
        <v>0</v>
      </c>
      <c r="J89" s="173">
        <f t="shared" si="15"/>
        <v>0</v>
      </c>
      <c r="K89" s="10">
        <f t="shared" si="16"/>
        <v>0</v>
      </c>
      <c r="L89" s="10">
        <f t="shared" si="17"/>
        <v>0</v>
      </c>
      <c r="M89" s="10">
        <f t="shared" si="18"/>
        <v>0</v>
      </c>
      <c r="N89" s="11">
        <v>0</v>
      </c>
      <c r="O89" s="11"/>
      <c r="P89" s="162">
        <v>1.33E-3</v>
      </c>
      <c r="Q89" s="162"/>
      <c r="R89" s="162">
        <v>1.33E-3</v>
      </c>
      <c r="S89" s="162">
        <f t="shared" si="19"/>
        <v>1E-3</v>
      </c>
      <c r="T89" s="162"/>
      <c r="U89" s="162"/>
      <c r="V89" s="162">
        <f t="shared" si="20"/>
        <v>0</v>
      </c>
      <c r="W89" s="11"/>
      <c r="X89" s="11">
        <v>0</v>
      </c>
      <c r="Y89" s="10"/>
      <c r="Z89" s="11">
        <v>0</v>
      </c>
    </row>
    <row r="90" spans="1:26" ht="24.95" customHeight="1" x14ac:dyDescent="0.25">
      <c r="A90" s="169">
        <v>52</v>
      </c>
      <c r="B90" s="170" t="s">
        <v>106</v>
      </c>
      <c r="C90" s="184" t="s">
        <v>159</v>
      </c>
      <c r="D90" s="170" t="s">
        <v>160</v>
      </c>
      <c r="E90" s="170" t="s">
        <v>126</v>
      </c>
      <c r="F90" s="171">
        <v>7</v>
      </c>
      <c r="G90" s="172"/>
      <c r="H90" s="172"/>
      <c r="I90" s="173">
        <f t="shared" si="14"/>
        <v>0</v>
      </c>
      <c r="J90" s="173">
        <f t="shared" si="15"/>
        <v>0</v>
      </c>
      <c r="K90" s="10">
        <f t="shared" si="16"/>
        <v>0</v>
      </c>
      <c r="L90" s="10">
        <f t="shared" si="17"/>
        <v>0</v>
      </c>
      <c r="M90" s="10">
        <f t="shared" si="18"/>
        <v>0</v>
      </c>
      <c r="N90" s="11">
        <v>0</v>
      </c>
      <c r="O90" s="11"/>
      <c r="P90" s="162">
        <v>1.73E-3</v>
      </c>
      <c r="Q90" s="162"/>
      <c r="R90" s="162">
        <v>1.73E-3</v>
      </c>
      <c r="S90" s="162">
        <f t="shared" si="19"/>
        <v>1.2E-2</v>
      </c>
      <c r="T90" s="162"/>
      <c r="U90" s="162"/>
      <c r="V90" s="162">
        <f t="shared" si="20"/>
        <v>0</v>
      </c>
      <c r="W90" s="11"/>
      <c r="X90" s="11">
        <v>0</v>
      </c>
      <c r="Y90" s="10"/>
      <c r="Z90" s="11">
        <v>0</v>
      </c>
    </row>
    <row r="91" spans="1:26" ht="24.95" customHeight="1" x14ac:dyDescent="0.25">
      <c r="A91" s="169">
        <v>53</v>
      </c>
      <c r="B91" s="170" t="s">
        <v>106</v>
      </c>
      <c r="C91" s="184" t="s">
        <v>161</v>
      </c>
      <c r="D91" s="170" t="s">
        <v>162</v>
      </c>
      <c r="E91" s="170" t="s">
        <v>126</v>
      </c>
      <c r="F91" s="171">
        <v>6</v>
      </c>
      <c r="G91" s="172"/>
      <c r="H91" s="172"/>
      <c r="I91" s="173">
        <f t="shared" si="14"/>
        <v>0</v>
      </c>
      <c r="J91" s="173">
        <f t="shared" si="15"/>
        <v>0</v>
      </c>
      <c r="K91" s="10">
        <f t="shared" si="16"/>
        <v>0</v>
      </c>
      <c r="L91" s="10">
        <f t="shared" si="17"/>
        <v>0</v>
      </c>
      <c r="M91" s="10">
        <f t="shared" si="18"/>
        <v>0</v>
      </c>
      <c r="N91" s="11">
        <v>0</v>
      </c>
      <c r="O91" s="11"/>
      <c r="P91" s="162">
        <v>5.1000000000000004E-4</v>
      </c>
      <c r="Q91" s="162"/>
      <c r="R91" s="162">
        <v>5.1000000000000004E-4</v>
      </c>
      <c r="S91" s="162">
        <f t="shared" si="19"/>
        <v>3.0000000000000001E-3</v>
      </c>
      <c r="T91" s="162"/>
      <c r="U91" s="162"/>
      <c r="V91" s="162">
        <f t="shared" si="20"/>
        <v>0</v>
      </c>
      <c r="W91" s="11"/>
      <c r="X91" s="11">
        <v>0</v>
      </c>
      <c r="Y91" s="10"/>
      <c r="Z91" s="11">
        <v>0</v>
      </c>
    </row>
    <row r="92" spans="1:26" ht="24.95" customHeight="1" x14ac:dyDescent="0.25">
      <c r="A92" s="169">
        <v>54</v>
      </c>
      <c r="B92" s="170" t="s">
        <v>106</v>
      </c>
      <c r="C92" s="184" t="s">
        <v>163</v>
      </c>
      <c r="D92" s="170" t="s">
        <v>164</v>
      </c>
      <c r="E92" s="170" t="s">
        <v>126</v>
      </c>
      <c r="F92" s="171">
        <v>7</v>
      </c>
      <c r="G92" s="172"/>
      <c r="H92" s="172"/>
      <c r="I92" s="173">
        <f t="shared" si="14"/>
        <v>0</v>
      </c>
      <c r="J92" s="173">
        <f t="shared" si="15"/>
        <v>0</v>
      </c>
      <c r="K92" s="10">
        <f t="shared" si="16"/>
        <v>0</v>
      </c>
      <c r="L92" s="10">
        <f t="shared" si="17"/>
        <v>0</v>
      </c>
      <c r="M92" s="10">
        <f t="shared" si="18"/>
        <v>0</v>
      </c>
      <c r="N92" s="11">
        <v>0</v>
      </c>
      <c r="O92" s="11"/>
      <c r="P92" s="162">
        <v>0</v>
      </c>
      <c r="Q92" s="162"/>
      <c r="R92" s="162">
        <v>0</v>
      </c>
      <c r="S92" s="162">
        <f t="shared" si="19"/>
        <v>0</v>
      </c>
      <c r="T92" s="162"/>
      <c r="U92" s="162"/>
      <c r="V92" s="162">
        <f t="shared" si="20"/>
        <v>0</v>
      </c>
      <c r="W92" s="11"/>
      <c r="X92" s="11">
        <v>0</v>
      </c>
      <c r="Y92" s="10"/>
      <c r="Z92" s="11">
        <v>0</v>
      </c>
    </row>
    <row r="93" spans="1:26" ht="24.95" customHeight="1" x14ac:dyDescent="0.25">
      <c r="A93" s="163">
        <v>55</v>
      </c>
      <c r="B93" s="164" t="s">
        <v>154</v>
      </c>
      <c r="C93" s="182" t="s">
        <v>165</v>
      </c>
      <c r="D93" s="164" t="s">
        <v>166</v>
      </c>
      <c r="E93" s="164" t="s">
        <v>94</v>
      </c>
      <c r="F93" s="165">
        <v>222.191</v>
      </c>
      <c r="G93" s="166"/>
      <c r="H93" s="166"/>
      <c r="I93" s="167">
        <f t="shared" si="14"/>
        <v>0</v>
      </c>
      <c r="J93" s="167">
        <f t="shared" si="15"/>
        <v>0</v>
      </c>
      <c r="K93" s="10">
        <f t="shared" si="16"/>
        <v>0</v>
      </c>
      <c r="L93" s="10">
        <f t="shared" si="17"/>
        <v>0</v>
      </c>
      <c r="M93" s="10">
        <f t="shared" si="18"/>
        <v>0</v>
      </c>
      <c r="N93" s="11">
        <v>0</v>
      </c>
      <c r="O93" s="11"/>
      <c r="P93" s="162">
        <v>3.3E-4</v>
      </c>
      <c r="Q93" s="162"/>
      <c r="R93" s="162">
        <v>3.3E-4</v>
      </c>
      <c r="S93" s="162">
        <f t="shared" si="19"/>
        <v>7.2999999999999995E-2</v>
      </c>
      <c r="T93" s="162"/>
      <c r="U93" s="162"/>
      <c r="V93" s="162">
        <f t="shared" si="20"/>
        <v>0</v>
      </c>
      <c r="W93" s="11"/>
      <c r="X93" s="11">
        <v>0</v>
      </c>
      <c r="Y93" s="10"/>
      <c r="Z93" s="11">
        <v>0</v>
      </c>
    </row>
    <row r="94" spans="1:26" ht="24.95" customHeight="1" x14ac:dyDescent="0.25">
      <c r="A94" s="169">
        <v>56</v>
      </c>
      <c r="B94" s="170" t="s">
        <v>167</v>
      </c>
      <c r="C94" s="184" t="s">
        <v>168</v>
      </c>
      <c r="D94" s="170" t="s">
        <v>169</v>
      </c>
      <c r="E94" s="170" t="s">
        <v>94</v>
      </c>
      <c r="F94" s="171">
        <v>255.52</v>
      </c>
      <c r="G94" s="172"/>
      <c r="H94" s="172"/>
      <c r="I94" s="173">
        <f t="shared" si="14"/>
        <v>0</v>
      </c>
      <c r="J94" s="173">
        <f t="shared" si="15"/>
        <v>0</v>
      </c>
      <c r="K94" s="10">
        <f t="shared" si="16"/>
        <v>0</v>
      </c>
      <c r="L94" s="10">
        <f t="shared" si="17"/>
        <v>0</v>
      </c>
      <c r="M94" s="10">
        <f t="shared" si="18"/>
        <v>0</v>
      </c>
      <c r="N94" s="11">
        <v>0</v>
      </c>
      <c r="O94" s="11"/>
      <c r="P94" s="162">
        <v>0</v>
      </c>
      <c r="Q94" s="162"/>
      <c r="R94" s="162">
        <v>0</v>
      </c>
      <c r="S94" s="162">
        <f t="shared" si="19"/>
        <v>0</v>
      </c>
      <c r="T94" s="162"/>
      <c r="U94" s="162"/>
      <c r="V94" s="162">
        <f t="shared" si="20"/>
        <v>0</v>
      </c>
      <c r="W94" s="11"/>
      <c r="X94" s="11">
        <v>0</v>
      </c>
      <c r="Y94" s="10"/>
      <c r="Z94" s="11">
        <v>0</v>
      </c>
    </row>
    <row r="95" spans="1:26" ht="24.95" customHeight="1" x14ac:dyDescent="0.25">
      <c r="A95" s="163">
        <v>57</v>
      </c>
      <c r="B95" s="164" t="s">
        <v>154</v>
      </c>
      <c r="C95" s="182" t="s">
        <v>170</v>
      </c>
      <c r="D95" s="164" t="s">
        <v>171</v>
      </c>
      <c r="E95" s="164" t="s">
        <v>94</v>
      </c>
      <c r="F95" s="165">
        <v>172.31200000000001</v>
      </c>
      <c r="G95" s="166"/>
      <c r="H95" s="166"/>
      <c r="I95" s="167">
        <f t="shared" si="14"/>
        <v>0</v>
      </c>
      <c r="J95" s="167">
        <f t="shared" si="15"/>
        <v>0</v>
      </c>
      <c r="K95" s="10">
        <f t="shared" si="16"/>
        <v>0</v>
      </c>
      <c r="L95" s="10">
        <f t="shared" si="17"/>
        <v>0</v>
      </c>
      <c r="M95" s="10">
        <f t="shared" si="18"/>
        <v>0</v>
      </c>
      <c r="N95" s="11">
        <v>0</v>
      </c>
      <c r="O95" s="11"/>
      <c r="P95" s="162">
        <v>9.0000000000000006E-5</v>
      </c>
      <c r="Q95" s="162"/>
      <c r="R95" s="162">
        <v>9.0000000000000006E-5</v>
      </c>
      <c r="S95" s="162">
        <f t="shared" si="19"/>
        <v>1.6E-2</v>
      </c>
      <c r="T95" s="162"/>
      <c r="U95" s="162"/>
      <c r="V95" s="162">
        <f t="shared" si="20"/>
        <v>0</v>
      </c>
      <c r="W95" s="11"/>
      <c r="X95" s="11">
        <v>0</v>
      </c>
      <c r="Y95" s="10"/>
      <c r="Z95" s="11">
        <v>0</v>
      </c>
    </row>
    <row r="96" spans="1:26" ht="24.95" customHeight="1" x14ac:dyDescent="0.25">
      <c r="A96" s="169">
        <v>58</v>
      </c>
      <c r="B96" s="170" t="s">
        <v>167</v>
      </c>
      <c r="C96" s="184" t="s">
        <v>168</v>
      </c>
      <c r="D96" s="170" t="s">
        <v>169</v>
      </c>
      <c r="E96" s="170" t="s">
        <v>94</v>
      </c>
      <c r="F96" s="171">
        <v>227.88300000000001</v>
      </c>
      <c r="G96" s="172"/>
      <c r="H96" s="172"/>
      <c r="I96" s="173">
        <f t="shared" si="14"/>
        <v>0</v>
      </c>
      <c r="J96" s="173">
        <f t="shared" si="15"/>
        <v>0</v>
      </c>
      <c r="K96" s="10">
        <f t="shared" si="16"/>
        <v>0</v>
      </c>
      <c r="L96" s="10">
        <f t="shared" si="17"/>
        <v>0</v>
      </c>
      <c r="M96" s="10">
        <f t="shared" si="18"/>
        <v>0</v>
      </c>
      <c r="N96" s="11">
        <v>0</v>
      </c>
      <c r="O96" s="11"/>
      <c r="P96" s="162">
        <v>0</v>
      </c>
      <c r="Q96" s="162"/>
      <c r="R96" s="162">
        <v>0</v>
      </c>
      <c r="S96" s="162">
        <f t="shared" si="19"/>
        <v>0</v>
      </c>
      <c r="T96" s="162"/>
      <c r="U96" s="162"/>
      <c r="V96" s="162">
        <f t="shared" si="20"/>
        <v>0</v>
      </c>
      <c r="W96" s="11"/>
      <c r="X96" s="11">
        <v>0</v>
      </c>
      <c r="Y96" s="10"/>
      <c r="Z96" s="11">
        <v>0</v>
      </c>
    </row>
    <row r="97" spans="1:26" ht="24.95" customHeight="1" x14ac:dyDescent="0.25">
      <c r="A97" s="169">
        <v>59</v>
      </c>
      <c r="B97" s="170" t="s">
        <v>41</v>
      </c>
      <c r="C97" s="184" t="s">
        <v>172</v>
      </c>
      <c r="D97" s="170" t="s">
        <v>173</v>
      </c>
      <c r="E97" s="170" t="s">
        <v>38</v>
      </c>
      <c r="F97" s="171">
        <v>541.05999999999995</v>
      </c>
      <c r="G97" s="172"/>
      <c r="H97" s="172"/>
      <c r="I97" s="173">
        <f t="shared" si="14"/>
        <v>0</v>
      </c>
      <c r="J97" s="173">
        <f t="shared" si="15"/>
        <v>0</v>
      </c>
      <c r="K97" s="10">
        <f t="shared" si="16"/>
        <v>0</v>
      </c>
      <c r="L97" s="10">
        <f t="shared" si="17"/>
        <v>0</v>
      </c>
      <c r="M97" s="10">
        <f t="shared" si="18"/>
        <v>0</v>
      </c>
      <c r="N97" s="11">
        <v>0</v>
      </c>
      <c r="O97" s="11"/>
      <c r="P97" s="162">
        <v>0</v>
      </c>
      <c r="Q97" s="162"/>
      <c r="R97" s="162">
        <v>0</v>
      </c>
      <c r="S97" s="162">
        <f t="shared" si="19"/>
        <v>0</v>
      </c>
      <c r="T97" s="162"/>
      <c r="U97" s="162"/>
      <c r="V97" s="162">
        <f t="shared" si="20"/>
        <v>0</v>
      </c>
      <c r="W97" s="11"/>
      <c r="X97" s="11">
        <v>0</v>
      </c>
      <c r="Y97" s="10"/>
      <c r="Z97" s="11">
        <v>0</v>
      </c>
    </row>
    <row r="98" spans="1:26" ht="24.95" customHeight="1" x14ac:dyDescent="0.25">
      <c r="A98" s="163">
        <v>60</v>
      </c>
      <c r="B98" s="164" t="s">
        <v>154</v>
      </c>
      <c r="C98" s="182" t="s">
        <v>174</v>
      </c>
      <c r="D98" s="164" t="s">
        <v>175</v>
      </c>
      <c r="E98" s="164" t="s">
        <v>38</v>
      </c>
      <c r="F98" s="165">
        <v>9</v>
      </c>
      <c r="G98" s="166"/>
      <c r="H98" s="166"/>
      <c r="I98" s="167">
        <f t="shared" si="14"/>
        <v>0</v>
      </c>
      <c r="J98" s="167">
        <f t="shared" si="15"/>
        <v>0</v>
      </c>
      <c r="K98" s="10">
        <f t="shared" si="16"/>
        <v>0</v>
      </c>
      <c r="L98" s="10">
        <f t="shared" si="17"/>
        <v>0</v>
      </c>
      <c r="M98" s="10">
        <f t="shared" si="18"/>
        <v>0</v>
      </c>
      <c r="N98" s="11">
        <v>0</v>
      </c>
      <c r="O98" s="11"/>
      <c r="P98" s="162">
        <v>4.0000000000000003E-5</v>
      </c>
      <c r="Q98" s="162"/>
      <c r="R98" s="162">
        <v>4.0000000000000003E-5</v>
      </c>
      <c r="S98" s="162">
        <f t="shared" si="19"/>
        <v>0</v>
      </c>
      <c r="T98" s="162"/>
      <c r="U98" s="162"/>
      <c r="V98" s="162">
        <f t="shared" si="20"/>
        <v>0</v>
      </c>
      <c r="W98" s="11"/>
      <c r="X98" s="11">
        <v>0</v>
      </c>
      <c r="Y98" s="10"/>
      <c r="Z98" s="11">
        <v>0</v>
      </c>
    </row>
    <row r="99" spans="1:26" ht="24.95" customHeight="1" x14ac:dyDescent="0.25">
      <c r="A99" s="169">
        <v>61</v>
      </c>
      <c r="B99" s="170" t="s">
        <v>167</v>
      </c>
      <c r="C99" s="184" t="s">
        <v>176</v>
      </c>
      <c r="D99" s="170" t="s">
        <v>177</v>
      </c>
      <c r="E99" s="170" t="s">
        <v>94</v>
      </c>
      <c r="F99" s="171">
        <v>1.6</v>
      </c>
      <c r="G99" s="172"/>
      <c r="H99" s="172"/>
      <c r="I99" s="173">
        <f t="shared" si="14"/>
        <v>0</v>
      </c>
      <c r="J99" s="173">
        <f t="shared" si="15"/>
        <v>0</v>
      </c>
      <c r="K99" s="10">
        <f t="shared" si="16"/>
        <v>0</v>
      </c>
      <c r="L99" s="10">
        <f t="shared" si="17"/>
        <v>0</v>
      </c>
      <c r="M99" s="10">
        <f t="shared" si="18"/>
        <v>0</v>
      </c>
      <c r="N99" s="11">
        <v>0</v>
      </c>
      <c r="O99" s="11"/>
      <c r="P99" s="162">
        <v>0</v>
      </c>
      <c r="Q99" s="162"/>
      <c r="R99" s="162">
        <v>0</v>
      </c>
      <c r="S99" s="162">
        <f t="shared" si="19"/>
        <v>0</v>
      </c>
      <c r="T99" s="162"/>
      <c r="U99" s="162"/>
      <c r="V99" s="162">
        <f t="shared" si="20"/>
        <v>0</v>
      </c>
      <c r="W99" s="11"/>
      <c r="X99" s="11">
        <v>0</v>
      </c>
      <c r="Y99" s="10"/>
      <c r="Z99" s="11">
        <v>0</v>
      </c>
    </row>
    <row r="100" spans="1:26" ht="24.95" customHeight="1" x14ac:dyDescent="0.25">
      <c r="A100" s="169">
        <v>62</v>
      </c>
      <c r="B100" s="170" t="s">
        <v>106</v>
      </c>
      <c r="C100" s="184" t="s">
        <v>178</v>
      </c>
      <c r="D100" s="170" t="s">
        <v>179</v>
      </c>
      <c r="E100" s="170" t="s">
        <v>38</v>
      </c>
      <c r="F100" s="171">
        <v>9</v>
      </c>
      <c r="G100" s="172"/>
      <c r="H100" s="172"/>
      <c r="I100" s="173">
        <f t="shared" si="14"/>
        <v>0</v>
      </c>
      <c r="J100" s="173">
        <f t="shared" si="15"/>
        <v>0</v>
      </c>
      <c r="K100" s="10">
        <f t="shared" si="16"/>
        <v>0</v>
      </c>
      <c r="L100" s="10">
        <f t="shared" si="17"/>
        <v>0</v>
      </c>
      <c r="M100" s="10">
        <f t="shared" si="18"/>
        <v>0</v>
      </c>
      <c r="N100" s="11">
        <v>0</v>
      </c>
      <c r="O100" s="11"/>
      <c r="P100" s="162">
        <v>0</v>
      </c>
      <c r="Q100" s="162"/>
      <c r="R100" s="162">
        <v>0</v>
      </c>
      <c r="S100" s="162">
        <f t="shared" si="19"/>
        <v>0</v>
      </c>
      <c r="T100" s="162"/>
      <c r="U100" s="162"/>
      <c r="V100" s="162">
        <f t="shared" si="20"/>
        <v>0</v>
      </c>
      <c r="W100" s="11"/>
      <c r="X100" s="11">
        <v>0</v>
      </c>
      <c r="Y100" s="10"/>
      <c r="Z100" s="11">
        <v>0</v>
      </c>
    </row>
    <row r="101" spans="1:26" ht="24.95" customHeight="1" x14ac:dyDescent="0.25">
      <c r="A101" s="169">
        <v>63</v>
      </c>
      <c r="B101" s="170" t="s">
        <v>41</v>
      </c>
      <c r="C101" s="184" t="s">
        <v>180</v>
      </c>
      <c r="D101" s="170" t="s">
        <v>181</v>
      </c>
      <c r="E101" s="170" t="s">
        <v>38</v>
      </c>
      <c r="F101" s="171">
        <v>20</v>
      </c>
      <c r="G101" s="172"/>
      <c r="H101" s="172"/>
      <c r="I101" s="173">
        <f t="shared" si="14"/>
        <v>0</v>
      </c>
      <c r="J101" s="173">
        <f t="shared" si="15"/>
        <v>0</v>
      </c>
      <c r="K101" s="10">
        <f t="shared" si="16"/>
        <v>0</v>
      </c>
      <c r="L101" s="10">
        <f t="shared" si="17"/>
        <v>0</v>
      </c>
      <c r="M101" s="10">
        <f t="shared" si="18"/>
        <v>0</v>
      </c>
      <c r="N101" s="11">
        <v>0</v>
      </c>
      <c r="O101" s="11"/>
      <c r="P101" s="162">
        <v>0</v>
      </c>
      <c r="Q101" s="162"/>
      <c r="R101" s="162">
        <v>0</v>
      </c>
      <c r="S101" s="162">
        <f t="shared" si="19"/>
        <v>0</v>
      </c>
      <c r="T101" s="162"/>
      <c r="U101" s="162"/>
      <c r="V101" s="162">
        <f t="shared" si="20"/>
        <v>0</v>
      </c>
      <c r="W101" s="11"/>
      <c r="X101" s="11">
        <v>0</v>
      </c>
      <c r="Y101" s="10"/>
      <c r="Z101" s="11">
        <v>0</v>
      </c>
    </row>
    <row r="102" spans="1:26" ht="24.95" customHeight="1" x14ac:dyDescent="0.25">
      <c r="A102" s="163">
        <v>64</v>
      </c>
      <c r="B102" s="164" t="s">
        <v>154</v>
      </c>
      <c r="C102" s="182" t="s">
        <v>182</v>
      </c>
      <c r="D102" s="164" t="s">
        <v>183</v>
      </c>
      <c r="E102" s="164" t="s">
        <v>38</v>
      </c>
      <c r="F102" s="165">
        <v>46</v>
      </c>
      <c r="G102" s="166"/>
      <c r="H102" s="166"/>
      <c r="I102" s="167">
        <f t="shared" si="14"/>
        <v>0</v>
      </c>
      <c r="J102" s="167">
        <f t="shared" si="15"/>
        <v>0</v>
      </c>
      <c r="K102" s="10">
        <f t="shared" si="16"/>
        <v>0</v>
      </c>
      <c r="L102" s="10">
        <f t="shared" si="17"/>
        <v>0</v>
      </c>
      <c r="M102" s="10">
        <f t="shared" si="18"/>
        <v>0</v>
      </c>
      <c r="N102" s="11">
        <v>0</v>
      </c>
      <c r="O102" s="11"/>
      <c r="P102" s="162">
        <v>4.0000000000000003E-5</v>
      </c>
      <c r="Q102" s="162"/>
      <c r="R102" s="162">
        <v>4.0000000000000003E-5</v>
      </c>
      <c r="S102" s="162">
        <f t="shared" si="19"/>
        <v>2E-3</v>
      </c>
      <c r="T102" s="162"/>
      <c r="U102" s="162"/>
      <c r="V102" s="162">
        <f t="shared" si="20"/>
        <v>0</v>
      </c>
      <c r="W102" s="11"/>
      <c r="X102" s="11">
        <v>0</v>
      </c>
      <c r="Y102" s="10"/>
      <c r="Z102" s="11">
        <v>0</v>
      </c>
    </row>
    <row r="103" spans="1:26" ht="24.95" customHeight="1" x14ac:dyDescent="0.25">
      <c r="A103" s="169">
        <v>65</v>
      </c>
      <c r="B103" s="170" t="s">
        <v>41</v>
      </c>
      <c r="C103" s="184" t="s">
        <v>184</v>
      </c>
      <c r="D103" s="170" t="s">
        <v>185</v>
      </c>
      <c r="E103" s="170" t="s">
        <v>94</v>
      </c>
      <c r="F103" s="171">
        <v>1.04</v>
      </c>
      <c r="G103" s="172"/>
      <c r="H103" s="172"/>
      <c r="I103" s="173">
        <f t="shared" si="14"/>
        <v>0</v>
      </c>
      <c r="J103" s="173">
        <f t="shared" si="15"/>
        <v>0</v>
      </c>
      <c r="K103" s="10">
        <f t="shared" si="16"/>
        <v>0</v>
      </c>
      <c r="L103" s="10">
        <f t="shared" si="17"/>
        <v>0</v>
      </c>
      <c r="M103" s="10">
        <f t="shared" si="18"/>
        <v>0</v>
      </c>
      <c r="N103" s="11">
        <v>0</v>
      </c>
      <c r="O103" s="11"/>
      <c r="P103" s="162">
        <v>0</v>
      </c>
      <c r="Q103" s="162"/>
      <c r="R103" s="162">
        <v>0</v>
      </c>
      <c r="S103" s="162">
        <f t="shared" si="19"/>
        <v>0</v>
      </c>
      <c r="T103" s="162"/>
      <c r="U103" s="162"/>
      <c r="V103" s="162">
        <f t="shared" si="20"/>
        <v>0</v>
      </c>
      <c r="W103" s="11"/>
      <c r="X103" s="11">
        <v>0</v>
      </c>
      <c r="Y103" s="10"/>
      <c r="Z103" s="11">
        <v>0</v>
      </c>
    </row>
    <row r="104" spans="1:26" ht="24.95" customHeight="1" x14ac:dyDescent="0.25">
      <c r="A104" s="169">
        <v>66</v>
      </c>
      <c r="B104" s="170" t="s">
        <v>41</v>
      </c>
      <c r="C104" s="184" t="s">
        <v>186</v>
      </c>
      <c r="D104" s="170" t="s">
        <v>187</v>
      </c>
      <c r="E104" s="170" t="s">
        <v>38</v>
      </c>
      <c r="F104" s="171">
        <v>4</v>
      </c>
      <c r="G104" s="172"/>
      <c r="H104" s="172"/>
      <c r="I104" s="173">
        <f t="shared" si="14"/>
        <v>0</v>
      </c>
      <c r="J104" s="173">
        <f t="shared" si="15"/>
        <v>0</v>
      </c>
      <c r="K104" s="10">
        <f t="shared" si="16"/>
        <v>0</v>
      </c>
      <c r="L104" s="10">
        <f t="shared" si="17"/>
        <v>0</v>
      </c>
      <c r="M104" s="10">
        <f t="shared" si="18"/>
        <v>0</v>
      </c>
      <c r="N104" s="11">
        <v>0</v>
      </c>
      <c r="O104" s="11"/>
      <c r="P104" s="162">
        <v>0</v>
      </c>
      <c r="Q104" s="162"/>
      <c r="R104" s="162">
        <v>0</v>
      </c>
      <c r="S104" s="162">
        <f t="shared" si="19"/>
        <v>0</v>
      </c>
      <c r="T104" s="162"/>
      <c r="U104" s="162"/>
      <c r="V104" s="162">
        <f t="shared" si="20"/>
        <v>0</v>
      </c>
      <c r="W104" s="11"/>
      <c r="X104" s="11">
        <v>0</v>
      </c>
      <c r="Y104" s="10"/>
      <c r="Z104" s="11">
        <v>0</v>
      </c>
    </row>
    <row r="105" spans="1:26" ht="24.95" customHeight="1" x14ac:dyDescent="0.25">
      <c r="A105" s="169">
        <v>67</v>
      </c>
      <c r="B105" s="170" t="s">
        <v>41</v>
      </c>
      <c r="C105" s="184" t="s">
        <v>188</v>
      </c>
      <c r="D105" s="170" t="s">
        <v>189</v>
      </c>
      <c r="E105" s="170" t="s">
        <v>38</v>
      </c>
      <c r="F105" s="171">
        <v>2</v>
      </c>
      <c r="G105" s="172"/>
      <c r="H105" s="172"/>
      <c r="I105" s="173">
        <f t="shared" si="14"/>
        <v>0</v>
      </c>
      <c r="J105" s="173">
        <f t="shared" si="15"/>
        <v>0</v>
      </c>
      <c r="K105" s="10">
        <f t="shared" si="16"/>
        <v>0</v>
      </c>
      <c r="L105" s="10">
        <f t="shared" si="17"/>
        <v>0</v>
      </c>
      <c r="M105" s="10">
        <f t="shared" si="18"/>
        <v>0</v>
      </c>
      <c r="N105" s="11">
        <v>0</v>
      </c>
      <c r="O105" s="11"/>
      <c r="P105" s="162">
        <v>0</v>
      </c>
      <c r="Q105" s="162"/>
      <c r="R105" s="162">
        <v>0</v>
      </c>
      <c r="S105" s="162">
        <f t="shared" si="19"/>
        <v>0</v>
      </c>
      <c r="T105" s="162"/>
      <c r="U105" s="162"/>
      <c r="V105" s="162">
        <f t="shared" si="20"/>
        <v>0</v>
      </c>
      <c r="W105" s="11"/>
      <c r="X105" s="11">
        <v>0</v>
      </c>
      <c r="Y105" s="10"/>
      <c r="Z105" s="11">
        <v>0</v>
      </c>
    </row>
    <row r="106" spans="1:26" ht="24.95" customHeight="1" x14ac:dyDescent="0.25">
      <c r="A106" s="163">
        <v>68</v>
      </c>
      <c r="B106" s="164" t="s">
        <v>154</v>
      </c>
      <c r="C106" s="182" t="s">
        <v>190</v>
      </c>
      <c r="D106" s="164" t="s">
        <v>191</v>
      </c>
      <c r="E106" s="164" t="s">
        <v>34</v>
      </c>
      <c r="F106" s="165">
        <v>86</v>
      </c>
      <c r="G106" s="166"/>
      <c r="H106" s="166"/>
      <c r="I106" s="167">
        <f t="shared" si="14"/>
        <v>0</v>
      </c>
      <c r="J106" s="167">
        <f t="shared" si="15"/>
        <v>0</v>
      </c>
      <c r="K106" s="10">
        <f t="shared" si="16"/>
        <v>0</v>
      </c>
      <c r="L106" s="10">
        <f t="shared" si="17"/>
        <v>0</v>
      </c>
      <c r="M106" s="10">
        <f t="shared" si="18"/>
        <v>0</v>
      </c>
      <c r="N106" s="11">
        <v>0</v>
      </c>
      <c r="O106" s="11"/>
      <c r="P106" s="162">
        <v>3.0000000000000001E-5</v>
      </c>
      <c r="Q106" s="162"/>
      <c r="R106" s="162">
        <v>3.0000000000000001E-5</v>
      </c>
      <c r="S106" s="162">
        <f t="shared" si="19"/>
        <v>3.0000000000000001E-3</v>
      </c>
      <c r="T106" s="162"/>
      <c r="U106" s="162"/>
      <c r="V106" s="162">
        <f t="shared" si="20"/>
        <v>0</v>
      </c>
      <c r="W106" s="11"/>
      <c r="X106" s="11">
        <v>0</v>
      </c>
      <c r="Y106" s="10"/>
      <c r="Z106" s="11">
        <v>0</v>
      </c>
    </row>
    <row r="107" spans="1:26" ht="24.95" customHeight="1" x14ac:dyDescent="0.25">
      <c r="A107" s="163">
        <v>69</v>
      </c>
      <c r="B107" s="164" t="s">
        <v>154</v>
      </c>
      <c r="C107" s="182" t="s">
        <v>192</v>
      </c>
      <c r="D107" s="164" t="s">
        <v>193</v>
      </c>
      <c r="E107" s="164" t="s">
        <v>94</v>
      </c>
      <c r="F107" s="165">
        <v>208</v>
      </c>
      <c r="G107" s="166"/>
      <c r="H107" s="166"/>
      <c r="I107" s="167">
        <f t="shared" si="14"/>
        <v>0</v>
      </c>
      <c r="J107" s="167">
        <f t="shared" si="15"/>
        <v>0</v>
      </c>
      <c r="K107" s="10">
        <f t="shared" si="16"/>
        <v>0</v>
      </c>
      <c r="L107" s="10">
        <f t="shared" si="17"/>
        <v>0</v>
      </c>
      <c r="M107" s="10">
        <f t="shared" si="18"/>
        <v>0</v>
      </c>
      <c r="N107" s="11">
        <v>0</v>
      </c>
      <c r="O107" s="11"/>
      <c r="P107" s="162">
        <v>0</v>
      </c>
      <c r="Q107" s="162"/>
      <c r="R107" s="162">
        <v>0</v>
      </c>
      <c r="S107" s="162">
        <f t="shared" si="19"/>
        <v>0</v>
      </c>
      <c r="T107" s="162"/>
      <c r="U107" s="162"/>
      <c r="V107" s="162">
        <f t="shared" si="20"/>
        <v>0</v>
      </c>
      <c r="W107" s="11"/>
      <c r="X107" s="11">
        <v>0</v>
      </c>
      <c r="Y107" s="10"/>
      <c r="Z107" s="11">
        <v>0</v>
      </c>
    </row>
    <row r="108" spans="1:26" ht="24.95" customHeight="1" x14ac:dyDescent="0.25">
      <c r="A108" s="169">
        <v>70</v>
      </c>
      <c r="B108" s="170" t="s">
        <v>167</v>
      </c>
      <c r="C108" s="184" t="s">
        <v>194</v>
      </c>
      <c r="D108" s="170" t="s">
        <v>195</v>
      </c>
      <c r="E108" s="170" t="s">
        <v>94</v>
      </c>
      <c r="F108" s="171">
        <v>239.2</v>
      </c>
      <c r="G108" s="172"/>
      <c r="H108" s="172"/>
      <c r="I108" s="173">
        <f t="shared" si="14"/>
        <v>0</v>
      </c>
      <c r="J108" s="173">
        <f t="shared" si="15"/>
        <v>0</v>
      </c>
      <c r="K108" s="10">
        <f t="shared" si="16"/>
        <v>0</v>
      </c>
      <c r="L108" s="10">
        <f t="shared" si="17"/>
        <v>0</v>
      </c>
      <c r="M108" s="10">
        <f t="shared" si="18"/>
        <v>0</v>
      </c>
      <c r="N108" s="11">
        <v>0</v>
      </c>
      <c r="O108" s="11"/>
      <c r="P108" s="162">
        <v>0</v>
      </c>
      <c r="Q108" s="162"/>
      <c r="R108" s="162">
        <v>0</v>
      </c>
      <c r="S108" s="162">
        <f t="shared" si="19"/>
        <v>0</v>
      </c>
      <c r="T108" s="162"/>
      <c r="U108" s="162"/>
      <c r="V108" s="162">
        <f t="shared" si="20"/>
        <v>0</v>
      </c>
      <c r="W108" s="11"/>
      <c r="X108" s="11">
        <v>0</v>
      </c>
      <c r="Y108" s="10"/>
      <c r="Z108" s="11">
        <v>0</v>
      </c>
    </row>
    <row r="109" spans="1:26" ht="24.95" customHeight="1" x14ac:dyDescent="0.25">
      <c r="A109" s="163">
        <v>71</v>
      </c>
      <c r="B109" s="164" t="s">
        <v>154</v>
      </c>
      <c r="C109" s="182" t="s">
        <v>196</v>
      </c>
      <c r="D109" s="164" t="s">
        <v>197</v>
      </c>
      <c r="E109" s="164" t="s">
        <v>99</v>
      </c>
      <c r="F109" s="165">
        <v>1.1319999999999999</v>
      </c>
      <c r="G109" s="166"/>
      <c r="H109" s="166"/>
      <c r="I109" s="167">
        <f t="shared" si="14"/>
        <v>0</v>
      </c>
      <c r="J109" s="167">
        <f t="shared" si="15"/>
        <v>0</v>
      </c>
      <c r="K109" s="10">
        <f t="shared" si="16"/>
        <v>0</v>
      </c>
      <c r="L109" s="10">
        <f t="shared" si="17"/>
        <v>0</v>
      </c>
      <c r="M109" s="10">
        <f t="shared" si="18"/>
        <v>0</v>
      </c>
      <c r="N109" s="11">
        <v>0</v>
      </c>
      <c r="O109" s="11"/>
      <c r="P109" s="162">
        <v>0</v>
      </c>
      <c r="Q109" s="162"/>
      <c r="R109" s="162">
        <v>0</v>
      </c>
      <c r="S109" s="162">
        <f t="shared" si="19"/>
        <v>0</v>
      </c>
      <c r="T109" s="162"/>
      <c r="U109" s="162"/>
      <c r="V109" s="162">
        <f t="shared" si="20"/>
        <v>0</v>
      </c>
      <c r="W109" s="11"/>
      <c r="X109" s="11">
        <v>0</v>
      </c>
      <c r="Y109" s="10"/>
      <c r="Z109" s="11">
        <v>0</v>
      </c>
    </row>
    <row r="110" spans="1:26" x14ac:dyDescent="0.25">
      <c r="A110" s="159"/>
      <c r="B110" s="11"/>
      <c r="C110" s="160" t="s">
        <v>152</v>
      </c>
      <c r="D110" s="161" t="s">
        <v>153</v>
      </c>
      <c r="E110" s="12"/>
      <c r="F110" s="158"/>
      <c r="G110" s="149">
        <f>ROUND((SUM(L87:L109))/1,2)</f>
        <v>0</v>
      </c>
      <c r="H110" s="149">
        <f>ROUND((SUM(M87:M109))/1,2)</f>
        <v>0</v>
      </c>
      <c r="I110" s="149">
        <f>ROUND((SUM(I87:I109))/1,2)</f>
        <v>0</v>
      </c>
      <c r="J110" s="149"/>
      <c r="K110" s="12"/>
      <c r="L110" s="12">
        <f>ROUND((SUM(L87:L109))/1,2)</f>
        <v>0</v>
      </c>
      <c r="M110" s="12">
        <f>ROUND((SUM(M87:M109))/1,2)</f>
        <v>0</v>
      </c>
      <c r="N110" s="12"/>
      <c r="O110" s="12"/>
      <c r="P110" s="158"/>
      <c r="Q110" s="158"/>
      <c r="R110" s="158"/>
      <c r="S110" s="158">
        <f>ROUND((SUM(S87:S109))/1,2)</f>
        <v>0.11</v>
      </c>
      <c r="T110" s="158"/>
      <c r="U110" s="158"/>
      <c r="V110" s="158">
        <f>ROUND((SUM(V87:V109))/1,2)</f>
        <v>0</v>
      </c>
      <c r="W110" s="11"/>
      <c r="X110" s="11"/>
      <c r="Y110" s="10"/>
      <c r="Z110" s="11"/>
    </row>
    <row r="111" spans="1:26" x14ac:dyDescent="0.25">
      <c r="A111" s="159"/>
      <c r="B111" s="11"/>
      <c r="C111" s="183"/>
      <c r="D111" s="11"/>
      <c r="E111" s="11"/>
      <c r="F111" s="162"/>
      <c r="G111" s="10"/>
      <c r="H111" s="10"/>
      <c r="I111" s="10"/>
      <c r="J111" s="10"/>
      <c r="K111" s="11"/>
      <c r="L111" s="11"/>
      <c r="M111" s="11"/>
      <c r="N111" s="11"/>
      <c r="O111" s="11"/>
      <c r="P111" s="162"/>
      <c r="Q111" s="162"/>
      <c r="R111" s="162"/>
      <c r="S111" s="162"/>
      <c r="T111" s="162"/>
      <c r="U111" s="162"/>
      <c r="V111" s="162"/>
      <c r="W111" s="11"/>
      <c r="X111" s="11"/>
      <c r="Y111" s="10"/>
      <c r="Z111" s="11"/>
    </row>
    <row r="112" spans="1:26" x14ac:dyDescent="0.25">
      <c r="A112" s="159"/>
      <c r="B112" s="11"/>
      <c r="C112" s="160" t="s">
        <v>198</v>
      </c>
      <c r="D112" s="161" t="s">
        <v>199</v>
      </c>
      <c r="E112" s="11"/>
      <c r="F112" s="162"/>
      <c r="G112" s="10"/>
      <c r="H112" s="10"/>
      <c r="I112" s="10"/>
      <c r="J112" s="10"/>
      <c r="K112" s="11"/>
      <c r="L112" s="11"/>
      <c r="M112" s="11"/>
      <c r="N112" s="11"/>
      <c r="O112" s="11"/>
      <c r="P112" s="162"/>
      <c r="Q112" s="162"/>
      <c r="R112" s="162"/>
      <c r="S112" s="162"/>
      <c r="T112" s="162"/>
      <c r="U112" s="162"/>
      <c r="V112" s="162"/>
      <c r="W112" s="11"/>
      <c r="X112" s="11"/>
      <c r="Y112" s="10"/>
      <c r="Z112" s="11"/>
    </row>
    <row r="113" spans="1:26" ht="24.95" customHeight="1" x14ac:dyDescent="0.25">
      <c r="A113" s="163">
        <v>72</v>
      </c>
      <c r="B113" s="164" t="s">
        <v>200</v>
      </c>
      <c r="C113" s="182" t="s">
        <v>201</v>
      </c>
      <c r="D113" s="164" t="s">
        <v>202</v>
      </c>
      <c r="E113" s="164" t="s">
        <v>94</v>
      </c>
      <c r="F113" s="165">
        <v>172.31200000000001</v>
      </c>
      <c r="G113" s="166"/>
      <c r="H113" s="166"/>
      <c r="I113" s="167">
        <f>ROUND(F113*(G113+H113),2)</f>
        <v>0</v>
      </c>
      <c r="J113" s="167">
        <f>ROUND(F113*(N113),2)</f>
        <v>0</v>
      </c>
      <c r="K113" s="10">
        <f>ROUND(F113*(O113),2)</f>
        <v>0</v>
      </c>
      <c r="L113" s="10">
        <f>ROUND(F113*(G113),2)</f>
        <v>0</v>
      </c>
      <c r="M113" s="10">
        <f>ROUND(F113*(H113),2)</f>
        <v>0</v>
      </c>
      <c r="N113" s="11">
        <v>0</v>
      </c>
      <c r="O113" s="11"/>
      <c r="P113" s="162">
        <v>1.085E-3</v>
      </c>
      <c r="Q113" s="162"/>
      <c r="R113" s="162">
        <v>1.085E-3</v>
      </c>
      <c r="S113" s="162">
        <f>ROUND(F113*(P113),3)</f>
        <v>0.187</v>
      </c>
      <c r="T113" s="162"/>
      <c r="U113" s="162"/>
      <c r="V113" s="162">
        <f>ROUND(F113*(X113),3)</f>
        <v>0</v>
      </c>
      <c r="W113" s="11"/>
      <c r="X113" s="11">
        <v>0</v>
      </c>
      <c r="Y113" s="10"/>
      <c r="Z113" s="11">
        <v>0</v>
      </c>
    </row>
    <row r="114" spans="1:26" ht="24.95" customHeight="1" x14ac:dyDescent="0.25">
      <c r="A114" s="169">
        <v>73</v>
      </c>
      <c r="B114" s="170" t="s">
        <v>41</v>
      </c>
      <c r="C114" s="184" t="s">
        <v>203</v>
      </c>
      <c r="D114" s="170" t="s">
        <v>204</v>
      </c>
      <c r="E114" s="170" t="s">
        <v>94</v>
      </c>
      <c r="F114" s="171">
        <v>396.31900000000002</v>
      </c>
      <c r="G114" s="172"/>
      <c r="H114" s="172"/>
      <c r="I114" s="173">
        <f>ROUND(F114*(G114+H114),2)</f>
        <v>0</v>
      </c>
      <c r="J114" s="173">
        <f>ROUND(F114*(N114),2)</f>
        <v>0</v>
      </c>
      <c r="K114" s="10">
        <f>ROUND(F114*(O114),2)</f>
        <v>0</v>
      </c>
      <c r="L114" s="10">
        <f>ROUND(F114*(G114),2)</f>
        <v>0</v>
      </c>
      <c r="M114" s="10">
        <f>ROUND(F114*(H114),2)</f>
        <v>0</v>
      </c>
      <c r="N114" s="11">
        <v>0</v>
      </c>
      <c r="O114" s="11"/>
      <c r="P114" s="162">
        <v>0</v>
      </c>
      <c r="Q114" s="162"/>
      <c r="R114" s="162">
        <v>0</v>
      </c>
      <c r="S114" s="162">
        <f>ROUND(F114*(P114),3)</f>
        <v>0</v>
      </c>
      <c r="T114" s="162"/>
      <c r="U114" s="162"/>
      <c r="V114" s="162">
        <f>ROUND(F114*(X114),3)</f>
        <v>0</v>
      </c>
      <c r="W114" s="11"/>
      <c r="X114" s="11">
        <v>0</v>
      </c>
      <c r="Y114" s="10"/>
      <c r="Z114" s="11">
        <v>0</v>
      </c>
    </row>
    <row r="115" spans="1:26" ht="24.95" customHeight="1" x14ac:dyDescent="0.25">
      <c r="A115" s="163">
        <v>74</v>
      </c>
      <c r="B115" s="164" t="s">
        <v>205</v>
      </c>
      <c r="C115" s="182" t="s">
        <v>206</v>
      </c>
      <c r="D115" s="164" t="s">
        <v>207</v>
      </c>
      <c r="E115" s="164" t="s">
        <v>99</v>
      </c>
      <c r="F115" s="165">
        <v>2.5779999999999998</v>
      </c>
      <c r="G115" s="166"/>
      <c r="H115" s="166"/>
      <c r="I115" s="167">
        <f>ROUND(F115*(G115+H115),2)</f>
        <v>0</v>
      </c>
      <c r="J115" s="167">
        <f>ROUND(F115*(N115),2)</f>
        <v>0</v>
      </c>
      <c r="K115" s="10">
        <f>ROUND(F115*(O115),2)</f>
        <v>0</v>
      </c>
      <c r="L115" s="10">
        <f>ROUND(F115*(G115),2)</f>
        <v>0</v>
      </c>
      <c r="M115" s="10">
        <f>ROUND(F115*(H115),2)</f>
        <v>0</v>
      </c>
      <c r="N115" s="11">
        <v>0</v>
      </c>
      <c r="O115" s="11"/>
      <c r="P115" s="162">
        <v>0</v>
      </c>
      <c r="Q115" s="162"/>
      <c r="R115" s="162">
        <v>0</v>
      </c>
      <c r="S115" s="162">
        <f>ROUND(F115*(P115),3)</f>
        <v>0</v>
      </c>
      <c r="T115" s="162"/>
      <c r="U115" s="162"/>
      <c r="V115" s="162">
        <f>ROUND(F115*(X115),3)</f>
        <v>0</v>
      </c>
      <c r="W115" s="11"/>
      <c r="X115" s="11">
        <v>0</v>
      </c>
      <c r="Y115" s="10"/>
      <c r="Z115" s="11">
        <v>0</v>
      </c>
    </row>
    <row r="116" spans="1:26" x14ac:dyDescent="0.25">
      <c r="A116" s="159"/>
      <c r="B116" s="11"/>
      <c r="C116" s="160" t="s">
        <v>198</v>
      </c>
      <c r="D116" s="161" t="s">
        <v>199</v>
      </c>
      <c r="E116" s="12"/>
      <c r="F116" s="158"/>
      <c r="G116" s="149">
        <f>ROUND((SUM(L112:L115))/1,2)</f>
        <v>0</v>
      </c>
      <c r="H116" s="149">
        <f>ROUND((SUM(M112:M115))/1,2)</f>
        <v>0</v>
      </c>
      <c r="I116" s="149">
        <f>ROUND((SUM(I112:I115))/1,2)</f>
        <v>0</v>
      </c>
      <c r="J116" s="149"/>
      <c r="K116" s="12"/>
      <c r="L116" s="12">
        <f>ROUND((SUM(L112:L115))/1,2)</f>
        <v>0</v>
      </c>
      <c r="M116" s="12">
        <f>ROUND((SUM(M112:M115))/1,2)</f>
        <v>0</v>
      </c>
      <c r="N116" s="12"/>
      <c r="O116" s="12"/>
      <c r="P116" s="158"/>
      <c r="Q116" s="158"/>
      <c r="R116" s="158"/>
      <c r="S116" s="158">
        <f>ROUND((SUM(S112:S115))/1,2)</f>
        <v>0.19</v>
      </c>
      <c r="T116" s="158"/>
      <c r="U116" s="158"/>
      <c r="V116" s="158">
        <f>ROUND((SUM(V112:V115))/1,2)</f>
        <v>0</v>
      </c>
      <c r="W116" s="11"/>
      <c r="X116" s="11"/>
      <c r="Y116" s="10"/>
      <c r="Z116" s="11"/>
    </row>
    <row r="117" spans="1:26" x14ac:dyDescent="0.25">
      <c r="A117" s="159"/>
      <c r="B117" s="11"/>
      <c r="C117" s="183"/>
      <c r="D117" s="11"/>
      <c r="E117" s="11"/>
      <c r="F117" s="162"/>
      <c r="G117" s="10"/>
      <c r="H117" s="10"/>
      <c r="I117" s="10"/>
      <c r="J117" s="10"/>
      <c r="K117" s="11"/>
      <c r="L117" s="11"/>
      <c r="M117" s="11"/>
      <c r="N117" s="11"/>
      <c r="O117" s="11"/>
      <c r="P117" s="162"/>
      <c r="Q117" s="162"/>
      <c r="R117" s="162"/>
      <c r="S117" s="162"/>
      <c r="T117" s="162"/>
      <c r="U117" s="162"/>
      <c r="V117" s="162"/>
      <c r="W117" s="11"/>
      <c r="X117" s="11"/>
      <c r="Y117" s="10"/>
      <c r="Z117" s="11"/>
    </row>
    <row r="118" spans="1:26" x14ac:dyDescent="0.25">
      <c r="A118" s="159"/>
      <c r="B118" s="11"/>
      <c r="C118" s="160" t="s">
        <v>208</v>
      </c>
      <c r="D118" s="161" t="s">
        <v>209</v>
      </c>
      <c r="E118" s="11"/>
      <c r="F118" s="162"/>
      <c r="G118" s="10"/>
      <c r="H118" s="10"/>
      <c r="I118" s="10"/>
      <c r="J118" s="10"/>
      <c r="K118" s="11"/>
      <c r="L118" s="11"/>
      <c r="M118" s="11"/>
      <c r="N118" s="11"/>
      <c r="O118" s="11"/>
      <c r="P118" s="162"/>
      <c r="Q118" s="162"/>
      <c r="R118" s="162"/>
      <c r="S118" s="162"/>
      <c r="T118" s="162"/>
      <c r="U118" s="162"/>
      <c r="V118" s="162"/>
      <c r="W118" s="11"/>
      <c r="X118" s="11"/>
      <c r="Y118" s="10"/>
      <c r="Z118" s="11"/>
    </row>
    <row r="119" spans="1:26" ht="24.95" customHeight="1" x14ac:dyDescent="0.25">
      <c r="A119" s="163">
        <v>75</v>
      </c>
      <c r="B119" s="164" t="s">
        <v>210</v>
      </c>
      <c r="C119" s="182" t="s">
        <v>211</v>
      </c>
      <c r="D119" s="164" t="s">
        <v>212</v>
      </c>
      <c r="E119" s="164" t="s">
        <v>94</v>
      </c>
      <c r="F119" s="165">
        <v>177.15600000000001</v>
      </c>
      <c r="G119" s="166"/>
      <c r="H119" s="166"/>
      <c r="I119" s="167">
        <f t="shared" ref="I119:I127" si="21">ROUND(F119*(G119+H119),2)</f>
        <v>0</v>
      </c>
      <c r="J119" s="167">
        <f t="shared" ref="J119:J127" si="22">ROUND(F119*(N119),2)</f>
        <v>0</v>
      </c>
      <c r="K119" s="10">
        <f t="shared" ref="K119:K127" si="23">ROUND(F119*(O119),2)</f>
        <v>0</v>
      </c>
      <c r="L119" s="10">
        <f t="shared" ref="L119:L127" si="24">ROUND(F119*(G119),2)</f>
        <v>0</v>
      </c>
      <c r="M119" s="10">
        <f t="shared" ref="M119:M127" si="25">ROUND(F119*(H119),2)</f>
        <v>0</v>
      </c>
      <c r="N119" s="11">
        <v>0</v>
      </c>
      <c r="O119" s="11"/>
      <c r="P119" s="162">
        <v>0</v>
      </c>
      <c r="Q119" s="162"/>
      <c r="R119" s="162">
        <v>0</v>
      </c>
      <c r="S119" s="162">
        <f t="shared" ref="S119:S127" si="26">ROUND(F119*(P119),3)</f>
        <v>0</v>
      </c>
      <c r="T119" s="162"/>
      <c r="U119" s="162"/>
      <c r="V119" s="162">
        <f t="shared" ref="V119:V127" si="27">ROUND(F119*(X119),3)</f>
        <v>0.88600000000000001</v>
      </c>
      <c r="W119" s="11"/>
      <c r="X119" s="11">
        <v>5.0000000000000001E-3</v>
      </c>
      <c r="Y119" s="10"/>
      <c r="Z119" s="11">
        <v>0</v>
      </c>
    </row>
    <row r="120" spans="1:26" ht="24.95" customHeight="1" x14ac:dyDescent="0.25">
      <c r="A120" s="163">
        <v>76</v>
      </c>
      <c r="B120" s="164" t="s">
        <v>210</v>
      </c>
      <c r="C120" s="182" t="s">
        <v>213</v>
      </c>
      <c r="D120" s="164" t="s">
        <v>214</v>
      </c>
      <c r="E120" s="164" t="s">
        <v>34</v>
      </c>
      <c r="F120" s="165">
        <v>5.85</v>
      </c>
      <c r="G120" s="166"/>
      <c r="H120" s="166"/>
      <c r="I120" s="167">
        <f t="shared" si="21"/>
        <v>0</v>
      </c>
      <c r="J120" s="167">
        <f t="shared" si="22"/>
        <v>0</v>
      </c>
      <c r="K120" s="10">
        <f t="shared" si="23"/>
        <v>0</v>
      </c>
      <c r="L120" s="10">
        <f t="shared" si="24"/>
        <v>0</v>
      </c>
      <c r="M120" s="10">
        <f t="shared" si="25"/>
        <v>0</v>
      </c>
      <c r="N120" s="11">
        <v>0</v>
      </c>
      <c r="O120" s="11"/>
      <c r="P120" s="162">
        <v>0</v>
      </c>
      <c r="Q120" s="162"/>
      <c r="R120" s="162">
        <v>0</v>
      </c>
      <c r="S120" s="162">
        <f t="shared" si="26"/>
        <v>0</v>
      </c>
      <c r="T120" s="162"/>
      <c r="U120" s="162"/>
      <c r="V120" s="162">
        <f t="shared" si="27"/>
        <v>0.14000000000000001</v>
      </c>
      <c r="W120" s="11"/>
      <c r="X120" s="11">
        <v>2.4E-2</v>
      </c>
      <c r="Y120" s="10"/>
      <c r="Z120" s="11">
        <v>0</v>
      </c>
    </row>
    <row r="121" spans="1:26" ht="24.95" customHeight="1" x14ac:dyDescent="0.25">
      <c r="A121" s="163">
        <v>77</v>
      </c>
      <c r="B121" s="164" t="s">
        <v>215</v>
      </c>
      <c r="C121" s="182" t="s">
        <v>216</v>
      </c>
      <c r="D121" s="164" t="s">
        <v>217</v>
      </c>
      <c r="E121" s="164" t="s">
        <v>34</v>
      </c>
      <c r="F121" s="165">
        <v>330</v>
      </c>
      <c r="G121" s="166"/>
      <c r="H121" s="166"/>
      <c r="I121" s="167">
        <f t="shared" si="21"/>
        <v>0</v>
      </c>
      <c r="J121" s="167">
        <f t="shared" si="22"/>
        <v>0</v>
      </c>
      <c r="K121" s="10">
        <f t="shared" si="23"/>
        <v>0</v>
      </c>
      <c r="L121" s="10">
        <f t="shared" si="24"/>
        <v>0</v>
      </c>
      <c r="M121" s="10">
        <f t="shared" si="25"/>
        <v>0</v>
      </c>
      <c r="N121" s="11">
        <v>0</v>
      </c>
      <c r="O121" s="11"/>
      <c r="P121" s="162">
        <v>2.5999999999999998E-4</v>
      </c>
      <c r="Q121" s="162"/>
      <c r="R121" s="162">
        <v>2.5999999999999998E-4</v>
      </c>
      <c r="S121" s="162">
        <f t="shared" si="26"/>
        <v>8.5999999999999993E-2</v>
      </c>
      <c r="T121" s="162"/>
      <c r="U121" s="162"/>
      <c r="V121" s="162">
        <f t="shared" si="27"/>
        <v>0</v>
      </c>
      <c r="W121" s="11"/>
      <c r="X121" s="11">
        <v>0</v>
      </c>
      <c r="Y121" s="10"/>
      <c r="Z121" s="11">
        <v>0</v>
      </c>
    </row>
    <row r="122" spans="1:26" ht="24.95" customHeight="1" x14ac:dyDescent="0.25">
      <c r="A122" s="163">
        <v>78</v>
      </c>
      <c r="B122" s="164" t="s">
        <v>215</v>
      </c>
      <c r="C122" s="182" t="s">
        <v>218</v>
      </c>
      <c r="D122" s="164" t="s">
        <v>219</v>
      </c>
      <c r="E122" s="164" t="s">
        <v>34</v>
      </c>
      <c r="F122" s="165">
        <v>94.1</v>
      </c>
      <c r="G122" s="166"/>
      <c r="H122" s="166"/>
      <c r="I122" s="167">
        <f t="shared" si="21"/>
        <v>0</v>
      </c>
      <c r="J122" s="167">
        <f t="shared" si="22"/>
        <v>0</v>
      </c>
      <c r="K122" s="10">
        <f t="shared" si="23"/>
        <v>0</v>
      </c>
      <c r="L122" s="10">
        <f t="shared" si="24"/>
        <v>0</v>
      </c>
      <c r="M122" s="10">
        <f t="shared" si="25"/>
        <v>0</v>
      </c>
      <c r="N122" s="11">
        <v>0</v>
      </c>
      <c r="O122" s="11"/>
      <c r="P122" s="162">
        <v>2.5999999999999998E-4</v>
      </c>
      <c r="Q122" s="162"/>
      <c r="R122" s="162">
        <v>2.5999999999999998E-4</v>
      </c>
      <c r="S122" s="162">
        <f t="shared" si="26"/>
        <v>2.4E-2</v>
      </c>
      <c r="T122" s="162"/>
      <c r="U122" s="162"/>
      <c r="V122" s="162">
        <f t="shared" si="27"/>
        <v>0</v>
      </c>
      <c r="W122" s="11"/>
      <c r="X122" s="11">
        <v>0</v>
      </c>
      <c r="Y122" s="10"/>
      <c r="Z122" s="11">
        <v>0</v>
      </c>
    </row>
    <row r="123" spans="1:26" ht="24.95" customHeight="1" x14ac:dyDescent="0.25">
      <c r="A123" s="169">
        <v>79</v>
      </c>
      <c r="B123" s="170" t="s">
        <v>41</v>
      </c>
      <c r="C123" s="184" t="s">
        <v>220</v>
      </c>
      <c r="D123" s="170" t="s">
        <v>221</v>
      </c>
      <c r="E123" s="170" t="s">
        <v>28</v>
      </c>
      <c r="F123" s="171">
        <v>9.8970000000000002</v>
      </c>
      <c r="G123" s="172"/>
      <c r="H123" s="172"/>
      <c r="I123" s="173">
        <f t="shared" si="21"/>
        <v>0</v>
      </c>
      <c r="J123" s="173">
        <f t="shared" si="22"/>
        <v>0</v>
      </c>
      <c r="K123" s="10">
        <f t="shared" si="23"/>
        <v>0</v>
      </c>
      <c r="L123" s="10">
        <f t="shared" si="24"/>
        <v>0</v>
      </c>
      <c r="M123" s="10">
        <f t="shared" si="25"/>
        <v>0</v>
      </c>
      <c r="N123" s="11">
        <v>0</v>
      </c>
      <c r="O123" s="11"/>
      <c r="P123" s="162">
        <v>0</v>
      </c>
      <c r="Q123" s="162"/>
      <c r="R123" s="162">
        <v>0</v>
      </c>
      <c r="S123" s="162">
        <f t="shared" si="26"/>
        <v>0</v>
      </c>
      <c r="T123" s="162"/>
      <c r="U123" s="162"/>
      <c r="V123" s="162">
        <f t="shared" si="27"/>
        <v>0</v>
      </c>
      <c r="W123" s="11"/>
      <c r="X123" s="11">
        <v>0</v>
      </c>
      <c r="Y123" s="10"/>
      <c r="Z123" s="11">
        <v>0</v>
      </c>
    </row>
    <row r="124" spans="1:26" ht="24.95" customHeight="1" x14ac:dyDescent="0.25">
      <c r="A124" s="163">
        <v>80</v>
      </c>
      <c r="B124" s="164" t="s">
        <v>31</v>
      </c>
      <c r="C124" s="182" t="s">
        <v>222</v>
      </c>
      <c r="D124" s="164" t="s">
        <v>223</v>
      </c>
      <c r="E124" s="164" t="s">
        <v>94</v>
      </c>
      <c r="F124" s="165">
        <v>197</v>
      </c>
      <c r="G124" s="166"/>
      <c r="H124" s="166"/>
      <c r="I124" s="167">
        <f t="shared" si="21"/>
        <v>0</v>
      </c>
      <c r="J124" s="167">
        <f t="shared" si="22"/>
        <v>0</v>
      </c>
      <c r="K124" s="10">
        <f t="shared" si="23"/>
        <v>0</v>
      </c>
      <c r="L124" s="10">
        <f t="shared" si="24"/>
        <v>0</v>
      </c>
      <c r="M124" s="10">
        <f t="shared" si="25"/>
        <v>0</v>
      </c>
      <c r="N124" s="11">
        <v>0</v>
      </c>
      <c r="O124" s="11"/>
      <c r="P124" s="162">
        <v>0</v>
      </c>
      <c r="Q124" s="162"/>
      <c r="R124" s="162">
        <v>0</v>
      </c>
      <c r="S124" s="162">
        <f t="shared" si="26"/>
        <v>0</v>
      </c>
      <c r="T124" s="162"/>
      <c r="U124" s="162"/>
      <c r="V124" s="162">
        <f t="shared" si="27"/>
        <v>0</v>
      </c>
      <c r="W124" s="11"/>
      <c r="X124" s="11">
        <v>0</v>
      </c>
      <c r="Y124" s="10"/>
      <c r="Z124" s="11">
        <v>0</v>
      </c>
    </row>
    <row r="125" spans="1:26" ht="24.95" customHeight="1" x14ac:dyDescent="0.25">
      <c r="A125" s="169">
        <v>81</v>
      </c>
      <c r="B125" s="170" t="s">
        <v>41</v>
      </c>
      <c r="C125" s="184" t="s">
        <v>224</v>
      </c>
      <c r="D125" s="170" t="s">
        <v>225</v>
      </c>
      <c r="E125" s="170" t="s">
        <v>94</v>
      </c>
      <c r="F125" s="171">
        <v>216.7</v>
      </c>
      <c r="G125" s="172"/>
      <c r="H125" s="172"/>
      <c r="I125" s="173">
        <f t="shared" si="21"/>
        <v>0</v>
      </c>
      <c r="J125" s="173">
        <f t="shared" si="22"/>
        <v>0</v>
      </c>
      <c r="K125" s="10">
        <f t="shared" si="23"/>
        <v>0</v>
      </c>
      <c r="L125" s="10">
        <f t="shared" si="24"/>
        <v>0</v>
      </c>
      <c r="M125" s="10">
        <f t="shared" si="25"/>
        <v>0</v>
      </c>
      <c r="N125" s="11">
        <v>0</v>
      </c>
      <c r="O125" s="11"/>
      <c r="P125" s="162">
        <v>0</v>
      </c>
      <c r="Q125" s="162"/>
      <c r="R125" s="162">
        <v>0</v>
      </c>
      <c r="S125" s="162">
        <f t="shared" si="26"/>
        <v>0</v>
      </c>
      <c r="T125" s="162"/>
      <c r="U125" s="162"/>
      <c r="V125" s="162">
        <f t="shared" si="27"/>
        <v>0</v>
      </c>
      <c r="W125" s="11"/>
      <c r="X125" s="11">
        <v>0</v>
      </c>
      <c r="Y125" s="10"/>
      <c r="Z125" s="11">
        <v>0</v>
      </c>
    </row>
    <row r="126" spans="1:26" ht="50.1" customHeight="1" x14ac:dyDescent="0.25">
      <c r="A126" s="163">
        <v>82</v>
      </c>
      <c r="B126" s="164" t="s">
        <v>215</v>
      </c>
      <c r="C126" s="182" t="s">
        <v>226</v>
      </c>
      <c r="D126" s="164" t="s">
        <v>227</v>
      </c>
      <c r="E126" s="164" t="s">
        <v>28</v>
      </c>
      <c r="F126" s="165">
        <v>8.9969999999999999</v>
      </c>
      <c r="G126" s="166"/>
      <c r="H126" s="166"/>
      <c r="I126" s="167">
        <f t="shared" si="21"/>
        <v>0</v>
      </c>
      <c r="J126" s="167">
        <f t="shared" si="22"/>
        <v>0</v>
      </c>
      <c r="K126" s="10">
        <f t="shared" si="23"/>
        <v>0</v>
      </c>
      <c r="L126" s="10">
        <f t="shared" si="24"/>
        <v>0</v>
      </c>
      <c r="M126" s="10">
        <f t="shared" si="25"/>
        <v>0</v>
      </c>
      <c r="N126" s="11">
        <v>0</v>
      </c>
      <c r="O126" s="11"/>
      <c r="P126" s="162">
        <v>2.3099999999999999E-2</v>
      </c>
      <c r="Q126" s="162"/>
      <c r="R126" s="162">
        <v>2.3099999999999999E-2</v>
      </c>
      <c r="S126" s="162">
        <f t="shared" si="26"/>
        <v>0.20799999999999999</v>
      </c>
      <c r="T126" s="162"/>
      <c r="U126" s="162"/>
      <c r="V126" s="162">
        <f t="shared" si="27"/>
        <v>0</v>
      </c>
      <c r="W126" s="11"/>
      <c r="X126" s="11">
        <v>0</v>
      </c>
      <c r="Y126" s="10"/>
      <c r="Z126" s="11">
        <v>0</v>
      </c>
    </row>
    <row r="127" spans="1:26" ht="24.95" customHeight="1" x14ac:dyDescent="0.25">
      <c r="A127" s="163">
        <v>83</v>
      </c>
      <c r="B127" s="164" t="s">
        <v>215</v>
      </c>
      <c r="C127" s="182" t="s">
        <v>228</v>
      </c>
      <c r="D127" s="164" t="s">
        <v>229</v>
      </c>
      <c r="E127" s="164" t="s">
        <v>99</v>
      </c>
      <c r="F127" s="165">
        <v>7.4710000000000001</v>
      </c>
      <c r="G127" s="166"/>
      <c r="H127" s="166"/>
      <c r="I127" s="167">
        <f t="shared" si="21"/>
        <v>0</v>
      </c>
      <c r="J127" s="167">
        <f t="shared" si="22"/>
        <v>0</v>
      </c>
      <c r="K127" s="10">
        <f t="shared" si="23"/>
        <v>0</v>
      </c>
      <c r="L127" s="10">
        <f t="shared" si="24"/>
        <v>0</v>
      </c>
      <c r="M127" s="10">
        <f t="shared" si="25"/>
        <v>0</v>
      </c>
      <c r="N127" s="11">
        <v>0</v>
      </c>
      <c r="O127" s="11"/>
      <c r="P127" s="162">
        <v>0</v>
      </c>
      <c r="Q127" s="162"/>
      <c r="R127" s="162">
        <v>0</v>
      </c>
      <c r="S127" s="162">
        <f t="shared" si="26"/>
        <v>0</v>
      </c>
      <c r="T127" s="162"/>
      <c r="U127" s="162"/>
      <c r="V127" s="162">
        <f t="shared" si="27"/>
        <v>0</v>
      </c>
      <c r="W127" s="11"/>
      <c r="X127" s="11">
        <v>0</v>
      </c>
      <c r="Y127" s="10"/>
      <c r="Z127" s="11">
        <v>0</v>
      </c>
    </row>
    <row r="128" spans="1:26" x14ac:dyDescent="0.25">
      <c r="A128" s="159"/>
      <c r="B128" s="11"/>
      <c r="C128" s="160" t="s">
        <v>208</v>
      </c>
      <c r="D128" s="161" t="s">
        <v>209</v>
      </c>
      <c r="E128" s="12"/>
      <c r="F128" s="158"/>
      <c r="G128" s="149">
        <f>ROUND((SUM(L118:L127))/1,2)</f>
        <v>0</v>
      </c>
      <c r="H128" s="149">
        <f>ROUND((SUM(M118:M127))/1,2)</f>
        <v>0</v>
      </c>
      <c r="I128" s="149">
        <f>ROUND((SUM(I118:I127))/1,2)</f>
        <v>0</v>
      </c>
      <c r="J128" s="149"/>
      <c r="K128" s="12"/>
      <c r="L128" s="12">
        <f>ROUND((SUM(L118:L127))/1,2)</f>
        <v>0</v>
      </c>
      <c r="M128" s="12">
        <f>ROUND((SUM(M118:M127))/1,2)</f>
        <v>0</v>
      </c>
      <c r="N128" s="12"/>
      <c r="O128" s="12"/>
      <c r="P128" s="158"/>
      <c r="Q128" s="158"/>
      <c r="R128" s="158"/>
      <c r="S128" s="158">
        <f>ROUND((SUM(S118:S127))/1,2)</f>
        <v>0.32</v>
      </c>
      <c r="T128" s="158"/>
      <c r="U128" s="158"/>
      <c r="V128" s="158">
        <f>ROUND((SUM(V118:V127))/1,2)</f>
        <v>1.03</v>
      </c>
      <c r="W128" s="11"/>
      <c r="X128" s="11"/>
      <c r="Y128" s="10"/>
      <c r="Z128" s="11"/>
    </row>
    <row r="129" spans="1:26" x14ac:dyDescent="0.25">
      <c r="A129" s="159"/>
      <c r="B129" s="11"/>
      <c r="C129" s="183"/>
      <c r="D129" s="11"/>
      <c r="E129" s="11"/>
      <c r="F129" s="162"/>
      <c r="G129" s="10"/>
      <c r="H129" s="10"/>
      <c r="I129" s="10"/>
      <c r="J129" s="10"/>
      <c r="K129" s="11"/>
      <c r="L129" s="11"/>
      <c r="M129" s="11"/>
      <c r="N129" s="11"/>
      <c r="O129" s="11"/>
      <c r="P129" s="162"/>
      <c r="Q129" s="162"/>
      <c r="R129" s="162"/>
      <c r="S129" s="162"/>
      <c r="T129" s="162"/>
      <c r="U129" s="162"/>
      <c r="V129" s="162"/>
      <c r="W129" s="11"/>
      <c r="X129" s="11"/>
      <c r="Y129" s="10"/>
      <c r="Z129" s="11"/>
    </row>
    <row r="130" spans="1:26" x14ac:dyDescent="0.25">
      <c r="A130" s="159"/>
      <c r="B130" s="11"/>
      <c r="C130" s="160" t="s">
        <v>230</v>
      </c>
      <c r="D130" s="161" t="s">
        <v>231</v>
      </c>
      <c r="E130" s="11"/>
      <c r="F130" s="162"/>
      <c r="G130" s="10"/>
      <c r="H130" s="10"/>
      <c r="I130" s="10"/>
      <c r="J130" s="10"/>
      <c r="K130" s="11"/>
      <c r="L130" s="11"/>
      <c r="M130" s="11"/>
      <c r="N130" s="11"/>
      <c r="O130" s="11"/>
      <c r="P130" s="162"/>
      <c r="Q130" s="162"/>
      <c r="R130" s="162"/>
      <c r="S130" s="162"/>
      <c r="T130" s="162"/>
      <c r="U130" s="162"/>
      <c r="V130" s="162"/>
      <c r="W130" s="11"/>
      <c r="X130" s="11"/>
      <c r="Y130" s="10"/>
      <c r="Z130" s="11"/>
    </row>
    <row r="131" spans="1:26" ht="24.95" customHeight="1" x14ac:dyDescent="0.25">
      <c r="A131" s="163">
        <v>84</v>
      </c>
      <c r="B131" s="164" t="s">
        <v>232</v>
      </c>
      <c r="C131" s="182" t="s">
        <v>233</v>
      </c>
      <c r="D131" s="164" t="s">
        <v>234</v>
      </c>
      <c r="E131" s="164" t="s">
        <v>94</v>
      </c>
      <c r="F131" s="165">
        <v>186.375</v>
      </c>
      <c r="G131" s="166"/>
      <c r="H131" s="166"/>
      <c r="I131" s="167">
        <f t="shared" ref="I131:I142" si="28">ROUND(F131*(G131+H131),2)</f>
        <v>0</v>
      </c>
      <c r="J131" s="167">
        <f t="shared" ref="J131:J142" si="29">ROUND(F131*(N131),2)</f>
        <v>0</v>
      </c>
      <c r="K131" s="10">
        <f t="shared" ref="K131:K142" si="30">ROUND(F131*(O131),2)</f>
        <v>0</v>
      </c>
      <c r="L131" s="10">
        <f t="shared" ref="L131:L142" si="31">ROUND(F131*(G131),2)</f>
        <v>0</v>
      </c>
      <c r="M131" s="10">
        <f t="shared" ref="M131:M142" si="32">ROUND(F131*(H131),2)</f>
        <v>0</v>
      </c>
      <c r="N131" s="11">
        <v>0</v>
      </c>
      <c r="O131" s="11"/>
      <c r="P131" s="162">
        <v>0</v>
      </c>
      <c r="Q131" s="162"/>
      <c r="R131" s="162">
        <v>0</v>
      </c>
      <c r="S131" s="162">
        <f t="shared" ref="S131:S142" si="33">ROUND(F131*(P131),3)</f>
        <v>0</v>
      </c>
      <c r="T131" s="162"/>
      <c r="U131" s="162"/>
      <c r="V131" s="162">
        <f t="shared" ref="V131:V142" si="34">ROUND(F131*(X131),3)</f>
        <v>1.4</v>
      </c>
      <c r="W131" s="11"/>
      <c r="X131" s="11">
        <v>7.5100000000000002E-3</v>
      </c>
      <c r="Y131" s="10"/>
      <c r="Z131" s="11">
        <v>0</v>
      </c>
    </row>
    <row r="132" spans="1:26" ht="24.95" customHeight="1" x14ac:dyDescent="0.25">
      <c r="A132" s="163">
        <v>85</v>
      </c>
      <c r="B132" s="164" t="s">
        <v>232</v>
      </c>
      <c r="C132" s="182" t="s">
        <v>235</v>
      </c>
      <c r="D132" s="164" t="s">
        <v>236</v>
      </c>
      <c r="E132" s="164" t="s">
        <v>34</v>
      </c>
      <c r="F132" s="165">
        <v>54.65</v>
      </c>
      <c r="G132" s="166"/>
      <c r="H132" s="166"/>
      <c r="I132" s="167">
        <f t="shared" si="28"/>
        <v>0</v>
      </c>
      <c r="J132" s="167">
        <f t="shared" si="29"/>
        <v>0</v>
      </c>
      <c r="K132" s="10">
        <f t="shared" si="30"/>
        <v>0</v>
      </c>
      <c r="L132" s="10">
        <f t="shared" si="31"/>
        <v>0</v>
      </c>
      <c r="M132" s="10">
        <f t="shared" si="32"/>
        <v>0</v>
      </c>
      <c r="N132" s="11">
        <v>0</v>
      </c>
      <c r="O132" s="11"/>
      <c r="P132" s="162">
        <v>0</v>
      </c>
      <c r="Q132" s="162"/>
      <c r="R132" s="162">
        <v>0</v>
      </c>
      <c r="S132" s="162">
        <f t="shared" si="33"/>
        <v>0</v>
      </c>
      <c r="T132" s="162"/>
      <c r="U132" s="162"/>
      <c r="V132" s="162">
        <f t="shared" si="34"/>
        <v>0.126</v>
      </c>
      <c r="W132" s="11"/>
      <c r="X132" s="11">
        <v>2.3E-3</v>
      </c>
      <c r="Y132" s="10"/>
      <c r="Z132" s="11">
        <v>0</v>
      </c>
    </row>
    <row r="133" spans="1:26" ht="24.95" customHeight="1" x14ac:dyDescent="0.25">
      <c r="A133" s="163">
        <v>86</v>
      </c>
      <c r="B133" s="164" t="s">
        <v>232</v>
      </c>
      <c r="C133" s="182" t="s">
        <v>237</v>
      </c>
      <c r="D133" s="164" t="s">
        <v>238</v>
      </c>
      <c r="E133" s="164" t="s">
        <v>38</v>
      </c>
      <c r="F133" s="165">
        <v>4</v>
      </c>
      <c r="G133" s="166"/>
      <c r="H133" s="166"/>
      <c r="I133" s="167">
        <f t="shared" si="28"/>
        <v>0</v>
      </c>
      <c r="J133" s="167">
        <f t="shared" si="29"/>
        <v>0</v>
      </c>
      <c r="K133" s="10">
        <f t="shared" si="30"/>
        <v>0</v>
      </c>
      <c r="L133" s="10">
        <f t="shared" si="31"/>
        <v>0</v>
      </c>
      <c r="M133" s="10">
        <f t="shared" si="32"/>
        <v>0</v>
      </c>
      <c r="N133" s="11">
        <v>0</v>
      </c>
      <c r="O133" s="11"/>
      <c r="P133" s="162">
        <v>0</v>
      </c>
      <c r="Q133" s="162"/>
      <c r="R133" s="162">
        <v>0</v>
      </c>
      <c r="S133" s="162">
        <f t="shared" si="33"/>
        <v>0</v>
      </c>
      <c r="T133" s="162"/>
      <c r="U133" s="162"/>
      <c r="V133" s="162">
        <f t="shared" si="34"/>
        <v>1.2E-2</v>
      </c>
      <c r="W133" s="11"/>
      <c r="X133" s="11">
        <v>3.0500000000000002E-3</v>
      </c>
      <c r="Y133" s="10"/>
      <c r="Z133" s="11">
        <v>0</v>
      </c>
    </row>
    <row r="134" spans="1:26" ht="24.95" customHeight="1" x14ac:dyDescent="0.25">
      <c r="A134" s="163">
        <v>87</v>
      </c>
      <c r="B134" s="164" t="s">
        <v>239</v>
      </c>
      <c r="C134" s="182" t="s">
        <v>240</v>
      </c>
      <c r="D134" s="164" t="s">
        <v>241</v>
      </c>
      <c r="E134" s="164" t="s">
        <v>34</v>
      </c>
      <c r="F134" s="165">
        <v>13.2</v>
      </c>
      <c r="G134" s="166"/>
      <c r="H134" s="166"/>
      <c r="I134" s="167">
        <f t="shared" si="28"/>
        <v>0</v>
      </c>
      <c r="J134" s="167">
        <f t="shared" si="29"/>
        <v>0</v>
      </c>
      <c r="K134" s="10">
        <f t="shared" si="30"/>
        <v>0</v>
      </c>
      <c r="L134" s="10">
        <f t="shared" si="31"/>
        <v>0</v>
      </c>
      <c r="M134" s="10">
        <f t="shared" si="32"/>
        <v>0</v>
      </c>
      <c r="N134" s="11">
        <v>0</v>
      </c>
      <c r="O134" s="11"/>
      <c r="P134" s="162">
        <v>3.0393999999999998E-3</v>
      </c>
      <c r="Q134" s="162"/>
      <c r="R134" s="162">
        <v>3.0393999999999998E-3</v>
      </c>
      <c r="S134" s="162">
        <f t="shared" si="33"/>
        <v>0.04</v>
      </c>
      <c r="T134" s="162"/>
      <c r="U134" s="162"/>
      <c r="V134" s="162">
        <f t="shared" si="34"/>
        <v>0</v>
      </c>
      <c r="W134" s="11"/>
      <c r="X134" s="11">
        <v>0</v>
      </c>
      <c r="Y134" s="10"/>
      <c r="Z134" s="11">
        <v>0</v>
      </c>
    </row>
    <row r="135" spans="1:26" ht="24.95" customHeight="1" x14ac:dyDescent="0.25">
      <c r="A135" s="163">
        <v>88</v>
      </c>
      <c r="B135" s="164" t="s">
        <v>239</v>
      </c>
      <c r="C135" s="182" t="s">
        <v>242</v>
      </c>
      <c r="D135" s="164" t="s">
        <v>243</v>
      </c>
      <c r="E135" s="164" t="s">
        <v>34</v>
      </c>
      <c r="F135" s="165">
        <v>41.3</v>
      </c>
      <c r="G135" s="166"/>
      <c r="H135" s="166"/>
      <c r="I135" s="167">
        <f t="shared" si="28"/>
        <v>0</v>
      </c>
      <c r="J135" s="167">
        <f t="shared" si="29"/>
        <v>0</v>
      </c>
      <c r="K135" s="10">
        <f t="shared" si="30"/>
        <v>0</v>
      </c>
      <c r="L135" s="10">
        <f t="shared" si="31"/>
        <v>0</v>
      </c>
      <c r="M135" s="10">
        <f t="shared" si="32"/>
        <v>0</v>
      </c>
      <c r="N135" s="11">
        <v>0</v>
      </c>
      <c r="O135" s="11"/>
      <c r="P135" s="162">
        <v>1.8407324E-3</v>
      </c>
      <c r="Q135" s="162"/>
      <c r="R135" s="162">
        <v>1.8407324E-3</v>
      </c>
      <c r="S135" s="162">
        <f t="shared" si="33"/>
        <v>7.5999999999999998E-2</v>
      </c>
      <c r="T135" s="162"/>
      <c r="U135" s="162"/>
      <c r="V135" s="162">
        <f t="shared" si="34"/>
        <v>0</v>
      </c>
      <c r="W135" s="11"/>
      <c r="X135" s="11">
        <v>0</v>
      </c>
      <c r="Y135" s="10"/>
      <c r="Z135" s="11">
        <v>0</v>
      </c>
    </row>
    <row r="136" spans="1:26" ht="24.95" customHeight="1" x14ac:dyDescent="0.25">
      <c r="A136" s="163">
        <v>89</v>
      </c>
      <c r="B136" s="164" t="s">
        <v>31</v>
      </c>
      <c r="C136" s="182" t="s">
        <v>244</v>
      </c>
      <c r="D136" s="164" t="s">
        <v>245</v>
      </c>
      <c r="E136" s="164" t="s">
        <v>38</v>
      </c>
      <c r="F136" s="165">
        <v>4</v>
      </c>
      <c r="G136" s="166"/>
      <c r="H136" s="166"/>
      <c r="I136" s="167">
        <f t="shared" si="28"/>
        <v>0</v>
      </c>
      <c r="J136" s="167">
        <f t="shared" si="29"/>
        <v>0</v>
      </c>
      <c r="K136" s="10">
        <f t="shared" si="30"/>
        <v>0</v>
      </c>
      <c r="L136" s="10">
        <f t="shared" si="31"/>
        <v>0</v>
      </c>
      <c r="M136" s="10">
        <f t="shared" si="32"/>
        <v>0</v>
      </c>
      <c r="N136" s="11">
        <v>0</v>
      </c>
      <c r="O136" s="11"/>
      <c r="P136" s="162">
        <v>0</v>
      </c>
      <c r="Q136" s="162"/>
      <c r="R136" s="162">
        <v>0</v>
      </c>
      <c r="S136" s="162">
        <f t="shared" si="33"/>
        <v>0</v>
      </c>
      <c r="T136" s="162"/>
      <c r="U136" s="162"/>
      <c r="V136" s="162">
        <f t="shared" si="34"/>
        <v>0</v>
      </c>
      <c r="W136" s="11"/>
      <c r="X136" s="11">
        <v>0</v>
      </c>
      <c r="Y136" s="10"/>
      <c r="Z136" s="11">
        <v>0</v>
      </c>
    </row>
    <row r="137" spans="1:26" ht="24.95" customHeight="1" x14ac:dyDescent="0.25">
      <c r="A137" s="163">
        <v>90</v>
      </c>
      <c r="B137" s="164" t="s">
        <v>31</v>
      </c>
      <c r="C137" s="182" t="s">
        <v>246</v>
      </c>
      <c r="D137" s="164" t="s">
        <v>247</v>
      </c>
      <c r="E137" s="164" t="s">
        <v>34</v>
      </c>
      <c r="F137" s="165">
        <v>13.2</v>
      </c>
      <c r="G137" s="166"/>
      <c r="H137" s="166"/>
      <c r="I137" s="167">
        <f t="shared" si="28"/>
        <v>0</v>
      </c>
      <c r="J137" s="167">
        <f t="shared" si="29"/>
        <v>0</v>
      </c>
      <c r="K137" s="10">
        <f t="shared" si="30"/>
        <v>0</v>
      </c>
      <c r="L137" s="10">
        <f t="shared" si="31"/>
        <v>0</v>
      </c>
      <c r="M137" s="10">
        <f t="shared" si="32"/>
        <v>0</v>
      </c>
      <c r="N137" s="11">
        <v>0</v>
      </c>
      <c r="O137" s="11"/>
      <c r="P137" s="162">
        <v>0</v>
      </c>
      <c r="Q137" s="162"/>
      <c r="R137" s="162">
        <v>0</v>
      </c>
      <c r="S137" s="162">
        <f t="shared" si="33"/>
        <v>0</v>
      </c>
      <c r="T137" s="162"/>
      <c r="U137" s="162"/>
      <c r="V137" s="162">
        <f t="shared" si="34"/>
        <v>0</v>
      </c>
      <c r="W137" s="11"/>
      <c r="X137" s="11">
        <v>0</v>
      </c>
      <c r="Y137" s="10"/>
      <c r="Z137" s="11">
        <v>0</v>
      </c>
    </row>
    <row r="138" spans="1:26" ht="24.95" customHeight="1" x14ac:dyDescent="0.25">
      <c r="A138" s="163">
        <v>91</v>
      </c>
      <c r="B138" s="164" t="s">
        <v>31</v>
      </c>
      <c r="C138" s="182" t="s">
        <v>248</v>
      </c>
      <c r="D138" s="164" t="s">
        <v>249</v>
      </c>
      <c r="E138" s="164" t="s">
        <v>38</v>
      </c>
      <c r="F138" s="165">
        <v>2</v>
      </c>
      <c r="G138" s="166"/>
      <c r="H138" s="166"/>
      <c r="I138" s="167">
        <f t="shared" si="28"/>
        <v>0</v>
      </c>
      <c r="J138" s="167">
        <f t="shared" si="29"/>
        <v>0</v>
      </c>
      <c r="K138" s="10">
        <f t="shared" si="30"/>
        <v>0</v>
      </c>
      <c r="L138" s="10">
        <f t="shared" si="31"/>
        <v>0</v>
      </c>
      <c r="M138" s="10">
        <f t="shared" si="32"/>
        <v>0</v>
      </c>
      <c r="N138" s="11">
        <v>0</v>
      </c>
      <c r="O138" s="11"/>
      <c r="P138" s="162">
        <v>0</v>
      </c>
      <c r="Q138" s="162"/>
      <c r="R138" s="162">
        <v>0</v>
      </c>
      <c r="S138" s="162">
        <f t="shared" si="33"/>
        <v>0</v>
      </c>
      <c r="T138" s="162"/>
      <c r="U138" s="162"/>
      <c r="V138" s="162">
        <f t="shared" si="34"/>
        <v>0</v>
      </c>
      <c r="W138" s="11"/>
      <c r="X138" s="11">
        <v>0</v>
      </c>
      <c r="Y138" s="10"/>
      <c r="Z138" s="11">
        <v>0</v>
      </c>
    </row>
    <row r="139" spans="1:26" ht="24.95" customHeight="1" x14ac:dyDescent="0.25">
      <c r="A139" s="163">
        <v>92</v>
      </c>
      <c r="B139" s="164" t="s">
        <v>31</v>
      </c>
      <c r="C139" s="182" t="s">
        <v>250</v>
      </c>
      <c r="D139" s="164" t="s">
        <v>251</v>
      </c>
      <c r="E139" s="164" t="s">
        <v>38</v>
      </c>
      <c r="F139" s="165">
        <v>6</v>
      </c>
      <c r="G139" s="166"/>
      <c r="H139" s="166"/>
      <c r="I139" s="167">
        <f t="shared" si="28"/>
        <v>0</v>
      </c>
      <c r="J139" s="167">
        <f t="shared" si="29"/>
        <v>0</v>
      </c>
      <c r="K139" s="10">
        <f t="shared" si="30"/>
        <v>0</v>
      </c>
      <c r="L139" s="10">
        <f t="shared" si="31"/>
        <v>0</v>
      </c>
      <c r="M139" s="10">
        <f t="shared" si="32"/>
        <v>0</v>
      </c>
      <c r="N139" s="11">
        <v>0</v>
      </c>
      <c r="O139" s="11"/>
      <c r="P139" s="162">
        <v>0</v>
      </c>
      <c r="Q139" s="162"/>
      <c r="R139" s="162">
        <v>0</v>
      </c>
      <c r="S139" s="162">
        <f t="shared" si="33"/>
        <v>0</v>
      </c>
      <c r="T139" s="162"/>
      <c r="U139" s="162"/>
      <c r="V139" s="162">
        <f t="shared" si="34"/>
        <v>0</v>
      </c>
      <c r="W139" s="11"/>
      <c r="X139" s="11">
        <v>0</v>
      </c>
      <c r="Y139" s="10"/>
      <c r="Z139" s="11">
        <v>0</v>
      </c>
    </row>
    <row r="140" spans="1:26" ht="24.95" customHeight="1" x14ac:dyDescent="0.25">
      <c r="A140" s="169">
        <v>93</v>
      </c>
      <c r="B140" s="170" t="s">
        <v>252</v>
      </c>
      <c r="C140" s="184" t="s">
        <v>253</v>
      </c>
      <c r="D140" s="170" t="s">
        <v>254</v>
      </c>
      <c r="E140" s="170" t="s">
        <v>38</v>
      </c>
      <c r="F140" s="171">
        <v>6</v>
      </c>
      <c r="G140" s="172"/>
      <c r="H140" s="172"/>
      <c r="I140" s="173">
        <f t="shared" si="28"/>
        <v>0</v>
      </c>
      <c r="J140" s="173">
        <f t="shared" si="29"/>
        <v>0</v>
      </c>
      <c r="K140" s="10">
        <f t="shared" si="30"/>
        <v>0</v>
      </c>
      <c r="L140" s="10">
        <f t="shared" si="31"/>
        <v>0</v>
      </c>
      <c r="M140" s="10">
        <f t="shared" si="32"/>
        <v>0</v>
      </c>
      <c r="N140" s="11">
        <v>0</v>
      </c>
      <c r="O140" s="11"/>
      <c r="P140" s="162">
        <v>0</v>
      </c>
      <c r="Q140" s="162"/>
      <c r="R140" s="162">
        <v>0</v>
      </c>
      <c r="S140" s="162">
        <f t="shared" si="33"/>
        <v>0</v>
      </c>
      <c r="T140" s="162"/>
      <c r="U140" s="162"/>
      <c r="V140" s="162">
        <f t="shared" si="34"/>
        <v>0</v>
      </c>
      <c r="W140" s="11"/>
      <c r="X140" s="11">
        <v>0</v>
      </c>
      <c r="Y140" s="10"/>
      <c r="Z140" s="11">
        <v>0</v>
      </c>
    </row>
    <row r="141" spans="1:26" ht="24.95" customHeight="1" x14ac:dyDescent="0.25">
      <c r="A141" s="163">
        <v>94</v>
      </c>
      <c r="B141" s="164" t="s">
        <v>31</v>
      </c>
      <c r="C141" s="182" t="s">
        <v>255</v>
      </c>
      <c r="D141" s="164" t="s">
        <v>256</v>
      </c>
      <c r="E141" s="164" t="s">
        <v>34</v>
      </c>
      <c r="F141" s="165">
        <v>8</v>
      </c>
      <c r="G141" s="166"/>
      <c r="H141" s="166"/>
      <c r="I141" s="167">
        <f t="shared" si="28"/>
        <v>0</v>
      </c>
      <c r="J141" s="167">
        <f t="shared" si="29"/>
        <v>0</v>
      </c>
      <c r="K141" s="10">
        <f t="shared" si="30"/>
        <v>0</v>
      </c>
      <c r="L141" s="10">
        <f t="shared" si="31"/>
        <v>0</v>
      </c>
      <c r="M141" s="10">
        <f t="shared" si="32"/>
        <v>0</v>
      </c>
      <c r="N141" s="11">
        <v>0</v>
      </c>
      <c r="O141" s="11"/>
      <c r="P141" s="162">
        <v>0</v>
      </c>
      <c r="Q141" s="162"/>
      <c r="R141" s="162">
        <v>0</v>
      </c>
      <c r="S141" s="162">
        <f t="shared" si="33"/>
        <v>0</v>
      </c>
      <c r="T141" s="162"/>
      <c r="U141" s="162"/>
      <c r="V141" s="162">
        <f t="shared" si="34"/>
        <v>0</v>
      </c>
      <c r="W141" s="11"/>
      <c r="X141" s="11">
        <v>0</v>
      </c>
      <c r="Y141" s="10"/>
      <c r="Z141" s="11">
        <v>0</v>
      </c>
    </row>
    <row r="142" spans="1:26" ht="24.95" customHeight="1" x14ac:dyDescent="0.25">
      <c r="A142" s="163">
        <v>95</v>
      </c>
      <c r="B142" s="164" t="s">
        <v>257</v>
      </c>
      <c r="C142" s="182" t="s">
        <v>258</v>
      </c>
      <c r="D142" s="164" t="s">
        <v>259</v>
      </c>
      <c r="E142" s="164" t="s">
        <v>99</v>
      </c>
      <c r="F142" s="165">
        <v>0.22800000000000001</v>
      </c>
      <c r="G142" s="166"/>
      <c r="H142" s="166"/>
      <c r="I142" s="167">
        <f t="shared" si="28"/>
        <v>0</v>
      </c>
      <c r="J142" s="167">
        <f t="shared" si="29"/>
        <v>0</v>
      </c>
      <c r="K142" s="10">
        <f t="shared" si="30"/>
        <v>0</v>
      </c>
      <c r="L142" s="10">
        <f t="shared" si="31"/>
        <v>0</v>
      </c>
      <c r="M142" s="10">
        <f t="shared" si="32"/>
        <v>0</v>
      </c>
      <c r="N142" s="11">
        <v>0</v>
      </c>
      <c r="O142" s="11"/>
      <c r="P142" s="162">
        <v>0</v>
      </c>
      <c r="Q142" s="162"/>
      <c r="R142" s="162">
        <v>0</v>
      </c>
      <c r="S142" s="162">
        <f t="shared" si="33"/>
        <v>0</v>
      </c>
      <c r="T142" s="162"/>
      <c r="U142" s="162"/>
      <c r="V142" s="162">
        <f t="shared" si="34"/>
        <v>0</v>
      </c>
      <c r="W142" s="11"/>
      <c r="X142" s="11">
        <v>0</v>
      </c>
      <c r="Y142" s="10"/>
      <c r="Z142" s="11">
        <v>0</v>
      </c>
    </row>
    <row r="143" spans="1:26" x14ac:dyDescent="0.25">
      <c r="A143" s="159"/>
      <c r="B143" s="11"/>
      <c r="C143" s="160" t="s">
        <v>230</v>
      </c>
      <c r="D143" s="161" t="s">
        <v>231</v>
      </c>
      <c r="E143" s="12"/>
      <c r="F143" s="158"/>
      <c r="G143" s="149">
        <f>ROUND((SUM(L130:L142))/1,2)</f>
        <v>0</v>
      </c>
      <c r="H143" s="149">
        <f>ROUND((SUM(M130:M142))/1,2)</f>
        <v>0</v>
      </c>
      <c r="I143" s="149">
        <f>ROUND((SUM(I130:I142))/1,2)</f>
        <v>0</v>
      </c>
      <c r="J143" s="149"/>
      <c r="K143" s="12"/>
      <c r="L143" s="12">
        <f>ROUND((SUM(L130:L142))/1,2)</f>
        <v>0</v>
      </c>
      <c r="M143" s="12">
        <f>ROUND((SUM(M130:M142))/1,2)</f>
        <v>0</v>
      </c>
      <c r="N143" s="12"/>
      <c r="O143" s="12"/>
      <c r="P143" s="158"/>
      <c r="Q143" s="158"/>
      <c r="R143" s="158"/>
      <c r="S143" s="158">
        <f>ROUND((SUM(S130:S142))/1,2)</f>
        <v>0.12</v>
      </c>
      <c r="T143" s="158"/>
      <c r="U143" s="158"/>
      <c r="V143" s="158">
        <f>ROUND((SUM(V130:V142))/1,2)</f>
        <v>1.54</v>
      </c>
      <c r="W143" s="11"/>
      <c r="X143" s="11"/>
      <c r="Y143" s="10"/>
      <c r="Z143" s="11"/>
    </row>
    <row r="144" spans="1:26" x14ac:dyDescent="0.25">
      <c r="A144" s="159"/>
      <c r="B144" s="11"/>
      <c r="C144" s="183"/>
      <c r="D144" s="11"/>
      <c r="E144" s="11"/>
      <c r="F144" s="162"/>
      <c r="G144" s="10"/>
      <c r="H144" s="10"/>
      <c r="I144" s="10"/>
      <c r="J144" s="10"/>
      <c r="K144" s="11"/>
      <c r="L144" s="11"/>
      <c r="M144" s="11"/>
      <c r="N144" s="11"/>
      <c r="O144" s="11"/>
      <c r="P144" s="162"/>
      <c r="Q144" s="162"/>
      <c r="R144" s="162"/>
      <c r="S144" s="162"/>
      <c r="T144" s="162"/>
      <c r="U144" s="162"/>
      <c r="V144" s="162"/>
      <c r="W144" s="11"/>
      <c r="X144" s="11"/>
      <c r="Y144" s="10"/>
      <c r="Z144" s="11"/>
    </row>
    <row r="145" spans="1:26" x14ac:dyDescent="0.25">
      <c r="A145" s="159"/>
      <c r="B145" s="11"/>
      <c r="C145" s="160" t="s">
        <v>260</v>
      </c>
      <c r="D145" s="161" t="s">
        <v>261</v>
      </c>
      <c r="E145" s="11"/>
      <c r="F145" s="162"/>
      <c r="G145" s="10"/>
      <c r="H145" s="10"/>
      <c r="I145" s="10"/>
      <c r="J145" s="10"/>
      <c r="K145" s="11"/>
      <c r="L145" s="11"/>
      <c r="M145" s="11"/>
      <c r="N145" s="11"/>
      <c r="O145" s="11"/>
      <c r="P145" s="162"/>
      <c r="Q145" s="162"/>
      <c r="R145" s="162"/>
      <c r="S145" s="162"/>
      <c r="T145" s="162"/>
      <c r="U145" s="162"/>
      <c r="V145" s="162"/>
      <c r="W145" s="11"/>
      <c r="X145" s="11"/>
      <c r="Y145" s="10"/>
      <c r="Z145" s="11"/>
    </row>
    <row r="146" spans="1:26" ht="24.95" customHeight="1" x14ac:dyDescent="0.25">
      <c r="A146" s="163">
        <v>96</v>
      </c>
      <c r="B146" s="164" t="s">
        <v>262</v>
      </c>
      <c r="C146" s="182" t="s">
        <v>263</v>
      </c>
      <c r="D146" s="164" t="s">
        <v>264</v>
      </c>
      <c r="E146" s="164" t="s">
        <v>126</v>
      </c>
      <c r="F146" s="165">
        <v>19</v>
      </c>
      <c r="G146" s="166"/>
      <c r="H146" s="166"/>
      <c r="I146" s="167">
        <f>ROUND(F146*(G146+H146),2)</f>
        <v>0</v>
      </c>
      <c r="J146" s="167">
        <f>ROUND(F146*(N146),2)</f>
        <v>0</v>
      </c>
      <c r="K146" s="10">
        <f>ROUND(F146*(O146),2)</f>
        <v>0</v>
      </c>
      <c r="L146" s="10">
        <f>ROUND(F146*(G146),2)</f>
        <v>0</v>
      </c>
      <c r="M146" s="10">
        <f>ROUND(F146*(H146),2)</f>
        <v>0</v>
      </c>
      <c r="N146" s="11">
        <v>0</v>
      </c>
      <c r="O146" s="11"/>
      <c r="P146" s="162">
        <v>0</v>
      </c>
      <c r="Q146" s="162"/>
      <c r="R146" s="162">
        <v>0</v>
      </c>
      <c r="S146" s="162">
        <f>ROUND(F146*(P146),3)</f>
        <v>0</v>
      </c>
      <c r="T146" s="162"/>
      <c r="U146" s="162"/>
      <c r="V146" s="162">
        <f>ROUND(F146*(X146),3)</f>
        <v>0</v>
      </c>
      <c r="W146" s="11"/>
      <c r="X146" s="11">
        <v>0</v>
      </c>
      <c r="Y146" s="10"/>
      <c r="Z146" s="11">
        <v>0</v>
      </c>
    </row>
    <row r="147" spans="1:26" x14ac:dyDescent="0.25">
      <c r="A147" s="159"/>
      <c r="B147" s="11"/>
      <c r="C147" s="160" t="s">
        <v>260</v>
      </c>
      <c r="D147" s="161" t="s">
        <v>261</v>
      </c>
      <c r="E147" s="12"/>
      <c r="F147" s="158"/>
      <c r="G147" s="149">
        <f>ROUND((SUM(L145:L146))/1,2)</f>
        <v>0</v>
      </c>
      <c r="H147" s="149">
        <f>ROUND((SUM(M145:M146))/1,2)</f>
        <v>0</v>
      </c>
      <c r="I147" s="149">
        <f>ROUND((SUM(I145:I146))/1,2)</f>
        <v>0</v>
      </c>
      <c r="J147" s="149"/>
      <c r="K147" s="12"/>
      <c r="L147" s="12">
        <f>ROUND((SUM(L145:L146))/1,2)</f>
        <v>0</v>
      </c>
      <c r="M147" s="12">
        <f>ROUND((SUM(M145:M146))/1,2)</f>
        <v>0</v>
      </c>
      <c r="N147" s="12"/>
      <c r="O147" s="12"/>
      <c r="P147" s="158"/>
      <c r="Q147" s="158"/>
      <c r="R147" s="158"/>
      <c r="S147" s="158">
        <f>ROUND((SUM(S145:S146))/1,2)</f>
        <v>0</v>
      </c>
      <c r="T147" s="158"/>
      <c r="U147" s="158"/>
      <c r="V147" s="158">
        <f>ROUND((SUM(V145:V146))/1,2)</f>
        <v>0</v>
      </c>
      <c r="W147" s="11"/>
      <c r="X147" s="11"/>
      <c r="Y147" s="10"/>
      <c r="Z147" s="11"/>
    </row>
    <row r="148" spans="1:26" x14ac:dyDescent="0.25">
      <c r="A148" s="159"/>
      <c r="B148" s="11"/>
      <c r="C148" s="183"/>
      <c r="D148" s="11"/>
      <c r="E148" s="11"/>
      <c r="F148" s="162"/>
      <c r="G148" s="10"/>
      <c r="H148" s="10"/>
      <c r="I148" s="10"/>
      <c r="J148" s="10"/>
      <c r="K148" s="11"/>
      <c r="L148" s="11"/>
      <c r="M148" s="11"/>
      <c r="N148" s="11"/>
      <c r="O148" s="11"/>
      <c r="P148" s="162"/>
      <c r="Q148" s="162"/>
      <c r="R148" s="162"/>
      <c r="S148" s="162"/>
      <c r="T148" s="162"/>
      <c r="U148" s="162"/>
      <c r="V148" s="162"/>
      <c r="W148" s="11"/>
      <c r="X148" s="11"/>
      <c r="Y148" s="10"/>
      <c r="Z148" s="11"/>
    </row>
    <row r="149" spans="1:26" x14ac:dyDescent="0.25">
      <c r="A149" s="159"/>
      <c r="B149" s="11"/>
      <c r="C149" s="160" t="s">
        <v>265</v>
      </c>
      <c r="D149" s="161" t="s">
        <v>266</v>
      </c>
      <c r="E149" s="11"/>
      <c r="F149" s="162"/>
      <c r="G149" s="10"/>
      <c r="H149" s="10"/>
      <c r="I149" s="10"/>
      <c r="J149" s="10"/>
      <c r="K149" s="11"/>
      <c r="L149" s="11"/>
      <c r="M149" s="11"/>
      <c r="N149" s="11"/>
      <c r="O149" s="11"/>
      <c r="P149" s="162"/>
      <c r="Q149" s="162"/>
      <c r="R149" s="162"/>
      <c r="S149" s="162"/>
      <c r="T149" s="162"/>
      <c r="U149" s="162"/>
      <c r="V149" s="162"/>
      <c r="W149" s="11"/>
      <c r="X149" s="11"/>
      <c r="Y149" s="10"/>
      <c r="Z149" s="11"/>
    </row>
    <row r="150" spans="1:26" ht="24.95" customHeight="1" x14ac:dyDescent="0.25">
      <c r="A150" s="163">
        <v>97</v>
      </c>
      <c r="B150" s="164" t="s">
        <v>31</v>
      </c>
      <c r="C150" s="182" t="s">
        <v>267</v>
      </c>
      <c r="D150" s="164" t="s">
        <v>268</v>
      </c>
      <c r="E150" s="164" t="s">
        <v>94</v>
      </c>
      <c r="F150" s="165">
        <v>13.125</v>
      </c>
      <c r="G150" s="166"/>
      <c r="H150" s="166"/>
      <c r="I150" s="167">
        <f>ROUND(F150*(G150+H150),2)</f>
        <v>0</v>
      </c>
      <c r="J150" s="167">
        <f>ROUND(F150*(N150),2)</f>
        <v>0</v>
      </c>
      <c r="K150" s="10">
        <f>ROUND(F150*(O150),2)</f>
        <v>0</v>
      </c>
      <c r="L150" s="10">
        <f>ROUND(F150*(G150),2)</f>
        <v>0</v>
      </c>
      <c r="M150" s="10">
        <f>ROUND(F150*(H150),2)</f>
        <v>0</v>
      </c>
      <c r="N150" s="11">
        <v>0</v>
      </c>
      <c r="O150" s="11"/>
      <c r="P150" s="162">
        <v>0</v>
      </c>
      <c r="Q150" s="162"/>
      <c r="R150" s="162">
        <v>0</v>
      </c>
      <c r="S150" s="162">
        <f>ROUND(F150*(P150),3)</f>
        <v>0</v>
      </c>
      <c r="T150" s="162"/>
      <c r="U150" s="162"/>
      <c r="V150" s="162">
        <f>ROUND(F150*(X150),3)</f>
        <v>0</v>
      </c>
      <c r="W150" s="11"/>
      <c r="X150" s="11">
        <v>0</v>
      </c>
      <c r="Y150" s="10"/>
      <c r="Z150" s="11">
        <v>0</v>
      </c>
    </row>
    <row r="151" spans="1:26" x14ac:dyDescent="0.25">
      <c r="A151" s="159"/>
      <c r="B151" s="11"/>
      <c r="C151" s="160" t="s">
        <v>265</v>
      </c>
      <c r="D151" s="161" t="s">
        <v>266</v>
      </c>
      <c r="E151" s="12"/>
      <c r="F151" s="158"/>
      <c r="G151" s="149">
        <f>ROUND((SUM(L149:L150))/1,2)</f>
        <v>0</v>
      </c>
      <c r="H151" s="149">
        <f>ROUND((SUM(M149:M150))/1,2)</f>
        <v>0</v>
      </c>
      <c r="I151" s="149">
        <f>ROUND((SUM(I149:I150))/1,2)</f>
        <v>0</v>
      </c>
      <c r="J151" s="149"/>
      <c r="K151" s="12"/>
      <c r="L151" s="12">
        <f>ROUND((SUM(L149:L150))/1,2)</f>
        <v>0</v>
      </c>
      <c r="M151" s="12">
        <f>ROUND((SUM(M149:M150))/1,2)</f>
        <v>0</v>
      </c>
      <c r="N151" s="12"/>
      <c r="O151" s="12"/>
      <c r="P151" s="158"/>
      <c r="Q151" s="158"/>
      <c r="R151" s="158"/>
      <c r="S151" s="158">
        <f>ROUND((SUM(S149:S150))/1,2)</f>
        <v>0</v>
      </c>
      <c r="T151" s="158"/>
      <c r="U151" s="158"/>
      <c r="V151" s="158">
        <f>ROUND((SUM(V149:V150))/1,2)</f>
        <v>0</v>
      </c>
      <c r="W151" s="11"/>
      <c r="X151" s="11"/>
      <c r="Y151" s="10"/>
      <c r="Z151" s="11"/>
    </row>
    <row r="152" spans="1:26" x14ac:dyDescent="0.25">
      <c r="A152" s="159"/>
      <c r="B152" s="11"/>
      <c r="C152" s="183"/>
      <c r="D152" s="11"/>
      <c r="E152" s="11"/>
      <c r="F152" s="162"/>
      <c r="G152" s="10"/>
      <c r="H152" s="10"/>
      <c r="I152" s="10"/>
      <c r="J152" s="10"/>
      <c r="K152" s="11"/>
      <c r="L152" s="11"/>
      <c r="M152" s="11"/>
      <c r="N152" s="11"/>
      <c r="O152" s="11"/>
      <c r="P152" s="162"/>
      <c r="Q152" s="162"/>
      <c r="R152" s="162"/>
      <c r="S152" s="162"/>
      <c r="T152" s="162"/>
      <c r="U152" s="162"/>
      <c r="V152" s="162"/>
      <c r="W152" s="11"/>
      <c r="X152" s="11"/>
      <c r="Y152" s="10"/>
      <c r="Z152" s="11"/>
    </row>
    <row r="153" spans="1:26" x14ac:dyDescent="0.25">
      <c r="A153" s="159"/>
      <c r="B153" s="11"/>
      <c r="C153" s="160"/>
      <c r="D153" s="12" t="s">
        <v>151</v>
      </c>
      <c r="E153" s="12"/>
      <c r="F153" s="158"/>
      <c r="G153" s="149">
        <f>ROUND((SUM(L86:L152))/2,2)</f>
        <v>0</v>
      </c>
      <c r="H153" s="149">
        <f>ROUND((SUM(M86:M152))/2,2)</f>
        <v>0</v>
      </c>
      <c r="I153" s="149">
        <f>ROUND((SUM(I86:I152))/2,2)</f>
        <v>0</v>
      </c>
      <c r="J153" s="149"/>
      <c r="K153" s="12"/>
      <c r="L153" s="12">
        <f>ROUND((SUM(L86:L152))/2,2)</f>
        <v>0</v>
      </c>
      <c r="M153" s="12">
        <f>ROUND((SUM(M86:M152))/2,2)</f>
        <v>0</v>
      </c>
      <c r="N153" s="12"/>
      <c r="O153" s="12"/>
      <c r="P153" s="158"/>
      <c r="Q153" s="158"/>
      <c r="R153" s="158"/>
      <c r="S153" s="158">
        <f>ROUND((SUM(S86:S152))/2,2)</f>
        <v>0.74</v>
      </c>
      <c r="T153" s="158"/>
      <c r="U153" s="158"/>
      <c r="V153" s="158">
        <f>ROUND((SUM(V86:V152))/2,2)</f>
        <v>2.57</v>
      </c>
      <c r="W153" s="11"/>
      <c r="X153" s="11"/>
      <c r="Y153" s="10"/>
      <c r="Z153" s="11"/>
    </row>
    <row r="154" spans="1:26" x14ac:dyDescent="0.25">
      <c r="A154" s="159"/>
      <c r="B154" s="11"/>
      <c r="C154" s="183"/>
      <c r="D154" s="11"/>
      <c r="E154" s="11"/>
      <c r="F154" s="162"/>
      <c r="G154" s="10"/>
      <c r="H154" s="10"/>
      <c r="I154" s="10"/>
      <c r="J154" s="10"/>
      <c r="K154" s="11"/>
      <c r="L154" s="11"/>
      <c r="M154" s="11"/>
      <c r="N154" s="11"/>
      <c r="O154" s="11"/>
      <c r="P154" s="162"/>
      <c r="Q154" s="162"/>
      <c r="R154" s="162"/>
      <c r="S154" s="162"/>
      <c r="T154" s="162"/>
      <c r="U154" s="162"/>
      <c r="V154" s="162"/>
      <c r="W154" s="11"/>
      <c r="X154" s="11"/>
      <c r="Y154" s="10"/>
      <c r="Z154" s="11"/>
    </row>
    <row r="155" spans="1:26" x14ac:dyDescent="0.25">
      <c r="A155" s="159"/>
      <c r="B155" s="11"/>
      <c r="C155" s="160"/>
      <c r="D155" s="12" t="s">
        <v>269</v>
      </c>
      <c r="E155" s="11"/>
      <c r="F155" s="162"/>
      <c r="G155" s="10"/>
      <c r="H155" s="10"/>
      <c r="I155" s="10"/>
      <c r="J155" s="10"/>
      <c r="K155" s="11"/>
      <c r="L155" s="11"/>
      <c r="M155" s="11"/>
      <c r="N155" s="11"/>
      <c r="O155" s="11"/>
      <c r="P155" s="162"/>
      <c r="Q155" s="162"/>
      <c r="R155" s="162"/>
      <c r="S155" s="162"/>
      <c r="T155" s="162"/>
      <c r="U155" s="162"/>
      <c r="V155" s="162"/>
      <c r="W155" s="11"/>
      <c r="X155" s="11"/>
      <c r="Y155" s="10"/>
      <c r="Z155" s="11"/>
    </row>
    <row r="156" spans="1:26" ht="24.95" customHeight="1" x14ac:dyDescent="0.25">
      <c r="A156" s="163">
        <v>98</v>
      </c>
      <c r="B156" s="164" t="s">
        <v>31</v>
      </c>
      <c r="C156" s="174" t="s">
        <v>270</v>
      </c>
      <c r="D156" s="175" t="s">
        <v>271</v>
      </c>
      <c r="E156" s="164" t="s">
        <v>272</v>
      </c>
      <c r="F156" s="165">
        <v>15</v>
      </c>
      <c r="G156" s="166"/>
      <c r="H156" s="166"/>
      <c r="I156" s="167">
        <f>ROUND(F156*(G156+H156),2)</f>
        <v>0</v>
      </c>
      <c r="J156" s="167">
        <f>ROUND(F156*(N156),2)</f>
        <v>0</v>
      </c>
      <c r="K156" s="10">
        <f>ROUND(F156*(O156),2)</f>
        <v>0</v>
      </c>
      <c r="L156" s="10">
        <f>ROUND(F156*(G156),2)</f>
        <v>0</v>
      </c>
      <c r="M156" s="10">
        <f>ROUND(F156*(H156),2)</f>
        <v>0</v>
      </c>
      <c r="N156" s="11">
        <v>0</v>
      </c>
      <c r="O156" s="11"/>
      <c r="P156" s="162">
        <v>0</v>
      </c>
      <c r="Q156" s="162"/>
      <c r="R156" s="162">
        <v>0</v>
      </c>
      <c r="S156" s="162">
        <f>ROUND(F156*(P156),3)</f>
        <v>0</v>
      </c>
      <c r="T156" s="162"/>
      <c r="U156" s="162"/>
      <c r="V156" s="162">
        <f>ROUND(F156*(X156),3)</f>
        <v>0</v>
      </c>
      <c r="W156" s="11"/>
      <c r="X156" s="11">
        <v>0</v>
      </c>
      <c r="Y156" s="10"/>
      <c r="Z156" s="11">
        <v>0</v>
      </c>
    </row>
    <row r="157" spans="1:26" x14ac:dyDescent="0.25">
      <c r="A157" s="159"/>
      <c r="B157" s="11"/>
      <c r="C157" s="160"/>
      <c r="D157" s="12"/>
      <c r="E157" s="12"/>
      <c r="F157" s="158"/>
      <c r="G157" s="149">
        <f>ROUND((SUM(L156:L156))/1,2)</f>
        <v>0</v>
      </c>
      <c r="H157" s="149">
        <f>ROUND((SUM(M156:M156))/1,2)</f>
        <v>0</v>
      </c>
      <c r="I157" s="149">
        <f>ROUND((SUM(I156:I156))/1,2)</f>
        <v>0</v>
      </c>
      <c r="J157" s="149"/>
      <c r="K157" s="12"/>
      <c r="L157" s="12">
        <f>ROUND((SUM(L156:L156))/1,2)</f>
        <v>0</v>
      </c>
      <c r="M157" s="12">
        <f>ROUND((SUM(M156:M156))/1,2)</f>
        <v>0</v>
      </c>
      <c r="N157" s="12"/>
      <c r="O157" s="12"/>
      <c r="P157" s="158"/>
      <c r="Q157" s="158"/>
      <c r="R157" s="158"/>
      <c r="S157" s="158">
        <f>ROUND((SUM(S156:S156))/1,2)</f>
        <v>0</v>
      </c>
      <c r="T157" s="158"/>
      <c r="U157" s="158"/>
      <c r="V157" s="158">
        <f>ROUND((SUM(V156:V156))/1,2)</f>
        <v>0</v>
      </c>
      <c r="W157" s="11"/>
      <c r="X157" s="11"/>
      <c r="Y157" s="10"/>
      <c r="Z157" s="11"/>
    </row>
    <row r="158" spans="1:26" x14ac:dyDescent="0.25">
      <c r="A158" s="159"/>
      <c r="B158" s="11"/>
      <c r="C158" s="183"/>
      <c r="D158" s="11"/>
      <c r="E158" s="11"/>
      <c r="F158" s="162"/>
      <c r="G158" s="10"/>
      <c r="H158" s="10"/>
      <c r="I158" s="10"/>
      <c r="J158" s="10"/>
      <c r="K158" s="11"/>
      <c r="L158" s="11"/>
      <c r="M158" s="11"/>
      <c r="N158" s="11"/>
      <c r="O158" s="11"/>
      <c r="P158" s="162"/>
      <c r="Q158" s="162"/>
      <c r="R158" s="162"/>
      <c r="S158" s="162"/>
      <c r="T158" s="162"/>
      <c r="U158" s="162"/>
      <c r="V158" s="162"/>
      <c r="W158" s="11"/>
      <c r="X158" s="11"/>
      <c r="Y158" s="10"/>
      <c r="Z158" s="11"/>
    </row>
    <row r="159" spans="1:26" x14ac:dyDescent="0.25">
      <c r="A159" s="159"/>
      <c r="B159" s="11"/>
      <c r="C159" s="160"/>
      <c r="D159" s="12" t="s">
        <v>269</v>
      </c>
      <c r="E159" s="12"/>
      <c r="F159" s="158"/>
      <c r="G159" s="149">
        <f>ROUND((SUM(L155:L158))/2,2)</f>
        <v>0</v>
      </c>
      <c r="H159" s="149">
        <f>ROUND((SUM(M155:M158))/2,2)</f>
        <v>0</v>
      </c>
      <c r="I159" s="149">
        <f>ROUND((SUM(I155:I158))/2,2)</f>
        <v>0</v>
      </c>
      <c r="J159" s="149"/>
      <c r="K159" s="149"/>
      <c r="L159" s="149">
        <f>ROUND((SUM(L155:L158))/2,2)</f>
        <v>0</v>
      </c>
      <c r="M159" s="149">
        <f>ROUND((SUM(M155:M158))/2,2)</f>
        <v>0</v>
      </c>
      <c r="N159" s="12"/>
      <c r="O159" s="12"/>
      <c r="P159" s="158"/>
      <c r="Q159" s="158"/>
      <c r="R159" s="158"/>
      <c r="S159" s="158">
        <f>ROUND((SUM(S155:S158))/2,2)</f>
        <v>0</v>
      </c>
      <c r="T159" s="158"/>
      <c r="U159" s="158"/>
      <c r="V159" s="158">
        <f>ROUND((SUM(V155:V158))/2,2)</f>
        <v>0</v>
      </c>
      <c r="W159" s="11"/>
      <c r="X159" s="11"/>
      <c r="Y159" s="10"/>
      <c r="Z159" s="11"/>
    </row>
    <row r="160" spans="1:26" x14ac:dyDescent="0.25">
      <c r="A160" s="159"/>
      <c r="B160" s="11"/>
      <c r="C160" s="183"/>
      <c r="D160" s="11"/>
      <c r="E160" s="11"/>
      <c r="F160" s="162"/>
      <c r="G160" s="10"/>
      <c r="H160" s="10"/>
      <c r="I160" s="10"/>
      <c r="J160" s="10"/>
      <c r="K160" s="10"/>
      <c r="L160" s="10"/>
      <c r="M160" s="10"/>
      <c r="N160" s="11"/>
      <c r="O160" s="11"/>
      <c r="P160" s="162"/>
      <c r="Q160" s="162"/>
      <c r="R160" s="162"/>
      <c r="S160" s="162"/>
      <c r="T160" s="162"/>
      <c r="U160" s="162"/>
      <c r="V160" s="162"/>
      <c r="W160" s="11"/>
      <c r="X160" s="11"/>
      <c r="Y160" s="10"/>
      <c r="Z160" s="11"/>
    </row>
    <row r="161" spans="1:26" x14ac:dyDescent="0.25">
      <c r="A161" s="176"/>
      <c r="B161" s="177"/>
      <c r="C161" s="185"/>
      <c r="D161" s="177" t="s">
        <v>273</v>
      </c>
      <c r="E161" s="177"/>
      <c r="F161" s="178"/>
      <c r="G161" s="179">
        <f>ROUND((SUM(L9:L160))/3,2)</f>
        <v>0</v>
      </c>
      <c r="H161" s="179">
        <f>ROUND((SUM(M9:M160))/3,2)</f>
        <v>0</v>
      </c>
      <c r="I161" s="179">
        <f>ROUND((SUM(I9:I160))/3,2)</f>
        <v>0</v>
      </c>
      <c r="J161" s="179"/>
      <c r="K161" s="179">
        <f>ROUND((SUM(K9:K160))/3,2)</f>
        <v>0</v>
      </c>
      <c r="L161" s="179">
        <f>ROUND((SUM(L9:L160))/3,2)</f>
        <v>0</v>
      </c>
      <c r="M161" s="179">
        <f>ROUND((SUM(M9:M160))/3,2)</f>
        <v>0</v>
      </c>
      <c r="N161" s="177"/>
      <c r="O161" s="177"/>
      <c r="P161" s="178"/>
      <c r="Q161" s="178"/>
      <c r="R161" s="178"/>
      <c r="S161" s="178">
        <f>ROUND((SUM(S9:S160))/3,2)</f>
        <v>20.53</v>
      </c>
      <c r="T161" s="178"/>
      <c r="U161" s="178"/>
      <c r="V161" s="178">
        <f>ROUND((SUM(V9:V160))/3,2)</f>
        <v>2.57</v>
      </c>
      <c r="W161" s="11"/>
      <c r="X161" s="10"/>
      <c r="Y161" s="10">
        <f>(SUM(Y9:Y160))</f>
        <v>0</v>
      </c>
      <c r="Z161" s="11">
        <f>(SUM(Z9:Z160))</f>
        <v>0</v>
      </c>
    </row>
    <row r="162" spans="1:26" x14ac:dyDescent="0.25">
      <c r="A162" s="159"/>
      <c r="B162" s="11"/>
      <c r="C162" s="183"/>
      <c r="D162" s="11"/>
      <c r="E162" s="11"/>
      <c r="F162" s="162"/>
      <c r="G162" s="10"/>
      <c r="H162" s="10"/>
      <c r="I162" s="10"/>
      <c r="J162" s="10"/>
      <c r="K162" s="11"/>
      <c r="L162" s="11"/>
      <c r="M162" s="11"/>
      <c r="N162" s="11"/>
      <c r="O162" s="11"/>
      <c r="P162" s="162"/>
      <c r="Q162" s="162"/>
      <c r="R162" s="162"/>
      <c r="S162" s="162"/>
      <c r="T162" s="162"/>
      <c r="U162" s="162"/>
      <c r="V162" s="162"/>
      <c r="W162" s="11"/>
      <c r="X162" s="11"/>
      <c r="Y162" s="10"/>
      <c r="Z162" s="11"/>
    </row>
    <row r="163" spans="1:26" x14ac:dyDescent="0.25">
      <c r="G163" s="3"/>
      <c r="H163" s="3"/>
      <c r="I163" s="3"/>
    </row>
    <row r="164" spans="1:26" x14ac:dyDescent="0.25">
      <c r="G164" s="3"/>
      <c r="H164" s="3"/>
      <c r="I164" s="3"/>
    </row>
    <row r="165" spans="1:26" hidden="1" x14ac:dyDescent="0.25">
      <c r="G165" s="3"/>
      <c r="H165" s="3"/>
      <c r="I165" s="3"/>
    </row>
    <row r="166" spans="1:26" hidden="1" x14ac:dyDescent="0.25">
      <c r="G166" s="3"/>
      <c r="H166" s="3"/>
      <c r="I166" s="3"/>
    </row>
    <row r="167" spans="1:26" hidden="1" x14ac:dyDescent="0.25">
      <c r="G167" s="3"/>
      <c r="H167" s="3"/>
      <c r="I167" s="3"/>
    </row>
    <row r="168" spans="1:26" hidden="1" x14ac:dyDescent="0.25">
      <c r="G168" s="3"/>
      <c r="H168" s="3"/>
      <c r="I168" s="3"/>
    </row>
    <row r="169" spans="1:26" hidden="1" x14ac:dyDescent="0.25">
      <c r="G169" s="3"/>
      <c r="H169" s="3"/>
      <c r="I169" s="3"/>
    </row>
    <row r="170" spans="1:26" hidden="1" x14ac:dyDescent="0.25">
      <c r="G170" s="3"/>
      <c r="H170" s="3"/>
      <c r="I170" s="3"/>
    </row>
    <row r="171" spans="1:26" hidden="1" x14ac:dyDescent="0.25">
      <c r="G171" s="3"/>
      <c r="H171" s="3"/>
      <c r="I171" s="3"/>
    </row>
    <row r="172" spans="1:26" hidden="1" x14ac:dyDescent="0.25">
      <c r="G172" s="3"/>
      <c r="H172" s="3"/>
      <c r="I172" s="3"/>
    </row>
    <row r="173" spans="1:26" hidden="1" x14ac:dyDescent="0.25">
      <c r="G173" s="3"/>
      <c r="H173" s="3"/>
      <c r="I173" s="3"/>
    </row>
    <row r="174" spans="1:26" hidden="1" x14ac:dyDescent="0.25">
      <c r="G174" s="3"/>
      <c r="H174" s="3"/>
      <c r="I174" s="3"/>
    </row>
    <row r="175" spans="1:26" hidden="1" x14ac:dyDescent="0.25">
      <c r="G175" s="3"/>
      <c r="H175" s="3"/>
      <c r="I175" s="3"/>
    </row>
    <row r="176" spans="1:26" hidden="1" x14ac:dyDescent="0.25">
      <c r="G176" s="3"/>
      <c r="H176" s="3"/>
      <c r="I176" s="3"/>
    </row>
    <row r="177" spans="7:9" hidden="1" x14ac:dyDescent="0.25">
      <c r="G177" s="3"/>
      <c r="H177" s="3"/>
      <c r="I177" s="3"/>
    </row>
    <row r="178" spans="7:9" hidden="1" x14ac:dyDescent="0.25">
      <c r="G178" s="3"/>
      <c r="H178" s="3"/>
      <c r="I178" s="3"/>
    </row>
    <row r="179" spans="7:9" hidden="1" x14ac:dyDescent="0.25">
      <c r="G179" s="3"/>
      <c r="H179" s="3"/>
      <c r="I179" s="3"/>
    </row>
    <row r="180" spans="7:9" hidden="1" x14ac:dyDescent="0.25">
      <c r="G180" s="3"/>
      <c r="H180" s="3"/>
      <c r="I180" s="3"/>
    </row>
    <row r="181" spans="7:9" hidden="1" x14ac:dyDescent="0.25">
      <c r="G181" s="3"/>
      <c r="H181" s="3"/>
      <c r="I181" s="3"/>
    </row>
    <row r="182" spans="7:9" hidden="1" x14ac:dyDescent="0.25">
      <c r="G182" s="3"/>
      <c r="H182" s="3"/>
      <c r="I182" s="3"/>
    </row>
    <row r="183" spans="7:9" hidden="1" x14ac:dyDescent="0.25">
      <c r="G183" s="3"/>
      <c r="H183" s="3"/>
      <c r="I183" s="3"/>
    </row>
    <row r="184" spans="7:9" hidden="1" x14ac:dyDescent="0.25">
      <c r="G184" s="3"/>
      <c r="H184" s="3"/>
      <c r="I184" s="3"/>
    </row>
    <row r="185" spans="7:9" hidden="1" x14ac:dyDescent="0.25">
      <c r="G185" s="3"/>
      <c r="H185" s="3"/>
      <c r="I185" s="3"/>
    </row>
    <row r="186" spans="7:9" hidden="1" x14ac:dyDescent="0.25">
      <c r="G186" s="3"/>
      <c r="H186" s="3"/>
      <c r="I186" s="3"/>
    </row>
    <row r="187" spans="7:9" hidden="1" x14ac:dyDescent="0.25">
      <c r="G187" s="3"/>
      <c r="H187" s="3"/>
      <c r="I187" s="3"/>
    </row>
    <row r="188" spans="7:9" hidden="1" x14ac:dyDescent="0.25">
      <c r="G188" s="3"/>
      <c r="H188" s="3"/>
      <c r="I188" s="3"/>
    </row>
    <row r="189" spans="7:9" hidden="1" x14ac:dyDescent="0.25">
      <c r="G189" s="3"/>
      <c r="H189" s="3"/>
      <c r="I189" s="3"/>
    </row>
    <row r="190" spans="7:9" hidden="1" x14ac:dyDescent="0.25">
      <c r="G190" s="3"/>
      <c r="H190" s="3"/>
      <c r="I190" s="3"/>
    </row>
    <row r="191" spans="7:9" hidden="1" x14ac:dyDescent="0.25">
      <c r="G191" s="3"/>
      <c r="H191" s="3"/>
      <c r="I191" s="3"/>
    </row>
    <row r="192" spans="7:9" hidden="1" x14ac:dyDescent="0.25">
      <c r="G192" s="3"/>
      <c r="H192" s="3"/>
      <c r="I192" s="3"/>
    </row>
    <row r="193" spans="7:9" hidden="1" x14ac:dyDescent="0.25">
      <c r="G193" s="3"/>
      <c r="H193" s="3"/>
      <c r="I193" s="3"/>
    </row>
    <row r="194" spans="7:9" hidden="1" x14ac:dyDescent="0.25">
      <c r="G194" s="3"/>
      <c r="H194" s="3"/>
      <c r="I194" s="3"/>
    </row>
    <row r="195" spans="7:9" hidden="1" x14ac:dyDescent="0.25">
      <c r="G195" s="3"/>
      <c r="H195" s="3"/>
      <c r="I195" s="3"/>
    </row>
    <row r="196" spans="7:9" hidden="1" x14ac:dyDescent="0.25">
      <c r="G196" s="3"/>
      <c r="H196" s="3"/>
      <c r="I196" s="3"/>
    </row>
    <row r="197" spans="7:9" hidden="1" x14ac:dyDescent="0.25">
      <c r="G197" s="3"/>
      <c r="H197" s="3"/>
      <c r="I197" s="3"/>
    </row>
    <row r="198" spans="7:9" hidden="1" x14ac:dyDescent="0.25">
      <c r="G198" s="3"/>
      <c r="H198" s="3"/>
      <c r="I198" s="3"/>
    </row>
    <row r="199" spans="7:9" hidden="1" x14ac:dyDescent="0.25">
      <c r="G199" s="3"/>
      <c r="H199" s="3"/>
      <c r="I199" s="3"/>
    </row>
    <row r="200" spans="7:9" hidden="1" x14ac:dyDescent="0.25">
      <c r="G200" s="3"/>
      <c r="H200" s="3"/>
      <c r="I200" s="3"/>
    </row>
    <row r="201" spans="7:9" hidden="1" x14ac:dyDescent="0.25">
      <c r="G201" s="3"/>
      <c r="H201" s="3"/>
      <c r="I201" s="3"/>
    </row>
    <row r="202" spans="7:9" hidden="1" x14ac:dyDescent="0.25">
      <c r="G202" s="3"/>
      <c r="H202" s="3"/>
      <c r="I202" s="3"/>
    </row>
    <row r="203" spans="7:9" hidden="1" x14ac:dyDescent="0.25">
      <c r="G203" s="3"/>
      <c r="H203" s="3"/>
      <c r="I203" s="3"/>
    </row>
    <row r="204" spans="7:9" hidden="1" x14ac:dyDescent="0.25">
      <c r="G204" s="3"/>
      <c r="H204" s="3"/>
      <c r="I204" s="3"/>
    </row>
    <row r="205" spans="7:9" hidden="1" x14ac:dyDescent="0.25">
      <c r="G205" s="3"/>
      <c r="H205" s="3"/>
      <c r="I205" s="3"/>
    </row>
    <row r="206" spans="7:9" hidden="1" x14ac:dyDescent="0.25">
      <c r="G206" s="3"/>
      <c r="H206" s="3"/>
      <c r="I206" s="3"/>
    </row>
    <row r="207" spans="7:9" hidden="1" x14ac:dyDescent="0.25">
      <c r="G207" s="3"/>
      <c r="H207" s="3"/>
      <c r="I207" s="3"/>
    </row>
    <row r="208" spans="7:9" hidden="1" x14ac:dyDescent="0.25">
      <c r="G208" s="3"/>
      <c r="H208" s="3"/>
      <c r="I208" s="3"/>
    </row>
    <row r="209" spans="7:9" hidden="1" x14ac:dyDescent="0.25">
      <c r="G209" s="3"/>
      <c r="H209" s="3"/>
      <c r="I209" s="3"/>
    </row>
    <row r="210" spans="7:9" hidden="1" x14ac:dyDescent="0.25">
      <c r="G210" s="3"/>
      <c r="H210" s="3"/>
      <c r="I210" s="3"/>
    </row>
    <row r="211" spans="7:9" hidden="1" x14ac:dyDescent="0.25">
      <c r="G211" s="3"/>
      <c r="H211" s="3"/>
      <c r="I211" s="3"/>
    </row>
    <row r="212" spans="7:9" hidden="1" x14ac:dyDescent="0.25">
      <c r="G212" s="3"/>
      <c r="H212" s="3"/>
      <c r="I212" s="3"/>
    </row>
    <row r="213" spans="7:9" hidden="1" x14ac:dyDescent="0.25">
      <c r="G213" s="3"/>
      <c r="H213" s="3"/>
      <c r="I213" s="3"/>
    </row>
    <row r="214" spans="7:9" hidden="1" x14ac:dyDescent="0.25">
      <c r="G214" s="3"/>
      <c r="H214" s="3"/>
      <c r="I214" s="3"/>
    </row>
    <row r="215" spans="7:9" hidden="1" x14ac:dyDescent="0.25">
      <c r="G215" s="3"/>
      <c r="H215" s="3"/>
      <c r="I215" s="3"/>
    </row>
    <row r="216" spans="7:9" hidden="1" x14ac:dyDescent="0.25">
      <c r="G216" s="3"/>
      <c r="H216" s="3"/>
      <c r="I216" s="3"/>
    </row>
    <row r="217" spans="7:9" hidden="1" x14ac:dyDescent="0.25">
      <c r="G217" s="3"/>
      <c r="H217" s="3"/>
      <c r="I217" s="3"/>
    </row>
    <row r="218" spans="7:9" hidden="1" x14ac:dyDescent="0.25">
      <c r="G218" s="3"/>
      <c r="H218" s="3"/>
      <c r="I218" s="3"/>
    </row>
    <row r="219" spans="7:9" hidden="1" x14ac:dyDescent="0.25">
      <c r="G219" s="3"/>
      <c r="H219" s="3"/>
      <c r="I219" s="3"/>
    </row>
    <row r="220" spans="7:9" hidden="1" x14ac:dyDescent="0.25">
      <c r="G220" s="3"/>
      <c r="H220" s="3"/>
      <c r="I220" s="3"/>
    </row>
    <row r="221" spans="7:9" hidden="1" x14ac:dyDescent="0.25">
      <c r="G221" s="3"/>
      <c r="H221" s="3"/>
      <c r="I221" s="3"/>
    </row>
    <row r="222" spans="7:9" hidden="1" x14ac:dyDescent="0.25">
      <c r="G222" s="3"/>
      <c r="H222" s="3"/>
      <c r="I222" s="3"/>
    </row>
    <row r="223" spans="7:9" hidden="1" x14ac:dyDescent="0.25">
      <c r="G223" s="3"/>
      <c r="H223" s="3"/>
      <c r="I223" s="3"/>
    </row>
    <row r="224" spans="7:9" hidden="1" x14ac:dyDescent="0.25">
      <c r="G224" s="3"/>
      <c r="H224" s="3"/>
      <c r="I224" s="3"/>
    </row>
    <row r="225" spans="7:9" hidden="1" x14ac:dyDescent="0.25">
      <c r="G225" s="3"/>
      <c r="H225" s="3"/>
      <c r="I225" s="3"/>
    </row>
    <row r="226" spans="7:9" hidden="1" x14ac:dyDescent="0.25">
      <c r="G226" s="3"/>
      <c r="H226" s="3"/>
      <c r="I226" s="3"/>
    </row>
    <row r="227" spans="7:9" hidden="1" x14ac:dyDescent="0.25">
      <c r="G227" s="3"/>
      <c r="H227" s="3"/>
      <c r="I227" s="3"/>
    </row>
    <row r="228" spans="7:9" hidden="1" x14ac:dyDescent="0.25">
      <c r="G228" s="3"/>
      <c r="H228" s="3"/>
      <c r="I228" s="3"/>
    </row>
    <row r="229" spans="7:9" hidden="1" x14ac:dyDescent="0.25">
      <c r="G229" s="3"/>
      <c r="H229" s="3"/>
      <c r="I229" s="3"/>
    </row>
    <row r="230" spans="7:9" hidden="1" x14ac:dyDescent="0.25">
      <c r="G230" s="3"/>
      <c r="H230" s="3"/>
      <c r="I230" s="3"/>
    </row>
    <row r="231" spans="7:9" hidden="1" x14ac:dyDescent="0.25">
      <c r="G231" s="3"/>
      <c r="H231" s="3"/>
      <c r="I231" s="3"/>
    </row>
    <row r="232" spans="7:9" hidden="1" x14ac:dyDescent="0.25">
      <c r="G232" s="3"/>
      <c r="H232" s="3"/>
      <c r="I232" s="3"/>
    </row>
    <row r="233" spans="7:9" hidden="1" x14ac:dyDescent="0.25">
      <c r="G233" s="3"/>
      <c r="H233" s="3"/>
      <c r="I233" s="3"/>
    </row>
    <row r="234" spans="7:9" hidden="1" x14ac:dyDescent="0.25">
      <c r="G234" s="3"/>
      <c r="H234" s="3"/>
      <c r="I234" s="3"/>
    </row>
    <row r="235" spans="7:9" hidden="1" x14ac:dyDescent="0.25">
      <c r="G235" s="3"/>
      <c r="H235" s="3"/>
      <c r="I235" s="3"/>
    </row>
    <row r="236" spans="7:9" hidden="1" x14ac:dyDescent="0.25">
      <c r="G236" s="3"/>
      <c r="H236" s="3"/>
      <c r="I236" s="3"/>
    </row>
    <row r="237" spans="7:9" hidden="1" x14ac:dyDescent="0.25">
      <c r="G237" s="3"/>
      <c r="H237" s="3"/>
      <c r="I237" s="3"/>
    </row>
    <row r="238" spans="7:9" hidden="1" x14ac:dyDescent="0.25">
      <c r="G238" s="3"/>
      <c r="H238" s="3"/>
      <c r="I238" s="3"/>
    </row>
    <row r="239" spans="7:9" hidden="1" x14ac:dyDescent="0.25">
      <c r="G239" s="3"/>
      <c r="H239" s="3"/>
      <c r="I239" s="3"/>
    </row>
    <row r="240" spans="7:9" hidden="1" x14ac:dyDescent="0.25">
      <c r="G240" s="3"/>
      <c r="H240" s="3"/>
      <c r="I240" s="3"/>
    </row>
    <row r="241" spans="7:9" hidden="1" x14ac:dyDescent="0.25">
      <c r="G241" s="3"/>
      <c r="H241" s="3"/>
      <c r="I241" s="3"/>
    </row>
    <row r="242" spans="7:9" hidden="1" x14ac:dyDescent="0.25">
      <c r="G242" s="3"/>
      <c r="H242" s="3"/>
      <c r="I242" s="3"/>
    </row>
    <row r="243" spans="7:9" hidden="1" x14ac:dyDescent="0.25">
      <c r="G243" s="3"/>
      <c r="H243" s="3"/>
      <c r="I243" s="3"/>
    </row>
    <row r="244" spans="7:9" hidden="1" x14ac:dyDescent="0.25">
      <c r="G244" s="3"/>
      <c r="H244" s="3"/>
      <c r="I244" s="3"/>
    </row>
    <row r="245" spans="7:9" hidden="1" x14ac:dyDescent="0.25">
      <c r="G245" s="3"/>
      <c r="H245" s="3"/>
      <c r="I245" s="3"/>
    </row>
    <row r="246" spans="7:9" hidden="1" x14ac:dyDescent="0.25">
      <c r="G246" s="3"/>
      <c r="H246" s="3"/>
      <c r="I246" s="3"/>
    </row>
    <row r="247" spans="7:9" hidden="1" x14ac:dyDescent="0.25">
      <c r="G247" s="3"/>
      <c r="H247" s="3"/>
      <c r="I247" s="3"/>
    </row>
    <row r="248" spans="7:9" hidden="1" x14ac:dyDescent="0.25">
      <c r="G248" s="3"/>
      <c r="H248" s="3"/>
      <c r="I248" s="3"/>
    </row>
    <row r="249" spans="7:9" hidden="1" x14ac:dyDescent="0.25">
      <c r="G249" s="3"/>
      <c r="H249" s="3"/>
      <c r="I249" s="3"/>
    </row>
    <row r="250" spans="7:9" hidden="1" x14ac:dyDescent="0.25">
      <c r="G250" s="3"/>
      <c r="H250" s="3"/>
      <c r="I250" s="3"/>
    </row>
    <row r="251" spans="7:9" hidden="1" x14ac:dyDescent="0.25">
      <c r="G251" s="3"/>
      <c r="H251" s="3"/>
      <c r="I251" s="3"/>
    </row>
    <row r="252" spans="7:9" hidden="1" x14ac:dyDescent="0.25">
      <c r="G252" s="3"/>
      <c r="H252" s="3"/>
      <c r="I252" s="3"/>
    </row>
    <row r="253" spans="7:9" hidden="1" x14ac:dyDescent="0.25">
      <c r="G253" s="3"/>
      <c r="H253" s="3"/>
      <c r="I253" s="3"/>
    </row>
    <row r="254" spans="7:9" hidden="1" x14ac:dyDescent="0.25">
      <c r="G254" s="3"/>
      <c r="H254" s="3"/>
      <c r="I254" s="3"/>
    </row>
    <row r="255" spans="7:9" hidden="1" x14ac:dyDescent="0.25">
      <c r="G255" s="3"/>
      <c r="H255" s="3"/>
      <c r="I255" s="3"/>
    </row>
    <row r="256" spans="7:9" hidden="1" x14ac:dyDescent="0.25">
      <c r="G256" s="3"/>
      <c r="H256" s="3"/>
      <c r="I256" s="3"/>
    </row>
    <row r="257" spans="7:9" hidden="1" x14ac:dyDescent="0.25">
      <c r="G257" s="3"/>
      <c r="H257" s="3"/>
      <c r="I257" s="3"/>
    </row>
    <row r="258" spans="7:9" hidden="1" x14ac:dyDescent="0.25">
      <c r="G258" s="3"/>
      <c r="H258" s="3"/>
      <c r="I258" s="3"/>
    </row>
    <row r="259" spans="7:9" hidden="1" x14ac:dyDescent="0.25">
      <c r="G259" s="3"/>
      <c r="H259" s="3"/>
      <c r="I259" s="3"/>
    </row>
    <row r="260" spans="7:9" hidden="1" x14ac:dyDescent="0.25">
      <c r="G260" s="3"/>
      <c r="H260" s="3"/>
      <c r="I260" s="3"/>
    </row>
    <row r="261" spans="7:9" hidden="1" x14ac:dyDescent="0.25">
      <c r="G261" s="3"/>
      <c r="H261" s="3"/>
      <c r="I261" s="3"/>
    </row>
    <row r="262" spans="7:9" hidden="1" x14ac:dyDescent="0.25">
      <c r="G262" s="3"/>
      <c r="H262" s="3"/>
      <c r="I262" s="3"/>
    </row>
    <row r="263" spans="7:9" hidden="1" x14ac:dyDescent="0.25">
      <c r="G263" s="3"/>
      <c r="H263" s="3"/>
      <c r="I263" s="3"/>
    </row>
    <row r="264" spans="7:9" hidden="1" x14ac:dyDescent="0.25">
      <c r="G264" s="3"/>
      <c r="H264" s="3"/>
      <c r="I264" s="3"/>
    </row>
    <row r="265" spans="7:9" hidden="1" x14ac:dyDescent="0.25">
      <c r="G265" s="3"/>
      <c r="H265" s="3"/>
      <c r="I265" s="3"/>
    </row>
    <row r="266" spans="7:9" hidden="1" x14ac:dyDescent="0.25">
      <c r="G266" s="3"/>
      <c r="H266" s="3"/>
      <c r="I266" s="3"/>
    </row>
    <row r="267" spans="7:9" hidden="1" x14ac:dyDescent="0.25">
      <c r="G267" s="3"/>
      <c r="H267" s="3"/>
      <c r="I267" s="3"/>
    </row>
    <row r="268" spans="7:9" hidden="1" x14ac:dyDescent="0.25">
      <c r="G268" s="3"/>
      <c r="H268" s="3"/>
      <c r="I268" s="3"/>
    </row>
    <row r="269" spans="7:9" hidden="1" x14ac:dyDescent="0.25">
      <c r="G269" s="3"/>
      <c r="H269" s="3"/>
      <c r="I269" s="3"/>
    </row>
    <row r="270" spans="7:9" hidden="1" x14ac:dyDescent="0.25">
      <c r="G270" s="3"/>
      <c r="H270" s="3"/>
      <c r="I270" s="3"/>
    </row>
    <row r="271" spans="7:9" hidden="1" x14ac:dyDescent="0.25">
      <c r="G271" s="3"/>
      <c r="H271" s="3"/>
      <c r="I271" s="3"/>
    </row>
    <row r="272" spans="7:9" hidden="1" x14ac:dyDescent="0.25">
      <c r="G272" s="3"/>
      <c r="H272" s="3"/>
      <c r="I272" s="3"/>
    </row>
    <row r="273" spans="7:9" hidden="1" x14ac:dyDescent="0.25">
      <c r="G273" s="3"/>
      <c r="H273" s="3"/>
      <c r="I273" s="3"/>
    </row>
    <row r="274" spans="7:9" hidden="1" x14ac:dyDescent="0.25">
      <c r="G274" s="3"/>
      <c r="H274" s="3"/>
      <c r="I274" s="3"/>
    </row>
    <row r="275" spans="7:9" hidden="1" x14ac:dyDescent="0.25">
      <c r="G275" s="3"/>
      <c r="H275" s="3"/>
      <c r="I275" s="3"/>
    </row>
    <row r="276" spans="7:9" hidden="1" x14ac:dyDescent="0.25">
      <c r="G276" s="3"/>
      <c r="H276" s="3"/>
      <c r="I276" s="3"/>
    </row>
    <row r="277" spans="7:9" hidden="1" x14ac:dyDescent="0.25">
      <c r="G277" s="3"/>
      <c r="H277" s="3"/>
      <c r="I277" s="3"/>
    </row>
    <row r="278" spans="7:9" hidden="1" x14ac:dyDescent="0.25">
      <c r="G278" s="3"/>
      <c r="H278" s="3"/>
      <c r="I278" s="3"/>
    </row>
    <row r="279" spans="7:9" hidden="1" x14ac:dyDescent="0.25">
      <c r="G279" s="3"/>
      <c r="H279" s="3"/>
      <c r="I279" s="3"/>
    </row>
    <row r="280" spans="7:9" hidden="1" x14ac:dyDescent="0.25">
      <c r="G280" s="3"/>
      <c r="H280" s="3"/>
      <c r="I280" s="3"/>
    </row>
    <row r="281" spans="7:9" hidden="1" x14ac:dyDescent="0.25">
      <c r="G281" s="3"/>
      <c r="H281" s="3"/>
      <c r="I281" s="3"/>
    </row>
    <row r="282" spans="7:9" hidden="1" x14ac:dyDescent="0.25">
      <c r="G282" s="3"/>
      <c r="H282" s="3"/>
      <c r="I282" s="3"/>
    </row>
    <row r="283" spans="7:9" hidden="1" x14ac:dyDescent="0.25">
      <c r="G283" s="3"/>
      <c r="H283" s="3"/>
      <c r="I283" s="3"/>
    </row>
    <row r="284" spans="7:9" hidden="1" x14ac:dyDescent="0.25">
      <c r="G284" s="3"/>
      <c r="H284" s="3"/>
      <c r="I284" s="3"/>
    </row>
    <row r="285" spans="7:9" hidden="1" x14ac:dyDescent="0.25">
      <c r="G285" s="3"/>
      <c r="H285" s="3"/>
      <c r="I285" s="3"/>
    </row>
    <row r="286" spans="7:9" hidden="1" x14ac:dyDescent="0.25">
      <c r="G286" s="3"/>
      <c r="H286" s="3"/>
      <c r="I286" s="3"/>
    </row>
    <row r="287" spans="7:9" hidden="1" x14ac:dyDescent="0.25">
      <c r="G287" s="3"/>
      <c r="H287" s="3"/>
      <c r="I287" s="3"/>
    </row>
    <row r="288" spans="7:9" hidden="1" x14ac:dyDescent="0.25">
      <c r="G288" s="3"/>
      <c r="H288" s="3"/>
      <c r="I288" s="3"/>
    </row>
    <row r="289" spans="7:9" hidden="1" x14ac:dyDescent="0.25">
      <c r="G289" s="3"/>
      <c r="H289" s="3"/>
      <c r="I289" s="3"/>
    </row>
    <row r="290" spans="7:9" hidden="1" x14ac:dyDescent="0.25">
      <c r="G290" s="3"/>
      <c r="H290" s="3"/>
      <c r="I290" s="3"/>
    </row>
    <row r="291" spans="7:9" hidden="1" x14ac:dyDescent="0.25">
      <c r="G291" s="3"/>
      <c r="H291" s="3"/>
      <c r="I291" s="3"/>
    </row>
    <row r="292" spans="7:9" hidden="1" x14ac:dyDescent="0.25">
      <c r="G292" s="3"/>
      <c r="H292" s="3"/>
      <c r="I292" s="3"/>
    </row>
    <row r="293" spans="7:9" hidden="1" x14ac:dyDescent="0.25">
      <c r="G293" s="3"/>
      <c r="H293" s="3"/>
      <c r="I293" s="3"/>
    </row>
    <row r="294" spans="7:9" hidden="1" x14ac:dyDescent="0.25">
      <c r="G294" s="3"/>
      <c r="H294" s="3"/>
      <c r="I294" s="3"/>
    </row>
    <row r="295" spans="7:9" hidden="1" x14ac:dyDescent="0.25">
      <c r="G295" s="3"/>
      <c r="H295" s="3"/>
      <c r="I295" s="3"/>
    </row>
    <row r="296" spans="7:9" hidden="1" x14ac:dyDescent="0.25">
      <c r="G296" s="3"/>
      <c r="H296" s="3"/>
      <c r="I296" s="3"/>
    </row>
    <row r="297" spans="7:9" hidden="1" x14ac:dyDescent="0.25">
      <c r="G297" s="3"/>
      <c r="H297" s="3"/>
      <c r="I297" s="3"/>
    </row>
    <row r="298" spans="7:9" hidden="1" x14ac:dyDescent="0.25">
      <c r="G298" s="3"/>
      <c r="H298" s="3"/>
      <c r="I298" s="3"/>
    </row>
    <row r="299" spans="7:9" hidden="1" x14ac:dyDescent="0.25">
      <c r="G299" s="3"/>
      <c r="H299" s="3"/>
      <c r="I299" s="3"/>
    </row>
    <row r="300" spans="7:9" hidden="1" x14ac:dyDescent="0.25">
      <c r="G300" s="3"/>
      <c r="H300" s="3"/>
      <c r="I300" s="3"/>
    </row>
    <row r="301" spans="7:9" hidden="1" x14ac:dyDescent="0.25">
      <c r="G301" s="3"/>
      <c r="H301" s="3"/>
      <c r="I301" s="3"/>
    </row>
    <row r="302" spans="7:9" hidden="1" x14ac:dyDescent="0.25">
      <c r="G302" s="3"/>
      <c r="H302" s="3"/>
      <c r="I302" s="3"/>
    </row>
    <row r="303" spans="7:9" hidden="1" x14ac:dyDescent="0.25">
      <c r="G303" s="3"/>
      <c r="H303" s="3"/>
      <c r="I303" s="3"/>
    </row>
    <row r="304" spans="7:9" hidden="1" x14ac:dyDescent="0.25">
      <c r="G304" s="3"/>
      <c r="H304" s="3"/>
      <c r="I304" s="3"/>
    </row>
    <row r="305" spans="7:9" hidden="1" x14ac:dyDescent="0.25">
      <c r="G305" s="3"/>
      <c r="H305" s="3"/>
      <c r="I305" s="3"/>
    </row>
    <row r="306" spans="7:9" hidden="1" x14ac:dyDescent="0.25">
      <c r="G306" s="3"/>
      <c r="H306" s="3"/>
      <c r="I306" s="3"/>
    </row>
    <row r="307" spans="7:9" hidden="1" x14ac:dyDescent="0.25">
      <c r="G307" s="3"/>
      <c r="H307" s="3"/>
      <c r="I307" s="3"/>
    </row>
    <row r="308" spans="7:9" hidden="1" x14ac:dyDescent="0.25">
      <c r="G308" s="3"/>
      <c r="H308" s="3"/>
      <c r="I308" s="3"/>
    </row>
    <row r="309" spans="7:9" hidden="1" x14ac:dyDescent="0.25">
      <c r="G309" s="3"/>
      <c r="H309" s="3"/>
      <c r="I309" s="3"/>
    </row>
    <row r="310" spans="7:9" hidden="1" x14ac:dyDescent="0.25">
      <c r="G310" s="3"/>
      <c r="H310" s="3"/>
      <c r="I310" s="3"/>
    </row>
    <row r="311" spans="7:9" hidden="1" x14ac:dyDescent="0.25">
      <c r="G311" s="3"/>
      <c r="H311" s="3"/>
      <c r="I311" s="3"/>
    </row>
    <row r="312" spans="7:9" hidden="1" x14ac:dyDescent="0.25">
      <c r="G312" s="3"/>
      <c r="H312" s="3"/>
      <c r="I312" s="3"/>
    </row>
    <row r="313" spans="7:9" hidden="1" x14ac:dyDescent="0.25">
      <c r="G313" s="3"/>
      <c r="H313" s="3"/>
      <c r="I313" s="3"/>
    </row>
    <row r="314" spans="7:9" hidden="1" x14ac:dyDescent="0.25">
      <c r="G314" s="3"/>
      <c r="H314" s="3"/>
      <c r="I314" s="3"/>
    </row>
    <row r="315" spans="7:9" hidden="1" x14ac:dyDescent="0.25">
      <c r="G315" s="3"/>
      <c r="H315" s="3"/>
      <c r="I315" s="3"/>
    </row>
    <row r="316" spans="7:9" hidden="1" x14ac:dyDescent="0.25">
      <c r="G316" s="3"/>
      <c r="H316" s="3"/>
      <c r="I316" s="3"/>
    </row>
    <row r="317" spans="7:9" hidden="1" x14ac:dyDescent="0.25">
      <c r="G317" s="3"/>
      <c r="H317" s="3"/>
      <c r="I317" s="3"/>
    </row>
    <row r="318" spans="7:9" hidden="1" x14ac:dyDescent="0.25">
      <c r="G318" s="3"/>
      <c r="H318" s="3"/>
      <c r="I318" s="3"/>
    </row>
    <row r="319" spans="7:9" hidden="1" x14ac:dyDescent="0.25">
      <c r="G319" s="3"/>
      <c r="H319" s="3"/>
      <c r="I319" s="3"/>
    </row>
    <row r="320" spans="7:9" hidden="1" x14ac:dyDescent="0.25">
      <c r="G320" s="3"/>
      <c r="H320" s="3"/>
      <c r="I320" s="3"/>
    </row>
    <row r="321" spans="7:9" hidden="1" x14ac:dyDescent="0.25">
      <c r="G321" s="3"/>
      <c r="H321" s="3"/>
      <c r="I321" s="3"/>
    </row>
    <row r="322" spans="7:9" hidden="1" x14ac:dyDescent="0.25">
      <c r="G322" s="3"/>
      <c r="H322" s="3"/>
      <c r="I322" s="3"/>
    </row>
    <row r="323" spans="7:9" hidden="1" x14ac:dyDescent="0.25">
      <c r="G323" s="3"/>
      <c r="H323" s="3"/>
      <c r="I323" s="3"/>
    </row>
    <row r="324" spans="7:9" hidden="1" x14ac:dyDescent="0.25">
      <c r="G324" s="3"/>
      <c r="H324" s="3"/>
      <c r="I324" s="3"/>
    </row>
    <row r="325" spans="7:9" hidden="1" x14ac:dyDescent="0.25">
      <c r="G325" s="3"/>
      <c r="H325" s="3"/>
      <c r="I325" s="3"/>
    </row>
    <row r="326" spans="7:9" hidden="1" x14ac:dyDescent="0.25">
      <c r="G326" s="3"/>
      <c r="H326" s="3"/>
      <c r="I326" s="3"/>
    </row>
    <row r="327" spans="7:9" hidden="1" x14ac:dyDescent="0.25">
      <c r="G327" s="3"/>
      <c r="H327" s="3"/>
      <c r="I327" s="3"/>
    </row>
    <row r="328" spans="7:9" hidden="1" x14ac:dyDescent="0.25">
      <c r="G328" s="3"/>
      <c r="H328" s="3"/>
      <c r="I328" s="3"/>
    </row>
    <row r="329" spans="7:9" hidden="1" x14ac:dyDescent="0.25">
      <c r="G329" s="3"/>
      <c r="H329" s="3"/>
      <c r="I329" s="3"/>
    </row>
    <row r="330" spans="7:9" hidden="1" x14ac:dyDescent="0.25">
      <c r="G330" s="3"/>
      <c r="H330" s="3"/>
      <c r="I330" s="3"/>
    </row>
    <row r="331" spans="7:9" hidden="1" x14ac:dyDescent="0.25">
      <c r="G331" s="3"/>
      <c r="H331" s="3"/>
      <c r="I331" s="3"/>
    </row>
    <row r="332" spans="7:9" hidden="1" x14ac:dyDescent="0.25">
      <c r="G332" s="3"/>
      <c r="H332" s="3"/>
      <c r="I332" s="3"/>
    </row>
    <row r="333" spans="7:9" hidden="1" x14ac:dyDescent="0.25">
      <c r="G333" s="3"/>
      <c r="H333" s="3"/>
      <c r="I333" s="3"/>
    </row>
    <row r="334" spans="7:9" hidden="1" x14ac:dyDescent="0.25">
      <c r="G334" s="3"/>
      <c r="H334" s="3"/>
      <c r="I334" s="3"/>
    </row>
    <row r="335" spans="7:9" hidden="1" x14ac:dyDescent="0.25">
      <c r="G335" s="3"/>
      <c r="H335" s="3"/>
      <c r="I335" s="3"/>
    </row>
    <row r="336" spans="7:9" hidden="1" x14ac:dyDescent="0.25">
      <c r="G336" s="3"/>
      <c r="H336" s="3"/>
      <c r="I336" s="3"/>
    </row>
    <row r="337" spans="7:9" hidden="1" x14ac:dyDescent="0.25">
      <c r="G337" s="3"/>
      <c r="H337" s="3"/>
      <c r="I337" s="3"/>
    </row>
    <row r="338" spans="7:9" hidden="1" x14ac:dyDescent="0.25">
      <c r="G338" s="3"/>
      <c r="H338" s="3"/>
      <c r="I338" s="3"/>
    </row>
    <row r="339" spans="7:9" hidden="1" x14ac:dyDescent="0.25">
      <c r="G339" s="3"/>
      <c r="H339" s="3"/>
      <c r="I339" s="3"/>
    </row>
    <row r="340" spans="7:9" hidden="1" x14ac:dyDescent="0.25">
      <c r="G340" s="3"/>
      <c r="H340" s="3"/>
      <c r="I340" s="3"/>
    </row>
    <row r="341" spans="7:9" hidden="1" x14ac:dyDescent="0.25">
      <c r="G341" s="3"/>
      <c r="H341" s="3"/>
      <c r="I341" s="3"/>
    </row>
    <row r="342" spans="7:9" hidden="1" x14ac:dyDescent="0.25">
      <c r="G342" s="3"/>
      <c r="H342" s="3"/>
      <c r="I342" s="3"/>
    </row>
    <row r="343" spans="7:9" hidden="1" x14ac:dyDescent="0.25">
      <c r="G343" s="3"/>
      <c r="H343" s="3"/>
      <c r="I343" s="3"/>
    </row>
    <row r="344" spans="7:9" hidden="1" x14ac:dyDescent="0.25">
      <c r="G344" s="3"/>
      <c r="H344" s="3"/>
      <c r="I344" s="3"/>
    </row>
    <row r="345" spans="7:9" hidden="1" x14ac:dyDescent="0.25">
      <c r="G345" s="3"/>
      <c r="H345" s="3"/>
      <c r="I345" s="3"/>
    </row>
    <row r="346" spans="7:9" hidden="1" x14ac:dyDescent="0.25">
      <c r="G346" s="3"/>
      <c r="H346" s="3"/>
      <c r="I346" s="3"/>
    </row>
    <row r="347" spans="7:9" hidden="1" x14ac:dyDescent="0.25">
      <c r="G347" s="3"/>
      <c r="H347" s="3"/>
      <c r="I347" s="3"/>
    </row>
    <row r="348" spans="7:9" hidden="1" x14ac:dyDescent="0.25">
      <c r="G348" s="3"/>
      <c r="H348" s="3"/>
      <c r="I348" s="3"/>
    </row>
    <row r="349" spans="7:9" hidden="1" x14ac:dyDescent="0.25">
      <c r="G349" s="3"/>
      <c r="H349" s="3"/>
      <c r="I349" s="3"/>
    </row>
    <row r="350" spans="7:9" hidden="1" x14ac:dyDescent="0.25">
      <c r="G350" s="3"/>
      <c r="H350" s="3"/>
      <c r="I350" s="3"/>
    </row>
    <row r="351" spans="7:9" hidden="1" x14ac:dyDescent="0.25">
      <c r="G351" s="3"/>
      <c r="H351" s="3"/>
      <c r="I351" s="3"/>
    </row>
    <row r="352" spans="7:9" hidden="1" x14ac:dyDescent="0.25">
      <c r="G352" s="3"/>
      <c r="H352" s="3"/>
      <c r="I352" s="3"/>
    </row>
    <row r="353" spans="7:9" hidden="1" x14ac:dyDescent="0.25">
      <c r="G353" s="3"/>
      <c r="H353" s="3"/>
      <c r="I353" s="3"/>
    </row>
    <row r="354" spans="7:9" hidden="1" x14ac:dyDescent="0.25">
      <c r="G354" s="3"/>
      <c r="H354" s="3"/>
      <c r="I354" s="3"/>
    </row>
    <row r="355" spans="7:9" hidden="1" x14ac:dyDescent="0.25">
      <c r="G355" s="3"/>
      <c r="H355" s="3"/>
      <c r="I355" s="3"/>
    </row>
    <row r="356" spans="7:9" hidden="1" x14ac:dyDescent="0.25">
      <c r="G356" s="3"/>
      <c r="H356" s="3"/>
      <c r="I356" s="3"/>
    </row>
    <row r="357" spans="7:9" hidden="1" x14ac:dyDescent="0.25">
      <c r="G357" s="3"/>
      <c r="H357" s="3"/>
      <c r="I357" s="3"/>
    </row>
    <row r="358" spans="7:9" hidden="1" x14ac:dyDescent="0.25">
      <c r="G358" s="3"/>
      <c r="H358" s="3"/>
      <c r="I358" s="3"/>
    </row>
    <row r="359" spans="7:9" hidden="1" x14ac:dyDescent="0.25">
      <c r="G359" s="3"/>
      <c r="H359" s="3"/>
      <c r="I359" s="3"/>
    </row>
    <row r="360" spans="7:9" hidden="1" x14ac:dyDescent="0.25">
      <c r="G360" s="3"/>
      <c r="H360" s="3"/>
      <c r="I360" s="3"/>
    </row>
    <row r="361" spans="7:9" hidden="1" x14ac:dyDescent="0.25">
      <c r="G361" s="3"/>
      <c r="H361" s="3"/>
      <c r="I361" s="3"/>
    </row>
    <row r="362" spans="7:9" hidden="1" x14ac:dyDescent="0.25">
      <c r="G362" s="3"/>
      <c r="H362" s="3"/>
      <c r="I362" s="3"/>
    </row>
    <row r="363" spans="7:9" hidden="1" x14ac:dyDescent="0.25">
      <c r="G363" s="3"/>
      <c r="H363" s="3"/>
      <c r="I363" s="3"/>
    </row>
    <row r="364" spans="7:9" hidden="1" x14ac:dyDescent="0.25">
      <c r="G364" s="3"/>
      <c r="H364" s="3"/>
      <c r="I364" s="3"/>
    </row>
    <row r="365" spans="7:9" hidden="1" x14ac:dyDescent="0.25">
      <c r="G365" s="3"/>
      <c r="H365" s="3"/>
      <c r="I365" s="3"/>
    </row>
    <row r="366" spans="7:9" hidden="1" x14ac:dyDescent="0.25">
      <c r="G366" s="3"/>
      <c r="H366" s="3"/>
      <c r="I366" s="3"/>
    </row>
    <row r="367" spans="7:9" hidden="1" x14ac:dyDescent="0.25">
      <c r="G367" s="3"/>
      <c r="H367" s="3"/>
      <c r="I367" s="3"/>
    </row>
    <row r="368" spans="7:9" hidden="1" x14ac:dyDescent="0.25">
      <c r="G368" s="3"/>
      <c r="H368" s="3"/>
      <c r="I368" s="3"/>
    </row>
    <row r="369" spans="7:9" hidden="1" x14ac:dyDescent="0.25">
      <c r="G369" s="3"/>
      <c r="H369" s="3"/>
      <c r="I369" s="3"/>
    </row>
    <row r="370" spans="7:9" hidden="1" x14ac:dyDescent="0.25">
      <c r="G370" s="3"/>
      <c r="H370" s="3"/>
      <c r="I370" s="3"/>
    </row>
    <row r="371" spans="7:9" hidden="1" x14ac:dyDescent="0.25">
      <c r="G371" s="3"/>
      <c r="H371" s="3"/>
      <c r="I371" s="3"/>
    </row>
    <row r="372" spans="7:9" hidden="1" x14ac:dyDescent="0.25">
      <c r="G372" s="3"/>
      <c r="H372" s="3"/>
      <c r="I372" s="3"/>
    </row>
    <row r="373" spans="7:9" hidden="1" x14ac:dyDescent="0.25">
      <c r="G373" s="3"/>
      <c r="H373" s="3"/>
      <c r="I373" s="3"/>
    </row>
    <row r="374" spans="7:9" hidden="1" x14ac:dyDescent="0.25">
      <c r="G374" s="3"/>
      <c r="H374" s="3"/>
      <c r="I374" s="3"/>
    </row>
    <row r="375" spans="7:9" hidden="1" x14ac:dyDescent="0.25">
      <c r="G375" s="3"/>
      <c r="H375" s="3"/>
      <c r="I375" s="3"/>
    </row>
    <row r="376" spans="7:9" hidden="1" x14ac:dyDescent="0.25">
      <c r="G376" s="3"/>
      <c r="H376" s="3"/>
      <c r="I376" s="3"/>
    </row>
    <row r="377" spans="7:9" hidden="1" x14ac:dyDescent="0.25">
      <c r="G377" s="3"/>
      <c r="H377" s="3"/>
      <c r="I377" s="3"/>
    </row>
    <row r="378" spans="7:9" hidden="1" x14ac:dyDescent="0.25">
      <c r="G378" s="3"/>
      <c r="H378" s="3"/>
      <c r="I378" s="3"/>
    </row>
    <row r="379" spans="7:9" hidden="1" x14ac:dyDescent="0.25">
      <c r="G379" s="3"/>
      <c r="H379" s="3"/>
      <c r="I379" s="3"/>
    </row>
    <row r="380" spans="7:9" hidden="1" x14ac:dyDescent="0.25">
      <c r="G380" s="3"/>
      <c r="H380" s="3"/>
      <c r="I380" s="3"/>
    </row>
    <row r="381" spans="7:9" hidden="1" x14ac:dyDescent="0.25">
      <c r="G381" s="3"/>
      <c r="H381" s="3"/>
      <c r="I381" s="3"/>
    </row>
    <row r="382" spans="7:9" hidden="1" x14ac:dyDescent="0.25">
      <c r="G382" s="3"/>
      <c r="H382" s="3"/>
      <c r="I382" s="3"/>
    </row>
    <row r="383" spans="7:9" hidden="1" x14ac:dyDescent="0.25">
      <c r="G383" s="3"/>
      <c r="H383" s="3"/>
      <c r="I383" s="3"/>
    </row>
    <row r="384" spans="7:9" hidden="1" x14ac:dyDescent="0.25">
      <c r="G384" s="3"/>
      <c r="H384" s="3"/>
      <c r="I384" s="3"/>
    </row>
    <row r="385" spans="7:9" hidden="1" x14ac:dyDescent="0.25">
      <c r="G385" s="3"/>
      <c r="H385" s="3"/>
      <c r="I385" s="3"/>
    </row>
    <row r="386" spans="7:9" hidden="1" x14ac:dyDescent="0.25">
      <c r="G386" s="3"/>
      <c r="H386" s="3"/>
      <c r="I386" s="3"/>
    </row>
    <row r="387" spans="7:9" hidden="1" x14ac:dyDescent="0.25">
      <c r="G387" s="3"/>
      <c r="H387" s="3"/>
      <c r="I387" s="3"/>
    </row>
    <row r="388" spans="7:9" hidden="1" x14ac:dyDescent="0.25">
      <c r="G388" s="3"/>
      <c r="H388" s="3"/>
      <c r="I388" s="3"/>
    </row>
    <row r="389" spans="7:9" hidden="1" x14ac:dyDescent="0.25">
      <c r="G389" s="3"/>
      <c r="H389" s="3"/>
      <c r="I389" s="3"/>
    </row>
    <row r="390" spans="7:9" hidden="1" x14ac:dyDescent="0.25">
      <c r="G390" s="3"/>
      <c r="H390" s="3"/>
      <c r="I390" s="3"/>
    </row>
    <row r="391" spans="7:9" hidden="1" x14ac:dyDescent="0.25">
      <c r="G391" s="3"/>
      <c r="H391" s="3"/>
      <c r="I391" s="3"/>
    </row>
    <row r="392" spans="7:9" hidden="1" x14ac:dyDescent="0.25">
      <c r="G392" s="3"/>
      <c r="H392" s="3"/>
      <c r="I392" s="3"/>
    </row>
    <row r="393" spans="7:9" hidden="1" x14ac:dyDescent="0.25">
      <c r="G393" s="3"/>
      <c r="H393" s="3"/>
      <c r="I393" s="3"/>
    </row>
    <row r="394" spans="7:9" hidden="1" x14ac:dyDescent="0.25">
      <c r="G394" s="3"/>
      <c r="H394" s="3"/>
      <c r="I394" s="3"/>
    </row>
    <row r="395" spans="7:9" hidden="1" x14ac:dyDescent="0.25">
      <c r="G395" s="3"/>
      <c r="H395" s="3"/>
      <c r="I395" s="3"/>
    </row>
    <row r="396" spans="7:9" hidden="1" x14ac:dyDescent="0.25">
      <c r="G396" s="3"/>
      <c r="H396" s="3"/>
      <c r="I396" s="3"/>
    </row>
    <row r="397" spans="7:9" hidden="1" x14ac:dyDescent="0.25">
      <c r="G397" s="3"/>
      <c r="H397" s="3"/>
      <c r="I397" s="3"/>
    </row>
    <row r="398" spans="7:9" hidden="1" x14ac:dyDescent="0.25">
      <c r="G398" s="3"/>
      <c r="H398" s="3"/>
      <c r="I398" s="3"/>
    </row>
    <row r="399" spans="7:9" hidden="1" x14ac:dyDescent="0.25">
      <c r="G399" s="3"/>
      <c r="H399" s="3"/>
      <c r="I399" s="3"/>
    </row>
    <row r="400" spans="7:9" hidden="1" x14ac:dyDescent="0.25">
      <c r="G400" s="3"/>
      <c r="H400" s="3"/>
      <c r="I400" s="3"/>
    </row>
    <row r="401" spans="7:9" hidden="1" x14ac:dyDescent="0.25">
      <c r="G401" s="3"/>
      <c r="H401" s="3"/>
      <c r="I401" s="3"/>
    </row>
    <row r="402" spans="7:9" hidden="1" x14ac:dyDescent="0.25">
      <c r="G402" s="3"/>
      <c r="H402" s="3"/>
      <c r="I402" s="3"/>
    </row>
    <row r="403" spans="7:9" hidden="1" x14ac:dyDescent="0.25">
      <c r="G403" s="3"/>
      <c r="H403" s="3"/>
      <c r="I403" s="3"/>
    </row>
    <row r="404" spans="7:9" hidden="1" x14ac:dyDescent="0.25">
      <c r="G404" s="3"/>
      <c r="H404" s="3"/>
      <c r="I404" s="3"/>
    </row>
    <row r="405" spans="7:9" hidden="1" x14ac:dyDescent="0.25">
      <c r="G405" s="3"/>
      <c r="H405" s="3"/>
      <c r="I405" s="3"/>
    </row>
    <row r="406" spans="7:9" hidden="1" x14ac:dyDescent="0.25">
      <c r="G406" s="3"/>
      <c r="H406" s="3"/>
      <c r="I406" s="3"/>
    </row>
    <row r="407" spans="7:9" hidden="1" x14ac:dyDescent="0.25">
      <c r="G407" s="3"/>
      <c r="H407" s="3"/>
      <c r="I407" s="3"/>
    </row>
    <row r="408" spans="7:9" hidden="1" x14ac:dyDescent="0.25">
      <c r="G408" s="3"/>
      <c r="H408" s="3"/>
      <c r="I408" s="3"/>
    </row>
    <row r="409" spans="7:9" hidden="1" x14ac:dyDescent="0.25">
      <c r="G409" s="3"/>
      <c r="H409" s="3"/>
      <c r="I409" s="3"/>
    </row>
    <row r="410" spans="7:9" hidden="1" x14ac:dyDescent="0.25">
      <c r="G410" s="3"/>
      <c r="H410" s="3"/>
      <c r="I410" s="3"/>
    </row>
    <row r="411" spans="7:9" hidden="1" x14ac:dyDescent="0.25">
      <c r="G411" s="3"/>
      <c r="H411" s="3"/>
      <c r="I411" s="3"/>
    </row>
    <row r="412" spans="7:9" hidden="1" x14ac:dyDescent="0.25">
      <c r="G412" s="3"/>
      <c r="H412" s="3"/>
      <c r="I412" s="3"/>
    </row>
    <row r="413" spans="7:9" hidden="1" x14ac:dyDescent="0.25">
      <c r="G413" s="3"/>
      <c r="H413" s="3"/>
      <c r="I413" s="3"/>
    </row>
    <row r="414" spans="7:9" hidden="1" x14ac:dyDescent="0.25">
      <c r="G414" s="3"/>
      <c r="H414" s="3"/>
      <c r="I414" s="3"/>
    </row>
    <row r="415" spans="7:9" hidden="1" x14ac:dyDescent="0.25">
      <c r="G415" s="3"/>
      <c r="H415" s="3"/>
      <c r="I415" s="3"/>
    </row>
    <row r="416" spans="7:9" hidden="1" x14ac:dyDescent="0.25">
      <c r="G416" s="3"/>
      <c r="H416" s="3"/>
      <c r="I416" s="3"/>
    </row>
    <row r="417" spans="7:9" hidden="1" x14ac:dyDescent="0.25">
      <c r="G417" s="3"/>
      <c r="H417" s="3"/>
      <c r="I417" s="3"/>
    </row>
    <row r="418" spans="7:9" hidden="1" x14ac:dyDescent="0.25">
      <c r="G418" s="3"/>
      <c r="H418" s="3"/>
      <c r="I418" s="3"/>
    </row>
    <row r="419" spans="7:9" hidden="1" x14ac:dyDescent="0.25">
      <c r="G419" s="3"/>
      <c r="H419" s="3"/>
      <c r="I419" s="3"/>
    </row>
    <row r="420" spans="7:9" hidden="1" x14ac:dyDescent="0.25">
      <c r="G420" s="3"/>
      <c r="H420" s="3"/>
      <c r="I420" s="3"/>
    </row>
    <row r="421" spans="7:9" hidden="1" x14ac:dyDescent="0.25">
      <c r="G421" s="3"/>
      <c r="H421" s="3"/>
      <c r="I421" s="3"/>
    </row>
    <row r="422" spans="7:9" hidden="1" x14ac:dyDescent="0.25">
      <c r="G422" s="3"/>
      <c r="H422" s="3"/>
      <c r="I422" s="3"/>
    </row>
    <row r="423" spans="7:9" hidden="1" x14ac:dyDescent="0.25">
      <c r="G423" s="3"/>
      <c r="H423" s="3"/>
      <c r="I423" s="3"/>
    </row>
    <row r="424" spans="7:9" hidden="1" x14ac:dyDescent="0.25">
      <c r="G424" s="3"/>
      <c r="H424" s="3"/>
      <c r="I424" s="3"/>
    </row>
    <row r="425" spans="7:9" hidden="1" x14ac:dyDescent="0.25">
      <c r="G425" s="3"/>
      <c r="H425" s="3"/>
      <c r="I425" s="3"/>
    </row>
    <row r="426" spans="7:9" hidden="1" x14ac:dyDescent="0.25">
      <c r="G426" s="3"/>
      <c r="H426" s="3"/>
      <c r="I426" s="3"/>
    </row>
    <row r="427" spans="7:9" hidden="1" x14ac:dyDescent="0.25">
      <c r="G427" s="3"/>
      <c r="H427" s="3"/>
      <c r="I427" s="3"/>
    </row>
    <row r="428" spans="7:9" hidden="1" x14ac:dyDescent="0.25">
      <c r="G428" s="3"/>
      <c r="H428" s="3"/>
      <c r="I428" s="3"/>
    </row>
    <row r="429" spans="7:9" hidden="1" x14ac:dyDescent="0.25">
      <c r="G429" s="3"/>
      <c r="H429" s="3"/>
      <c r="I429" s="3"/>
    </row>
    <row r="430" spans="7:9" hidden="1" x14ac:dyDescent="0.25">
      <c r="G430" s="3"/>
      <c r="H430" s="3"/>
      <c r="I430" s="3"/>
    </row>
    <row r="431" spans="7:9" hidden="1" x14ac:dyDescent="0.25">
      <c r="G431" s="3"/>
      <c r="H431" s="3"/>
      <c r="I431" s="3"/>
    </row>
    <row r="432" spans="7:9" hidden="1" x14ac:dyDescent="0.25">
      <c r="G432" s="3"/>
      <c r="H432" s="3"/>
      <c r="I432" s="3"/>
    </row>
    <row r="433" spans="7:9" hidden="1" x14ac:dyDescent="0.25">
      <c r="G433" s="3"/>
      <c r="H433" s="3"/>
      <c r="I433" s="3"/>
    </row>
    <row r="434" spans="7:9" hidden="1" x14ac:dyDescent="0.25">
      <c r="G434" s="3"/>
      <c r="H434" s="3"/>
      <c r="I434" s="3"/>
    </row>
    <row r="435" spans="7:9" hidden="1" x14ac:dyDescent="0.25">
      <c r="G435" s="3"/>
      <c r="H435" s="3"/>
      <c r="I435" s="3"/>
    </row>
    <row r="436" spans="7:9" hidden="1" x14ac:dyDescent="0.25">
      <c r="G436" s="3"/>
      <c r="H436" s="3"/>
      <c r="I436" s="3"/>
    </row>
    <row r="437" spans="7:9" hidden="1" x14ac:dyDescent="0.25">
      <c r="G437" s="3"/>
      <c r="H437" s="3"/>
      <c r="I437" s="3"/>
    </row>
    <row r="438" spans="7:9" hidden="1" x14ac:dyDescent="0.25">
      <c r="G438" s="3"/>
      <c r="H438" s="3"/>
      <c r="I438" s="3"/>
    </row>
    <row r="439" spans="7:9" hidden="1" x14ac:dyDescent="0.25">
      <c r="G439" s="3"/>
      <c r="H439" s="3"/>
      <c r="I439" s="3"/>
    </row>
    <row r="440" spans="7:9" hidden="1" x14ac:dyDescent="0.25">
      <c r="G440" s="3"/>
      <c r="H440" s="3"/>
      <c r="I440" s="3"/>
    </row>
    <row r="441" spans="7:9" hidden="1" x14ac:dyDescent="0.25">
      <c r="G441" s="3"/>
      <c r="H441" s="3"/>
      <c r="I441" s="3"/>
    </row>
    <row r="442" spans="7:9" hidden="1" x14ac:dyDescent="0.25">
      <c r="G442" s="3"/>
      <c r="H442" s="3"/>
      <c r="I442" s="3"/>
    </row>
    <row r="443" spans="7:9" hidden="1" x14ac:dyDescent="0.25">
      <c r="G443" s="3"/>
      <c r="H443" s="3"/>
      <c r="I443" s="3"/>
    </row>
    <row r="444" spans="7:9" hidden="1" x14ac:dyDescent="0.25">
      <c r="G444" s="3"/>
      <c r="H444" s="3"/>
      <c r="I444" s="3"/>
    </row>
    <row r="445" spans="7:9" hidden="1" x14ac:dyDescent="0.25">
      <c r="G445" s="3"/>
      <c r="H445" s="3"/>
      <c r="I445" s="3"/>
    </row>
    <row r="446" spans="7:9" hidden="1" x14ac:dyDescent="0.25">
      <c r="G446" s="3"/>
      <c r="H446" s="3"/>
      <c r="I446" s="3"/>
    </row>
    <row r="447" spans="7:9" hidden="1" x14ac:dyDescent="0.25">
      <c r="G447" s="3"/>
      <c r="H447" s="3"/>
      <c r="I447" s="3"/>
    </row>
    <row r="448" spans="7:9" hidden="1" x14ac:dyDescent="0.25">
      <c r="G448" s="3"/>
      <c r="H448" s="3"/>
      <c r="I448" s="3"/>
    </row>
    <row r="449" spans="7:9" hidden="1" x14ac:dyDescent="0.25">
      <c r="G449" s="3"/>
      <c r="H449" s="3"/>
      <c r="I449" s="3"/>
    </row>
    <row r="450" spans="7:9" hidden="1" x14ac:dyDescent="0.25">
      <c r="G450" s="3"/>
      <c r="H450" s="3"/>
      <c r="I450" s="3"/>
    </row>
    <row r="451" spans="7:9" hidden="1" x14ac:dyDescent="0.25">
      <c r="G451" s="3"/>
      <c r="H451" s="3"/>
      <c r="I451" s="3"/>
    </row>
    <row r="452" spans="7:9" hidden="1" x14ac:dyDescent="0.25">
      <c r="G452" s="3"/>
      <c r="H452" s="3"/>
      <c r="I452" s="3"/>
    </row>
    <row r="453" spans="7:9" hidden="1" x14ac:dyDescent="0.25">
      <c r="G453" s="3"/>
      <c r="H453" s="3"/>
      <c r="I453" s="3"/>
    </row>
    <row r="454" spans="7:9" hidden="1" x14ac:dyDescent="0.25">
      <c r="G454" s="3"/>
      <c r="H454" s="3"/>
      <c r="I454" s="3"/>
    </row>
    <row r="455" spans="7:9" hidden="1" x14ac:dyDescent="0.25">
      <c r="G455" s="3"/>
      <c r="H455" s="3"/>
      <c r="I455" s="3"/>
    </row>
    <row r="456" spans="7:9" hidden="1" x14ac:dyDescent="0.25">
      <c r="G456" s="3"/>
      <c r="H456" s="3"/>
      <c r="I456" s="3"/>
    </row>
    <row r="457" spans="7:9" hidden="1" x14ac:dyDescent="0.25">
      <c r="G457" s="3"/>
      <c r="H457" s="3"/>
      <c r="I457" s="3"/>
    </row>
    <row r="458" spans="7:9" hidden="1" x14ac:dyDescent="0.25">
      <c r="G458" s="3"/>
      <c r="H458" s="3"/>
      <c r="I458" s="3"/>
    </row>
    <row r="459" spans="7:9" hidden="1" x14ac:dyDescent="0.25">
      <c r="G459" s="3"/>
      <c r="H459" s="3"/>
      <c r="I459" s="3"/>
    </row>
    <row r="460" spans="7:9" hidden="1" x14ac:dyDescent="0.25">
      <c r="G460" s="3"/>
      <c r="H460" s="3"/>
      <c r="I460" s="3"/>
    </row>
    <row r="461" spans="7:9" hidden="1" x14ac:dyDescent="0.25">
      <c r="G461" s="3"/>
      <c r="H461" s="3"/>
      <c r="I461" s="3"/>
    </row>
    <row r="462" spans="7:9" hidden="1" x14ac:dyDescent="0.25">
      <c r="G462" s="3"/>
      <c r="H462" s="3"/>
      <c r="I462" s="3"/>
    </row>
    <row r="463" spans="7:9" hidden="1" x14ac:dyDescent="0.25">
      <c r="G463" s="3"/>
      <c r="H463" s="3"/>
      <c r="I463" s="3"/>
    </row>
    <row r="464" spans="7:9" hidden="1" x14ac:dyDescent="0.25">
      <c r="G464" s="3"/>
      <c r="H464" s="3"/>
      <c r="I464" s="3"/>
    </row>
    <row r="465" spans="7:9" hidden="1" x14ac:dyDescent="0.25">
      <c r="G465" s="3"/>
      <c r="H465" s="3"/>
      <c r="I465" s="3"/>
    </row>
    <row r="466" spans="7:9" hidden="1" x14ac:dyDescent="0.25">
      <c r="G466" s="3"/>
      <c r="H466" s="3"/>
      <c r="I466" s="3"/>
    </row>
    <row r="467" spans="7:9" hidden="1" x14ac:dyDescent="0.25">
      <c r="G467" s="3"/>
      <c r="H467" s="3"/>
      <c r="I467" s="3"/>
    </row>
    <row r="468" spans="7:9" hidden="1" x14ac:dyDescent="0.25">
      <c r="G468" s="3"/>
      <c r="H468" s="3"/>
      <c r="I468" s="3"/>
    </row>
    <row r="469" spans="7:9" hidden="1" x14ac:dyDescent="0.25">
      <c r="G469" s="3"/>
      <c r="H469" s="3"/>
      <c r="I469" s="3"/>
    </row>
    <row r="470" spans="7:9" hidden="1" x14ac:dyDescent="0.25">
      <c r="G470" s="3"/>
      <c r="H470" s="3"/>
      <c r="I470" s="3"/>
    </row>
    <row r="471" spans="7:9" hidden="1" x14ac:dyDescent="0.25">
      <c r="G471" s="3"/>
      <c r="H471" s="3"/>
      <c r="I471" s="3"/>
    </row>
    <row r="472" spans="7:9" hidden="1" x14ac:dyDescent="0.25">
      <c r="G472" s="3"/>
      <c r="H472" s="3"/>
      <c r="I472" s="3"/>
    </row>
    <row r="473" spans="7:9" hidden="1" x14ac:dyDescent="0.25">
      <c r="G473" s="3"/>
      <c r="H473" s="3"/>
      <c r="I473" s="3"/>
    </row>
    <row r="474" spans="7:9" hidden="1" x14ac:dyDescent="0.25">
      <c r="G474" s="3"/>
      <c r="H474" s="3"/>
      <c r="I474" s="3"/>
    </row>
    <row r="475" spans="7:9" hidden="1" x14ac:dyDescent="0.25">
      <c r="G475" s="3"/>
      <c r="H475" s="3"/>
      <c r="I475" s="3"/>
    </row>
    <row r="476" spans="7:9" hidden="1" x14ac:dyDescent="0.25">
      <c r="G476" s="3"/>
      <c r="H476" s="3"/>
      <c r="I476" s="3"/>
    </row>
    <row r="477" spans="7:9" hidden="1" x14ac:dyDescent="0.25">
      <c r="G477" s="3"/>
      <c r="H477" s="3"/>
      <c r="I477" s="3"/>
    </row>
    <row r="478" spans="7:9" hidden="1" x14ac:dyDescent="0.25">
      <c r="G478" s="3"/>
      <c r="H478" s="3"/>
      <c r="I478" s="3"/>
    </row>
    <row r="479" spans="7:9" hidden="1" x14ac:dyDescent="0.25">
      <c r="G479" s="3"/>
      <c r="H479" s="3"/>
      <c r="I479" s="3"/>
    </row>
    <row r="480" spans="7:9" hidden="1" x14ac:dyDescent="0.25">
      <c r="G480" s="3"/>
      <c r="H480" s="3"/>
      <c r="I480" s="3"/>
    </row>
    <row r="481" spans="7:9" hidden="1" x14ac:dyDescent="0.25">
      <c r="G481" s="3"/>
      <c r="H481" s="3"/>
      <c r="I481" s="3"/>
    </row>
    <row r="482" spans="7:9" hidden="1" x14ac:dyDescent="0.25">
      <c r="G482" s="3"/>
      <c r="H482" s="3"/>
      <c r="I482" s="3"/>
    </row>
    <row r="483" spans="7:9" hidden="1" x14ac:dyDescent="0.25">
      <c r="G483" s="3"/>
      <c r="H483" s="3"/>
      <c r="I483" s="3"/>
    </row>
    <row r="484" spans="7:9" hidden="1" x14ac:dyDescent="0.25">
      <c r="G484" s="3"/>
      <c r="H484" s="3"/>
      <c r="I484" s="3"/>
    </row>
    <row r="485" spans="7:9" hidden="1" x14ac:dyDescent="0.25">
      <c r="G485" s="3"/>
      <c r="H485" s="3"/>
      <c r="I485" s="3"/>
    </row>
    <row r="486" spans="7:9" hidden="1" x14ac:dyDescent="0.25">
      <c r="G486" s="3"/>
      <c r="H486" s="3"/>
      <c r="I486" s="3"/>
    </row>
    <row r="487" spans="7:9" hidden="1" x14ac:dyDescent="0.25">
      <c r="G487" s="3"/>
      <c r="H487" s="3"/>
      <c r="I487" s="3"/>
    </row>
    <row r="488" spans="7:9" hidden="1" x14ac:dyDescent="0.25">
      <c r="G488" s="3"/>
      <c r="H488" s="3"/>
      <c r="I488" s="3"/>
    </row>
    <row r="489" spans="7:9" hidden="1" x14ac:dyDescent="0.25">
      <c r="G489" s="3"/>
      <c r="H489" s="3"/>
      <c r="I489" s="3"/>
    </row>
    <row r="490" spans="7:9" hidden="1" x14ac:dyDescent="0.25">
      <c r="G490" s="3"/>
      <c r="H490" s="3"/>
      <c r="I490" s="3"/>
    </row>
    <row r="491" spans="7:9" hidden="1" x14ac:dyDescent="0.25">
      <c r="G491" s="3"/>
      <c r="H491" s="3"/>
      <c r="I491" s="3"/>
    </row>
    <row r="492" spans="7:9" hidden="1" x14ac:dyDescent="0.25">
      <c r="G492" s="3"/>
      <c r="H492" s="3"/>
      <c r="I492" s="3"/>
    </row>
    <row r="493" spans="7:9" hidden="1" x14ac:dyDescent="0.25">
      <c r="G493" s="3"/>
      <c r="H493" s="3"/>
      <c r="I493" s="3"/>
    </row>
    <row r="494" spans="7:9" hidden="1" x14ac:dyDescent="0.25">
      <c r="G494" s="3"/>
      <c r="H494" s="3"/>
      <c r="I494" s="3"/>
    </row>
    <row r="495" spans="7:9" hidden="1" x14ac:dyDescent="0.25">
      <c r="G495" s="3"/>
      <c r="H495" s="3"/>
      <c r="I495" s="3"/>
    </row>
    <row r="496" spans="7:9" hidden="1" x14ac:dyDescent="0.25">
      <c r="G496" s="3"/>
      <c r="H496" s="3"/>
      <c r="I496" s="3"/>
    </row>
    <row r="497" spans="7:9" hidden="1" x14ac:dyDescent="0.25">
      <c r="G497" s="3"/>
      <c r="H497" s="3"/>
      <c r="I497" s="3"/>
    </row>
    <row r="498" spans="7:9" hidden="1" x14ac:dyDescent="0.25">
      <c r="G498" s="3"/>
      <c r="H498" s="3"/>
      <c r="I498" s="3"/>
    </row>
    <row r="499" spans="7:9" hidden="1" x14ac:dyDescent="0.25">
      <c r="G499" s="3"/>
      <c r="H499" s="3"/>
      <c r="I499" s="3"/>
    </row>
    <row r="500" spans="7:9" hidden="1" x14ac:dyDescent="0.25">
      <c r="G500" s="3"/>
      <c r="H500" s="3"/>
      <c r="I500" s="3"/>
    </row>
    <row r="501" spans="7:9" hidden="1" x14ac:dyDescent="0.25">
      <c r="G501" s="3"/>
      <c r="H501" s="3"/>
      <c r="I501" s="3"/>
    </row>
    <row r="502" spans="7:9" hidden="1" x14ac:dyDescent="0.25">
      <c r="G502" s="3"/>
      <c r="H502" s="3"/>
      <c r="I502" s="3"/>
    </row>
    <row r="503" spans="7:9" hidden="1" x14ac:dyDescent="0.25">
      <c r="G503" s="3"/>
      <c r="H503" s="3"/>
      <c r="I503" s="3"/>
    </row>
    <row r="504" spans="7:9" hidden="1" x14ac:dyDescent="0.25">
      <c r="G504" s="3"/>
      <c r="H504" s="3"/>
      <c r="I504" s="3"/>
    </row>
    <row r="505" spans="7:9" hidden="1" x14ac:dyDescent="0.25">
      <c r="G505" s="3"/>
      <c r="H505" s="3"/>
      <c r="I505" s="3"/>
    </row>
    <row r="506" spans="7:9" hidden="1" x14ac:dyDescent="0.25">
      <c r="G506" s="3"/>
      <c r="H506" s="3"/>
      <c r="I506" s="3"/>
    </row>
    <row r="507" spans="7:9" hidden="1" x14ac:dyDescent="0.25">
      <c r="G507" s="3"/>
      <c r="H507" s="3"/>
      <c r="I507" s="3"/>
    </row>
    <row r="508" spans="7:9" hidden="1" x14ac:dyDescent="0.25">
      <c r="G508" s="3"/>
      <c r="H508" s="3"/>
      <c r="I508" s="3"/>
    </row>
    <row r="509" spans="7:9" hidden="1" x14ac:dyDescent="0.25">
      <c r="G509" s="3"/>
      <c r="H509" s="3"/>
      <c r="I509" s="3"/>
    </row>
    <row r="510" spans="7:9" hidden="1" x14ac:dyDescent="0.25">
      <c r="G510" s="3"/>
      <c r="H510" s="3"/>
      <c r="I510" s="3"/>
    </row>
    <row r="511" spans="7:9" hidden="1" x14ac:dyDescent="0.25">
      <c r="G511" s="3"/>
      <c r="H511" s="3"/>
      <c r="I511" s="3"/>
    </row>
    <row r="512" spans="7:9" hidden="1" x14ac:dyDescent="0.25">
      <c r="G512" s="3"/>
      <c r="H512" s="3"/>
      <c r="I512" s="3"/>
    </row>
    <row r="513" spans="7:9" hidden="1" x14ac:dyDescent="0.25">
      <c r="G513" s="3"/>
      <c r="H513" s="3"/>
      <c r="I513" s="3"/>
    </row>
    <row r="514" spans="7:9" hidden="1" x14ac:dyDescent="0.25">
      <c r="G514" s="3"/>
      <c r="H514" s="3"/>
      <c r="I514" s="3"/>
    </row>
    <row r="515" spans="7:9" hidden="1" x14ac:dyDescent="0.25">
      <c r="G515" s="3"/>
      <c r="H515" s="3"/>
      <c r="I515" s="3"/>
    </row>
    <row r="516" spans="7:9" hidden="1" x14ac:dyDescent="0.25">
      <c r="G516" s="3"/>
      <c r="H516" s="3"/>
      <c r="I516" s="3"/>
    </row>
    <row r="517" spans="7:9" hidden="1" x14ac:dyDescent="0.25">
      <c r="G517" s="3"/>
      <c r="H517" s="3"/>
      <c r="I517" s="3"/>
    </row>
    <row r="518" spans="7:9" hidden="1" x14ac:dyDescent="0.25">
      <c r="G518" s="3"/>
      <c r="H518" s="3"/>
      <c r="I518" s="3"/>
    </row>
    <row r="519" spans="7:9" hidden="1" x14ac:dyDescent="0.25">
      <c r="G519" s="3"/>
      <c r="H519" s="3"/>
      <c r="I519" s="3"/>
    </row>
    <row r="520" spans="7:9" hidden="1" x14ac:dyDescent="0.25">
      <c r="G520" s="3"/>
      <c r="H520" s="3"/>
      <c r="I520" s="3"/>
    </row>
    <row r="521" spans="7:9" hidden="1" x14ac:dyDescent="0.25">
      <c r="G521" s="3"/>
      <c r="H521" s="3"/>
      <c r="I521" s="3"/>
    </row>
    <row r="522" spans="7:9" hidden="1" x14ac:dyDescent="0.25">
      <c r="G522" s="3"/>
      <c r="H522" s="3"/>
      <c r="I522" s="3"/>
    </row>
    <row r="523" spans="7:9" hidden="1" x14ac:dyDescent="0.25">
      <c r="G523" s="3"/>
      <c r="H523" s="3"/>
      <c r="I523" s="3"/>
    </row>
    <row r="524" spans="7:9" hidden="1" x14ac:dyDescent="0.25">
      <c r="G524" s="3"/>
      <c r="H524" s="3"/>
      <c r="I524" s="3"/>
    </row>
    <row r="525" spans="7:9" hidden="1" x14ac:dyDescent="0.25">
      <c r="G525" s="3"/>
      <c r="H525" s="3"/>
      <c r="I525" s="3"/>
    </row>
    <row r="526" spans="7:9" hidden="1" x14ac:dyDescent="0.25">
      <c r="G526" s="3"/>
      <c r="H526" s="3"/>
      <c r="I526" s="3"/>
    </row>
    <row r="527" spans="7:9" hidden="1" x14ac:dyDescent="0.25">
      <c r="G527" s="3"/>
      <c r="H527" s="3"/>
      <c r="I527" s="3"/>
    </row>
    <row r="528" spans="7:9" hidden="1" x14ac:dyDescent="0.25">
      <c r="G528" s="3"/>
      <c r="H528" s="3"/>
      <c r="I528" s="3"/>
    </row>
    <row r="529" spans="7:9" hidden="1" x14ac:dyDescent="0.25">
      <c r="G529" s="3"/>
      <c r="H529" s="3"/>
      <c r="I529" s="3"/>
    </row>
    <row r="530" spans="7:9" hidden="1" x14ac:dyDescent="0.25">
      <c r="G530" s="3"/>
      <c r="H530" s="3"/>
      <c r="I530" s="3"/>
    </row>
    <row r="531" spans="7:9" hidden="1" x14ac:dyDescent="0.25">
      <c r="G531" s="3"/>
      <c r="H531" s="3"/>
      <c r="I531" s="3"/>
    </row>
    <row r="532" spans="7:9" hidden="1" x14ac:dyDescent="0.25">
      <c r="G532" s="3"/>
      <c r="H532" s="3"/>
      <c r="I532" s="3"/>
    </row>
    <row r="533" spans="7:9" hidden="1" x14ac:dyDescent="0.25">
      <c r="G533" s="3"/>
      <c r="H533" s="3"/>
      <c r="I533" s="3"/>
    </row>
    <row r="534" spans="7:9" hidden="1" x14ac:dyDescent="0.25">
      <c r="G534" s="3"/>
      <c r="H534" s="3"/>
      <c r="I534" s="3"/>
    </row>
    <row r="535" spans="7:9" hidden="1" x14ac:dyDescent="0.25">
      <c r="G535" s="3"/>
      <c r="H535" s="3"/>
      <c r="I535" s="3"/>
    </row>
    <row r="536" spans="7:9" hidden="1" x14ac:dyDescent="0.25">
      <c r="G536" s="3"/>
      <c r="H536" s="3"/>
      <c r="I536" s="3"/>
    </row>
    <row r="537" spans="7:9" hidden="1" x14ac:dyDescent="0.25">
      <c r="G537" s="3"/>
      <c r="H537" s="3"/>
      <c r="I537" s="3"/>
    </row>
    <row r="538" spans="7:9" hidden="1" x14ac:dyDescent="0.25">
      <c r="G538" s="3"/>
      <c r="H538" s="3"/>
      <c r="I538" s="3"/>
    </row>
    <row r="539" spans="7:9" hidden="1" x14ac:dyDescent="0.25">
      <c r="G539" s="3"/>
      <c r="H539" s="3"/>
      <c r="I539" s="3"/>
    </row>
    <row r="540" spans="7:9" hidden="1" x14ac:dyDescent="0.25">
      <c r="G540" s="3"/>
      <c r="H540" s="3"/>
      <c r="I540" s="3"/>
    </row>
    <row r="541" spans="7:9" hidden="1" x14ac:dyDescent="0.25">
      <c r="G541" s="3"/>
      <c r="H541" s="3"/>
      <c r="I541" s="3"/>
    </row>
    <row r="542" spans="7:9" hidden="1" x14ac:dyDescent="0.25">
      <c r="G542" s="3"/>
      <c r="H542" s="3"/>
      <c r="I542" s="3"/>
    </row>
    <row r="543" spans="7:9" hidden="1" x14ac:dyDescent="0.25">
      <c r="G543" s="3"/>
      <c r="H543" s="3"/>
      <c r="I543" s="3"/>
    </row>
    <row r="544" spans="7:9" hidden="1" x14ac:dyDescent="0.25">
      <c r="G544" s="3"/>
      <c r="H544" s="3"/>
      <c r="I544" s="3"/>
    </row>
    <row r="545" spans="7:9" hidden="1" x14ac:dyDescent="0.25">
      <c r="G545" s="3"/>
      <c r="H545" s="3"/>
      <c r="I545" s="3"/>
    </row>
    <row r="546" spans="7:9" hidden="1" x14ac:dyDescent="0.25">
      <c r="G546" s="3"/>
      <c r="H546" s="3"/>
      <c r="I546" s="3"/>
    </row>
    <row r="547" spans="7:9" hidden="1" x14ac:dyDescent="0.25">
      <c r="G547" s="3"/>
      <c r="H547" s="3"/>
      <c r="I547" s="3"/>
    </row>
    <row r="548" spans="7:9" hidden="1" x14ac:dyDescent="0.25">
      <c r="G548" s="3"/>
      <c r="H548" s="3"/>
      <c r="I548" s="3"/>
    </row>
    <row r="549" spans="7:9" hidden="1" x14ac:dyDescent="0.25">
      <c r="G549" s="3"/>
      <c r="H549" s="3"/>
      <c r="I549" s="3"/>
    </row>
    <row r="550" spans="7:9" hidden="1" x14ac:dyDescent="0.25">
      <c r="G550" s="3"/>
      <c r="H550" s="3"/>
      <c r="I550" s="3"/>
    </row>
    <row r="551" spans="7:9" hidden="1" x14ac:dyDescent="0.25">
      <c r="G551" s="3"/>
      <c r="H551" s="3"/>
      <c r="I551" s="3"/>
    </row>
    <row r="552" spans="7:9" hidden="1" x14ac:dyDescent="0.25">
      <c r="G552" s="3"/>
      <c r="H552" s="3"/>
      <c r="I552" s="3"/>
    </row>
    <row r="553" spans="7:9" hidden="1" x14ac:dyDescent="0.25">
      <c r="G553" s="3"/>
      <c r="H553" s="3"/>
      <c r="I553" s="3"/>
    </row>
    <row r="554" spans="7:9" hidden="1" x14ac:dyDescent="0.25">
      <c r="G554" s="3"/>
      <c r="H554" s="3"/>
      <c r="I554" s="3"/>
    </row>
    <row r="555" spans="7:9" hidden="1" x14ac:dyDescent="0.25">
      <c r="G555" s="3"/>
      <c r="H555" s="3"/>
      <c r="I555" s="3"/>
    </row>
    <row r="556" spans="7:9" hidden="1" x14ac:dyDescent="0.25">
      <c r="G556" s="3"/>
      <c r="H556" s="3"/>
      <c r="I556" s="3"/>
    </row>
    <row r="557" spans="7:9" hidden="1" x14ac:dyDescent="0.25">
      <c r="G557" s="3"/>
      <c r="H557" s="3"/>
      <c r="I557" s="3"/>
    </row>
    <row r="558" spans="7:9" hidden="1" x14ac:dyDescent="0.25">
      <c r="G558" s="3"/>
      <c r="H558" s="3"/>
      <c r="I558" s="3"/>
    </row>
    <row r="559" spans="7:9" hidden="1" x14ac:dyDescent="0.25">
      <c r="G559" s="3"/>
      <c r="H559" s="3"/>
      <c r="I559" s="3"/>
    </row>
    <row r="560" spans="7:9" hidden="1" x14ac:dyDescent="0.25">
      <c r="G560" s="3"/>
      <c r="H560" s="3"/>
      <c r="I560" s="3"/>
    </row>
    <row r="561" spans="7:9" hidden="1" x14ac:dyDescent="0.25">
      <c r="G561" s="3"/>
      <c r="H561" s="3"/>
      <c r="I561" s="3"/>
    </row>
    <row r="562" spans="7:9" hidden="1" x14ac:dyDescent="0.25">
      <c r="G562" s="3"/>
      <c r="H562" s="3"/>
      <c r="I562" s="3"/>
    </row>
    <row r="563" spans="7:9" hidden="1" x14ac:dyDescent="0.25">
      <c r="G563" s="3"/>
      <c r="H563" s="3"/>
      <c r="I563" s="3"/>
    </row>
    <row r="564" spans="7:9" hidden="1" x14ac:dyDescent="0.25">
      <c r="G564" s="3"/>
      <c r="H564" s="3"/>
      <c r="I564" s="3"/>
    </row>
    <row r="565" spans="7:9" hidden="1" x14ac:dyDescent="0.25">
      <c r="G565" s="3"/>
      <c r="H565" s="3"/>
      <c r="I565" s="3"/>
    </row>
    <row r="566" spans="7:9" hidden="1" x14ac:dyDescent="0.25">
      <c r="G566" s="3"/>
      <c r="H566" s="3"/>
      <c r="I566" s="3"/>
    </row>
    <row r="567" spans="7:9" hidden="1" x14ac:dyDescent="0.25">
      <c r="G567" s="3"/>
      <c r="H567" s="3"/>
      <c r="I567" s="3"/>
    </row>
    <row r="568" spans="7:9" hidden="1" x14ac:dyDescent="0.25">
      <c r="G568" s="3"/>
      <c r="H568" s="3"/>
      <c r="I568" s="3"/>
    </row>
    <row r="569" spans="7:9" hidden="1" x14ac:dyDescent="0.25">
      <c r="G569" s="3"/>
      <c r="H569" s="3"/>
      <c r="I569" s="3"/>
    </row>
    <row r="570" spans="7:9" hidden="1" x14ac:dyDescent="0.25">
      <c r="G570" s="3"/>
      <c r="H570" s="3"/>
      <c r="I570" s="3"/>
    </row>
    <row r="571" spans="7:9" hidden="1" x14ac:dyDescent="0.25">
      <c r="G571" s="3"/>
      <c r="H571" s="3"/>
      <c r="I571" s="3"/>
    </row>
    <row r="572" spans="7:9" hidden="1" x14ac:dyDescent="0.25">
      <c r="G572" s="3"/>
      <c r="H572" s="3"/>
      <c r="I572" s="3"/>
    </row>
    <row r="573" spans="7:9" hidden="1" x14ac:dyDescent="0.25">
      <c r="G573" s="3"/>
      <c r="H573" s="3"/>
      <c r="I573" s="3"/>
    </row>
    <row r="574" spans="7:9" hidden="1" x14ac:dyDescent="0.25">
      <c r="G574" s="3"/>
      <c r="H574" s="3"/>
      <c r="I574" s="3"/>
    </row>
    <row r="575" spans="7:9" hidden="1" x14ac:dyDescent="0.25">
      <c r="G575" s="3"/>
      <c r="H575" s="3"/>
      <c r="I575" s="3"/>
    </row>
    <row r="576" spans="7:9" hidden="1" x14ac:dyDescent="0.25">
      <c r="G576" s="3"/>
      <c r="H576" s="3"/>
      <c r="I576" s="3"/>
    </row>
    <row r="577" spans="7:9" hidden="1" x14ac:dyDescent="0.25">
      <c r="G577" s="3"/>
      <c r="H577" s="3"/>
      <c r="I577" s="3"/>
    </row>
    <row r="578" spans="7:9" hidden="1" x14ac:dyDescent="0.25">
      <c r="G578" s="3"/>
      <c r="H578" s="3"/>
      <c r="I578" s="3"/>
    </row>
    <row r="579" spans="7:9" hidden="1" x14ac:dyDescent="0.25">
      <c r="G579" s="3"/>
      <c r="H579" s="3"/>
      <c r="I579" s="3"/>
    </row>
    <row r="580" spans="7:9" hidden="1" x14ac:dyDescent="0.25">
      <c r="G580" s="3"/>
      <c r="H580" s="3"/>
      <c r="I580" s="3"/>
    </row>
    <row r="581" spans="7:9" hidden="1" x14ac:dyDescent="0.25">
      <c r="G581" s="3"/>
      <c r="H581" s="3"/>
      <c r="I581" s="3"/>
    </row>
    <row r="582" spans="7:9" hidden="1" x14ac:dyDescent="0.25">
      <c r="G582" s="3"/>
      <c r="H582" s="3"/>
      <c r="I582" s="3"/>
    </row>
    <row r="583" spans="7:9" hidden="1" x14ac:dyDescent="0.25">
      <c r="G583" s="3"/>
      <c r="H583" s="3"/>
      <c r="I583" s="3"/>
    </row>
    <row r="584" spans="7:9" hidden="1" x14ac:dyDescent="0.25">
      <c r="G584" s="3"/>
      <c r="H584" s="3"/>
      <c r="I584" s="3"/>
    </row>
    <row r="585" spans="7:9" hidden="1" x14ac:dyDescent="0.25">
      <c r="G585" s="3"/>
      <c r="H585" s="3"/>
      <c r="I585" s="3"/>
    </row>
    <row r="586" spans="7:9" hidden="1" x14ac:dyDescent="0.25">
      <c r="G586" s="3"/>
      <c r="H586" s="3"/>
      <c r="I586" s="3"/>
    </row>
    <row r="587" spans="7:9" hidden="1" x14ac:dyDescent="0.25">
      <c r="G587" s="3"/>
      <c r="H587" s="3"/>
      <c r="I587" s="3"/>
    </row>
    <row r="588" spans="7:9" hidden="1" x14ac:dyDescent="0.25">
      <c r="G588" s="3"/>
      <c r="H588" s="3"/>
      <c r="I588" s="3"/>
    </row>
    <row r="589" spans="7:9" hidden="1" x14ac:dyDescent="0.25">
      <c r="G589" s="3"/>
      <c r="H589" s="3"/>
      <c r="I589" s="3"/>
    </row>
    <row r="590" spans="7:9" hidden="1" x14ac:dyDescent="0.25">
      <c r="G590" s="3"/>
      <c r="H590" s="3"/>
      <c r="I590" s="3"/>
    </row>
    <row r="591" spans="7:9" hidden="1" x14ac:dyDescent="0.25">
      <c r="G591" s="3"/>
      <c r="H591" s="3"/>
      <c r="I591" s="3"/>
    </row>
    <row r="592" spans="7:9" hidden="1" x14ac:dyDescent="0.25">
      <c r="G592" s="3"/>
      <c r="H592" s="3"/>
      <c r="I592" s="3"/>
    </row>
    <row r="593" spans="7:9" hidden="1" x14ac:dyDescent="0.25">
      <c r="G593" s="3"/>
      <c r="H593" s="3"/>
      <c r="I593" s="3"/>
    </row>
    <row r="594" spans="7:9" hidden="1" x14ac:dyDescent="0.25">
      <c r="G594" s="3"/>
      <c r="H594" s="3"/>
      <c r="I594" s="3"/>
    </row>
    <row r="595" spans="7:9" hidden="1" x14ac:dyDescent="0.25">
      <c r="G595" s="3"/>
      <c r="H595" s="3"/>
      <c r="I595" s="3"/>
    </row>
    <row r="596" spans="7:9" hidden="1" x14ac:dyDescent="0.25">
      <c r="G596" s="3"/>
      <c r="H596" s="3"/>
      <c r="I596" s="3"/>
    </row>
    <row r="597" spans="7:9" hidden="1" x14ac:dyDescent="0.25">
      <c r="G597" s="3"/>
      <c r="H597" s="3"/>
      <c r="I597" s="3"/>
    </row>
    <row r="598" spans="7:9" hidden="1" x14ac:dyDescent="0.25">
      <c r="G598" s="3"/>
      <c r="H598" s="3"/>
      <c r="I598" s="3"/>
    </row>
    <row r="599" spans="7:9" hidden="1" x14ac:dyDescent="0.25">
      <c r="G599" s="3"/>
      <c r="H599" s="3"/>
      <c r="I599" s="3"/>
    </row>
    <row r="600" spans="7:9" hidden="1" x14ac:dyDescent="0.25">
      <c r="G600" s="3"/>
      <c r="H600" s="3"/>
      <c r="I600" s="3"/>
    </row>
    <row r="601" spans="7:9" hidden="1" x14ac:dyDescent="0.25">
      <c r="G601" s="3"/>
      <c r="H601" s="3"/>
      <c r="I601" s="3"/>
    </row>
    <row r="602" spans="7:9" hidden="1" x14ac:dyDescent="0.25">
      <c r="G602" s="3"/>
      <c r="H602" s="3"/>
      <c r="I602" s="3"/>
    </row>
    <row r="603" spans="7:9" hidden="1" x14ac:dyDescent="0.25">
      <c r="G603" s="3"/>
      <c r="H603" s="3"/>
      <c r="I603" s="3"/>
    </row>
    <row r="604" spans="7:9" hidden="1" x14ac:dyDescent="0.25">
      <c r="G604" s="3"/>
      <c r="H604" s="3"/>
      <c r="I604" s="3"/>
    </row>
    <row r="605" spans="7:9" hidden="1" x14ac:dyDescent="0.25">
      <c r="G605" s="3"/>
      <c r="H605" s="3"/>
      <c r="I605" s="3"/>
    </row>
    <row r="606" spans="7:9" hidden="1" x14ac:dyDescent="0.25">
      <c r="G606" s="3"/>
      <c r="H606" s="3"/>
      <c r="I606" s="3"/>
    </row>
    <row r="607" spans="7:9" hidden="1" x14ac:dyDescent="0.25">
      <c r="G607" s="3"/>
      <c r="H607" s="3"/>
      <c r="I607" s="3"/>
    </row>
    <row r="608" spans="7:9" hidden="1" x14ac:dyDescent="0.25">
      <c r="G608" s="3"/>
      <c r="H608" s="3"/>
      <c r="I608" s="3"/>
    </row>
    <row r="609" spans="7:9" hidden="1" x14ac:dyDescent="0.25">
      <c r="G609" s="3"/>
      <c r="H609" s="3"/>
      <c r="I609" s="3"/>
    </row>
    <row r="610" spans="7:9" hidden="1" x14ac:dyDescent="0.25">
      <c r="G610" s="3"/>
      <c r="H610" s="3"/>
      <c r="I610" s="3"/>
    </row>
    <row r="611" spans="7:9" hidden="1" x14ac:dyDescent="0.25">
      <c r="G611" s="3"/>
      <c r="H611" s="3"/>
      <c r="I611" s="3"/>
    </row>
    <row r="612" spans="7:9" hidden="1" x14ac:dyDescent="0.25">
      <c r="G612" s="3"/>
      <c r="H612" s="3"/>
      <c r="I612" s="3"/>
    </row>
    <row r="613" spans="7:9" hidden="1" x14ac:dyDescent="0.25">
      <c r="G613" s="3"/>
      <c r="H613" s="3"/>
      <c r="I613" s="3"/>
    </row>
    <row r="614" spans="7:9" hidden="1" x14ac:dyDescent="0.25">
      <c r="G614" s="3"/>
      <c r="H614" s="3"/>
      <c r="I614" s="3"/>
    </row>
    <row r="615" spans="7:9" hidden="1" x14ac:dyDescent="0.25">
      <c r="G615" s="3"/>
      <c r="H615" s="3"/>
      <c r="I615" s="3"/>
    </row>
    <row r="616" spans="7:9" hidden="1" x14ac:dyDescent="0.25">
      <c r="G616" s="3"/>
      <c r="H616" s="3"/>
      <c r="I616" s="3"/>
    </row>
    <row r="617" spans="7:9" hidden="1" x14ac:dyDescent="0.25">
      <c r="G617" s="3"/>
      <c r="H617" s="3"/>
      <c r="I617" s="3"/>
    </row>
    <row r="618" spans="7:9" hidden="1" x14ac:dyDescent="0.25">
      <c r="G618" s="3"/>
      <c r="H618" s="3"/>
      <c r="I618" s="3"/>
    </row>
    <row r="619" spans="7:9" hidden="1" x14ac:dyDescent="0.25">
      <c r="G619" s="3"/>
      <c r="H619" s="3"/>
      <c r="I619" s="3"/>
    </row>
    <row r="620" spans="7:9" hidden="1" x14ac:dyDescent="0.25">
      <c r="G620" s="3"/>
      <c r="H620" s="3"/>
      <c r="I620" s="3"/>
    </row>
    <row r="621" spans="7:9" hidden="1" x14ac:dyDescent="0.25">
      <c r="G621" s="3"/>
      <c r="H621" s="3"/>
      <c r="I621" s="3"/>
    </row>
    <row r="622" spans="7:9" hidden="1" x14ac:dyDescent="0.25">
      <c r="G622" s="3"/>
      <c r="H622" s="3"/>
      <c r="I622" s="3"/>
    </row>
    <row r="623" spans="7:9" hidden="1" x14ac:dyDescent="0.25">
      <c r="G623" s="3"/>
      <c r="H623" s="3"/>
      <c r="I623" s="3"/>
    </row>
    <row r="624" spans="7:9" hidden="1" x14ac:dyDescent="0.25">
      <c r="G624" s="3"/>
      <c r="H624" s="3"/>
      <c r="I624" s="3"/>
    </row>
    <row r="625" spans="7:9" hidden="1" x14ac:dyDescent="0.25">
      <c r="G625" s="3"/>
      <c r="H625" s="3"/>
      <c r="I625" s="3"/>
    </row>
    <row r="626" spans="7:9" hidden="1" x14ac:dyDescent="0.25">
      <c r="G626" s="3"/>
      <c r="H626" s="3"/>
      <c r="I626" s="3"/>
    </row>
    <row r="627" spans="7:9" hidden="1" x14ac:dyDescent="0.25">
      <c r="G627" s="3"/>
      <c r="H627" s="3"/>
      <c r="I627" s="3"/>
    </row>
    <row r="628" spans="7:9" hidden="1" x14ac:dyDescent="0.25">
      <c r="G628" s="3"/>
      <c r="H628" s="3"/>
      <c r="I628" s="3"/>
    </row>
    <row r="629" spans="7:9" hidden="1" x14ac:dyDescent="0.25">
      <c r="G629" s="3"/>
      <c r="H629" s="3"/>
      <c r="I629" s="3"/>
    </row>
    <row r="630" spans="7:9" hidden="1" x14ac:dyDescent="0.25">
      <c r="G630" s="3"/>
      <c r="H630" s="3"/>
      <c r="I630" s="3"/>
    </row>
    <row r="631" spans="7:9" hidden="1" x14ac:dyDescent="0.25">
      <c r="G631" s="3"/>
      <c r="H631" s="3"/>
      <c r="I631" s="3"/>
    </row>
    <row r="632" spans="7:9" hidden="1" x14ac:dyDescent="0.25">
      <c r="G632" s="3"/>
      <c r="H632" s="3"/>
      <c r="I632" s="3"/>
    </row>
    <row r="633" spans="7:9" hidden="1" x14ac:dyDescent="0.25">
      <c r="G633" s="3"/>
      <c r="H633" s="3"/>
      <c r="I633" s="3"/>
    </row>
    <row r="634" spans="7:9" hidden="1" x14ac:dyDescent="0.25">
      <c r="G634" s="3"/>
      <c r="H634" s="3"/>
      <c r="I634" s="3"/>
    </row>
    <row r="635" spans="7:9" hidden="1" x14ac:dyDescent="0.25">
      <c r="G635" s="3"/>
      <c r="H635" s="3"/>
      <c r="I635" s="3"/>
    </row>
    <row r="636" spans="7:9" hidden="1" x14ac:dyDescent="0.25">
      <c r="G636" s="3"/>
      <c r="H636" s="3"/>
      <c r="I636" s="3"/>
    </row>
    <row r="637" spans="7:9" hidden="1" x14ac:dyDescent="0.25">
      <c r="G637" s="3"/>
      <c r="H637" s="3"/>
      <c r="I637" s="3"/>
    </row>
    <row r="638" spans="7:9" hidden="1" x14ac:dyDescent="0.25">
      <c r="G638" s="3"/>
      <c r="H638" s="3"/>
      <c r="I638" s="3"/>
    </row>
    <row r="639" spans="7:9" hidden="1" x14ac:dyDescent="0.25">
      <c r="G639" s="3"/>
      <c r="H639" s="3"/>
      <c r="I639" s="3"/>
    </row>
    <row r="640" spans="7:9" hidden="1" x14ac:dyDescent="0.25">
      <c r="G640" s="3"/>
      <c r="H640" s="3"/>
      <c r="I640" s="3"/>
    </row>
    <row r="641" spans="7:9" hidden="1" x14ac:dyDescent="0.25">
      <c r="G641" s="3"/>
      <c r="H641" s="3"/>
      <c r="I641" s="3"/>
    </row>
    <row r="642" spans="7:9" hidden="1" x14ac:dyDescent="0.25">
      <c r="G642" s="3"/>
      <c r="H642" s="3"/>
      <c r="I642" s="3"/>
    </row>
    <row r="643" spans="7:9" hidden="1" x14ac:dyDescent="0.25">
      <c r="G643" s="3"/>
      <c r="H643" s="3"/>
      <c r="I643" s="3"/>
    </row>
    <row r="644" spans="7:9" hidden="1" x14ac:dyDescent="0.25">
      <c r="G644" s="3"/>
      <c r="H644" s="3"/>
      <c r="I644" s="3"/>
    </row>
    <row r="645" spans="7:9" hidden="1" x14ac:dyDescent="0.25">
      <c r="G645" s="3"/>
      <c r="H645" s="3"/>
      <c r="I645" s="3"/>
    </row>
    <row r="646" spans="7:9" hidden="1" x14ac:dyDescent="0.25">
      <c r="G646" s="3"/>
      <c r="H646" s="3"/>
      <c r="I646" s="3"/>
    </row>
    <row r="647" spans="7:9" hidden="1" x14ac:dyDescent="0.25">
      <c r="G647" s="3"/>
      <c r="H647" s="3"/>
      <c r="I647" s="3"/>
    </row>
    <row r="648" spans="7:9" hidden="1" x14ac:dyDescent="0.25">
      <c r="G648" s="3"/>
      <c r="H648" s="3"/>
      <c r="I648" s="3"/>
    </row>
    <row r="649" spans="7:9" hidden="1" x14ac:dyDescent="0.25">
      <c r="G649" s="3"/>
      <c r="H649" s="3"/>
      <c r="I649" s="3"/>
    </row>
    <row r="650" spans="7:9" hidden="1" x14ac:dyDescent="0.25">
      <c r="G650" s="3"/>
      <c r="H650" s="3"/>
      <c r="I650" s="3"/>
    </row>
    <row r="651" spans="7:9" hidden="1" x14ac:dyDescent="0.25">
      <c r="G651" s="3"/>
      <c r="H651" s="3"/>
      <c r="I651" s="3"/>
    </row>
    <row r="652" spans="7:9" hidden="1" x14ac:dyDescent="0.25">
      <c r="G652" s="3"/>
      <c r="H652" s="3"/>
      <c r="I652" s="3"/>
    </row>
    <row r="653" spans="7:9" hidden="1" x14ac:dyDescent="0.25">
      <c r="G653" s="3"/>
      <c r="H653" s="3"/>
      <c r="I653" s="3"/>
    </row>
    <row r="654" spans="7:9" hidden="1" x14ac:dyDescent="0.25">
      <c r="G654" s="3"/>
      <c r="H654" s="3"/>
      <c r="I654" s="3"/>
    </row>
    <row r="655" spans="7:9" hidden="1" x14ac:dyDescent="0.25">
      <c r="G655" s="3"/>
      <c r="H655" s="3"/>
      <c r="I655" s="3"/>
    </row>
    <row r="656" spans="7:9" hidden="1" x14ac:dyDescent="0.25">
      <c r="G656" s="3"/>
      <c r="H656" s="3"/>
      <c r="I656" s="3"/>
    </row>
    <row r="657" spans="7:9" hidden="1" x14ac:dyDescent="0.25">
      <c r="G657" s="3"/>
      <c r="H657" s="3"/>
      <c r="I657" s="3"/>
    </row>
    <row r="658" spans="7:9" hidden="1" x14ac:dyDescent="0.25">
      <c r="G658" s="3"/>
      <c r="H658" s="3"/>
      <c r="I658" s="3"/>
    </row>
    <row r="659" spans="7:9" hidden="1" x14ac:dyDescent="0.25">
      <c r="G659" s="3"/>
      <c r="H659" s="3"/>
      <c r="I659" s="3"/>
    </row>
    <row r="660" spans="7:9" hidden="1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/>
    <row r="742" spans="7:9" x14ac:dyDescent="0.25"/>
    <row r="743" spans="7:9" x14ac:dyDescent="0.25"/>
    <row r="744" spans="7:9" x14ac:dyDescent="0.25"/>
    <row r="745" spans="7:9" x14ac:dyDescent="0.25"/>
    <row r="746" spans="7:9" hidden="1" x14ac:dyDescent="0.25"/>
    <row r="747" spans="7:9" hidden="1" x14ac:dyDescent="0.25"/>
    <row r="748" spans="7:9" hidden="1" x14ac:dyDescent="0.25"/>
    <row r="749" spans="7:9" hidden="1" x14ac:dyDescent="0.25"/>
    <row r="750" spans="7:9" hidden="1" x14ac:dyDescent="0.25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striech ubytovacích blokov a spojovacej chodby - 3. etapa / 02/2026-B1 - Blok B1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x14ac:dyDescent="0.25">
      <c r="A1" s="15"/>
      <c r="B1" s="19"/>
      <c r="C1" s="19"/>
      <c r="D1" s="19"/>
      <c r="E1" s="19"/>
      <c r="F1" s="20" t="s">
        <v>280</v>
      </c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>
        <v>30.126000000000001</v>
      </c>
    </row>
    <row r="2" spans="1:23" ht="30" hidden="1" customHeight="1" thickTop="1" x14ac:dyDescent="0.25">
      <c r="A2" s="21"/>
      <c r="B2" s="210"/>
      <c r="C2" s="211"/>
      <c r="D2" s="211"/>
      <c r="E2" s="211"/>
      <c r="F2" s="211"/>
      <c r="G2" s="211"/>
      <c r="H2" s="211"/>
      <c r="I2" s="211"/>
      <c r="J2" s="21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30" customHeight="1" x14ac:dyDescent="0.25">
      <c r="A3" s="21"/>
      <c r="B3" s="213" t="s">
        <v>7</v>
      </c>
      <c r="C3" s="214"/>
      <c r="D3" s="214"/>
      <c r="E3" s="214"/>
      <c r="F3" s="214"/>
      <c r="G3" s="214"/>
      <c r="H3" s="214"/>
      <c r="I3" s="214"/>
      <c r="J3" s="215"/>
      <c r="K3" s="22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3" ht="18" customHeight="1" x14ac:dyDescent="0.25">
      <c r="A4" s="21"/>
      <c r="B4" s="31" t="s">
        <v>358</v>
      </c>
      <c r="C4" s="28"/>
      <c r="D4" s="24"/>
      <c r="E4" s="24"/>
      <c r="F4" s="24"/>
      <c r="G4" s="24"/>
      <c r="H4" s="24"/>
      <c r="I4" s="35" t="s">
        <v>281</v>
      </c>
      <c r="J4" s="41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8" customHeight="1" thickBot="1" x14ac:dyDescent="0.3">
      <c r="A5" s="21"/>
      <c r="B5" s="31"/>
      <c r="C5" s="28"/>
      <c r="D5" s="24"/>
      <c r="E5" s="24"/>
      <c r="F5" s="24"/>
      <c r="G5" s="24"/>
      <c r="H5" s="24"/>
      <c r="I5" s="35" t="s">
        <v>3</v>
      </c>
      <c r="J5" s="41" t="s">
        <v>6</v>
      </c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ht="20.100000000000001" customHeight="1" thickTop="1" x14ac:dyDescent="0.25">
      <c r="A6" s="21"/>
      <c r="B6" s="210" t="s">
        <v>282</v>
      </c>
      <c r="C6" s="211"/>
      <c r="D6" s="211"/>
      <c r="E6" s="216"/>
      <c r="F6" s="53" t="s">
        <v>1</v>
      </c>
      <c r="G6" s="53"/>
      <c r="H6" s="53"/>
      <c r="I6" s="54" t="s">
        <v>283</v>
      </c>
      <c r="J6" s="55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8" customHeight="1" x14ac:dyDescent="0.25">
      <c r="A7" s="21"/>
      <c r="B7" s="45" t="s">
        <v>0</v>
      </c>
      <c r="C7" s="46"/>
      <c r="D7" s="47"/>
      <c r="E7" s="47"/>
      <c r="F7" s="47"/>
      <c r="G7" s="47"/>
      <c r="H7" s="47"/>
      <c r="I7" s="48"/>
      <c r="J7" s="49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0.100000000000001" customHeight="1" x14ac:dyDescent="0.25">
      <c r="A8" s="21"/>
      <c r="B8" s="213" t="s">
        <v>284</v>
      </c>
      <c r="C8" s="214"/>
      <c r="D8" s="214"/>
      <c r="E8" s="214"/>
      <c r="F8" s="214"/>
      <c r="G8" s="214"/>
      <c r="H8" s="214"/>
      <c r="I8" s="214"/>
      <c r="J8" s="215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ht="18" customHeight="1" x14ac:dyDescent="0.25">
      <c r="A9" s="21"/>
      <c r="B9" s="31" t="s">
        <v>2</v>
      </c>
      <c r="C9" s="28"/>
      <c r="D9" s="24"/>
      <c r="E9" s="24"/>
      <c r="F9" s="24"/>
      <c r="G9" s="24"/>
      <c r="H9" s="24"/>
      <c r="I9" s="35"/>
      <c r="J9" s="41"/>
      <c r="K9" s="2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0.100000000000001" customHeight="1" x14ac:dyDescent="0.25">
      <c r="A10" s="21"/>
      <c r="B10" s="213" t="s">
        <v>285</v>
      </c>
      <c r="C10" s="214"/>
      <c r="D10" s="214"/>
      <c r="E10" s="214"/>
      <c r="F10" s="214"/>
      <c r="G10" s="214"/>
      <c r="H10" s="214"/>
      <c r="I10" s="214"/>
      <c r="J10" s="215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18" customHeight="1" x14ac:dyDescent="0.25">
      <c r="A11" s="21"/>
      <c r="B11" s="31" t="s">
        <v>4</v>
      </c>
      <c r="C11" s="28"/>
      <c r="D11" s="24"/>
      <c r="E11" s="24"/>
      <c r="F11" s="24"/>
      <c r="G11" s="24"/>
      <c r="H11" s="24"/>
      <c r="I11" s="35"/>
      <c r="J11" s="41"/>
      <c r="K11" s="2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ht="18" customHeight="1" thickBot="1" x14ac:dyDescent="0.3">
      <c r="A12" s="21"/>
      <c r="B12" s="31" t="s">
        <v>285</v>
      </c>
      <c r="C12" s="28"/>
      <c r="D12" s="24"/>
      <c r="E12" s="24"/>
      <c r="F12" s="24"/>
      <c r="G12" s="24" t="s">
        <v>286</v>
      </c>
      <c r="H12" s="24"/>
      <c r="I12" s="35"/>
      <c r="J12" s="41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8" customHeight="1" thickTop="1" thickBot="1" x14ac:dyDescent="0.3">
      <c r="A13" s="21"/>
      <c r="B13" s="56"/>
      <c r="C13" s="57"/>
      <c r="D13" s="58"/>
      <c r="E13" s="58"/>
      <c r="F13" s="58"/>
      <c r="G13" s="58"/>
      <c r="H13" s="58"/>
      <c r="I13" s="59"/>
      <c r="J13" s="60"/>
      <c r="K13" s="2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8" customHeight="1" thickTop="1" x14ac:dyDescent="0.25">
      <c r="A14" s="21"/>
      <c r="B14" s="61" t="s">
        <v>287</v>
      </c>
      <c r="C14" s="88" t="s">
        <v>288</v>
      </c>
      <c r="D14" s="89" t="s">
        <v>16</v>
      </c>
      <c r="E14" s="90" t="s">
        <v>17</v>
      </c>
      <c r="F14" s="88" t="s">
        <v>289</v>
      </c>
      <c r="G14" s="61" t="s">
        <v>290</v>
      </c>
      <c r="H14" s="50"/>
      <c r="I14" s="51"/>
      <c r="J14" s="52"/>
      <c r="K14" s="2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18" customHeight="1" x14ac:dyDescent="0.25">
      <c r="A15" s="21"/>
      <c r="B15" s="96">
        <v>1</v>
      </c>
      <c r="C15" s="97" t="s">
        <v>291</v>
      </c>
      <c r="D15" s="98">
        <f>'Rekap 2904'!B15</f>
        <v>0</v>
      </c>
      <c r="E15" s="99">
        <f>'Rekap 2904'!C15</f>
        <v>0</v>
      </c>
      <c r="F15" s="109">
        <f>'Rekap 2904'!D15</f>
        <v>0</v>
      </c>
      <c r="G15" s="113" t="s">
        <v>292</v>
      </c>
      <c r="H15" s="65" t="s">
        <v>293</v>
      </c>
      <c r="I15" s="37"/>
      <c r="J15" s="42">
        <v>0</v>
      </c>
      <c r="K15" s="2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ht="18" customHeight="1" x14ac:dyDescent="0.25">
      <c r="A16" s="21"/>
      <c r="B16" s="91">
        <v>2</v>
      </c>
      <c r="C16" s="92" t="s">
        <v>294</v>
      </c>
      <c r="D16" s="93">
        <f>'Rekap 2904'!B23</f>
        <v>0</v>
      </c>
      <c r="E16" s="94">
        <f>'Rekap 2904'!C23</f>
        <v>0</v>
      </c>
      <c r="F16" s="110">
        <f>'Rekap 2904'!D23</f>
        <v>0</v>
      </c>
      <c r="G16" s="113" t="s">
        <v>295</v>
      </c>
      <c r="H16" s="77" t="s">
        <v>296</v>
      </c>
      <c r="I16" s="86"/>
      <c r="J16" s="122">
        <f>'022026-Spojchodba - Spo2904'!Z91</f>
        <v>0</v>
      </c>
      <c r="K16" s="2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6" ht="18" customHeight="1" x14ac:dyDescent="0.25">
      <c r="A17" s="21"/>
      <c r="B17" s="64">
        <v>3</v>
      </c>
      <c r="C17" s="67" t="s">
        <v>297</v>
      </c>
      <c r="D17" s="73"/>
      <c r="E17" s="71"/>
      <c r="F17" s="76"/>
      <c r="G17" s="113" t="s">
        <v>298</v>
      </c>
      <c r="H17" s="77" t="s">
        <v>299</v>
      </c>
      <c r="I17" s="86"/>
      <c r="J17" s="122"/>
      <c r="K17" s="2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6" ht="18" customHeight="1" x14ac:dyDescent="0.25">
      <c r="A18" s="21"/>
      <c r="B18" s="62">
        <v>4</v>
      </c>
      <c r="C18" s="68" t="s">
        <v>300</v>
      </c>
      <c r="D18" s="74"/>
      <c r="E18" s="72"/>
      <c r="F18" s="77"/>
      <c r="G18" s="113" t="s">
        <v>301</v>
      </c>
      <c r="H18" s="77"/>
      <c r="I18" s="86"/>
      <c r="J18" s="122">
        <v>0</v>
      </c>
      <c r="K18" s="2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6" ht="18" customHeight="1" x14ac:dyDescent="0.25">
      <c r="A19" s="21"/>
      <c r="B19" s="62">
        <v>5</v>
      </c>
      <c r="C19" s="68" t="s">
        <v>302</v>
      </c>
      <c r="D19" s="74"/>
      <c r="E19" s="72"/>
      <c r="F19" s="77"/>
      <c r="G19" s="113" t="s">
        <v>303</v>
      </c>
      <c r="H19" s="77"/>
      <c r="I19" s="86"/>
      <c r="J19" s="122"/>
      <c r="K19" s="2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6" ht="18" customHeight="1" thickBot="1" x14ac:dyDescent="0.3">
      <c r="A20" s="21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SUM(J15:J19)</f>
        <v>0</v>
      </c>
      <c r="K20" s="2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6" ht="18" customHeight="1" thickTop="1" x14ac:dyDescent="0.25">
      <c r="A21" s="21"/>
      <c r="B21" s="63" t="s">
        <v>305</v>
      </c>
      <c r="C21" s="66" t="s">
        <v>306</v>
      </c>
      <c r="D21" s="70"/>
      <c r="E21" s="27"/>
      <c r="F21" s="100"/>
      <c r="G21" s="114" t="s">
        <v>307</v>
      </c>
      <c r="H21" s="79" t="s">
        <v>306</v>
      </c>
      <c r="I21" s="37"/>
      <c r="J21" s="127"/>
      <c r="K21" s="2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6" ht="18" customHeight="1" x14ac:dyDescent="0.25">
      <c r="A22" s="21"/>
      <c r="B22" s="64">
        <v>11</v>
      </c>
      <c r="C22" s="46" t="s">
        <v>308</v>
      </c>
      <c r="D22" s="37"/>
      <c r="E22" s="86" t="s">
        <v>309</v>
      </c>
      <c r="F22" s="76">
        <f>((F15*U22*0)+(F16*V22*0)+(F17*W22*0))/100</f>
        <v>0</v>
      </c>
      <c r="G22" s="115" t="s">
        <v>310</v>
      </c>
      <c r="H22" s="76" t="s">
        <v>311</v>
      </c>
      <c r="I22" s="86" t="s">
        <v>309</v>
      </c>
      <c r="J22" s="121">
        <f>((F15*X22*0)+(F16*Y22*0)+(F17*Z22*0))/100</f>
        <v>0</v>
      </c>
      <c r="K22" s="22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21"/>
      <c r="B23" s="62">
        <v>12</v>
      </c>
      <c r="C23" s="28" t="s">
        <v>312</v>
      </c>
      <c r="D23" s="36"/>
      <c r="E23" s="86" t="s">
        <v>313</v>
      </c>
      <c r="F23" s="77">
        <f>((F15*U23*0)+(F16*V23*0)+(F17*W23*0))/100</f>
        <v>0</v>
      </c>
      <c r="G23" s="113" t="s">
        <v>314</v>
      </c>
      <c r="H23" s="77" t="s">
        <v>315</v>
      </c>
      <c r="I23" s="86" t="s">
        <v>309</v>
      </c>
      <c r="J23" s="122">
        <f>((F15*X23*0)+(F16*Y23*0)+(F17*Z23*0))/100</f>
        <v>0</v>
      </c>
      <c r="K23" s="22"/>
      <c r="L23" s="16"/>
      <c r="M23" s="16"/>
      <c r="N23" s="16"/>
      <c r="O23" s="16"/>
      <c r="P23" s="16"/>
      <c r="Q23" s="16"/>
      <c r="R23" s="16"/>
      <c r="S23" s="16"/>
      <c r="T23" s="16"/>
      <c r="U23" s="16">
        <v>1</v>
      </c>
      <c r="V23" s="16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21"/>
      <c r="B24" s="62">
        <v>13</v>
      </c>
      <c r="C24" s="28" t="s">
        <v>316</v>
      </c>
      <c r="D24" s="36"/>
      <c r="E24" s="86" t="s">
        <v>309</v>
      </c>
      <c r="F24" s="77">
        <f>((F15*U24*0)+(F16*V24*0)+(F17*W24*0))/100</f>
        <v>0</v>
      </c>
      <c r="G24" s="113" t="s">
        <v>317</v>
      </c>
      <c r="H24" s="77" t="s">
        <v>318</v>
      </c>
      <c r="I24" s="86" t="s">
        <v>313</v>
      </c>
      <c r="J24" s="122">
        <f>((F15*X24*0)+(F16*Y24*0)+(F17*Z24*0))/100</f>
        <v>0</v>
      </c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>
        <v>1</v>
      </c>
      <c r="V24" s="16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21"/>
      <c r="B25" s="62">
        <v>14</v>
      </c>
      <c r="C25" s="28"/>
      <c r="D25" s="36"/>
      <c r="E25" s="86"/>
      <c r="F25" s="77"/>
      <c r="G25" s="113" t="s">
        <v>319</v>
      </c>
      <c r="H25" s="77"/>
      <c r="I25" s="86"/>
      <c r="J25" s="122"/>
      <c r="K25" s="2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6" ht="18" customHeight="1" thickBot="1" x14ac:dyDescent="0.3">
      <c r="A26" s="21"/>
      <c r="B26" s="62">
        <v>15</v>
      </c>
      <c r="C26" s="28"/>
      <c r="D26" s="36"/>
      <c r="E26" s="36"/>
      <c r="F26" s="112"/>
      <c r="G26" s="113" t="s">
        <v>320</v>
      </c>
      <c r="H26" s="77" t="s">
        <v>276</v>
      </c>
      <c r="I26" s="126"/>
      <c r="J26" s="101">
        <f>SUM(J22:J25)+SUM(F22:F25)</f>
        <v>0</v>
      </c>
      <c r="K26" s="2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6" ht="18" customHeight="1" thickTop="1" x14ac:dyDescent="0.25">
      <c r="A27" s="21"/>
      <c r="B27" s="104"/>
      <c r="C27" s="129" t="s">
        <v>321</v>
      </c>
      <c r="D27" s="135"/>
      <c r="E27" s="132"/>
      <c r="F27" s="78"/>
      <c r="G27" s="116" t="s">
        <v>322</v>
      </c>
      <c r="H27" s="108" t="s">
        <v>323</v>
      </c>
      <c r="I27" s="37"/>
      <c r="J27" s="42"/>
      <c r="K27" s="2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6" ht="18" customHeight="1" x14ac:dyDescent="0.25">
      <c r="A28" s="21"/>
      <c r="B28" s="34"/>
      <c r="C28" s="130"/>
      <c r="D28" s="136"/>
      <c r="E28" s="133"/>
      <c r="F28" s="26"/>
      <c r="G28" s="117" t="s">
        <v>324</v>
      </c>
      <c r="H28" s="110" t="s">
        <v>325</v>
      </c>
      <c r="I28" s="123"/>
      <c r="J28" s="95">
        <f>F20+J20+F26+J26</f>
        <v>0</v>
      </c>
      <c r="K28" s="2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6" ht="18" customHeight="1" x14ac:dyDescent="0.25">
      <c r="A29" s="21"/>
      <c r="B29" s="80"/>
      <c r="C29" s="131"/>
      <c r="D29" s="137"/>
      <c r="E29" s="133"/>
      <c r="F29" s="26"/>
      <c r="G29" s="115" t="s">
        <v>326</v>
      </c>
      <c r="H29" s="76" t="s">
        <v>327</v>
      </c>
      <c r="I29" s="124">
        <f>J28-SUM('022026-Spojchodba - Spo2904'!K9:'022026-Spojchodba - Spo2904'!K90)</f>
        <v>0</v>
      </c>
      <c r="J29" s="121">
        <f>ROUND(((ROUND(I29,2)*23)*1/100),2)</f>
        <v>0</v>
      </c>
      <c r="K29" s="2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6" ht="18" customHeight="1" x14ac:dyDescent="0.25">
      <c r="A30" s="21"/>
      <c r="B30" s="31"/>
      <c r="C30" s="68"/>
      <c r="D30" s="86"/>
      <c r="E30" s="133"/>
      <c r="F30" s="26"/>
      <c r="G30" s="113" t="s">
        <v>328</v>
      </c>
      <c r="H30" s="77" t="s">
        <v>329</v>
      </c>
      <c r="I30" s="86">
        <f>SUM('022026-Spojchodba - Spo2904'!K9:'022026-Spojchodba - Spo2904'!K90)</f>
        <v>0</v>
      </c>
      <c r="J30" s="122">
        <f>ROUND(((ROUND(I30,2)*0)/100),2)</f>
        <v>0</v>
      </c>
      <c r="K30" s="2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6" ht="18" customHeight="1" x14ac:dyDescent="0.25">
      <c r="A31" s="21"/>
      <c r="B31" s="32"/>
      <c r="C31" s="138"/>
      <c r="D31" s="87"/>
      <c r="E31" s="133"/>
      <c r="F31" s="26"/>
      <c r="G31" s="117" t="s">
        <v>330</v>
      </c>
      <c r="H31" s="110" t="s">
        <v>331</v>
      </c>
      <c r="I31" s="38"/>
      <c r="J31" s="128">
        <f>SUM(J28:J30)</f>
        <v>0</v>
      </c>
      <c r="K31" s="2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6" ht="18" customHeight="1" thickBot="1" x14ac:dyDescent="0.3">
      <c r="A32" s="21"/>
      <c r="B32" s="45"/>
      <c r="C32" s="67"/>
      <c r="D32" s="125"/>
      <c r="E32" s="134"/>
      <c r="F32" s="118"/>
      <c r="G32" s="115" t="s">
        <v>332</v>
      </c>
      <c r="H32" s="76"/>
      <c r="I32" s="125"/>
      <c r="J32" s="121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8" customHeight="1" thickTop="1" x14ac:dyDescent="0.25">
      <c r="A33" s="21"/>
      <c r="B33" s="104"/>
      <c r="C33" s="105"/>
      <c r="D33" s="25" t="s">
        <v>333</v>
      </c>
      <c r="E33" s="106"/>
      <c r="F33" s="107"/>
      <c r="G33" s="119" t="s">
        <v>334</v>
      </c>
      <c r="H33" s="106" t="s">
        <v>335</v>
      </c>
      <c r="I33" s="78"/>
      <c r="J33" s="120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8" customHeight="1" x14ac:dyDescent="0.25">
      <c r="A34" s="21"/>
      <c r="B34" s="33"/>
      <c r="C34" s="29"/>
      <c r="D34" s="23"/>
      <c r="E34" s="23"/>
      <c r="F34" s="23"/>
      <c r="G34" s="23"/>
      <c r="H34" s="23"/>
      <c r="I34" s="39"/>
      <c r="J34" s="43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25">
      <c r="A35" s="21"/>
      <c r="B35" s="34"/>
      <c r="C35" s="30"/>
      <c r="D35" s="17"/>
      <c r="E35" s="17"/>
      <c r="F35" s="17"/>
      <c r="G35" s="17"/>
      <c r="H35" s="17"/>
      <c r="I35" s="40"/>
      <c r="J35" s="44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25">
      <c r="A36" s="21"/>
      <c r="B36" s="34"/>
      <c r="C36" s="30"/>
      <c r="D36" s="17"/>
      <c r="E36" s="17"/>
      <c r="F36" s="17"/>
      <c r="G36" s="17"/>
      <c r="H36" s="17"/>
      <c r="I36" s="40"/>
      <c r="J36" s="44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8" customHeight="1" x14ac:dyDescent="0.25">
      <c r="A37" s="21"/>
      <c r="B37" s="34"/>
      <c r="C37" s="30"/>
      <c r="D37" s="17"/>
      <c r="E37" s="17"/>
      <c r="F37" s="17"/>
      <c r="G37" s="17"/>
      <c r="H37" s="17"/>
      <c r="I37" s="40"/>
      <c r="J37" s="44"/>
      <c r="K37" s="2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8" customHeight="1" x14ac:dyDescent="0.25">
      <c r="A38" s="21"/>
      <c r="B38" s="34"/>
      <c r="C38" s="30"/>
      <c r="D38" s="17"/>
      <c r="E38" s="17"/>
      <c r="F38" s="17"/>
      <c r="G38" s="17"/>
      <c r="H38" s="17"/>
      <c r="I38" s="40"/>
      <c r="J38" s="44"/>
      <c r="K38" s="2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8" customHeight="1" x14ac:dyDescent="0.25">
      <c r="A39" s="21"/>
      <c r="B39" s="34"/>
      <c r="C39" s="30"/>
      <c r="D39" s="17"/>
      <c r="E39" s="17"/>
      <c r="F39" s="17"/>
      <c r="G39" s="17"/>
      <c r="H39" s="17"/>
      <c r="I39" s="40"/>
      <c r="J39" s="44"/>
      <c r="K39" s="2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thickBot="1" x14ac:dyDescent="0.3">
      <c r="A40" s="21"/>
      <c r="B40" s="80"/>
      <c r="C40" s="81"/>
      <c r="D40" s="82"/>
      <c r="E40" s="82"/>
      <c r="F40" s="82"/>
      <c r="G40" s="82"/>
      <c r="H40" s="82"/>
      <c r="I40" s="83"/>
      <c r="J40" s="84"/>
      <c r="K40" s="2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  <c r="K41" s="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</sheetData>
  <mergeCells count="5">
    <mergeCell ref="B2:J2"/>
    <mergeCell ref="B6:E6"/>
    <mergeCell ref="B8:J8"/>
    <mergeCell ref="B10:J10"/>
    <mergeCell ref="B3:J3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>
      <selection sqref="A1:D1"/>
    </sheetView>
  </sheetViews>
  <sheetFormatPr defaultColWidth="0" defaultRowHeight="15" zeroHeight="1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3" ht="20.100000000000001" customHeight="1" x14ac:dyDescent="0.25">
      <c r="A1" s="217" t="s">
        <v>0</v>
      </c>
      <c r="B1" s="218"/>
      <c r="C1" s="218"/>
      <c r="D1" s="219"/>
      <c r="E1" s="140" t="s">
        <v>1</v>
      </c>
      <c r="F1" s="140"/>
      <c r="G1" s="141"/>
      <c r="H1" s="141"/>
      <c r="I1" s="141"/>
      <c r="J1" s="141"/>
      <c r="K1" s="141"/>
      <c r="L1" s="141"/>
      <c r="W1">
        <v>30.126000000000001</v>
      </c>
    </row>
    <row r="2" spans="1:23" ht="20.100000000000001" customHeight="1" x14ac:dyDescent="0.25">
      <c r="A2" s="217" t="s">
        <v>2</v>
      </c>
      <c r="B2" s="218"/>
      <c r="C2" s="218"/>
      <c r="D2" s="219"/>
      <c r="E2" s="140" t="s">
        <v>3</v>
      </c>
      <c r="F2" s="140"/>
      <c r="G2" s="141"/>
      <c r="H2" s="141"/>
      <c r="I2" s="141"/>
      <c r="J2" s="141"/>
      <c r="K2" s="141"/>
      <c r="L2" s="141"/>
    </row>
    <row r="3" spans="1:23" ht="20.100000000000001" customHeight="1" x14ac:dyDescent="0.25">
      <c r="A3" s="217" t="s">
        <v>4</v>
      </c>
      <c r="B3" s="218"/>
      <c r="C3" s="218"/>
      <c r="D3" s="219"/>
      <c r="E3" s="140" t="s">
        <v>274</v>
      </c>
      <c r="F3" s="140"/>
      <c r="G3" s="141"/>
      <c r="H3" s="141"/>
      <c r="I3" s="141"/>
      <c r="J3" s="141"/>
      <c r="K3" s="141"/>
      <c r="L3" s="141"/>
    </row>
    <row r="4" spans="1:23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23" x14ac:dyDescent="0.25">
      <c r="A5" s="141" t="s">
        <v>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23" x14ac:dyDescent="0.25">
      <c r="A6" s="141" t="s">
        <v>358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23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23" x14ac:dyDescent="0.25">
      <c r="A8" s="141" t="s">
        <v>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23" x14ac:dyDescent="0.25">
      <c r="A9" s="142" t="s">
        <v>275</v>
      </c>
      <c r="B9" s="142" t="s">
        <v>16</v>
      </c>
      <c r="C9" s="142" t="s">
        <v>17</v>
      </c>
      <c r="D9" s="142" t="s">
        <v>276</v>
      </c>
      <c r="E9" s="142" t="s">
        <v>277</v>
      </c>
      <c r="F9" s="142" t="s">
        <v>278</v>
      </c>
      <c r="G9" s="142"/>
      <c r="H9" s="142"/>
      <c r="I9" s="142"/>
      <c r="J9" s="142"/>
      <c r="K9" s="142"/>
      <c r="L9" s="142"/>
    </row>
    <row r="10" spans="1:23" x14ac:dyDescent="0.25">
      <c r="A10" s="143" t="s">
        <v>22</v>
      </c>
      <c r="B10" s="144"/>
      <c r="C10" s="145"/>
      <c r="D10" s="145"/>
      <c r="E10" s="146"/>
      <c r="F10" s="146"/>
      <c r="G10" s="147"/>
      <c r="H10" s="147"/>
      <c r="I10" s="147"/>
      <c r="J10" s="147"/>
      <c r="K10" s="147"/>
      <c r="L10" s="147"/>
    </row>
    <row r="11" spans="1:23" x14ac:dyDescent="0.25">
      <c r="A11" s="11" t="s">
        <v>24</v>
      </c>
      <c r="B11" s="10">
        <f>'022026-Spojchodba - Spo2904'!L13</f>
        <v>0</v>
      </c>
      <c r="C11" s="10">
        <f>'022026-Spojchodba - Spo2904'!M13</f>
        <v>0</v>
      </c>
      <c r="D11" s="10">
        <f>'022026-Spojchodba - Spo2904'!I13</f>
        <v>0</v>
      </c>
      <c r="E11" s="148">
        <f>'022026-Spojchodba - Spo2904'!S13</f>
        <v>6.12</v>
      </c>
      <c r="F11" s="148">
        <f>'022026-Spojchodba - Spo2904'!V13</f>
        <v>0</v>
      </c>
      <c r="G11" s="11"/>
      <c r="H11" s="11"/>
      <c r="I11" s="11"/>
      <c r="J11" s="11"/>
      <c r="K11" s="11"/>
      <c r="L11" s="11"/>
    </row>
    <row r="12" spans="1:23" x14ac:dyDescent="0.25">
      <c r="A12" s="11" t="s">
        <v>30</v>
      </c>
      <c r="B12" s="10">
        <f>'022026-Spojchodba - Spo2904'!L19</f>
        <v>0</v>
      </c>
      <c r="C12" s="10">
        <f>'022026-Spojchodba - Spo2904'!M19</f>
        <v>0</v>
      </c>
      <c r="D12" s="10">
        <f>'022026-Spojchodba - Spo2904'!I19</f>
        <v>0</v>
      </c>
      <c r="E12" s="148">
        <f>'022026-Spojchodba - Spo2904'!S19</f>
        <v>0.49</v>
      </c>
      <c r="F12" s="148">
        <f>'022026-Spojchodba - Spo2904'!V19</f>
        <v>0</v>
      </c>
      <c r="G12" s="11"/>
      <c r="H12" s="11"/>
      <c r="I12" s="11"/>
      <c r="J12" s="11"/>
      <c r="K12" s="11"/>
      <c r="L12" s="11"/>
    </row>
    <row r="13" spans="1:23" x14ac:dyDescent="0.25">
      <c r="A13" s="11" t="s">
        <v>110</v>
      </c>
      <c r="B13" s="10">
        <f>'022026-Spojchodba - Spo2904'!L24</f>
        <v>0</v>
      </c>
      <c r="C13" s="10">
        <f>'022026-Spojchodba - Spo2904'!M24</f>
        <v>0</v>
      </c>
      <c r="D13" s="10">
        <f>'022026-Spojchodba - Spo2904'!I24</f>
        <v>0</v>
      </c>
      <c r="E13" s="148">
        <f>'022026-Spojchodba - Spo2904'!S24</f>
        <v>0.37</v>
      </c>
      <c r="F13" s="148">
        <f>'022026-Spojchodba - Spo2904'!V24</f>
        <v>0</v>
      </c>
      <c r="G13" s="11"/>
      <c r="H13" s="11"/>
      <c r="I13" s="11"/>
      <c r="J13" s="11"/>
      <c r="K13" s="11"/>
      <c r="L13" s="11"/>
    </row>
    <row r="14" spans="1:23" x14ac:dyDescent="0.25">
      <c r="A14" s="11" t="s">
        <v>128</v>
      </c>
      <c r="B14" s="10">
        <f>'022026-Spojchodba - Spo2904'!L39</f>
        <v>0</v>
      </c>
      <c r="C14" s="10">
        <f>'022026-Spojchodba - Spo2904'!M39</f>
        <v>0</v>
      </c>
      <c r="D14" s="10">
        <f>'022026-Spojchodba - Spo2904'!I39</f>
        <v>0</v>
      </c>
      <c r="E14" s="148">
        <f>'022026-Spojchodba - Spo2904'!S39</f>
        <v>9.5399999999999991</v>
      </c>
      <c r="F14" s="148">
        <f>'022026-Spojchodba - Spo2904'!V39</f>
        <v>46.64</v>
      </c>
      <c r="G14" s="11"/>
      <c r="H14" s="11"/>
      <c r="I14" s="11"/>
      <c r="J14" s="11"/>
      <c r="K14" s="11"/>
      <c r="L14" s="11"/>
    </row>
    <row r="15" spans="1:23" x14ac:dyDescent="0.25">
      <c r="A15" s="12" t="s">
        <v>22</v>
      </c>
      <c r="B15" s="149">
        <f>'022026-Spojchodba - Spo2904'!L41</f>
        <v>0</v>
      </c>
      <c r="C15" s="149">
        <f>'022026-Spojchodba - Spo2904'!M41</f>
        <v>0</v>
      </c>
      <c r="D15" s="149">
        <f>'022026-Spojchodba - Spo2904'!I41</f>
        <v>0</v>
      </c>
      <c r="E15" s="150">
        <f>'022026-Spojchodba - Spo2904'!S41</f>
        <v>16.52</v>
      </c>
      <c r="F15" s="150">
        <f>'022026-Spojchodba - Spo2904'!V41</f>
        <v>46.64</v>
      </c>
      <c r="G15" s="12"/>
      <c r="H15" s="12"/>
      <c r="I15" s="12"/>
      <c r="J15" s="12"/>
      <c r="K15" s="12"/>
      <c r="L15" s="12"/>
    </row>
    <row r="16" spans="1:23" x14ac:dyDescent="0.25">
      <c r="A16" s="11"/>
      <c r="B16" s="10"/>
      <c r="C16" s="10"/>
      <c r="D16" s="10"/>
      <c r="E16" s="148"/>
      <c r="F16" s="148"/>
      <c r="G16" s="11"/>
      <c r="H16" s="11"/>
      <c r="I16" s="11"/>
      <c r="J16" s="11"/>
      <c r="K16" s="11"/>
      <c r="L16" s="11"/>
    </row>
    <row r="17" spans="1:12" x14ac:dyDescent="0.25">
      <c r="A17" s="12" t="s">
        <v>151</v>
      </c>
      <c r="B17" s="149"/>
      <c r="C17" s="10"/>
      <c r="D17" s="10"/>
      <c r="E17" s="148"/>
      <c r="F17" s="148"/>
      <c r="G17" s="11"/>
      <c r="H17" s="11"/>
      <c r="I17" s="11"/>
      <c r="J17" s="11"/>
      <c r="K17" s="11"/>
      <c r="L17" s="11"/>
    </row>
    <row r="18" spans="1:12" x14ac:dyDescent="0.25">
      <c r="A18" s="11" t="s">
        <v>153</v>
      </c>
      <c r="B18" s="10">
        <f>'022026-Spojchodba - Spo2904'!L55</f>
        <v>0</v>
      </c>
      <c r="C18" s="10">
        <f>'022026-Spojchodba - Spo2904'!M55</f>
        <v>0</v>
      </c>
      <c r="D18" s="10">
        <f>'022026-Spojchodba - Spo2904'!I55</f>
        <v>0</v>
      </c>
      <c r="E18" s="148">
        <f>'022026-Spojchodba - Spo2904'!S55</f>
        <v>0.06</v>
      </c>
      <c r="F18" s="148">
        <f>'022026-Spojchodba - Spo2904'!V55</f>
        <v>1.41</v>
      </c>
      <c r="G18" s="11"/>
      <c r="H18" s="11"/>
      <c r="I18" s="11"/>
      <c r="J18" s="11"/>
      <c r="K18" s="11"/>
      <c r="L18" s="11"/>
    </row>
    <row r="19" spans="1:12" x14ac:dyDescent="0.25">
      <c r="A19" s="11" t="s">
        <v>199</v>
      </c>
      <c r="B19" s="10">
        <f>'022026-Spojchodba - Spo2904'!L62</f>
        <v>0</v>
      </c>
      <c r="C19" s="10">
        <f>'022026-Spojchodba - Spo2904'!M62</f>
        <v>0</v>
      </c>
      <c r="D19" s="10">
        <f>'022026-Spojchodba - Spo2904'!I62</f>
        <v>0</v>
      </c>
      <c r="E19" s="148">
        <f>'022026-Spojchodba - Spo2904'!S62</f>
        <v>0.15</v>
      </c>
      <c r="F19" s="148">
        <f>'022026-Spojchodba - Spo2904'!V62</f>
        <v>0</v>
      </c>
      <c r="G19" s="11"/>
      <c r="H19" s="11"/>
      <c r="I19" s="11"/>
      <c r="J19" s="11"/>
      <c r="K19" s="11"/>
      <c r="L19" s="11"/>
    </row>
    <row r="20" spans="1:12" x14ac:dyDescent="0.25">
      <c r="A20" s="11" t="s">
        <v>209</v>
      </c>
      <c r="B20" s="10">
        <f>'022026-Spojchodba - Spo2904'!L70</f>
        <v>0</v>
      </c>
      <c r="C20" s="10">
        <f>'022026-Spojchodba - Spo2904'!M70</f>
        <v>0</v>
      </c>
      <c r="D20" s="10">
        <f>'022026-Spojchodba - Spo2904'!I70</f>
        <v>0</v>
      </c>
      <c r="E20" s="148">
        <f>'022026-Spojchodba - Spo2904'!S70</f>
        <v>0.1</v>
      </c>
      <c r="F20" s="148">
        <f>'022026-Spojchodba - Spo2904'!V70</f>
        <v>0</v>
      </c>
      <c r="G20" s="11"/>
      <c r="H20" s="11"/>
      <c r="I20" s="11"/>
      <c r="J20" s="11"/>
      <c r="K20" s="11"/>
      <c r="L20" s="11"/>
    </row>
    <row r="21" spans="1:12" x14ac:dyDescent="0.25">
      <c r="A21" s="11" t="s">
        <v>231</v>
      </c>
      <c r="B21" s="10">
        <f>'022026-Spojchodba - Spo2904'!L83</f>
        <v>0</v>
      </c>
      <c r="C21" s="10">
        <f>'022026-Spojchodba - Spo2904'!M83</f>
        <v>0</v>
      </c>
      <c r="D21" s="10">
        <f>'022026-Spojchodba - Spo2904'!I83</f>
        <v>0</v>
      </c>
      <c r="E21" s="148">
        <f>'022026-Spojchodba - Spo2904'!S83</f>
        <v>0.18</v>
      </c>
      <c r="F21" s="148">
        <f>'022026-Spojchodba - Spo2904'!V83</f>
        <v>0</v>
      </c>
      <c r="G21" s="11"/>
      <c r="H21" s="11"/>
      <c r="I21" s="11"/>
      <c r="J21" s="11"/>
      <c r="K21" s="11"/>
      <c r="L21" s="11"/>
    </row>
    <row r="22" spans="1:12" x14ac:dyDescent="0.25">
      <c r="A22" s="11" t="s">
        <v>261</v>
      </c>
      <c r="B22" s="10">
        <f>'022026-Spojchodba - Spo2904'!L87</f>
        <v>0</v>
      </c>
      <c r="C22" s="10">
        <f>'022026-Spojchodba - Spo2904'!M87</f>
        <v>0</v>
      </c>
      <c r="D22" s="10">
        <f>'022026-Spojchodba - Spo2904'!I87</f>
        <v>0</v>
      </c>
      <c r="E22" s="148">
        <f>'022026-Spojchodba - Spo2904'!S87</f>
        <v>0</v>
      </c>
      <c r="F22" s="148">
        <f>'022026-Spojchodba - Spo2904'!V87</f>
        <v>0</v>
      </c>
      <c r="G22" s="11"/>
      <c r="H22" s="11"/>
      <c r="I22" s="11"/>
      <c r="J22" s="11"/>
      <c r="K22" s="11"/>
      <c r="L22" s="11"/>
    </row>
    <row r="23" spans="1:12" x14ac:dyDescent="0.25">
      <c r="A23" s="12" t="s">
        <v>151</v>
      </c>
      <c r="B23" s="149">
        <f>'022026-Spojchodba - Spo2904'!L89</f>
        <v>0</v>
      </c>
      <c r="C23" s="149">
        <f>'022026-Spojchodba - Spo2904'!M89</f>
        <v>0</v>
      </c>
      <c r="D23" s="149">
        <f>'022026-Spojchodba - Spo2904'!I89</f>
        <v>0</v>
      </c>
      <c r="E23" s="150">
        <f>'022026-Spojchodba - Spo2904'!S89</f>
        <v>0.49</v>
      </c>
      <c r="F23" s="150">
        <f>'022026-Spojchodba - Spo2904'!V89</f>
        <v>1.41</v>
      </c>
      <c r="G23" s="12"/>
      <c r="H23" s="12"/>
      <c r="I23" s="12"/>
      <c r="J23" s="12"/>
      <c r="K23" s="12"/>
      <c r="L23" s="12"/>
    </row>
    <row r="24" spans="1:12" x14ac:dyDescent="0.25">
      <c r="A24" s="11"/>
      <c r="B24" s="10"/>
      <c r="C24" s="10"/>
      <c r="D24" s="10"/>
      <c r="E24" s="148"/>
      <c r="F24" s="148"/>
      <c r="G24" s="11"/>
      <c r="H24" s="11"/>
      <c r="I24" s="11"/>
      <c r="J24" s="11"/>
      <c r="K24" s="11"/>
      <c r="L24" s="11"/>
    </row>
    <row r="25" spans="1:12" x14ac:dyDescent="0.25">
      <c r="A25" s="12" t="s">
        <v>273</v>
      </c>
      <c r="B25" s="149">
        <f>'022026-Spojchodba - Spo2904'!L91</f>
        <v>0</v>
      </c>
      <c r="C25" s="149">
        <f>'022026-Spojchodba - Spo2904'!M91</f>
        <v>0</v>
      </c>
      <c r="D25" s="149">
        <f>'022026-Spojchodba - Spo2904'!I91</f>
        <v>0</v>
      </c>
      <c r="E25" s="150">
        <f>'022026-Spojchodba - Spo2904'!S91</f>
        <v>17.010000000000002</v>
      </c>
      <c r="F25" s="150">
        <f>'022026-Spojchodba - Spo2904'!V91</f>
        <v>48.05</v>
      </c>
      <c r="G25" s="12"/>
      <c r="H25" s="12"/>
      <c r="I25" s="12"/>
      <c r="J25" s="12"/>
      <c r="K25" s="12"/>
      <c r="L25" s="12"/>
    </row>
    <row r="26" spans="1:12" x14ac:dyDescent="0.25">
      <c r="B26" s="3"/>
      <c r="C26" s="3"/>
      <c r="D26" s="3"/>
      <c r="E26" s="139"/>
      <c r="F26" s="139"/>
    </row>
    <row r="27" spans="1:12" x14ac:dyDescent="0.25">
      <c r="B27" s="3"/>
      <c r="C27" s="3"/>
      <c r="D27" s="3"/>
      <c r="E27" s="139"/>
      <c r="F27" s="139"/>
    </row>
    <row r="28" spans="1:12" x14ac:dyDescent="0.25">
      <c r="B28" s="3"/>
      <c r="C28" s="3"/>
      <c r="D28" s="3"/>
      <c r="E28" s="139"/>
      <c r="F28" s="139"/>
    </row>
    <row r="29" spans="1:12" x14ac:dyDescent="0.25">
      <c r="B29" s="3"/>
      <c r="C29" s="3"/>
      <c r="D29" s="3"/>
      <c r="E29" s="139"/>
      <c r="F29" s="139"/>
    </row>
    <row r="30" spans="1:12" x14ac:dyDescent="0.25">
      <c r="B30" s="3"/>
      <c r="C30" s="3"/>
      <c r="D30" s="3"/>
      <c r="E30" s="139"/>
      <c r="F30" s="139"/>
    </row>
    <row r="31" spans="1:12" x14ac:dyDescent="0.25">
      <c r="B31" s="3"/>
      <c r="C31" s="3"/>
      <c r="D31" s="3"/>
      <c r="E31" s="139"/>
      <c r="F31" s="139"/>
    </row>
    <row r="32" spans="1:12" x14ac:dyDescent="0.25">
      <c r="B32" s="3"/>
      <c r="C32" s="3"/>
      <c r="D32" s="3"/>
      <c r="E32" s="139"/>
      <c r="F32" s="139"/>
    </row>
    <row r="33" spans="2:6" x14ac:dyDescent="0.25">
      <c r="B33" s="3"/>
      <c r="C33" s="3"/>
      <c r="D33" s="3"/>
      <c r="E33" s="139"/>
      <c r="F33" s="139"/>
    </row>
    <row r="34" spans="2:6" x14ac:dyDescent="0.25">
      <c r="B34" s="3"/>
      <c r="C34" s="3"/>
      <c r="D34" s="3"/>
      <c r="E34" s="139"/>
      <c r="F34" s="139"/>
    </row>
    <row r="35" spans="2:6" x14ac:dyDescent="0.25">
      <c r="B35" s="3"/>
      <c r="C35" s="3"/>
      <c r="D35" s="3"/>
      <c r="E35" s="139"/>
      <c r="F35" s="139"/>
    </row>
    <row r="36" spans="2:6" x14ac:dyDescent="0.25">
      <c r="B36" s="3"/>
      <c r="C36" s="3"/>
      <c r="D36" s="3"/>
      <c r="E36" s="139"/>
      <c r="F36" s="139"/>
    </row>
    <row r="37" spans="2:6" x14ac:dyDescent="0.25">
      <c r="B37" s="3"/>
      <c r="C37" s="3"/>
      <c r="D37" s="3"/>
      <c r="E37" s="139"/>
      <c r="F37" s="139"/>
    </row>
    <row r="38" spans="2:6" x14ac:dyDescent="0.25">
      <c r="B38" s="3"/>
      <c r="C38" s="3"/>
      <c r="D38" s="3"/>
      <c r="E38" s="139"/>
      <c r="F38" s="139"/>
    </row>
    <row r="39" spans="2:6" x14ac:dyDescent="0.25">
      <c r="B39" s="3"/>
      <c r="C39" s="3"/>
      <c r="D39" s="3"/>
      <c r="E39" s="139"/>
      <c r="F39" s="139"/>
    </row>
    <row r="40" spans="2:6" x14ac:dyDescent="0.25">
      <c r="B40" s="3"/>
      <c r="C40" s="3"/>
      <c r="D40" s="3"/>
      <c r="E40" s="139"/>
      <c r="F40" s="139"/>
    </row>
    <row r="41" spans="2:6" x14ac:dyDescent="0.25">
      <c r="B41" s="3"/>
      <c r="C41" s="3"/>
      <c r="D41" s="3"/>
      <c r="E41" s="139"/>
      <c r="F41" s="139"/>
    </row>
    <row r="42" spans="2:6" x14ac:dyDescent="0.25">
      <c r="B42" s="3"/>
      <c r="C42" s="3"/>
      <c r="D42" s="3"/>
      <c r="E42" s="139"/>
      <c r="F42" s="139"/>
    </row>
    <row r="43" spans="2:6" x14ac:dyDescent="0.25">
      <c r="B43" s="3"/>
      <c r="C43" s="3"/>
      <c r="D43" s="3"/>
      <c r="E43" s="139"/>
      <c r="F43" s="139"/>
    </row>
    <row r="44" spans="2:6" x14ac:dyDescent="0.25">
      <c r="B44" s="3"/>
      <c r="C44" s="3"/>
      <c r="D44" s="3"/>
      <c r="E44" s="139"/>
      <c r="F44" s="139"/>
    </row>
    <row r="45" spans="2:6" x14ac:dyDescent="0.25">
      <c r="B45" s="3"/>
      <c r="C45" s="3"/>
      <c r="D45" s="3"/>
      <c r="E45" s="139"/>
      <c r="F45" s="139"/>
    </row>
    <row r="46" spans="2:6" x14ac:dyDescent="0.25">
      <c r="B46" s="3"/>
      <c r="C46" s="3"/>
      <c r="D46" s="3"/>
      <c r="E46" s="139"/>
      <c r="F46" s="139"/>
    </row>
    <row r="47" spans="2:6" x14ac:dyDescent="0.25">
      <c r="B47" s="3"/>
      <c r="C47" s="3"/>
      <c r="D47" s="3"/>
      <c r="E47" s="139"/>
      <c r="F47" s="139"/>
    </row>
    <row r="48" spans="2:6" x14ac:dyDescent="0.25">
      <c r="B48" s="3"/>
      <c r="C48" s="3"/>
      <c r="D48" s="3"/>
      <c r="E48" s="139"/>
      <c r="F48" s="139"/>
    </row>
    <row r="49" spans="2:6" x14ac:dyDescent="0.25">
      <c r="B49" s="3"/>
      <c r="C49" s="3"/>
      <c r="D49" s="3"/>
      <c r="E49" s="139"/>
      <c r="F49" s="139"/>
    </row>
    <row r="50" spans="2:6" x14ac:dyDescent="0.25">
      <c r="B50" s="3"/>
      <c r="C50" s="3"/>
      <c r="D50" s="3"/>
      <c r="E50" s="139"/>
      <c r="F50" s="139"/>
    </row>
    <row r="51" spans="2:6" x14ac:dyDescent="0.25">
      <c r="B51" s="3"/>
      <c r="C51" s="3"/>
      <c r="D51" s="3"/>
      <c r="E51" s="139"/>
      <c r="F51" s="139"/>
    </row>
    <row r="52" spans="2:6" x14ac:dyDescent="0.25">
      <c r="B52" s="3"/>
      <c r="C52" s="3"/>
      <c r="D52" s="3"/>
      <c r="E52" s="139"/>
      <c r="F52" s="139"/>
    </row>
    <row r="53" spans="2:6" x14ac:dyDescent="0.25">
      <c r="B53" s="3"/>
      <c r="C53" s="3"/>
      <c r="D53" s="3"/>
      <c r="E53" s="139"/>
      <c r="F53" s="139"/>
    </row>
    <row r="54" spans="2:6" x14ac:dyDescent="0.25">
      <c r="B54" s="3"/>
      <c r="C54" s="3"/>
      <c r="D54" s="3"/>
      <c r="E54" s="139"/>
      <c r="F54" s="139"/>
    </row>
    <row r="55" spans="2:6" x14ac:dyDescent="0.25">
      <c r="B55" s="3"/>
      <c r="C55" s="3"/>
      <c r="D55" s="3"/>
      <c r="E55" s="139"/>
      <c r="F55" s="139"/>
    </row>
    <row r="56" spans="2:6" x14ac:dyDescent="0.25">
      <c r="B56" s="3"/>
      <c r="C56" s="3"/>
      <c r="D56" s="3"/>
      <c r="E56" s="139"/>
      <c r="F56" s="139"/>
    </row>
    <row r="57" spans="2:6" x14ac:dyDescent="0.25">
      <c r="B57" s="3"/>
      <c r="C57" s="3"/>
      <c r="D57" s="3"/>
      <c r="E57" s="139"/>
      <c r="F57" s="139"/>
    </row>
    <row r="58" spans="2:6" x14ac:dyDescent="0.25">
      <c r="B58" s="3"/>
      <c r="C58" s="3"/>
      <c r="D58" s="3"/>
      <c r="E58" s="139"/>
      <c r="F58" s="139"/>
    </row>
    <row r="59" spans="2:6" x14ac:dyDescent="0.25">
      <c r="B59" s="3"/>
      <c r="C59" s="3"/>
      <c r="D59" s="3"/>
      <c r="E59" s="139"/>
      <c r="F59" s="139"/>
    </row>
    <row r="60" spans="2:6" x14ac:dyDescent="0.25">
      <c r="B60" s="3"/>
      <c r="C60" s="3"/>
      <c r="D60" s="3"/>
      <c r="E60" s="139"/>
      <c r="F60" s="139"/>
    </row>
    <row r="61" spans="2:6" x14ac:dyDescent="0.25">
      <c r="B61" s="3"/>
      <c r="C61" s="3"/>
      <c r="D61" s="3"/>
      <c r="E61" s="139"/>
      <c r="F61" s="139"/>
    </row>
    <row r="62" spans="2:6" x14ac:dyDescent="0.25">
      <c r="B62" s="3"/>
      <c r="C62" s="3"/>
      <c r="D62" s="3"/>
      <c r="E62" s="139"/>
      <c r="F62" s="139"/>
    </row>
    <row r="63" spans="2:6" x14ac:dyDescent="0.25">
      <c r="B63" s="3"/>
      <c r="C63" s="3"/>
      <c r="D63" s="3"/>
      <c r="E63" s="139"/>
      <c r="F63" s="139"/>
    </row>
    <row r="64" spans="2:6" x14ac:dyDescent="0.25">
      <c r="B64" s="3"/>
      <c r="C64" s="3"/>
      <c r="D64" s="3"/>
      <c r="E64" s="139"/>
      <c r="F64" s="139"/>
    </row>
    <row r="65" spans="2:6" x14ac:dyDescent="0.25">
      <c r="B65" s="3"/>
      <c r="C65" s="3"/>
      <c r="D65" s="3"/>
      <c r="E65" s="139"/>
      <c r="F65" s="139"/>
    </row>
    <row r="66" spans="2:6" x14ac:dyDescent="0.25">
      <c r="B66" s="3"/>
      <c r="C66" s="3"/>
      <c r="D66" s="3"/>
      <c r="E66" s="139"/>
      <c r="F66" s="139"/>
    </row>
    <row r="67" spans="2:6" x14ac:dyDescent="0.25">
      <c r="B67" s="3"/>
      <c r="C67" s="3"/>
      <c r="D67" s="3"/>
      <c r="E67" s="139"/>
      <c r="F67" s="139"/>
    </row>
    <row r="68" spans="2:6" x14ac:dyDescent="0.25">
      <c r="B68" s="3"/>
      <c r="C68" s="3"/>
      <c r="D68" s="3"/>
      <c r="E68" s="139"/>
      <c r="F68" s="139"/>
    </row>
    <row r="69" spans="2:6" x14ac:dyDescent="0.25">
      <c r="B69" s="3"/>
      <c r="C69" s="3"/>
      <c r="D69" s="3"/>
      <c r="E69" s="139"/>
      <c r="F69" s="139"/>
    </row>
    <row r="70" spans="2:6" x14ac:dyDescent="0.25">
      <c r="B70" s="3"/>
      <c r="C70" s="3"/>
      <c r="D70" s="3"/>
      <c r="E70" s="139"/>
      <c r="F70" s="139"/>
    </row>
    <row r="71" spans="2:6" x14ac:dyDescent="0.25">
      <c r="B71" s="3"/>
      <c r="C71" s="3"/>
      <c r="D71" s="3"/>
      <c r="E71" s="139"/>
      <c r="F71" s="139"/>
    </row>
    <row r="72" spans="2:6" x14ac:dyDescent="0.25">
      <c r="B72" s="3"/>
      <c r="C72" s="3"/>
      <c r="D72" s="3"/>
      <c r="E72" s="139"/>
      <c r="F72" s="139"/>
    </row>
    <row r="73" spans="2:6" x14ac:dyDescent="0.25">
      <c r="B73" s="3"/>
      <c r="C73" s="3"/>
      <c r="D73" s="3"/>
      <c r="E73" s="139"/>
      <c r="F73" s="139"/>
    </row>
    <row r="74" spans="2:6" x14ac:dyDescent="0.25">
      <c r="B74" s="3"/>
      <c r="C74" s="3"/>
      <c r="D74" s="3"/>
      <c r="E74" s="139"/>
      <c r="F74" s="139"/>
    </row>
    <row r="75" spans="2:6" x14ac:dyDescent="0.25">
      <c r="B75" s="3"/>
      <c r="C75" s="3"/>
      <c r="D75" s="3"/>
      <c r="E75" s="139"/>
      <c r="F75" s="139"/>
    </row>
    <row r="76" spans="2:6" x14ac:dyDescent="0.25">
      <c r="B76" s="3"/>
      <c r="C76" s="3"/>
      <c r="D76" s="3"/>
      <c r="E76" s="139"/>
      <c r="F76" s="139"/>
    </row>
    <row r="77" spans="2:6" x14ac:dyDescent="0.25">
      <c r="B77" s="3"/>
      <c r="C77" s="3"/>
      <c r="D77" s="3"/>
      <c r="E77" s="139"/>
      <c r="F77" s="139"/>
    </row>
    <row r="78" spans="2:6" x14ac:dyDescent="0.25">
      <c r="B78" s="3"/>
      <c r="C78" s="3"/>
      <c r="D78" s="3"/>
      <c r="E78" s="139"/>
      <c r="F78" s="139"/>
    </row>
    <row r="79" spans="2:6" x14ac:dyDescent="0.25">
      <c r="B79" s="3"/>
      <c r="C79" s="3"/>
      <c r="D79" s="3"/>
      <c r="E79" s="139"/>
      <c r="F79" s="139"/>
    </row>
    <row r="80" spans="2:6" x14ac:dyDescent="0.25">
      <c r="B80" s="3"/>
      <c r="C80" s="3"/>
      <c r="D80" s="3"/>
      <c r="E80" s="139"/>
      <c r="F80" s="139"/>
    </row>
    <row r="81" spans="2:6" x14ac:dyDescent="0.25">
      <c r="B81" s="3"/>
      <c r="C81" s="3"/>
      <c r="D81" s="3"/>
      <c r="E81" s="139"/>
      <c r="F81" s="139"/>
    </row>
    <row r="82" spans="2:6" x14ac:dyDescent="0.25">
      <c r="B82" s="3"/>
      <c r="C82" s="3"/>
      <c r="D82" s="3"/>
      <c r="E82" s="139"/>
      <c r="F82" s="139"/>
    </row>
    <row r="83" spans="2:6" x14ac:dyDescent="0.25">
      <c r="B83" s="3"/>
      <c r="C83" s="3"/>
      <c r="D83" s="3"/>
      <c r="E83" s="139"/>
      <c r="F83" s="139"/>
    </row>
    <row r="84" spans="2:6" x14ac:dyDescent="0.25">
      <c r="B84" s="3"/>
      <c r="C84" s="3"/>
      <c r="D84" s="3"/>
      <c r="E84" s="139"/>
      <c r="F84" s="139"/>
    </row>
    <row r="85" spans="2:6" x14ac:dyDescent="0.25">
      <c r="B85" s="3"/>
      <c r="C85" s="3"/>
      <c r="D85" s="3"/>
      <c r="E85" s="139"/>
      <c r="F85" s="139"/>
    </row>
    <row r="86" spans="2:6" x14ac:dyDescent="0.25">
      <c r="B86" s="3"/>
      <c r="C86" s="3"/>
      <c r="D86" s="3"/>
      <c r="E86" s="139"/>
      <c r="F86" s="139"/>
    </row>
    <row r="87" spans="2:6" x14ac:dyDescent="0.25">
      <c r="B87" s="3"/>
      <c r="C87" s="3"/>
      <c r="D87" s="3"/>
      <c r="E87" s="139"/>
      <c r="F87" s="139"/>
    </row>
    <row r="88" spans="2:6" x14ac:dyDescent="0.25">
      <c r="B88" s="3"/>
      <c r="C88" s="3"/>
      <c r="D88" s="3"/>
      <c r="E88" s="139"/>
      <c r="F88" s="139"/>
    </row>
    <row r="89" spans="2:6" x14ac:dyDescent="0.25">
      <c r="B89" s="3"/>
      <c r="C89" s="3"/>
      <c r="D89" s="3"/>
      <c r="E89" s="139"/>
      <c r="F89" s="139"/>
    </row>
    <row r="90" spans="2:6" x14ac:dyDescent="0.25">
      <c r="B90" s="3"/>
      <c r="C90" s="3"/>
      <c r="D90" s="3"/>
      <c r="E90" s="139"/>
      <c r="F90" s="139"/>
    </row>
    <row r="91" spans="2:6" x14ac:dyDescent="0.25">
      <c r="B91" s="3"/>
      <c r="C91" s="3"/>
      <c r="D91" s="3"/>
      <c r="E91" s="139"/>
      <c r="F91" s="139"/>
    </row>
    <row r="92" spans="2:6" x14ac:dyDescent="0.25">
      <c r="B92" s="3"/>
      <c r="C92" s="3"/>
      <c r="D92" s="3"/>
      <c r="E92" s="139"/>
      <c r="F92" s="139"/>
    </row>
    <row r="93" spans="2:6" x14ac:dyDescent="0.25">
      <c r="B93" s="3"/>
      <c r="C93" s="3"/>
      <c r="D93" s="3"/>
      <c r="E93" s="139"/>
      <c r="F93" s="139"/>
    </row>
    <row r="94" spans="2:6" x14ac:dyDescent="0.25"/>
    <row r="95" spans="2:6" x14ac:dyDescent="0.25"/>
    <row r="96" spans="2:6" x14ac:dyDescent="0.25"/>
    <row r="97" x14ac:dyDescent="0.25"/>
    <row r="98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3">
    <mergeCell ref="A1:D1"/>
    <mergeCell ref="A2:D2"/>
    <mergeCell ref="A3:D3"/>
  </mergeCells>
  <printOptions gridLines="1"/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0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customWidth="1"/>
    <col min="2" max="2" width="0" hidden="1" customWidth="1"/>
    <col min="3" max="3" width="13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1"/>
      <c r="B1" s="151"/>
      <c r="C1" s="220" t="s">
        <v>0</v>
      </c>
      <c r="D1" s="221"/>
      <c r="E1" s="221"/>
      <c r="F1" s="221"/>
      <c r="G1" s="221"/>
      <c r="H1" s="221"/>
      <c r="I1" s="152" t="s">
        <v>1</v>
      </c>
      <c r="J1" s="151"/>
      <c r="K1" s="17"/>
      <c r="L1" s="17"/>
      <c r="M1" s="17"/>
      <c r="N1" s="17"/>
      <c r="O1" s="17"/>
      <c r="P1" s="4"/>
      <c r="Q1" s="17"/>
      <c r="R1" s="17"/>
      <c r="S1" s="17"/>
      <c r="T1" s="17"/>
      <c r="U1" s="17"/>
      <c r="V1" s="17"/>
      <c r="W1" s="11">
        <v>30.126000000000001</v>
      </c>
      <c r="X1" s="11"/>
      <c r="Y1" s="11"/>
      <c r="Z1" s="11"/>
    </row>
    <row r="2" spans="1:26" ht="20.100000000000001" customHeight="1" x14ac:dyDescent="0.25">
      <c r="A2" s="151"/>
      <c r="B2" s="151"/>
      <c r="C2" s="220" t="s">
        <v>2</v>
      </c>
      <c r="D2" s="221"/>
      <c r="E2" s="221"/>
      <c r="F2" s="221"/>
      <c r="G2" s="221"/>
      <c r="H2" s="221"/>
      <c r="I2" s="152" t="s">
        <v>3</v>
      </c>
      <c r="J2" s="151"/>
      <c r="K2" s="17"/>
      <c r="L2" s="17"/>
      <c r="M2" s="17"/>
      <c r="N2" s="17"/>
      <c r="O2" s="17"/>
      <c r="P2" s="4"/>
      <c r="Q2" s="17"/>
      <c r="R2" s="17"/>
      <c r="S2" s="17"/>
      <c r="T2" s="17"/>
      <c r="U2" s="17"/>
      <c r="V2" s="17"/>
      <c r="W2" s="11"/>
      <c r="X2" s="11"/>
      <c r="Y2" s="11"/>
      <c r="Z2" s="11"/>
    </row>
    <row r="3" spans="1:26" ht="20.100000000000001" customHeight="1" x14ac:dyDescent="0.25">
      <c r="A3" s="151"/>
      <c r="B3" s="151"/>
      <c r="C3" s="220" t="s">
        <v>4</v>
      </c>
      <c r="D3" s="221"/>
      <c r="E3" s="221"/>
      <c r="F3" s="221"/>
      <c r="G3" s="221"/>
      <c r="H3" s="221"/>
      <c r="I3" s="152"/>
      <c r="J3" s="151"/>
      <c r="K3" s="17"/>
      <c r="L3" s="17"/>
      <c r="M3" s="17"/>
      <c r="N3" s="17"/>
      <c r="O3" s="17"/>
      <c r="P3" s="4"/>
      <c r="Q3" s="17"/>
      <c r="R3" s="17"/>
      <c r="S3" s="17"/>
      <c r="T3" s="17"/>
      <c r="U3" s="17"/>
      <c r="V3" s="17"/>
      <c r="W3" s="11"/>
      <c r="X3" s="11"/>
      <c r="Y3" s="11"/>
      <c r="Z3" s="11"/>
    </row>
    <row r="4" spans="1:26" x14ac:dyDescent="0.25">
      <c r="A4" s="17"/>
      <c r="B4" s="17"/>
      <c r="C4" s="4"/>
      <c r="D4" s="17"/>
      <c r="E4" s="17"/>
      <c r="F4" s="17"/>
      <c r="G4" s="17"/>
      <c r="H4" s="17"/>
      <c r="I4" s="17" t="s">
        <v>5</v>
      </c>
      <c r="J4" s="17"/>
      <c r="K4" s="17"/>
      <c r="L4" s="17"/>
      <c r="M4" s="17"/>
      <c r="N4" s="17"/>
      <c r="O4" s="17"/>
      <c r="P4" s="17" t="s">
        <v>6</v>
      </c>
      <c r="Q4" s="17"/>
      <c r="R4" s="17"/>
      <c r="S4" s="17"/>
      <c r="T4" s="17"/>
      <c r="U4" s="17"/>
      <c r="V4" s="17"/>
      <c r="W4" s="11"/>
      <c r="X4" s="11"/>
      <c r="Y4" s="11"/>
      <c r="Z4" s="11"/>
    </row>
    <row r="5" spans="1:26" x14ac:dyDescent="0.25">
      <c r="A5" s="17"/>
      <c r="B5" s="17"/>
      <c r="C5" s="4" t="s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1"/>
      <c r="X5" s="11"/>
      <c r="Y5" s="11"/>
      <c r="Z5" s="11"/>
    </row>
    <row r="6" spans="1:26" x14ac:dyDescent="0.25">
      <c r="A6" s="17"/>
      <c r="B6" s="17"/>
      <c r="C6" s="4" t="s">
        <v>358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"/>
      <c r="X6" s="11"/>
      <c r="Y6" s="11"/>
      <c r="Z6" s="11"/>
    </row>
    <row r="7" spans="1:26" x14ac:dyDescent="0.25">
      <c r="A7" s="17"/>
      <c r="B7" s="17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"/>
      <c r="X7" s="11"/>
      <c r="Y7" s="11"/>
      <c r="Z7" s="11"/>
    </row>
    <row r="8" spans="1:26" x14ac:dyDescent="0.25">
      <c r="A8" s="18"/>
      <c r="B8" s="18"/>
      <c r="C8" s="180" t="s">
        <v>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68"/>
      <c r="X8" s="168"/>
      <c r="Y8" s="168"/>
      <c r="Z8" s="168"/>
    </row>
    <row r="9" spans="1:26" x14ac:dyDescent="0.25">
      <c r="A9" s="153" t="s">
        <v>10</v>
      </c>
      <c r="B9" s="154" t="s">
        <v>11</v>
      </c>
      <c r="C9" s="181" t="s">
        <v>12</v>
      </c>
      <c r="D9" s="154" t="s">
        <v>13</v>
      </c>
      <c r="E9" s="154" t="s">
        <v>14</v>
      </c>
      <c r="F9" s="155" t="s">
        <v>15</v>
      </c>
      <c r="G9" s="154" t="s">
        <v>16</v>
      </c>
      <c r="H9" s="154" t="s">
        <v>17</v>
      </c>
      <c r="I9" s="154" t="s">
        <v>18</v>
      </c>
      <c r="J9" s="156"/>
      <c r="K9" s="154"/>
      <c r="L9" s="154"/>
      <c r="M9" s="154"/>
      <c r="N9" s="154"/>
      <c r="O9" s="154"/>
      <c r="P9" s="155" t="s">
        <v>19</v>
      </c>
      <c r="Q9" s="155"/>
      <c r="R9" s="155"/>
      <c r="S9" s="155" t="s">
        <v>20</v>
      </c>
      <c r="T9" s="155"/>
      <c r="U9" s="155"/>
      <c r="V9" s="155" t="s">
        <v>21</v>
      </c>
      <c r="W9" s="11"/>
      <c r="X9" s="11"/>
      <c r="Y9" s="10"/>
      <c r="Z9" s="11"/>
    </row>
    <row r="10" spans="1:26" x14ac:dyDescent="0.25">
      <c r="A10" s="157"/>
      <c r="B10" s="12"/>
      <c r="C10" s="160"/>
      <c r="D10" s="12" t="s">
        <v>22</v>
      </c>
      <c r="E10" s="12"/>
      <c r="F10" s="158"/>
      <c r="G10" s="12"/>
      <c r="H10" s="12"/>
      <c r="I10" s="12"/>
      <c r="J10" s="149"/>
      <c r="K10" s="12"/>
      <c r="L10" s="12"/>
      <c r="M10" s="12"/>
      <c r="N10" s="12"/>
      <c r="O10" s="12"/>
      <c r="P10" s="158"/>
      <c r="Q10" s="158"/>
      <c r="R10" s="158"/>
      <c r="S10" s="158"/>
      <c r="T10" s="158"/>
      <c r="U10" s="158"/>
      <c r="V10" s="158"/>
      <c r="W10" s="11"/>
      <c r="X10" s="11"/>
      <c r="Y10" s="10"/>
      <c r="Z10" s="11"/>
    </row>
    <row r="11" spans="1:26" x14ac:dyDescent="0.25">
      <c r="A11" s="159"/>
      <c r="B11" s="11"/>
      <c r="C11" s="160" t="s">
        <v>23</v>
      </c>
      <c r="D11" s="161" t="s">
        <v>24</v>
      </c>
      <c r="E11" s="11"/>
      <c r="F11" s="162"/>
      <c r="G11" s="10"/>
      <c r="H11" s="10"/>
      <c r="I11" s="10"/>
      <c r="J11" s="10"/>
      <c r="K11" s="11"/>
      <c r="L11" s="11"/>
      <c r="M11" s="11"/>
      <c r="N11" s="11"/>
      <c r="O11" s="11"/>
      <c r="P11" s="162"/>
      <c r="Q11" s="162"/>
      <c r="R11" s="162"/>
      <c r="S11" s="162"/>
      <c r="T11" s="162"/>
      <c r="U11" s="162"/>
      <c r="V11" s="162"/>
      <c r="W11" s="11"/>
      <c r="X11" s="11"/>
      <c r="Y11" s="10"/>
      <c r="Z11" s="11"/>
    </row>
    <row r="12" spans="1:26" ht="24.95" customHeight="1" x14ac:dyDescent="0.25">
      <c r="A12" s="163">
        <v>1</v>
      </c>
      <c r="B12" s="164" t="s">
        <v>25</v>
      </c>
      <c r="C12" s="182" t="s">
        <v>26</v>
      </c>
      <c r="D12" s="164" t="s">
        <v>27</v>
      </c>
      <c r="E12" s="164" t="s">
        <v>28</v>
      </c>
      <c r="F12" s="165">
        <v>3</v>
      </c>
      <c r="G12" s="166"/>
      <c r="H12" s="166"/>
      <c r="I12" s="167">
        <f>ROUND(F12*(G12+H12),2)</f>
        <v>0</v>
      </c>
      <c r="J12" s="167">
        <f>ROUND(F12*(N12),2)</f>
        <v>0</v>
      </c>
      <c r="K12" s="10">
        <f>ROUND(F12*(O12),2)</f>
        <v>0</v>
      </c>
      <c r="L12" s="10">
        <f>ROUND(F12*(G12),2)</f>
        <v>0</v>
      </c>
      <c r="M12" s="10">
        <f>ROUND(F12*(H12),2)</f>
        <v>0</v>
      </c>
      <c r="N12" s="11">
        <v>0</v>
      </c>
      <c r="O12" s="11"/>
      <c r="P12" s="162">
        <v>2.04</v>
      </c>
      <c r="Q12" s="162"/>
      <c r="R12" s="162">
        <v>2.04</v>
      </c>
      <c r="S12" s="162">
        <f>ROUND(F12*(P12),3)</f>
        <v>6.12</v>
      </c>
      <c r="T12" s="162"/>
      <c r="U12" s="162"/>
      <c r="V12" s="162">
        <f>ROUND(F12*(X12),3)</f>
        <v>0</v>
      </c>
      <c r="W12" s="11"/>
      <c r="X12" s="11">
        <v>0</v>
      </c>
      <c r="Y12" s="10"/>
      <c r="Z12" s="11">
        <v>0</v>
      </c>
    </row>
    <row r="13" spans="1:26" x14ac:dyDescent="0.25">
      <c r="A13" s="159"/>
      <c r="B13" s="11"/>
      <c r="C13" s="160" t="s">
        <v>23</v>
      </c>
      <c r="D13" s="161" t="s">
        <v>24</v>
      </c>
      <c r="E13" s="12"/>
      <c r="F13" s="158"/>
      <c r="G13" s="149">
        <f>ROUND((SUM(L11:L12))/1,2)</f>
        <v>0</v>
      </c>
      <c r="H13" s="149">
        <f>ROUND((SUM(M11:M12))/1,2)</f>
        <v>0</v>
      </c>
      <c r="I13" s="149">
        <f>ROUND((SUM(I11:I12))/1,2)</f>
        <v>0</v>
      </c>
      <c r="J13" s="149"/>
      <c r="K13" s="12"/>
      <c r="L13" s="12">
        <f>ROUND((SUM(L11:L12))/1,2)</f>
        <v>0</v>
      </c>
      <c r="M13" s="12">
        <f>ROUND((SUM(M11:M12))/1,2)</f>
        <v>0</v>
      </c>
      <c r="N13" s="12"/>
      <c r="O13" s="12"/>
      <c r="P13" s="158"/>
      <c r="Q13" s="158"/>
      <c r="R13" s="158"/>
      <c r="S13" s="158">
        <f>ROUND((SUM(S11:S12))/1,2)</f>
        <v>6.12</v>
      </c>
      <c r="T13" s="158"/>
      <c r="U13" s="158"/>
      <c r="V13" s="158">
        <f>ROUND((SUM(V11:V12))/1,2)</f>
        <v>0</v>
      </c>
      <c r="W13" s="11"/>
      <c r="X13" s="11"/>
      <c r="Y13" s="10"/>
      <c r="Z13" s="11"/>
    </row>
    <row r="14" spans="1:26" x14ac:dyDescent="0.25">
      <c r="A14" s="159"/>
      <c r="B14" s="11"/>
      <c r="C14" s="183"/>
      <c r="D14" s="11"/>
      <c r="E14" s="11"/>
      <c r="F14" s="162"/>
      <c r="G14" s="10"/>
      <c r="H14" s="10"/>
      <c r="I14" s="10"/>
      <c r="J14" s="10"/>
      <c r="K14" s="11"/>
      <c r="L14" s="11"/>
      <c r="M14" s="11"/>
      <c r="N14" s="11"/>
      <c r="O14" s="11"/>
      <c r="P14" s="162"/>
      <c r="Q14" s="162"/>
      <c r="R14" s="162"/>
      <c r="S14" s="162"/>
      <c r="T14" s="162"/>
      <c r="U14" s="162"/>
      <c r="V14" s="162"/>
      <c r="W14" s="11"/>
      <c r="X14" s="11"/>
      <c r="Y14" s="10"/>
      <c r="Z14" s="11"/>
    </row>
    <row r="15" spans="1:26" x14ac:dyDescent="0.25">
      <c r="A15" s="159"/>
      <c r="B15" s="11"/>
      <c r="C15" s="160" t="s">
        <v>29</v>
      </c>
      <c r="D15" s="161" t="s">
        <v>30</v>
      </c>
      <c r="E15" s="11"/>
      <c r="F15" s="162"/>
      <c r="G15" s="10"/>
      <c r="H15" s="10"/>
      <c r="I15" s="10"/>
      <c r="J15" s="10"/>
      <c r="K15" s="11"/>
      <c r="L15" s="11"/>
      <c r="M15" s="11"/>
      <c r="N15" s="11"/>
      <c r="O15" s="11"/>
      <c r="P15" s="162"/>
      <c r="Q15" s="162"/>
      <c r="R15" s="162"/>
      <c r="S15" s="162"/>
      <c r="T15" s="162"/>
      <c r="U15" s="162"/>
      <c r="V15" s="162"/>
      <c r="W15" s="11"/>
      <c r="X15" s="11"/>
      <c r="Y15" s="10"/>
      <c r="Z15" s="11"/>
    </row>
    <row r="16" spans="1:26" ht="24.95" customHeight="1" x14ac:dyDescent="0.25">
      <c r="A16" s="163">
        <v>2</v>
      </c>
      <c r="B16" s="164" t="s">
        <v>25</v>
      </c>
      <c r="C16" s="182" t="s">
        <v>359</v>
      </c>
      <c r="D16" s="164" t="s">
        <v>360</v>
      </c>
      <c r="E16" s="164" t="s">
        <v>94</v>
      </c>
      <c r="F16" s="165">
        <v>28</v>
      </c>
      <c r="G16" s="166"/>
      <c r="H16" s="166"/>
      <c r="I16" s="167">
        <f>ROUND(F16*(G16+H16),2)</f>
        <v>0</v>
      </c>
      <c r="J16" s="167">
        <f>ROUND(F16*(N16),2)</f>
        <v>0</v>
      </c>
      <c r="K16" s="10">
        <f>ROUND(F16*(O16),2)</f>
        <v>0</v>
      </c>
      <c r="L16" s="10">
        <f>ROUND(F16*(G16),2)</f>
        <v>0</v>
      </c>
      <c r="M16" s="10">
        <f>ROUND(F16*(H16),2)</f>
        <v>0</v>
      </c>
      <c r="N16" s="11">
        <v>0</v>
      </c>
      <c r="O16" s="11"/>
      <c r="P16" s="162">
        <v>6.2699999999999995E-3</v>
      </c>
      <c r="Q16" s="162"/>
      <c r="R16" s="162">
        <v>6.2699999999999995E-3</v>
      </c>
      <c r="S16" s="162">
        <f>ROUND(F16*(P16),3)</f>
        <v>0.17599999999999999</v>
      </c>
      <c r="T16" s="162"/>
      <c r="U16" s="162"/>
      <c r="V16" s="162">
        <f>ROUND(F16*(X16),3)</f>
        <v>0</v>
      </c>
      <c r="W16" s="11"/>
      <c r="X16" s="11">
        <v>0</v>
      </c>
      <c r="Y16" s="10"/>
      <c r="Z16" s="11">
        <v>0</v>
      </c>
    </row>
    <row r="17" spans="1:26" ht="24.95" customHeight="1" x14ac:dyDescent="0.25">
      <c r="A17" s="163">
        <v>3</v>
      </c>
      <c r="B17" s="164" t="s">
        <v>25</v>
      </c>
      <c r="C17" s="182" t="s">
        <v>361</v>
      </c>
      <c r="D17" s="164" t="s">
        <v>362</v>
      </c>
      <c r="E17" s="164" t="s">
        <v>94</v>
      </c>
      <c r="F17" s="165">
        <v>28</v>
      </c>
      <c r="G17" s="166"/>
      <c r="H17" s="166"/>
      <c r="I17" s="167">
        <f>ROUND(F17*(G17+H17),2)</f>
        <v>0</v>
      </c>
      <c r="J17" s="167">
        <f>ROUND(F17*(N17),2)</f>
        <v>0</v>
      </c>
      <c r="K17" s="10">
        <f>ROUND(F17*(O17),2)</f>
        <v>0</v>
      </c>
      <c r="L17" s="10">
        <f>ROUND(F17*(G17),2)</f>
        <v>0</v>
      </c>
      <c r="M17" s="10">
        <f>ROUND(F17*(H17),2)</f>
        <v>0</v>
      </c>
      <c r="N17" s="11">
        <v>0</v>
      </c>
      <c r="O17" s="11"/>
      <c r="P17" s="162">
        <v>1.11073245E-2</v>
      </c>
      <c r="Q17" s="162"/>
      <c r="R17" s="162">
        <v>1.11073245E-2</v>
      </c>
      <c r="S17" s="162">
        <f>ROUND(F17*(P17),3)</f>
        <v>0.311</v>
      </c>
      <c r="T17" s="162"/>
      <c r="U17" s="162"/>
      <c r="V17" s="162">
        <f>ROUND(F17*(X17),3)</f>
        <v>0</v>
      </c>
      <c r="W17" s="11"/>
      <c r="X17" s="11">
        <v>0</v>
      </c>
      <c r="Y17" s="10"/>
      <c r="Z17" s="11">
        <v>0</v>
      </c>
    </row>
    <row r="18" spans="1:26" ht="24.95" customHeight="1" x14ac:dyDescent="0.25">
      <c r="A18" s="163">
        <v>4</v>
      </c>
      <c r="B18" s="164" t="s">
        <v>25</v>
      </c>
      <c r="C18" s="182" t="s">
        <v>363</v>
      </c>
      <c r="D18" s="164" t="s">
        <v>364</v>
      </c>
      <c r="E18" s="164" t="s">
        <v>94</v>
      </c>
      <c r="F18" s="165">
        <v>28</v>
      </c>
      <c r="G18" s="166"/>
      <c r="H18" s="166"/>
      <c r="I18" s="167">
        <f>ROUND(F18*(G18+H18),2)</f>
        <v>0</v>
      </c>
      <c r="J18" s="167">
        <f>ROUND(F18*(N18),2)</f>
        <v>0</v>
      </c>
      <c r="K18" s="10">
        <f>ROUND(F18*(O18),2)</f>
        <v>0</v>
      </c>
      <c r="L18" s="10">
        <f>ROUND(F18*(G18),2)</f>
        <v>0</v>
      </c>
      <c r="M18" s="10">
        <f>ROUND(F18*(H18),2)</f>
        <v>0</v>
      </c>
      <c r="N18" s="11">
        <v>0</v>
      </c>
      <c r="O18" s="11"/>
      <c r="P18" s="162">
        <v>0</v>
      </c>
      <c r="Q18" s="162"/>
      <c r="R18" s="162">
        <v>0</v>
      </c>
      <c r="S18" s="162">
        <f>ROUND(F18*(P18),3)</f>
        <v>0</v>
      </c>
      <c r="T18" s="162"/>
      <c r="U18" s="162"/>
      <c r="V18" s="162">
        <f>ROUND(F18*(X18),3)</f>
        <v>0</v>
      </c>
      <c r="W18" s="11"/>
      <c r="X18" s="11">
        <v>0</v>
      </c>
      <c r="Y18" s="10"/>
      <c r="Z18" s="11">
        <v>0</v>
      </c>
    </row>
    <row r="19" spans="1:26" x14ac:dyDescent="0.25">
      <c r="A19" s="159"/>
      <c r="B19" s="11"/>
      <c r="C19" s="160" t="s">
        <v>29</v>
      </c>
      <c r="D19" s="161" t="s">
        <v>30</v>
      </c>
      <c r="E19" s="12"/>
      <c r="F19" s="158"/>
      <c r="G19" s="149">
        <f>ROUND((SUM(L15:L18))/1,2)</f>
        <v>0</v>
      </c>
      <c r="H19" s="149">
        <f>ROUND((SUM(M15:M18))/1,2)</f>
        <v>0</v>
      </c>
      <c r="I19" s="149">
        <f>ROUND((SUM(I15:I18))/1,2)</f>
        <v>0</v>
      </c>
      <c r="J19" s="149"/>
      <c r="K19" s="12"/>
      <c r="L19" s="12">
        <f>ROUND((SUM(L15:L18))/1,2)</f>
        <v>0</v>
      </c>
      <c r="M19" s="12">
        <f>ROUND((SUM(M15:M18))/1,2)</f>
        <v>0</v>
      </c>
      <c r="N19" s="12"/>
      <c r="O19" s="12"/>
      <c r="P19" s="158"/>
      <c r="Q19" s="158"/>
      <c r="R19" s="158"/>
      <c r="S19" s="158">
        <f>ROUND((SUM(S15:S18))/1,2)</f>
        <v>0.49</v>
      </c>
      <c r="T19" s="158"/>
      <c r="U19" s="158"/>
      <c r="V19" s="158">
        <f>ROUND((SUM(V15:V18))/1,2)</f>
        <v>0</v>
      </c>
      <c r="W19" s="11"/>
      <c r="X19" s="11"/>
      <c r="Y19" s="10"/>
      <c r="Z19" s="11"/>
    </row>
    <row r="20" spans="1:26" x14ac:dyDescent="0.25">
      <c r="A20" s="159"/>
      <c r="B20" s="11"/>
      <c r="C20" s="183"/>
      <c r="D20" s="11"/>
      <c r="E20" s="11"/>
      <c r="F20" s="162"/>
      <c r="G20" s="10"/>
      <c r="H20" s="10"/>
      <c r="I20" s="10"/>
      <c r="J20" s="10"/>
      <c r="K20" s="11"/>
      <c r="L20" s="11"/>
      <c r="M20" s="11"/>
      <c r="N20" s="11"/>
      <c r="O20" s="11"/>
      <c r="P20" s="162"/>
      <c r="Q20" s="162"/>
      <c r="R20" s="162"/>
      <c r="S20" s="162"/>
      <c r="T20" s="162"/>
      <c r="U20" s="162"/>
      <c r="V20" s="162"/>
      <c r="W20" s="11"/>
      <c r="X20" s="11"/>
      <c r="Y20" s="10"/>
      <c r="Z20" s="11"/>
    </row>
    <row r="21" spans="1:26" x14ac:dyDescent="0.25">
      <c r="A21" s="159"/>
      <c r="B21" s="11"/>
      <c r="C21" s="160" t="s">
        <v>109</v>
      </c>
      <c r="D21" s="161" t="s">
        <v>110</v>
      </c>
      <c r="E21" s="11"/>
      <c r="F21" s="162"/>
      <c r="G21" s="10"/>
      <c r="H21" s="10"/>
      <c r="I21" s="10"/>
      <c r="J21" s="10"/>
      <c r="K21" s="11"/>
      <c r="L21" s="11"/>
      <c r="M21" s="11"/>
      <c r="N21" s="11"/>
      <c r="O21" s="11"/>
      <c r="P21" s="162"/>
      <c r="Q21" s="162"/>
      <c r="R21" s="162"/>
      <c r="S21" s="162"/>
      <c r="T21" s="162"/>
      <c r="U21" s="162"/>
      <c r="V21" s="162"/>
      <c r="W21" s="11"/>
      <c r="X21" s="11"/>
      <c r="Y21" s="10"/>
      <c r="Z21" s="11"/>
    </row>
    <row r="22" spans="1:26" ht="35.1" customHeight="1" x14ac:dyDescent="0.25">
      <c r="A22" s="163">
        <v>5</v>
      </c>
      <c r="B22" s="164" t="s">
        <v>25</v>
      </c>
      <c r="C22" s="182" t="s">
        <v>365</v>
      </c>
      <c r="D22" s="164" t="s">
        <v>366</v>
      </c>
      <c r="E22" s="164" t="s">
        <v>94</v>
      </c>
      <c r="F22" s="165">
        <v>45</v>
      </c>
      <c r="G22" s="166"/>
      <c r="H22" s="166"/>
      <c r="I22" s="167">
        <f>ROUND(F22*(G22+H22),2)</f>
        <v>0</v>
      </c>
      <c r="J22" s="167">
        <f>ROUND(F22*(N22),2)</f>
        <v>0</v>
      </c>
      <c r="K22" s="10">
        <f>ROUND(F22*(O22),2)</f>
        <v>0</v>
      </c>
      <c r="L22" s="10">
        <f>ROUND(F22*(G22),2)</f>
        <v>0</v>
      </c>
      <c r="M22" s="10">
        <f>ROUND(F22*(H22),2)</f>
        <v>0</v>
      </c>
      <c r="N22" s="11">
        <v>0</v>
      </c>
      <c r="O22" s="11"/>
      <c r="P22" s="162">
        <v>3.0400000000000002E-3</v>
      </c>
      <c r="Q22" s="162"/>
      <c r="R22" s="162">
        <v>3.0400000000000002E-3</v>
      </c>
      <c r="S22" s="162">
        <f>ROUND(F22*(P22),3)</f>
        <v>0.13700000000000001</v>
      </c>
      <c r="T22" s="162"/>
      <c r="U22" s="162"/>
      <c r="V22" s="162">
        <f>ROUND(F22*(X22),3)</f>
        <v>0</v>
      </c>
      <c r="W22" s="11"/>
      <c r="X22" s="11">
        <v>0</v>
      </c>
      <c r="Y22" s="10"/>
      <c r="Z22" s="11">
        <v>0</v>
      </c>
    </row>
    <row r="23" spans="1:26" ht="24.95" customHeight="1" x14ac:dyDescent="0.25">
      <c r="A23" s="163">
        <v>6</v>
      </c>
      <c r="B23" s="164" t="s">
        <v>25</v>
      </c>
      <c r="C23" s="182" t="s">
        <v>367</v>
      </c>
      <c r="D23" s="164" t="s">
        <v>368</v>
      </c>
      <c r="E23" s="164" t="s">
        <v>94</v>
      </c>
      <c r="F23" s="165">
        <v>45</v>
      </c>
      <c r="G23" s="166"/>
      <c r="H23" s="166"/>
      <c r="I23" s="167">
        <f>ROUND(F23*(G23+H23),2)</f>
        <v>0</v>
      </c>
      <c r="J23" s="167">
        <f>ROUND(F23*(N23),2)</f>
        <v>0</v>
      </c>
      <c r="K23" s="10">
        <f>ROUND(F23*(O23),2)</f>
        <v>0</v>
      </c>
      <c r="L23" s="10">
        <f>ROUND(F23*(G23),2)</f>
        <v>0</v>
      </c>
      <c r="M23" s="10">
        <f>ROUND(F23*(H23),2)</f>
        <v>0</v>
      </c>
      <c r="N23" s="11">
        <v>0</v>
      </c>
      <c r="O23" s="11"/>
      <c r="P23" s="162">
        <v>5.2599999999999999E-3</v>
      </c>
      <c r="Q23" s="162"/>
      <c r="R23" s="162">
        <v>5.2599999999999999E-3</v>
      </c>
      <c r="S23" s="162">
        <f>ROUND(F23*(P23),3)</f>
        <v>0.23699999999999999</v>
      </c>
      <c r="T23" s="162"/>
      <c r="U23" s="162"/>
      <c r="V23" s="162">
        <f>ROUND(F23*(X23),3)</f>
        <v>0</v>
      </c>
      <c r="W23" s="11"/>
      <c r="X23" s="11">
        <v>0</v>
      </c>
      <c r="Y23" s="10"/>
      <c r="Z23" s="11">
        <v>0</v>
      </c>
    </row>
    <row r="24" spans="1:26" x14ac:dyDescent="0.25">
      <c r="A24" s="159"/>
      <c r="B24" s="11"/>
      <c r="C24" s="160" t="s">
        <v>109</v>
      </c>
      <c r="D24" s="161" t="s">
        <v>110</v>
      </c>
      <c r="E24" s="12"/>
      <c r="F24" s="158"/>
      <c r="G24" s="149">
        <f>ROUND((SUM(L21:L23))/1,2)</f>
        <v>0</v>
      </c>
      <c r="H24" s="149">
        <f>ROUND((SUM(M21:M23))/1,2)</f>
        <v>0</v>
      </c>
      <c r="I24" s="149">
        <f>ROUND((SUM(I21:I23))/1,2)</f>
        <v>0</v>
      </c>
      <c r="J24" s="149"/>
      <c r="K24" s="12"/>
      <c r="L24" s="12">
        <f>ROUND((SUM(L21:L23))/1,2)</f>
        <v>0</v>
      </c>
      <c r="M24" s="12">
        <f>ROUND((SUM(M21:M23))/1,2)</f>
        <v>0</v>
      </c>
      <c r="N24" s="12"/>
      <c r="O24" s="12"/>
      <c r="P24" s="158"/>
      <c r="Q24" s="158"/>
      <c r="R24" s="158"/>
      <c r="S24" s="158">
        <f>ROUND((SUM(S21:S23))/1,2)</f>
        <v>0.37</v>
      </c>
      <c r="T24" s="158"/>
      <c r="U24" s="158"/>
      <c r="V24" s="158">
        <f>ROUND((SUM(V21:V23))/1,2)</f>
        <v>0</v>
      </c>
      <c r="W24" s="11"/>
      <c r="X24" s="11"/>
      <c r="Y24" s="10"/>
      <c r="Z24" s="11"/>
    </row>
    <row r="25" spans="1:26" x14ac:dyDescent="0.25">
      <c r="A25" s="159"/>
      <c r="B25" s="11"/>
      <c r="C25" s="183"/>
      <c r="D25" s="11"/>
      <c r="E25" s="11"/>
      <c r="F25" s="162"/>
      <c r="G25" s="10"/>
      <c r="H25" s="10"/>
      <c r="I25" s="10"/>
      <c r="J25" s="10"/>
      <c r="K25" s="11"/>
      <c r="L25" s="11"/>
      <c r="M25" s="11"/>
      <c r="N25" s="11"/>
      <c r="O25" s="11"/>
      <c r="P25" s="162"/>
      <c r="Q25" s="162"/>
      <c r="R25" s="162"/>
      <c r="S25" s="162"/>
      <c r="T25" s="162"/>
      <c r="U25" s="162"/>
      <c r="V25" s="162"/>
      <c r="W25" s="11"/>
      <c r="X25" s="11"/>
      <c r="Y25" s="10"/>
      <c r="Z25" s="11"/>
    </row>
    <row r="26" spans="1:26" x14ac:dyDescent="0.25">
      <c r="A26" s="159"/>
      <c r="B26" s="11"/>
      <c r="C26" s="160" t="s">
        <v>127</v>
      </c>
      <c r="D26" s="161" t="s">
        <v>128</v>
      </c>
      <c r="E26" s="11"/>
      <c r="F26" s="162"/>
      <c r="G26" s="10"/>
      <c r="H26" s="10"/>
      <c r="I26" s="10"/>
      <c r="J26" s="10"/>
      <c r="K26" s="11"/>
      <c r="L26" s="11"/>
      <c r="M26" s="11"/>
      <c r="N26" s="11"/>
      <c r="O26" s="11"/>
      <c r="P26" s="162"/>
      <c r="Q26" s="162"/>
      <c r="R26" s="162"/>
      <c r="S26" s="162"/>
      <c r="T26" s="162"/>
      <c r="U26" s="162"/>
      <c r="V26" s="162"/>
      <c r="W26" s="11"/>
      <c r="X26" s="11"/>
      <c r="Y26" s="10"/>
      <c r="Z26" s="11"/>
    </row>
    <row r="27" spans="1:26" ht="24.95" customHeight="1" x14ac:dyDescent="0.25">
      <c r="A27" s="163">
        <v>7</v>
      </c>
      <c r="B27" s="164" t="s">
        <v>133</v>
      </c>
      <c r="C27" s="182" t="s">
        <v>134</v>
      </c>
      <c r="D27" s="164" t="s">
        <v>135</v>
      </c>
      <c r="E27" s="164" t="s">
        <v>94</v>
      </c>
      <c r="F27" s="165">
        <v>183.13800000000001</v>
      </c>
      <c r="G27" s="166"/>
      <c r="H27" s="166"/>
      <c r="I27" s="167">
        <f t="shared" ref="I27:I38" si="0">ROUND(F27*(G27+H27),2)</f>
        <v>0</v>
      </c>
      <c r="J27" s="167">
        <f t="shared" ref="J27:J38" si="1">ROUND(F27*(N27),2)</f>
        <v>0</v>
      </c>
      <c r="K27" s="10">
        <f t="shared" ref="K27:K38" si="2">ROUND(F27*(O27),2)</f>
        <v>0</v>
      </c>
      <c r="L27" s="10">
        <f t="shared" ref="L27:L38" si="3">ROUND(F27*(G27),2)</f>
        <v>0</v>
      </c>
      <c r="M27" s="10">
        <f t="shared" ref="M27:M38" si="4">ROUND(F27*(H27),2)</f>
        <v>0</v>
      </c>
      <c r="N27" s="11">
        <v>0</v>
      </c>
      <c r="O27" s="11"/>
      <c r="P27" s="162">
        <v>2.572E-2</v>
      </c>
      <c r="Q27" s="162"/>
      <c r="R27" s="162">
        <v>2.572E-2</v>
      </c>
      <c r="S27" s="162">
        <f t="shared" ref="S27:S38" si="5">ROUND(F27*(P27),3)</f>
        <v>4.71</v>
      </c>
      <c r="T27" s="162"/>
      <c r="U27" s="162"/>
      <c r="V27" s="162">
        <f t="shared" ref="V27:V38" si="6">ROUND(F27*(X27),3)</f>
        <v>0</v>
      </c>
      <c r="W27" s="11"/>
      <c r="X27" s="11">
        <v>0</v>
      </c>
      <c r="Y27" s="10"/>
      <c r="Z27" s="11">
        <v>0</v>
      </c>
    </row>
    <row r="28" spans="1:26" ht="24.95" customHeight="1" x14ac:dyDescent="0.25">
      <c r="A28" s="163">
        <v>8</v>
      </c>
      <c r="B28" s="164" t="s">
        <v>136</v>
      </c>
      <c r="C28" s="182" t="s">
        <v>137</v>
      </c>
      <c r="D28" s="164" t="s">
        <v>138</v>
      </c>
      <c r="E28" s="164" t="s">
        <v>94</v>
      </c>
      <c r="F28" s="165">
        <v>183.13800000000001</v>
      </c>
      <c r="G28" s="166"/>
      <c r="H28" s="166"/>
      <c r="I28" s="167">
        <f t="shared" si="0"/>
        <v>0</v>
      </c>
      <c r="J28" s="167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1">
        <v>0</v>
      </c>
      <c r="O28" s="11"/>
      <c r="P28" s="162">
        <v>2.572E-2</v>
      </c>
      <c r="Q28" s="162"/>
      <c r="R28" s="162">
        <v>2.572E-2</v>
      </c>
      <c r="S28" s="162">
        <f t="shared" si="5"/>
        <v>4.71</v>
      </c>
      <c r="T28" s="162"/>
      <c r="U28" s="162"/>
      <c r="V28" s="162">
        <f t="shared" si="6"/>
        <v>0</v>
      </c>
      <c r="W28" s="11"/>
      <c r="X28" s="11">
        <v>0</v>
      </c>
      <c r="Y28" s="10"/>
      <c r="Z28" s="11">
        <v>0</v>
      </c>
    </row>
    <row r="29" spans="1:26" ht="24.95" customHeight="1" x14ac:dyDescent="0.25">
      <c r="A29" s="163">
        <v>9</v>
      </c>
      <c r="B29" s="164" t="s">
        <v>141</v>
      </c>
      <c r="C29" s="182" t="s">
        <v>369</v>
      </c>
      <c r="D29" s="164" t="s">
        <v>370</v>
      </c>
      <c r="E29" s="164" t="s">
        <v>94</v>
      </c>
      <c r="F29" s="165">
        <v>140.47900000000001</v>
      </c>
      <c r="G29" s="166"/>
      <c r="H29" s="166"/>
      <c r="I29" s="167">
        <f t="shared" si="0"/>
        <v>0</v>
      </c>
      <c r="J29" s="167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1">
        <v>0</v>
      </c>
      <c r="O29" s="11"/>
      <c r="P29" s="162">
        <v>0</v>
      </c>
      <c r="Q29" s="162"/>
      <c r="R29" s="162">
        <v>0</v>
      </c>
      <c r="S29" s="162">
        <f t="shared" si="5"/>
        <v>0</v>
      </c>
      <c r="T29" s="162"/>
      <c r="U29" s="162"/>
      <c r="V29" s="162">
        <f t="shared" si="6"/>
        <v>26.972000000000001</v>
      </c>
      <c r="W29" s="11"/>
      <c r="X29" s="11">
        <v>0.192</v>
      </c>
      <c r="Y29" s="10"/>
      <c r="Z29" s="11">
        <v>0</v>
      </c>
    </row>
    <row r="30" spans="1:26" ht="24.95" customHeight="1" x14ac:dyDescent="0.25">
      <c r="A30" s="163">
        <v>10</v>
      </c>
      <c r="B30" s="164" t="s">
        <v>141</v>
      </c>
      <c r="C30" s="182" t="s">
        <v>371</v>
      </c>
      <c r="D30" s="164" t="s">
        <v>372</v>
      </c>
      <c r="E30" s="164" t="s">
        <v>28</v>
      </c>
      <c r="F30" s="165">
        <v>14.048</v>
      </c>
      <c r="G30" s="166"/>
      <c r="H30" s="166"/>
      <c r="I30" s="167">
        <f t="shared" si="0"/>
        <v>0</v>
      </c>
      <c r="J30" s="167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1">
        <v>0</v>
      </c>
      <c r="O30" s="11"/>
      <c r="P30" s="162">
        <v>0</v>
      </c>
      <c r="Q30" s="162"/>
      <c r="R30" s="162">
        <v>0</v>
      </c>
      <c r="S30" s="162">
        <f t="shared" si="5"/>
        <v>0</v>
      </c>
      <c r="T30" s="162"/>
      <c r="U30" s="162"/>
      <c r="V30" s="162">
        <f t="shared" si="6"/>
        <v>19.667000000000002</v>
      </c>
      <c r="W30" s="11"/>
      <c r="X30" s="11">
        <v>1.4</v>
      </c>
      <c r="Y30" s="10"/>
      <c r="Z30" s="11">
        <v>0</v>
      </c>
    </row>
    <row r="31" spans="1:26" ht="24.95" customHeight="1" x14ac:dyDescent="0.25">
      <c r="A31" s="163">
        <v>11</v>
      </c>
      <c r="B31" s="164" t="s">
        <v>141</v>
      </c>
      <c r="C31" s="182" t="s">
        <v>373</v>
      </c>
      <c r="D31" s="164" t="s">
        <v>374</v>
      </c>
      <c r="E31" s="164" t="s">
        <v>99</v>
      </c>
      <c r="F31" s="165">
        <v>22.972999999999999</v>
      </c>
      <c r="G31" s="166"/>
      <c r="H31" s="166"/>
      <c r="I31" s="167">
        <f t="shared" si="0"/>
        <v>0</v>
      </c>
      <c r="J31" s="167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1">
        <v>0</v>
      </c>
      <c r="O31" s="11"/>
      <c r="P31" s="162">
        <v>0</v>
      </c>
      <c r="Q31" s="162"/>
      <c r="R31" s="162">
        <v>0</v>
      </c>
      <c r="S31" s="162">
        <f t="shared" si="5"/>
        <v>0</v>
      </c>
      <c r="T31" s="162"/>
      <c r="U31" s="162"/>
      <c r="V31" s="162">
        <f t="shared" si="6"/>
        <v>0</v>
      </c>
      <c r="W31" s="11"/>
      <c r="X31" s="11">
        <v>0</v>
      </c>
      <c r="Y31" s="10"/>
      <c r="Z31" s="11">
        <v>0</v>
      </c>
    </row>
    <row r="32" spans="1:26" ht="24.95" customHeight="1" x14ac:dyDescent="0.25">
      <c r="A32" s="163">
        <v>12</v>
      </c>
      <c r="B32" s="164" t="s">
        <v>141</v>
      </c>
      <c r="C32" s="182" t="s">
        <v>375</v>
      </c>
      <c r="D32" s="164" t="s">
        <v>376</v>
      </c>
      <c r="E32" s="164" t="s">
        <v>99</v>
      </c>
      <c r="F32" s="165">
        <v>22.972999999999999</v>
      </c>
      <c r="G32" s="166"/>
      <c r="H32" s="166"/>
      <c r="I32" s="167">
        <f t="shared" si="0"/>
        <v>0</v>
      </c>
      <c r="J32" s="167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1">
        <v>0</v>
      </c>
      <c r="O32" s="11"/>
      <c r="P32" s="162">
        <v>0</v>
      </c>
      <c r="Q32" s="162"/>
      <c r="R32" s="162">
        <v>0</v>
      </c>
      <c r="S32" s="162">
        <f t="shared" si="5"/>
        <v>0</v>
      </c>
      <c r="T32" s="162"/>
      <c r="U32" s="162"/>
      <c r="V32" s="162">
        <f t="shared" si="6"/>
        <v>0</v>
      </c>
      <c r="W32" s="11"/>
      <c r="X32" s="11">
        <v>0</v>
      </c>
      <c r="Y32" s="10"/>
      <c r="Z32" s="11">
        <v>0</v>
      </c>
    </row>
    <row r="33" spans="1:26" ht="24.95" customHeight="1" x14ac:dyDescent="0.25">
      <c r="A33" s="163">
        <v>13</v>
      </c>
      <c r="B33" s="164" t="s">
        <v>141</v>
      </c>
      <c r="C33" s="182" t="s">
        <v>377</v>
      </c>
      <c r="D33" s="164" t="s">
        <v>378</v>
      </c>
      <c r="E33" s="164" t="s">
        <v>99</v>
      </c>
      <c r="F33" s="165">
        <v>114.86499999999999</v>
      </c>
      <c r="G33" s="166"/>
      <c r="H33" s="166"/>
      <c r="I33" s="167">
        <f t="shared" si="0"/>
        <v>0</v>
      </c>
      <c r="J33" s="167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1">
        <v>0</v>
      </c>
      <c r="O33" s="11"/>
      <c r="P33" s="162">
        <v>0</v>
      </c>
      <c r="Q33" s="162"/>
      <c r="R33" s="162">
        <v>0</v>
      </c>
      <c r="S33" s="162">
        <f t="shared" si="5"/>
        <v>0</v>
      </c>
      <c r="T33" s="162"/>
      <c r="U33" s="162"/>
      <c r="V33" s="162">
        <f t="shared" si="6"/>
        <v>0</v>
      </c>
      <c r="W33" s="11"/>
      <c r="X33" s="11">
        <v>0</v>
      </c>
      <c r="Y33" s="10"/>
      <c r="Z33" s="11">
        <v>0</v>
      </c>
    </row>
    <row r="34" spans="1:26" ht="24.95" customHeight="1" x14ac:dyDescent="0.25">
      <c r="A34" s="163">
        <v>14</v>
      </c>
      <c r="B34" s="164" t="s">
        <v>141</v>
      </c>
      <c r="C34" s="182" t="s">
        <v>142</v>
      </c>
      <c r="D34" s="164" t="s">
        <v>143</v>
      </c>
      <c r="E34" s="164" t="s">
        <v>99</v>
      </c>
      <c r="F34" s="165">
        <v>22.972999999999999</v>
      </c>
      <c r="G34" s="166"/>
      <c r="H34" s="166"/>
      <c r="I34" s="167">
        <f t="shared" si="0"/>
        <v>0</v>
      </c>
      <c r="J34" s="167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1">
        <v>0</v>
      </c>
      <c r="O34" s="11"/>
      <c r="P34" s="162">
        <v>0</v>
      </c>
      <c r="Q34" s="162"/>
      <c r="R34" s="162">
        <v>0</v>
      </c>
      <c r="S34" s="162">
        <f t="shared" si="5"/>
        <v>0</v>
      </c>
      <c r="T34" s="162"/>
      <c r="U34" s="162"/>
      <c r="V34" s="162">
        <f t="shared" si="6"/>
        <v>0</v>
      </c>
      <c r="W34" s="11"/>
      <c r="X34" s="11">
        <v>0</v>
      </c>
      <c r="Y34" s="10"/>
      <c r="Z34" s="11">
        <v>0</v>
      </c>
    </row>
    <row r="35" spans="1:26" ht="24.95" customHeight="1" x14ac:dyDescent="0.25">
      <c r="A35" s="163">
        <v>15</v>
      </c>
      <c r="B35" s="164" t="s">
        <v>141</v>
      </c>
      <c r="C35" s="182" t="s">
        <v>379</v>
      </c>
      <c r="D35" s="164" t="s">
        <v>380</v>
      </c>
      <c r="E35" s="164" t="s">
        <v>99</v>
      </c>
      <c r="F35" s="165">
        <v>68.918999999999997</v>
      </c>
      <c r="G35" s="166"/>
      <c r="H35" s="166"/>
      <c r="I35" s="167">
        <f t="shared" si="0"/>
        <v>0</v>
      </c>
      <c r="J35" s="167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1">
        <v>0</v>
      </c>
      <c r="O35" s="11"/>
      <c r="P35" s="162">
        <v>0</v>
      </c>
      <c r="Q35" s="162"/>
      <c r="R35" s="162">
        <v>0</v>
      </c>
      <c r="S35" s="162">
        <f t="shared" si="5"/>
        <v>0</v>
      </c>
      <c r="T35" s="162"/>
      <c r="U35" s="162"/>
      <c r="V35" s="162">
        <f t="shared" si="6"/>
        <v>0</v>
      </c>
      <c r="W35" s="11"/>
      <c r="X35" s="11">
        <v>0</v>
      </c>
      <c r="Y35" s="10"/>
      <c r="Z35" s="11">
        <v>0</v>
      </c>
    </row>
    <row r="36" spans="1:26" ht="24.95" customHeight="1" x14ac:dyDescent="0.25">
      <c r="A36" s="163">
        <v>16</v>
      </c>
      <c r="B36" s="164" t="s">
        <v>141</v>
      </c>
      <c r="C36" s="182" t="s">
        <v>144</v>
      </c>
      <c r="D36" s="164" t="s">
        <v>145</v>
      </c>
      <c r="E36" s="164" t="s">
        <v>99</v>
      </c>
      <c r="F36" s="165">
        <v>22.972999999999999</v>
      </c>
      <c r="G36" s="166"/>
      <c r="H36" s="166"/>
      <c r="I36" s="167">
        <f t="shared" si="0"/>
        <v>0</v>
      </c>
      <c r="J36" s="167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1">
        <v>0</v>
      </c>
      <c r="O36" s="11"/>
      <c r="P36" s="162">
        <v>0</v>
      </c>
      <c r="Q36" s="162"/>
      <c r="R36" s="162">
        <v>0</v>
      </c>
      <c r="S36" s="162">
        <f t="shared" si="5"/>
        <v>0</v>
      </c>
      <c r="T36" s="162"/>
      <c r="U36" s="162"/>
      <c r="V36" s="162">
        <f t="shared" si="6"/>
        <v>0</v>
      </c>
      <c r="W36" s="11"/>
      <c r="X36" s="11">
        <v>0</v>
      </c>
      <c r="Y36" s="10"/>
      <c r="Z36" s="11">
        <v>0</v>
      </c>
    </row>
    <row r="37" spans="1:26" ht="24.95" customHeight="1" x14ac:dyDescent="0.25">
      <c r="A37" s="163">
        <v>17</v>
      </c>
      <c r="B37" s="164" t="s">
        <v>25</v>
      </c>
      <c r="C37" s="182" t="s">
        <v>131</v>
      </c>
      <c r="D37" s="164" t="s">
        <v>132</v>
      </c>
      <c r="E37" s="164" t="s">
        <v>34</v>
      </c>
      <c r="F37" s="165">
        <v>64</v>
      </c>
      <c r="G37" s="166"/>
      <c r="H37" s="166"/>
      <c r="I37" s="167">
        <f t="shared" si="0"/>
        <v>0</v>
      </c>
      <c r="J37" s="167">
        <f t="shared" si="1"/>
        <v>0</v>
      </c>
      <c r="K37" s="10">
        <f t="shared" si="2"/>
        <v>0</v>
      </c>
      <c r="L37" s="10">
        <f t="shared" si="3"/>
        <v>0</v>
      </c>
      <c r="M37" s="10">
        <f t="shared" si="4"/>
        <v>0</v>
      </c>
      <c r="N37" s="11">
        <v>0</v>
      </c>
      <c r="O37" s="11"/>
      <c r="P37" s="162">
        <v>9.4499999999999998E-4</v>
      </c>
      <c r="Q37" s="162"/>
      <c r="R37" s="162">
        <v>9.4499999999999998E-4</v>
      </c>
      <c r="S37" s="162">
        <f t="shared" si="5"/>
        <v>0.06</v>
      </c>
      <c r="T37" s="162"/>
      <c r="U37" s="162"/>
      <c r="V37" s="162">
        <f t="shared" si="6"/>
        <v>0</v>
      </c>
      <c r="W37" s="11"/>
      <c r="X37" s="11">
        <v>0</v>
      </c>
      <c r="Y37" s="10"/>
      <c r="Z37" s="11">
        <v>0</v>
      </c>
    </row>
    <row r="38" spans="1:26" ht="24.95" customHeight="1" x14ac:dyDescent="0.25">
      <c r="A38" s="163">
        <v>18</v>
      </c>
      <c r="B38" s="164" t="s">
        <v>25</v>
      </c>
      <c r="C38" s="182" t="s">
        <v>129</v>
      </c>
      <c r="D38" s="164" t="s">
        <v>130</v>
      </c>
      <c r="E38" s="164" t="s">
        <v>34</v>
      </c>
      <c r="F38" s="165">
        <v>64</v>
      </c>
      <c r="G38" s="166"/>
      <c r="H38" s="166"/>
      <c r="I38" s="167">
        <f t="shared" si="0"/>
        <v>0</v>
      </c>
      <c r="J38" s="167">
        <f t="shared" si="1"/>
        <v>0</v>
      </c>
      <c r="K38" s="10">
        <f t="shared" si="2"/>
        <v>0</v>
      </c>
      <c r="L38" s="10">
        <f t="shared" si="3"/>
        <v>0</v>
      </c>
      <c r="M38" s="10">
        <f t="shared" si="4"/>
        <v>0</v>
      </c>
      <c r="N38" s="11">
        <v>0</v>
      </c>
      <c r="O38" s="11"/>
      <c r="P38" s="162">
        <v>9.4499999999999998E-4</v>
      </c>
      <c r="Q38" s="162"/>
      <c r="R38" s="162">
        <v>9.4499999999999998E-4</v>
      </c>
      <c r="S38" s="162">
        <f t="shared" si="5"/>
        <v>0.06</v>
      </c>
      <c r="T38" s="162"/>
      <c r="U38" s="162"/>
      <c r="V38" s="162">
        <f t="shared" si="6"/>
        <v>0</v>
      </c>
      <c r="W38" s="11"/>
      <c r="X38" s="11">
        <v>0</v>
      </c>
      <c r="Y38" s="10"/>
      <c r="Z38" s="11">
        <v>0</v>
      </c>
    </row>
    <row r="39" spans="1:26" x14ac:dyDescent="0.25">
      <c r="A39" s="159"/>
      <c r="B39" s="11"/>
      <c r="C39" s="160" t="s">
        <v>127</v>
      </c>
      <c r="D39" s="161" t="s">
        <v>128</v>
      </c>
      <c r="E39" s="12"/>
      <c r="F39" s="158"/>
      <c r="G39" s="149">
        <f>ROUND((SUM(L26:L38))/1,2)</f>
        <v>0</v>
      </c>
      <c r="H39" s="149">
        <f>ROUND((SUM(M26:M38))/1,2)</f>
        <v>0</v>
      </c>
      <c r="I39" s="149">
        <f>ROUND((SUM(I26:I38))/1,2)</f>
        <v>0</v>
      </c>
      <c r="J39" s="149"/>
      <c r="K39" s="12"/>
      <c r="L39" s="12">
        <f>ROUND((SUM(L26:L38))/1,2)</f>
        <v>0</v>
      </c>
      <c r="M39" s="12">
        <f>ROUND((SUM(M26:M38))/1,2)</f>
        <v>0</v>
      </c>
      <c r="N39" s="12"/>
      <c r="O39" s="12"/>
      <c r="P39" s="158"/>
      <c r="Q39" s="158"/>
      <c r="R39" s="158"/>
      <c r="S39" s="158">
        <f>ROUND((SUM(S26:S38))/1,2)</f>
        <v>9.5399999999999991</v>
      </c>
      <c r="T39" s="158"/>
      <c r="U39" s="158"/>
      <c r="V39" s="158">
        <f>ROUND((SUM(V26:V38))/1,2)</f>
        <v>46.64</v>
      </c>
      <c r="W39" s="11"/>
      <c r="X39" s="11"/>
      <c r="Y39" s="10"/>
      <c r="Z39" s="11"/>
    </row>
    <row r="40" spans="1:26" x14ac:dyDescent="0.25">
      <c r="A40" s="159"/>
      <c r="B40" s="11"/>
      <c r="C40" s="183"/>
      <c r="D40" s="11"/>
      <c r="E40" s="11"/>
      <c r="F40" s="162"/>
      <c r="G40" s="10"/>
      <c r="H40" s="10"/>
      <c r="I40" s="10"/>
      <c r="J40" s="10"/>
      <c r="K40" s="11"/>
      <c r="L40" s="11"/>
      <c r="M40" s="11"/>
      <c r="N40" s="11"/>
      <c r="O40" s="11"/>
      <c r="P40" s="162"/>
      <c r="Q40" s="162"/>
      <c r="R40" s="162"/>
      <c r="S40" s="162"/>
      <c r="T40" s="162"/>
      <c r="U40" s="162"/>
      <c r="V40" s="162"/>
      <c r="W40" s="11"/>
      <c r="X40" s="11"/>
      <c r="Y40" s="10"/>
      <c r="Z40" s="11"/>
    </row>
    <row r="41" spans="1:26" x14ac:dyDescent="0.25">
      <c r="A41" s="159"/>
      <c r="B41" s="11"/>
      <c r="C41" s="160"/>
      <c r="D41" s="12" t="s">
        <v>22</v>
      </c>
      <c r="E41" s="12"/>
      <c r="F41" s="158"/>
      <c r="G41" s="149">
        <f>ROUND((SUM(L10:L40))/2,2)</f>
        <v>0</v>
      </c>
      <c r="H41" s="149">
        <f>ROUND((SUM(M10:M40))/2,2)</f>
        <v>0</v>
      </c>
      <c r="I41" s="149">
        <f>ROUND((SUM(I10:I40))/2,2)</f>
        <v>0</v>
      </c>
      <c r="J41" s="149"/>
      <c r="K41" s="12"/>
      <c r="L41" s="12">
        <f>ROUND((SUM(L10:L40))/2,2)</f>
        <v>0</v>
      </c>
      <c r="M41" s="12">
        <f>ROUND((SUM(M10:M40))/2,2)</f>
        <v>0</v>
      </c>
      <c r="N41" s="12"/>
      <c r="O41" s="12"/>
      <c r="P41" s="158"/>
      <c r="Q41" s="158"/>
      <c r="R41" s="158"/>
      <c r="S41" s="158">
        <f>ROUND((SUM(S10:S40))/2,2)</f>
        <v>16.52</v>
      </c>
      <c r="T41" s="158"/>
      <c r="U41" s="158"/>
      <c r="V41" s="158">
        <f>ROUND((SUM(V10:V40))/2,2)</f>
        <v>46.64</v>
      </c>
      <c r="W41" s="11"/>
      <c r="X41" s="11"/>
      <c r="Y41" s="10"/>
      <c r="Z41" s="11"/>
    </row>
    <row r="42" spans="1:26" x14ac:dyDescent="0.25">
      <c r="A42" s="159"/>
      <c r="B42" s="11"/>
      <c r="C42" s="183"/>
      <c r="D42" s="11"/>
      <c r="E42" s="11"/>
      <c r="F42" s="162"/>
      <c r="G42" s="10"/>
      <c r="H42" s="10"/>
      <c r="I42" s="10"/>
      <c r="J42" s="10"/>
      <c r="K42" s="11"/>
      <c r="L42" s="11"/>
      <c r="M42" s="11"/>
      <c r="N42" s="11"/>
      <c r="O42" s="11"/>
      <c r="P42" s="162"/>
      <c r="Q42" s="162"/>
      <c r="R42" s="162"/>
      <c r="S42" s="162"/>
      <c r="T42" s="162"/>
      <c r="U42" s="162"/>
      <c r="V42" s="162"/>
      <c r="W42" s="11"/>
      <c r="X42" s="11"/>
      <c r="Y42" s="10"/>
      <c r="Z42" s="11"/>
    </row>
    <row r="43" spans="1:26" x14ac:dyDescent="0.25">
      <c r="A43" s="159"/>
      <c r="B43" s="11"/>
      <c r="C43" s="160"/>
      <c r="D43" s="12" t="s">
        <v>151</v>
      </c>
      <c r="E43" s="11"/>
      <c r="F43" s="162"/>
      <c r="G43" s="10"/>
      <c r="H43" s="10"/>
      <c r="I43" s="10"/>
      <c r="J43" s="10"/>
      <c r="K43" s="11"/>
      <c r="L43" s="11"/>
      <c r="M43" s="11"/>
      <c r="N43" s="11"/>
      <c r="O43" s="11"/>
      <c r="P43" s="162"/>
      <c r="Q43" s="162"/>
      <c r="R43" s="162"/>
      <c r="S43" s="162"/>
      <c r="T43" s="162"/>
      <c r="U43" s="162"/>
      <c r="V43" s="162"/>
      <c r="W43" s="11"/>
      <c r="X43" s="11"/>
      <c r="Y43" s="10"/>
      <c r="Z43" s="11"/>
    </row>
    <row r="44" spans="1:26" x14ac:dyDescent="0.25">
      <c r="A44" s="159"/>
      <c r="B44" s="11"/>
      <c r="C44" s="160" t="s">
        <v>152</v>
      </c>
      <c r="D44" s="161" t="s">
        <v>153</v>
      </c>
      <c r="E44" s="11"/>
      <c r="F44" s="162"/>
      <c r="G44" s="10"/>
      <c r="H44" s="10"/>
      <c r="I44" s="10"/>
      <c r="J44" s="10"/>
      <c r="K44" s="11"/>
      <c r="L44" s="11"/>
      <c r="M44" s="11"/>
      <c r="N44" s="11"/>
      <c r="O44" s="11"/>
      <c r="P44" s="162"/>
      <c r="Q44" s="162"/>
      <c r="R44" s="162"/>
      <c r="S44" s="162"/>
      <c r="T44" s="162"/>
      <c r="U44" s="162"/>
      <c r="V44" s="162"/>
      <c r="W44" s="11"/>
      <c r="X44" s="11"/>
      <c r="Y44" s="10"/>
      <c r="Z44" s="11"/>
    </row>
    <row r="45" spans="1:26" ht="24.95" customHeight="1" x14ac:dyDescent="0.25">
      <c r="A45" s="163">
        <v>19</v>
      </c>
      <c r="B45" s="164" t="s">
        <v>381</v>
      </c>
      <c r="C45" s="182" t="s">
        <v>382</v>
      </c>
      <c r="D45" s="164" t="s">
        <v>383</v>
      </c>
      <c r="E45" s="164" t="s">
        <v>94</v>
      </c>
      <c r="F45" s="165">
        <v>140.47900000000001</v>
      </c>
      <c r="G45" s="166"/>
      <c r="H45" s="166"/>
      <c r="I45" s="167">
        <f t="shared" ref="I45:I54" si="7">ROUND(F45*(G45+H45),2)</f>
        <v>0</v>
      </c>
      <c r="J45" s="167">
        <f t="shared" ref="J45:J54" si="8">ROUND(F45*(N45),2)</f>
        <v>0</v>
      </c>
      <c r="K45" s="10">
        <f t="shared" ref="K45:K54" si="9">ROUND(F45*(O45),2)</f>
        <v>0</v>
      </c>
      <c r="L45" s="10">
        <f t="shared" ref="L45:L54" si="10">ROUND(F45*(G45),2)</f>
        <v>0</v>
      </c>
      <c r="M45" s="10">
        <f t="shared" ref="M45:M54" si="11">ROUND(F45*(H45),2)</f>
        <v>0</v>
      </c>
      <c r="N45" s="11">
        <v>0</v>
      </c>
      <c r="O45" s="11"/>
      <c r="P45" s="162">
        <v>0</v>
      </c>
      <c r="Q45" s="162"/>
      <c r="R45" s="162">
        <v>0</v>
      </c>
      <c r="S45" s="162">
        <f t="shared" ref="S45:S54" si="12">ROUND(F45*(P45),3)</f>
        <v>0</v>
      </c>
      <c r="T45" s="162"/>
      <c r="U45" s="162"/>
      <c r="V45" s="162">
        <f t="shared" ref="V45:V54" si="13">ROUND(F45*(X45),3)</f>
        <v>1.405</v>
      </c>
      <c r="W45" s="11"/>
      <c r="X45" s="11">
        <v>0.01</v>
      </c>
      <c r="Y45" s="10"/>
      <c r="Z45" s="11">
        <v>0</v>
      </c>
    </row>
    <row r="46" spans="1:26" ht="24.95" customHeight="1" x14ac:dyDescent="0.25">
      <c r="A46" s="163">
        <v>20</v>
      </c>
      <c r="B46" s="164" t="s">
        <v>154</v>
      </c>
      <c r="C46" s="182" t="s">
        <v>384</v>
      </c>
      <c r="D46" s="164" t="s">
        <v>385</v>
      </c>
      <c r="E46" s="164" t="s">
        <v>94</v>
      </c>
      <c r="F46" s="165">
        <v>105</v>
      </c>
      <c r="G46" s="166"/>
      <c r="H46" s="166"/>
      <c r="I46" s="167">
        <f t="shared" si="7"/>
        <v>0</v>
      </c>
      <c r="J46" s="167">
        <f t="shared" si="8"/>
        <v>0</v>
      </c>
      <c r="K46" s="10">
        <f t="shared" si="9"/>
        <v>0</v>
      </c>
      <c r="L46" s="10">
        <f t="shared" si="10"/>
        <v>0</v>
      </c>
      <c r="M46" s="10">
        <f t="shared" si="11"/>
        <v>0</v>
      </c>
      <c r="N46" s="11">
        <v>0</v>
      </c>
      <c r="O46" s="11"/>
      <c r="P46" s="162">
        <v>0</v>
      </c>
      <c r="Q46" s="162"/>
      <c r="R46" s="162">
        <v>0</v>
      </c>
      <c r="S46" s="162">
        <f t="shared" si="12"/>
        <v>0</v>
      </c>
      <c r="T46" s="162"/>
      <c r="U46" s="162"/>
      <c r="V46" s="162">
        <f t="shared" si="13"/>
        <v>0</v>
      </c>
      <c r="W46" s="11"/>
      <c r="X46" s="11">
        <v>0</v>
      </c>
      <c r="Y46" s="10"/>
      <c r="Z46" s="11">
        <v>0</v>
      </c>
    </row>
    <row r="47" spans="1:26" ht="35.1" customHeight="1" x14ac:dyDescent="0.25">
      <c r="A47" s="169">
        <v>21</v>
      </c>
      <c r="B47" s="170" t="s">
        <v>41</v>
      </c>
      <c r="C47" s="184" t="s">
        <v>386</v>
      </c>
      <c r="D47" s="170" t="s">
        <v>387</v>
      </c>
      <c r="E47" s="170" t="s">
        <v>94</v>
      </c>
      <c r="F47" s="171">
        <v>160.75</v>
      </c>
      <c r="G47" s="172"/>
      <c r="H47" s="172"/>
      <c r="I47" s="173">
        <f t="shared" si="7"/>
        <v>0</v>
      </c>
      <c r="J47" s="173">
        <f t="shared" si="8"/>
        <v>0</v>
      </c>
      <c r="K47" s="10">
        <f t="shared" si="9"/>
        <v>0</v>
      </c>
      <c r="L47" s="10">
        <f t="shared" si="10"/>
        <v>0</v>
      </c>
      <c r="M47" s="10">
        <f t="shared" si="11"/>
        <v>0</v>
      </c>
      <c r="N47" s="11">
        <v>0</v>
      </c>
      <c r="O47" s="11"/>
      <c r="P47" s="162">
        <v>0</v>
      </c>
      <c r="Q47" s="162"/>
      <c r="R47" s="162">
        <v>0</v>
      </c>
      <c r="S47" s="162">
        <f t="shared" si="12"/>
        <v>0</v>
      </c>
      <c r="T47" s="162"/>
      <c r="U47" s="162"/>
      <c r="V47" s="162">
        <f t="shared" si="13"/>
        <v>0</v>
      </c>
      <c r="W47" s="11"/>
      <c r="X47" s="11">
        <v>0</v>
      </c>
      <c r="Y47" s="10"/>
      <c r="Z47" s="11">
        <v>0</v>
      </c>
    </row>
    <row r="48" spans="1:26" ht="24.95" customHeight="1" x14ac:dyDescent="0.25">
      <c r="A48" s="163">
        <v>22</v>
      </c>
      <c r="B48" s="164" t="s">
        <v>154</v>
      </c>
      <c r="C48" s="182" t="s">
        <v>165</v>
      </c>
      <c r="D48" s="164" t="s">
        <v>166</v>
      </c>
      <c r="E48" s="164" t="s">
        <v>94</v>
      </c>
      <c r="F48" s="165">
        <v>160.75</v>
      </c>
      <c r="G48" s="166"/>
      <c r="H48" s="166"/>
      <c r="I48" s="167">
        <f t="shared" si="7"/>
        <v>0</v>
      </c>
      <c r="J48" s="167">
        <f t="shared" si="8"/>
        <v>0</v>
      </c>
      <c r="K48" s="10">
        <f t="shared" si="9"/>
        <v>0</v>
      </c>
      <c r="L48" s="10">
        <f t="shared" si="10"/>
        <v>0</v>
      </c>
      <c r="M48" s="10">
        <f t="shared" si="11"/>
        <v>0</v>
      </c>
      <c r="N48" s="11">
        <v>0</v>
      </c>
      <c r="O48" s="11"/>
      <c r="P48" s="162">
        <v>3.3000000000000005E-4</v>
      </c>
      <c r="Q48" s="162"/>
      <c r="R48" s="162">
        <v>3.3000000000000005E-4</v>
      </c>
      <c r="S48" s="162">
        <f t="shared" si="12"/>
        <v>5.2999999999999999E-2</v>
      </c>
      <c r="T48" s="162"/>
      <c r="U48" s="162"/>
      <c r="V48" s="162">
        <f t="shared" si="13"/>
        <v>0</v>
      </c>
      <c r="W48" s="11"/>
      <c r="X48" s="11">
        <v>0</v>
      </c>
      <c r="Y48" s="10"/>
      <c r="Z48" s="11">
        <v>0</v>
      </c>
    </row>
    <row r="49" spans="1:26" ht="24.95" customHeight="1" x14ac:dyDescent="0.25">
      <c r="A49" s="169">
        <v>23</v>
      </c>
      <c r="B49" s="170" t="s">
        <v>167</v>
      </c>
      <c r="C49" s="184" t="s">
        <v>168</v>
      </c>
      <c r="D49" s="170" t="s">
        <v>169</v>
      </c>
      <c r="E49" s="170" t="s">
        <v>94</v>
      </c>
      <c r="F49" s="171">
        <v>161.55099999999999</v>
      </c>
      <c r="G49" s="172"/>
      <c r="H49" s="172"/>
      <c r="I49" s="173">
        <f t="shared" si="7"/>
        <v>0</v>
      </c>
      <c r="J49" s="173">
        <f t="shared" si="8"/>
        <v>0</v>
      </c>
      <c r="K49" s="10">
        <f t="shared" si="9"/>
        <v>0</v>
      </c>
      <c r="L49" s="10">
        <f t="shared" si="10"/>
        <v>0</v>
      </c>
      <c r="M49" s="10">
        <f t="shared" si="11"/>
        <v>0</v>
      </c>
      <c r="N49" s="11">
        <v>0</v>
      </c>
      <c r="O49" s="11"/>
      <c r="P49" s="162">
        <v>0</v>
      </c>
      <c r="Q49" s="162"/>
      <c r="R49" s="162">
        <v>0</v>
      </c>
      <c r="S49" s="162">
        <f t="shared" si="12"/>
        <v>0</v>
      </c>
      <c r="T49" s="162"/>
      <c r="U49" s="162"/>
      <c r="V49" s="162">
        <f t="shared" si="13"/>
        <v>0</v>
      </c>
      <c r="W49" s="11"/>
      <c r="X49" s="11">
        <v>0</v>
      </c>
      <c r="Y49" s="10"/>
      <c r="Z49" s="11">
        <v>0</v>
      </c>
    </row>
    <row r="50" spans="1:26" ht="24.95" customHeight="1" x14ac:dyDescent="0.25">
      <c r="A50" s="163">
        <v>24</v>
      </c>
      <c r="B50" s="164" t="s">
        <v>154</v>
      </c>
      <c r="C50" s="182" t="s">
        <v>192</v>
      </c>
      <c r="D50" s="164" t="s">
        <v>193</v>
      </c>
      <c r="E50" s="164" t="s">
        <v>94</v>
      </c>
      <c r="F50" s="165">
        <v>140.47900000000001</v>
      </c>
      <c r="G50" s="166"/>
      <c r="H50" s="166"/>
      <c r="I50" s="167">
        <f t="shared" si="7"/>
        <v>0</v>
      </c>
      <c r="J50" s="167">
        <f t="shared" si="8"/>
        <v>0</v>
      </c>
      <c r="K50" s="10">
        <f t="shared" si="9"/>
        <v>0</v>
      </c>
      <c r="L50" s="10">
        <f t="shared" si="10"/>
        <v>0</v>
      </c>
      <c r="M50" s="10">
        <f t="shared" si="11"/>
        <v>0</v>
      </c>
      <c r="N50" s="11">
        <v>0</v>
      </c>
      <c r="O50" s="11"/>
      <c r="P50" s="162">
        <v>0</v>
      </c>
      <c r="Q50" s="162"/>
      <c r="R50" s="162">
        <v>0</v>
      </c>
      <c r="S50" s="162">
        <f t="shared" si="12"/>
        <v>0</v>
      </c>
      <c r="T50" s="162"/>
      <c r="U50" s="162"/>
      <c r="V50" s="162">
        <f t="shared" si="13"/>
        <v>0</v>
      </c>
      <c r="W50" s="11"/>
      <c r="X50" s="11">
        <v>0</v>
      </c>
      <c r="Y50" s="10"/>
      <c r="Z50" s="11">
        <v>0</v>
      </c>
    </row>
    <row r="51" spans="1:26" ht="24.95" customHeight="1" x14ac:dyDescent="0.25">
      <c r="A51" s="169">
        <v>25</v>
      </c>
      <c r="B51" s="170" t="s">
        <v>167</v>
      </c>
      <c r="C51" s="184" t="s">
        <v>194</v>
      </c>
      <c r="D51" s="170" t="s">
        <v>195</v>
      </c>
      <c r="E51" s="170" t="s">
        <v>94</v>
      </c>
      <c r="F51" s="171">
        <v>185.78399999999999</v>
      </c>
      <c r="G51" s="172"/>
      <c r="H51" s="172"/>
      <c r="I51" s="173">
        <f t="shared" si="7"/>
        <v>0</v>
      </c>
      <c r="J51" s="173">
        <f t="shared" si="8"/>
        <v>0</v>
      </c>
      <c r="K51" s="10">
        <f t="shared" si="9"/>
        <v>0</v>
      </c>
      <c r="L51" s="10">
        <f t="shared" si="10"/>
        <v>0</v>
      </c>
      <c r="M51" s="10">
        <f t="shared" si="11"/>
        <v>0</v>
      </c>
      <c r="N51" s="11">
        <v>0</v>
      </c>
      <c r="O51" s="11"/>
      <c r="P51" s="162">
        <v>0</v>
      </c>
      <c r="Q51" s="162"/>
      <c r="R51" s="162">
        <v>0</v>
      </c>
      <c r="S51" s="162">
        <f t="shared" si="12"/>
        <v>0</v>
      </c>
      <c r="T51" s="162"/>
      <c r="U51" s="162"/>
      <c r="V51" s="162">
        <f t="shared" si="13"/>
        <v>0</v>
      </c>
      <c r="W51" s="11"/>
      <c r="X51" s="11">
        <v>0</v>
      </c>
      <c r="Y51" s="10"/>
      <c r="Z51" s="11">
        <v>0</v>
      </c>
    </row>
    <row r="52" spans="1:26" ht="24.95" customHeight="1" x14ac:dyDescent="0.25">
      <c r="A52" s="163">
        <v>26</v>
      </c>
      <c r="B52" s="164" t="s">
        <v>154</v>
      </c>
      <c r="C52" s="182" t="s">
        <v>196</v>
      </c>
      <c r="D52" s="164" t="s">
        <v>197</v>
      </c>
      <c r="E52" s="164" t="s">
        <v>99</v>
      </c>
      <c r="F52" s="165">
        <v>0.36299999999999999</v>
      </c>
      <c r="G52" s="166"/>
      <c r="H52" s="166"/>
      <c r="I52" s="167">
        <f t="shared" si="7"/>
        <v>0</v>
      </c>
      <c r="J52" s="167">
        <f t="shared" si="8"/>
        <v>0</v>
      </c>
      <c r="K52" s="10">
        <f t="shared" si="9"/>
        <v>0</v>
      </c>
      <c r="L52" s="10">
        <f t="shared" si="10"/>
        <v>0</v>
      </c>
      <c r="M52" s="10">
        <f t="shared" si="11"/>
        <v>0</v>
      </c>
      <c r="N52" s="11">
        <v>0</v>
      </c>
      <c r="O52" s="11"/>
      <c r="P52" s="162">
        <v>0</v>
      </c>
      <c r="Q52" s="162"/>
      <c r="R52" s="162">
        <v>0</v>
      </c>
      <c r="S52" s="162">
        <f t="shared" si="12"/>
        <v>0</v>
      </c>
      <c r="T52" s="162"/>
      <c r="U52" s="162"/>
      <c r="V52" s="162">
        <f t="shared" si="13"/>
        <v>0</v>
      </c>
      <c r="W52" s="11"/>
      <c r="X52" s="11">
        <v>0</v>
      </c>
      <c r="Y52" s="10"/>
      <c r="Z52" s="11">
        <v>0</v>
      </c>
    </row>
    <row r="53" spans="1:26" ht="24.95" customHeight="1" x14ac:dyDescent="0.25">
      <c r="A53" s="163">
        <v>27</v>
      </c>
      <c r="B53" s="164" t="s">
        <v>154</v>
      </c>
      <c r="C53" s="182" t="s">
        <v>388</v>
      </c>
      <c r="D53" s="164" t="s">
        <v>389</v>
      </c>
      <c r="E53" s="164" t="s">
        <v>34</v>
      </c>
      <c r="F53" s="165">
        <v>76</v>
      </c>
      <c r="G53" s="166"/>
      <c r="H53" s="166"/>
      <c r="I53" s="167">
        <f t="shared" si="7"/>
        <v>0</v>
      </c>
      <c r="J53" s="167">
        <f t="shared" si="8"/>
        <v>0</v>
      </c>
      <c r="K53" s="10">
        <f t="shared" si="9"/>
        <v>0</v>
      </c>
      <c r="L53" s="10">
        <f t="shared" si="10"/>
        <v>0</v>
      </c>
      <c r="M53" s="10">
        <f t="shared" si="11"/>
        <v>0</v>
      </c>
      <c r="N53" s="11">
        <v>0</v>
      </c>
      <c r="O53" s="11"/>
      <c r="P53" s="162">
        <v>4.0000000000000003E-5</v>
      </c>
      <c r="Q53" s="162"/>
      <c r="R53" s="162">
        <v>4.0000000000000003E-5</v>
      </c>
      <c r="S53" s="162">
        <f t="shared" si="12"/>
        <v>3.0000000000000001E-3</v>
      </c>
      <c r="T53" s="162"/>
      <c r="U53" s="162"/>
      <c r="V53" s="162">
        <f t="shared" si="13"/>
        <v>0</v>
      </c>
      <c r="W53" s="11"/>
      <c r="X53" s="11">
        <v>0</v>
      </c>
      <c r="Y53" s="10"/>
      <c r="Z53" s="11">
        <v>0</v>
      </c>
    </row>
    <row r="54" spans="1:26" ht="24.95" customHeight="1" x14ac:dyDescent="0.25">
      <c r="A54" s="163">
        <v>28</v>
      </c>
      <c r="B54" s="164" t="s">
        <v>154</v>
      </c>
      <c r="C54" s="182" t="s">
        <v>390</v>
      </c>
      <c r="D54" s="164" t="s">
        <v>391</v>
      </c>
      <c r="E54" s="164" t="s">
        <v>34</v>
      </c>
      <c r="F54" s="165">
        <v>76</v>
      </c>
      <c r="G54" s="166"/>
      <c r="H54" s="166"/>
      <c r="I54" s="167">
        <f t="shared" si="7"/>
        <v>0</v>
      </c>
      <c r="J54" s="167">
        <f t="shared" si="8"/>
        <v>0</v>
      </c>
      <c r="K54" s="10">
        <f t="shared" si="9"/>
        <v>0</v>
      </c>
      <c r="L54" s="10">
        <f t="shared" si="10"/>
        <v>0</v>
      </c>
      <c r="M54" s="10">
        <f t="shared" si="11"/>
        <v>0</v>
      </c>
      <c r="N54" s="11">
        <v>0</v>
      </c>
      <c r="O54" s="11"/>
      <c r="P54" s="162">
        <v>3.0000000000000001E-5</v>
      </c>
      <c r="Q54" s="162"/>
      <c r="R54" s="162">
        <v>3.0000000000000001E-5</v>
      </c>
      <c r="S54" s="162">
        <f t="shared" si="12"/>
        <v>2E-3</v>
      </c>
      <c r="T54" s="162"/>
      <c r="U54" s="162"/>
      <c r="V54" s="162">
        <f t="shared" si="13"/>
        <v>0</v>
      </c>
      <c r="W54" s="11"/>
      <c r="X54" s="11">
        <v>0</v>
      </c>
      <c r="Y54" s="10"/>
      <c r="Z54" s="11">
        <v>0</v>
      </c>
    </row>
    <row r="55" spans="1:26" x14ac:dyDescent="0.25">
      <c r="A55" s="159"/>
      <c r="B55" s="11"/>
      <c r="C55" s="160" t="s">
        <v>152</v>
      </c>
      <c r="D55" s="161" t="s">
        <v>153</v>
      </c>
      <c r="E55" s="12"/>
      <c r="F55" s="158"/>
      <c r="G55" s="149">
        <f>ROUND((SUM(L44:L54))/1,2)</f>
        <v>0</v>
      </c>
      <c r="H55" s="149">
        <f>ROUND((SUM(M44:M54))/1,2)</f>
        <v>0</v>
      </c>
      <c r="I55" s="149">
        <f>ROUND((SUM(I44:I54))/1,2)</f>
        <v>0</v>
      </c>
      <c r="J55" s="149"/>
      <c r="K55" s="12"/>
      <c r="L55" s="12">
        <f>ROUND((SUM(L44:L54))/1,2)</f>
        <v>0</v>
      </c>
      <c r="M55" s="12">
        <f>ROUND((SUM(M44:M54))/1,2)</f>
        <v>0</v>
      </c>
      <c r="N55" s="12"/>
      <c r="O55" s="12"/>
      <c r="P55" s="158"/>
      <c r="Q55" s="158"/>
      <c r="R55" s="158"/>
      <c r="S55" s="158">
        <f>ROUND((SUM(S44:S54))/1,2)</f>
        <v>0.06</v>
      </c>
      <c r="T55" s="158"/>
      <c r="U55" s="158"/>
      <c r="V55" s="158">
        <f>ROUND((SUM(V44:V54))/1,2)</f>
        <v>1.41</v>
      </c>
      <c r="W55" s="11"/>
      <c r="X55" s="11"/>
      <c r="Y55" s="10"/>
      <c r="Z55" s="11"/>
    </row>
    <row r="56" spans="1:26" x14ac:dyDescent="0.25">
      <c r="A56" s="159"/>
      <c r="B56" s="11"/>
      <c r="C56" s="183"/>
      <c r="D56" s="11"/>
      <c r="E56" s="11"/>
      <c r="F56" s="162"/>
      <c r="G56" s="10"/>
      <c r="H56" s="10"/>
      <c r="I56" s="10"/>
      <c r="J56" s="10"/>
      <c r="K56" s="11"/>
      <c r="L56" s="11"/>
      <c r="M56" s="11"/>
      <c r="N56" s="11"/>
      <c r="O56" s="11"/>
      <c r="P56" s="162"/>
      <c r="Q56" s="162"/>
      <c r="R56" s="162"/>
      <c r="S56" s="162"/>
      <c r="T56" s="162"/>
      <c r="U56" s="162"/>
      <c r="V56" s="162"/>
      <c r="W56" s="11"/>
      <c r="X56" s="11"/>
      <c r="Y56" s="10"/>
      <c r="Z56" s="11"/>
    </row>
    <row r="57" spans="1:26" x14ac:dyDescent="0.25">
      <c r="A57" s="159"/>
      <c r="B57" s="11"/>
      <c r="C57" s="160" t="s">
        <v>198</v>
      </c>
      <c r="D57" s="161" t="s">
        <v>199</v>
      </c>
      <c r="E57" s="11"/>
      <c r="F57" s="162"/>
      <c r="G57" s="10"/>
      <c r="H57" s="10"/>
      <c r="I57" s="10"/>
      <c r="J57" s="10"/>
      <c r="K57" s="11"/>
      <c r="L57" s="11"/>
      <c r="M57" s="11"/>
      <c r="N57" s="11"/>
      <c r="O57" s="11"/>
      <c r="P57" s="162"/>
      <c r="Q57" s="162"/>
      <c r="R57" s="162"/>
      <c r="S57" s="162"/>
      <c r="T57" s="162"/>
      <c r="U57" s="162"/>
      <c r="V57" s="162"/>
      <c r="W57" s="11"/>
      <c r="X57" s="11"/>
      <c r="Y57" s="10"/>
      <c r="Z57" s="11"/>
    </row>
    <row r="58" spans="1:26" ht="24.95" customHeight="1" x14ac:dyDescent="0.25">
      <c r="A58" s="163">
        <v>29</v>
      </c>
      <c r="B58" s="164" t="s">
        <v>200</v>
      </c>
      <c r="C58" s="182" t="s">
        <v>201</v>
      </c>
      <c r="D58" s="164" t="s">
        <v>202</v>
      </c>
      <c r="E58" s="164" t="s">
        <v>94</v>
      </c>
      <c r="F58" s="165">
        <v>140.47900000000001</v>
      </c>
      <c r="G58" s="166"/>
      <c r="H58" s="166"/>
      <c r="I58" s="167">
        <f>ROUND(F58*(G58+H58),2)</f>
        <v>0</v>
      </c>
      <c r="J58" s="167">
        <f>ROUND(F58*(N58),2)</f>
        <v>0</v>
      </c>
      <c r="K58" s="10">
        <f>ROUND(F58*(O58),2)</f>
        <v>0</v>
      </c>
      <c r="L58" s="10">
        <f>ROUND(F58*(G58),2)</f>
        <v>0</v>
      </c>
      <c r="M58" s="10">
        <f>ROUND(F58*(H58),2)</f>
        <v>0</v>
      </c>
      <c r="N58" s="11">
        <v>0</v>
      </c>
      <c r="O58" s="11"/>
      <c r="P58" s="162">
        <v>1.085E-3</v>
      </c>
      <c r="Q58" s="162"/>
      <c r="R58" s="162">
        <v>1.085E-3</v>
      </c>
      <c r="S58" s="162">
        <f>ROUND(F58*(P58),3)</f>
        <v>0.152</v>
      </c>
      <c r="T58" s="162"/>
      <c r="U58" s="162"/>
      <c r="V58" s="162">
        <f>ROUND(F58*(X58),3)</f>
        <v>0</v>
      </c>
      <c r="W58" s="11"/>
      <c r="X58" s="11">
        <v>0</v>
      </c>
      <c r="Y58" s="10"/>
      <c r="Z58" s="11">
        <v>0</v>
      </c>
    </row>
    <row r="59" spans="1:26" ht="24.95" customHeight="1" x14ac:dyDescent="0.25">
      <c r="A59" s="169">
        <v>30</v>
      </c>
      <c r="B59" s="170" t="s">
        <v>41</v>
      </c>
      <c r="C59" s="184" t="s">
        <v>203</v>
      </c>
      <c r="D59" s="170" t="s">
        <v>204</v>
      </c>
      <c r="E59" s="170" t="s">
        <v>94</v>
      </c>
      <c r="F59" s="171">
        <v>161.55099999999999</v>
      </c>
      <c r="G59" s="172"/>
      <c r="H59" s="172"/>
      <c r="I59" s="173">
        <f>ROUND(F59*(G59+H59),2)</f>
        <v>0</v>
      </c>
      <c r="J59" s="173">
        <f>ROUND(F59*(N59),2)</f>
        <v>0</v>
      </c>
      <c r="K59" s="10">
        <f>ROUND(F59*(O59),2)</f>
        <v>0</v>
      </c>
      <c r="L59" s="10">
        <f>ROUND(F59*(G59),2)</f>
        <v>0</v>
      </c>
      <c r="M59" s="10">
        <f>ROUND(F59*(H59),2)</f>
        <v>0</v>
      </c>
      <c r="N59" s="11">
        <v>0</v>
      </c>
      <c r="O59" s="11"/>
      <c r="P59" s="162">
        <v>0</v>
      </c>
      <c r="Q59" s="162"/>
      <c r="R59" s="162">
        <v>0</v>
      </c>
      <c r="S59" s="162">
        <f>ROUND(F59*(P59),3)</f>
        <v>0</v>
      </c>
      <c r="T59" s="162"/>
      <c r="U59" s="162"/>
      <c r="V59" s="162">
        <f>ROUND(F59*(X59),3)</f>
        <v>0</v>
      </c>
      <c r="W59" s="11"/>
      <c r="X59" s="11">
        <v>0</v>
      </c>
      <c r="Y59" s="10"/>
      <c r="Z59" s="11">
        <v>0</v>
      </c>
    </row>
    <row r="60" spans="1:26" ht="24.95" customHeight="1" x14ac:dyDescent="0.25">
      <c r="A60" s="169">
        <v>31</v>
      </c>
      <c r="B60" s="170" t="s">
        <v>41</v>
      </c>
      <c r="C60" s="184" t="s">
        <v>392</v>
      </c>
      <c r="D60" s="170" t="s">
        <v>393</v>
      </c>
      <c r="E60" s="170" t="s">
        <v>94</v>
      </c>
      <c r="F60" s="171">
        <v>161.55099999999999</v>
      </c>
      <c r="G60" s="172"/>
      <c r="H60" s="172"/>
      <c r="I60" s="173">
        <f>ROUND(F60*(G60+H60),2)</f>
        <v>0</v>
      </c>
      <c r="J60" s="173">
        <f>ROUND(F60*(N60),2)</f>
        <v>0</v>
      </c>
      <c r="K60" s="10">
        <f>ROUND(F60*(O60),2)</f>
        <v>0</v>
      </c>
      <c r="L60" s="10">
        <f>ROUND(F60*(G60),2)</f>
        <v>0</v>
      </c>
      <c r="M60" s="10">
        <f>ROUND(F60*(H60),2)</f>
        <v>0</v>
      </c>
      <c r="N60" s="11">
        <v>0</v>
      </c>
      <c r="O60" s="11"/>
      <c r="P60" s="162">
        <v>0</v>
      </c>
      <c r="Q60" s="162"/>
      <c r="R60" s="162">
        <v>0</v>
      </c>
      <c r="S60" s="162">
        <f>ROUND(F60*(P60),3)</f>
        <v>0</v>
      </c>
      <c r="T60" s="162"/>
      <c r="U60" s="162"/>
      <c r="V60" s="162">
        <f>ROUND(F60*(X60),3)</f>
        <v>0</v>
      </c>
      <c r="W60" s="11"/>
      <c r="X60" s="11">
        <v>0</v>
      </c>
      <c r="Y60" s="10"/>
      <c r="Z60" s="11">
        <v>0</v>
      </c>
    </row>
    <row r="61" spans="1:26" ht="24.95" customHeight="1" x14ac:dyDescent="0.25">
      <c r="A61" s="163">
        <v>32</v>
      </c>
      <c r="B61" s="164" t="s">
        <v>205</v>
      </c>
      <c r="C61" s="182" t="s">
        <v>206</v>
      </c>
      <c r="D61" s="164" t="s">
        <v>207</v>
      </c>
      <c r="E61" s="164" t="s">
        <v>99</v>
      </c>
      <c r="F61" s="165">
        <v>3.556</v>
      </c>
      <c r="G61" s="166"/>
      <c r="H61" s="166"/>
      <c r="I61" s="167">
        <f>ROUND(F61*(G61+H61),2)</f>
        <v>0</v>
      </c>
      <c r="J61" s="167">
        <f>ROUND(F61*(N61),2)</f>
        <v>0</v>
      </c>
      <c r="K61" s="10">
        <f>ROUND(F61*(O61),2)</f>
        <v>0</v>
      </c>
      <c r="L61" s="10">
        <f>ROUND(F61*(G61),2)</f>
        <v>0</v>
      </c>
      <c r="M61" s="10">
        <f>ROUND(F61*(H61),2)</f>
        <v>0</v>
      </c>
      <c r="N61" s="11">
        <v>0</v>
      </c>
      <c r="O61" s="11"/>
      <c r="P61" s="162">
        <v>0</v>
      </c>
      <c r="Q61" s="162"/>
      <c r="R61" s="162">
        <v>0</v>
      </c>
      <c r="S61" s="162">
        <f>ROUND(F61*(P61),3)</f>
        <v>0</v>
      </c>
      <c r="T61" s="162"/>
      <c r="U61" s="162"/>
      <c r="V61" s="162">
        <f>ROUND(F61*(X61),3)</f>
        <v>0</v>
      </c>
      <c r="W61" s="11"/>
      <c r="X61" s="11">
        <v>0</v>
      </c>
      <c r="Y61" s="10"/>
      <c r="Z61" s="11">
        <v>0</v>
      </c>
    </row>
    <row r="62" spans="1:26" x14ac:dyDescent="0.25">
      <c r="A62" s="159"/>
      <c r="B62" s="11"/>
      <c r="C62" s="160" t="s">
        <v>198</v>
      </c>
      <c r="D62" s="161" t="s">
        <v>199</v>
      </c>
      <c r="E62" s="12"/>
      <c r="F62" s="158"/>
      <c r="G62" s="149">
        <f>ROUND((SUM(L57:L61))/1,2)</f>
        <v>0</v>
      </c>
      <c r="H62" s="149">
        <f>ROUND((SUM(M57:M61))/1,2)</f>
        <v>0</v>
      </c>
      <c r="I62" s="149">
        <f>ROUND((SUM(I57:I61))/1,2)</f>
        <v>0</v>
      </c>
      <c r="J62" s="149"/>
      <c r="K62" s="12"/>
      <c r="L62" s="12">
        <f>ROUND((SUM(L57:L61))/1,2)</f>
        <v>0</v>
      </c>
      <c r="M62" s="12">
        <f>ROUND((SUM(M57:M61))/1,2)</f>
        <v>0</v>
      </c>
      <c r="N62" s="12"/>
      <c r="O62" s="12"/>
      <c r="P62" s="158"/>
      <c r="Q62" s="158"/>
      <c r="R62" s="158"/>
      <c r="S62" s="158">
        <f>ROUND((SUM(S57:S61))/1,2)</f>
        <v>0.15</v>
      </c>
      <c r="T62" s="158"/>
      <c r="U62" s="158"/>
      <c r="V62" s="158">
        <f>ROUND((SUM(V57:V61))/1,2)</f>
        <v>0</v>
      </c>
      <c r="W62" s="11"/>
      <c r="X62" s="11"/>
      <c r="Y62" s="10"/>
      <c r="Z62" s="11"/>
    </row>
    <row r="63" spans="1:26" x14ac:dyDescent="0.25">
      <c r="A63" s="159"/>
      <c r="B63" s="11"/>
      <c r="C63" s="183"/>
      <c r="D63" s="11"/>
      <c r="E63" s="11"/>
      <c r="F63" s="162"/>
      <c r="G63" s="10"/>
      <c r="H63" s="10"/>
      <c r="I63" s="10"/>
      <c r="J63" s="10"/>
      <c r="K63" s="11"/>
      <c r="L63" s="11"/>
      <c r="M63" s="11"/>
      <c r="N63" s="11"/>
      <c r="O63" s="11"/>
      <c r="P63" s="162"/>
      <c r="Q63" s="162"/>
      <c r="R63" s="162"/>
      <c r="S63" s="162"/>
      <c r="T63" s="162"/>
      <c r="U63" s="162"/>
      <c r="V63" s="162"/>
      <c r="W63" s="11"/>
      <c r="X63" s="11"/>
      <c r="Y63" s="10"/>
      <c r="Z63" s="11"/>
    </row>
    <row r="64" spans="1:26" x14ac:dyDescent="0.25">
      <c r="A64" s="159"/>
      <c r="B64" s="11"/>
      <c r="C64" s="160" t="s">
        <v>208</v>
      </c>
      <c r="D64" s="161" t="s">
        <v>209</v>
      </c>
      <c r="E64" s="11"/>
      <c r="F64" s="162"/>
      <c r="G64" s="10"/>
      <c r="H64" s="10"/>
      <c r="I64" s="10"/>
      <c r="J64" s="10"/>
      <c r="K64" s="11"/>
      <c r="L64" s="11"/>
      <c r="M64" s="11"/>
      <c r="N64" s="11"/>
      <c r="O64" s="11"/>
      <c r="P64" s="162"/>
      <c r="Q64" s="162"/>
      <c r="R64" s="162"/>
      <c r="S64" s="162"/>
      <c r="T64" s="162"/>
      <c r="U64" s="162"/>
      <c r="V64" s="162"/>
      <c r="W64" s="11"/>
      <c r="X64" s="11"/>
      <c r="Y64" s="10"/>
      <c r="Z64" s="11"/>
    </row>
    <row r="65" spans="1:26" ht="24.95" customHeight="1" x14ac:dyDescent="0.25">
      <c r="A65" s="163">
        <v>33</v>
      </c>
      <c r="B65" s="164" t="s">
        <v>215</v>
      </c>
      <c r="C65" s="182" t="s">
        <v>216</v>
      </c>
      <c r="D65" s="164" t="s">
        <v>217</v>
      </c>
      <c r="E65" s="164" t="s">
        <v>34</v>
      </c>
      <c r="F65" s="165">
        <v>400</v>
      </c>
      <c r="G65" s="166"/>
      <c r="H65" s="166"/>
      <c r="I65" s="167">
        <f>ROUND(F65*(G65+H65),2)</f>
        <v>0</v>
      </c>
      <c r="J65" s="167">
        <f>ROUND(F65*(N65),2)</f>
        <v>0</v>
      </c>
      <c r="K65" s="10">
        <f>ROUND(F65*(O65),2)</f>
        <v>0</v>
      </c>
      <c r="L65" s="10">
        <f>ROUND(F65*(G65),2)</f>
        <v>0</v>
      </c>
      <c r="M65" s="10">
        <f>ROUND(F65*(H65),2)</f>
        <v>0</v>
      </c>
      <c r="N65" s="11">
        <v>0</v>
      </c>
      <c r="O65" s="11"/>
      <c r="P65" s="162">
        <v>2.5999999999999998E-4</v>
      </c>
      <c r="Q65" s="162"/>
      <c r="R65" s="162">
        <v>2.5999999999999998E-4</v>
      </c>
      <c r="S65" s="162">
        <f>ROUND(F65*(P65),3)</f>
        <v>0.104</v>
      </c>
      <c r="T65" s="162"/>
      <c r="U65" s="162"/>
      <c r="V65" s="162">
        <f>ROUND(F65*(X65),3)</f>
        <v>0</v>
      </c>
      <c r="W65" s="11"/>
      <c r="X65" s="11">
        <v>0</v>
      </c>
      <c r="Y65" s="10"/>
      <c r="Z65" s="11">
        <v>0</v>
      </c>
    </row>
    <row r="66" spans="1:26" ht="24.95" customHeight="1" x14ac:dyDescent="0.25">
      <c r="A66" s="169">
        <v>34</v>
      </c>
      <c r="B66" s="170" t="s">
        <v>41</v>
      </c>
      <c r="C66" s="184" t="s">
        <v>220</v>
      </c>
      <c r="D66" s="170" t="s">
        <v>221</v>
      </c>
      <c r="E66" s="170" t="s">
        <v>28</v>
      </c>
      <c r="F66" s="171">
        <v>4.7</v>
      </c>
      <c r="G66" s="172"/>
      <c r="H66" s="172"/>
      <c r="I66" s="173">
        <f>ROUND(F66*(G66+H66),2)</f>
        <v>0</v>
      </c>
      <c r="J66" s="173">
        <f>ROUND(F66*(N66),2)</f>
        <v>0</v>
      </c>
      <c r="K66" s="10">
        <f>ROUND(F66*(O66),2)</f>
        <v>0</v>
      </c>
      <c r="L66" s="10">
        <f>ROUND(F66*(G66),2)</f>
        <v>0</v>
      </c>
      <c r="M66" s="10">
        <f>ROUND(F66*(H66),2)</f>
        <v>0</v>
      </c>
      <c r="N66" s="11">
        <v>0</v>
      </c>
      <c r="O66" s="11"/>
      <c r="P66" s="162">
        <v>0</v>
      </c>
      <c r="Q66" s="162"/>
      <c r="R66" s="162">
        <v>0</v>
      </c>
      <c r="S66" s="162">
        <f>ROUND(F66*(P66),3)</f>
        <v>0</v>
      </c>
      <c r="T66" s="162"/>
      <c r="U66" s="162"/>
      <c r="V66" s="162">
        <f>ROUND(F66*(X66),3)</f>
        <v>0</v>
      </c>
      <c r="W66" s="11"/>
      <c r="X66" s="11">
        <v>0</v>
      </c>
      <c r="Y66" s="10"/>
      <c r="Z66" s="11">
        <v>0</v>
      </c>
    </row>
    <row r="67" spans="1:26" ht="24.95" customHeight="1" x14ac:dyDescent="0.25">
      <c r="A67" s="163">
        <v>35</v>
      </c>
      <c r="B67" s="164" t="s">
        <v>31</v>
      </c>
      <c r="C67" s="182" t="s">
        <v>222</v>
      </c>
      <c r="D67" s="164" t="s">
        <v>223</v>
      </c>
      <c r="E67" s="164" t="s">
        <v>94</v>
      </c>
      <c r="F67" s="165">
        <v>191.2</v>
      </c>
      <c r="G67" s="166"/>
      <c r="H67" s="166"/>
      <c r="I67" s="167">
        <f>ROUND(F67*(G67+H67),2)</f>
        <v>0</v>
      </c>
      <c r="J67" s="167">
        <f>ROUND(F67*(N67),2)</f>
        <v>0</v>
      </c>
      <c r="K67" s="10">
        <f>ROUND(F67*(O67),2)</f>
        <v>0</v>
      </c>
      <c r="L67" s="10">
        <f>ROUND(F67*(G67),2)</f>
        <v>0</v>
      </c>
      <c r="M67" s="10">
        <f>ROUND(F67*(H67),2)</f>
        <v>0</v>
      </c>
      <c r="N67" s="11">
        <v>0</v>
      </c>
      <c r="O67" s="11"/>
      <c r="P67" s="162">
        <v>0</v>
      </c>
      <c r="Q67" s="162"/>
      <c r="R67" s="162">
        <v>0</v>
      </c>
      <c r="S67" s="162">
        <f>ROUND(F67*(P67),3)</f>
        <v>0</v>
      </c>
      <c r="T67" s="162"/>
      <c r="U67" s="162"/>
      <c r="V67" s="162">
        <f>ROUND(F67*(X67),3)</f>
        <v>0</v>
      </c>
      <c r="W67" s="11"/>
      <c r="X67" s="11">
        <v>0</v>
      </c>
      <c r="Y67" s="10"/>
      <c r="Z67" s="11">
        <v>0</v>
      </c>
    </row>
    <row r="68" spans="1:26" ht="24.95" customHeight="1" x14ac:dyDescent="0.25">
      <c r="A68" s="169">
        <v>36</v>
      </c>
      <c r="B68" s="170" t="s">
        <v>41</v>
      </c>
      <c r="C68" s="184" t="s">
        <v>224</v>
      </c>
      <c r="D68" s="170" t="s">
        <v>225</v>
      </c>
      <c r="E68" s="170" t="s">
        <v>94</v>
      </c>
      <c r="F68" s="171">
        <v>202.58</v>
      </c>
      <c r="G68" s="172"/>
      <c r="H68" s="172"/>
      <c r="I68" s="173">
        <f>ROUND(F68*(G68+H68),2)</f>
        <v>0</v>
      </c>
      <c r="J68" s="173">
        <f>ROUND(F68*(N68),2)</f>
        <v>0</v>
      </c>
      <c r="K68" s="10">
        <f>ROUND(F68*(O68),2)</f>
        <v>0</v>
      </c>
      <c r="L68" s="10">
        <f>ROUND(F68*(G68),2)</f>
        <v>0</v>
      </c>
      <c r="M68" s="10">
        <f>ROUND(F68*(H68),2)</f>
        <v>0</v>
      </c>
      <c r="N68" s="11">
        <v>0</v>
      </c>
      <c r="O68" s="11"/>
      <c r="P68" s="162">
        <v>0</v>
      </c>
      <c r="Q68" s="162"/>
      <c r="R68" s="162">
        <v>0</v>
      </c>
      <c r="S68" s="162">
        <f>ROUND(F68*(P68),3)</f>
        <v>0</v>
      </c>
      <c r="T68" s="162"/>
      <c r="U68" s="162"/>
      <c r="V68" s="162">
        <f>ROUND(F68*(X68),3)</f>
        <v>0</v>
      </c>
      <c r="W68" s="11"/>
      <c r="X68" s="11">
        <v>0</v>
      </c>
      <c r="Y68" s="10"/>
      <c r="Z68" s="11">
        <v>0</v>
      </c>
    </row>
    <row r="69" spans="1:26" ht="24.95" customHeight="1" x14ac:dyDescent="0.25">
      <c r="A69" s="163">
        <v>37</v>
      </c>
      <c r="B69" s="164" t="s">
        <v>215</v>
      </c>
      <c r="C69" s="182" t="s">
        <v>228</v>
      </c>
      <c r="D69" s="164" t="s">
        <v>229</v>
      </c>
      <c r="E69" s="164" t="s">
        <v>99</v>
      </c>
      <c r="F69" s="165">
        <v>3.0449999999999999</v>
      </c>
      <c r="G69" s="166"/>
      <c r="H69" s="166"/>
      <c r="I69" s="167">
        <f>ROUND(F69*(G69+H69),2)</f>
        <v>0</v>
      </c>
      <c r="J69" s="167">
        <f>ROUND(F69*(N69),2)</f>
        <v>0</v>
      </c>
      <c r="K69" s="10">
        <f>ROUND(F69*(O69),2)</f>
        <v>0</v>
      </c>
      <c r="L69" s="10">
        <f>ROUND(F69*(G69),2)</f>
        <v>0</v>
      </c>
      <c r="M69" s="10">
        <f>ROUND(F69*(H69),2)</f>
        <v>0</v>
      </c>
      <c r="N69" s="11">
        <v>0</v>
      </c>
      <c r="O69" s="11"/>
      <c r="P69" s="162">
        <v>0</v>
      </c>
      <c r="Q69" s="162"/>
      <c r="R69" s="162">
        <v>0</v>
      </c>
      <c r="S69" s="162">
        <f>ROUND(F69*(P69),3)</f>
        <v>0</v>
      </c>
      <c r="T69" s="162"/>
      <c r="U69" s="162"/>
      <c r="V69" s="162">
        <f>ROUND(F69*(X69),3)</f>
        <v>0</v>
      </c>
      <c r="W69" s="11"/>
      <c r="X69" s="11">
        <v>0</v>
      </c>
      <c r="Y69" s="10"/>
      <c r="Z69" s="11">
        <v>0</v>
      </c>
    </row>
    <row r="70" spans="1:26" x14ac:dyDescent="0.25">
      <c r="A70" s="159"/>
      <c r="B70" s="11"/>
      <c r="C70" s="160" t="s">
        <v>208</v>
      </c>
      <c r="D70" s="161" t="s">
        <v>209</v>
      </c>
      <c r="E70" s="12"/>
      <c r="F70" s="158"/>
      <c r="G70" s="149">
        <f>ROUND((SUM(L64:L69))/1,2)</f>
        <v>0</v>
      </c>
      <c r="H70" s="149">
        <f>ROUND((SUM(M64:M69))/1,2)</f>
        <v>0</v>
      </c>
      <c r="I70" s="149">
        <f>ROUND((SUM(I64:I69))/1,2)</f>
        <v>0</v>
      </c>
      <c r="J70" s="149"/>
      <c r="K70" s="12"/>
      <c r="L70" s="12">
        <f>ROUND((SUM(L64:L69))/1,2)</f>
        <v>0</v>
      </c>
      <c r="M70" s="12">
        <f>ROUND((SUM(M64:M69))/1,2)</f>
        <v>0</v>
      </c>
      <c r="N70" s="12"/>
      <c r="O70" s="12"/>
      <c r="P70" s="158"/>
      <c r="Q70" s="158"/>
      <c r="R70" s="158"/>
      <c r="S70" s="158">
        <f>ROUND((SUM(S64:S69))/1,2)</f>
        <v>0.1</v>
      </c>
      <c r="T70" s="158"/>
      <c r="U70" s="158"/>
      <c r="V70" s="158">
        <f>ROUND((SUM(V64:V69))/1,2)</f>
        <v>0</v>
      </c>
      <c r="W70" s="11"/>
      <c r="X70" s="11"/>
      <c r="Y70" s="10"/>
      <c r="Z70" s="11"/>
    </row>
    <row r="71" spans="1:26" x14ac:dyDescent="0.25">
      <c r="A71" s="159"/>
      <c r="B71" s="11"/>
      <c r="C71" s="183"/>
      <c r="D71" s="11"/>
      <c r="E71" s="11"/>
      <c r="F71" s="162"/>
      <c r="G71" s="10"/>
      <c r="H71" s="10"/>
      <c r="I71" s="10"/>
      <c r="J71" s="10"/>
      <c r="K71" s="11"/>
      <c r="L71" s="11"/>
      <c r="M71" s="11"/>
      <c r="N71" s="11"/>
      <c r="O71" s="11"/>
      <c r="P71" s="162"/>
      <c r="Q71" s="162"/>
      <c r="R71" s="162"/>
      <c r="S71" s="162"/>
      <c r="T71" s="162"/>
      <c r="U71" s="162"/>
      <c r="V71" s="162"/>
      <c r="W71" s="11"/>
      <c r="X71" s="11"/>
      <c r="Y71" s="10"/>
      <c r="Z71" s="11"/>
    </row>
    <row r="72" spans="1:26" x14ac:dyDescent="0.25">
      <c r="A72" s="159"/>
      <c r="B72" s="11"/>
      <c r="C72" s="160" t="s">
        <v>230</v>
      </c>
      <c r="D72" s="161" t="s">
        <v>231</v>
      </c>
      <c r="E72" s="11"/>
      <c r="F72" s="162"/>
      <c r="G72" s="10"/>
      <c r="H72" s="10"/>
      <c r="I72" s="10"/>
      <c r="J72" s="10"/>
      <c r="K72" s="11"/>
      <c r="L72" s="11"/>
      <c r="M72" s="11"/>
      <c r="N72" s="11"/>
      <c r="O72" s="11"/>
      <c r="P72" s="162"/>
      <c r="Q72" s="162"/>
      <c r="R72" s="162"/>
      <c r="S72" s="162"/>
      <c r="T72" s="162"/>
      <c r="U72" s="162"/>
      <c r="V72" s="162"/>
      <c r="W72" s="11"/>
      <c r="X72" s="11"/>
      <c r="Y72" s="10"/>
      <c r="Z72" s="11"/>
    </row>
    <row r="73" spans="1:26" ht="24.95" customHeight="1" x14ac:dyDescent="0.25">
      <c r="A73" s="163">
        <v>38</v>
      </c>
      <c r="B73" s="164" t="s">
        <v>239</v>
      </c>
      <c r="C73" s="182" t="s">
        <v>240</v>
      </c>
      <c r="D73" s="164" t="s">
        <v>394</v>
      </c>
      <c r="E73" s="164" t="s">
        <v>34</v>
      </c>
      <c r="F73" s="165">
        <v>56</v>
      </c>
      <c r="G73" s="166"/>
      <c r="H73" s="166"/>
      <c r="I73" s="167">
        <f t="shared" ref="I73:I82" si="14">ROUND(F73*(G73+H73),2)</f>
        <v>0</v>
      </c>
      <c r="J73" s="167">
        <f t="shared" ref="J73:J82" si="15">ROUND(F73*(N73),2)</f>
        <v>0</v>
      </c>
      <c r="K73" s="10">
        <f t="shared" ref="K73:K82" si="16">ROUND(F73*(O73),2)</f>
        <v>0</v>
      </c>
      <c r="L73" s="10">
        <f t="shared" ref="L73:L82" si="17">ROUND(F73*(G73),2)</f>
        <v>0</v>
      </c>
      <c r="M73" s="10">
        <f t="shared" ref="M73:M82" si="18">ROUND(F73*(H73),2)</f>
        <v>0</v>
      </c>
      <c r="N73" s="11">
        <v>0</v>
      </c>
      <c r="O73" s="11"/>
      <c r="P73" s="162">
        <v>3.0393999999999998E-3</v>
      </c>
      <c r="Q73" s="162"/>
      <c r="R73" s="162">
        <v>3.0393999999999998E-3</v>
      </c>
      <c r="S73" s="162">
        <f t="shared" ref="S73:S82" si="19">ROUND(F73*(P73),3)</f>
        <v>0.17</v>
      </c>
      <c r="T73" s="162"/>
      <c r="U73" s="162"/>
      <c r="V73" s="162">
        <f t="shared" ref="V73:V82" si="20">ROUND(F73*(X73),3)</f>
        <v>0</v>
      </c>
      <c r="W73" s="11"/>
      <c r="X73" s="11">
        <v>0</v>
      </c>
      <c r="Y73" s="10"/>
      <c r="Z73" s="11">
        <v>0</v>
      </c>
    </row>
    <row r="74" spans="1:26" ht="24.95" customHeight="1" x14ac:dyDescent="0.25">
      <c r="A74" s="163">
        <v>39</v>
      </c>
      <c r="B74" s="164" t="s">
        <v>31</v>
      </c>
      <c r="C74" s="182" t="s">
        <v>395</v>
      </c>
      <c r="D74" s="164" t="s">
        <v>396</v>
      </c>
      <c r="E74" s="164" t="s">
        <v>38</v>
      </c>
      <c r="F74" s="165">
        <v>42</v>
      </c>
      <c r="G74" s="166"/>
      <c r="H74" s="166"/>
      <c r="I74" s="167">
        <f t="shared" si="14"/>
        <v>0</v>
      </c>
      <c r="J74" s="167">
        <f t="shared" si="15"/>
        <v>0</v>
      </c>
      <c r="K74" s="10">
        <f t="shared" si="16"/>
        <v>0</v>
      </c>
      <c r="L74" s="10">
        <f t="shared" si="17"/>
        <v>0</v>
      </c>
      <c r="M74" s="10">
        <f t="shared" si="18"/>
        <v>0</v>
      </c>
      <c r="N74" s="11">
        <v>0</v>
      </c>
      <c r="O74" s="11"/>
      <c r="P74" s="162">
        <v>0</v>
      </c>
      <c r="Q74" s="162"/>
      <c r="R74" s="162">
        <v>0</v>
      </c>
      <c r="S74" s="162">
        <f t="shared" si="19"/>
        <v>0</v>
      </c>
      <c r="T74" s="162"/>
      <c r="U74" s="162"/>
      <c r="V74" s="162">
        <f t="shared" si="20"/>
        <v>0</v>
      </c>
      <c r="W74" s="11"/>
      <c r="X74" s="11">
        <v>0</v>
      </c>
      <c r="Y74" s="10"/>
      <c r="Z74" s="11">
        <v>0</v>
      </c>
    </row>
    <row r="75" spans="1:26" ht="24.95" customHeight="1" x14ac:dyDescent="0.25">
      <c r="A75" s="169">
        <v>40</v>
      </c>
      <c r="B75" s="170" t="s">
        <v>41</v>
      </c>
      <c r="C75" s="184" t="s">
        <v>397</v>
      </c>
      <c r="D75" s="170" t="s">
        <v>398</v>
      </c>
      <c r="E75" s="170" t="s">
        <v>38</v>
      </c>
      <c r="F75" s="171">
        <v>42</v>
      </c>
      <c r="G75" s="172"/>
      <c r="H75" s="172"/>
      <c r="I75" s="173">
        <f t="shared" si="14"/>
        <v>0</v>
      </c>
      <c r="J75" s="173">
        <f t="shared" si="15"/>
        <v>0</v>
      </c>
      <c r="K75" s="10">
        <f t="shared" si="16"/>
        <v>0</v>
      </c>
      <c r="L75" s="10">
        <f t="shared" si="17"/>
        <v>0</v>
      </c>
      <c r="M75" s="10">
        <f t="shared" si="18"/>
        <v>0</v>
      </c>
      <c r="N75" s="11">
        <v>0</v>
      </c>
      <c r="O75" s="11"/>
      <c r="P75" s="162">
        <v>0</v>
      </c>
      <c r="Q75" s="162"/>
      <c r="R75" s="162">
        <v>0</v>
      </c>
      <c r="S75" s="162">
        <f t="shared" si="19"/>
        <v>0</v>
      </c>
      <c r="T75" s="162"/>
      <c r="U75" s="162"/>
      <c r="V75" s="162">
        <f t="shared" si="20"/>
        <v>0</v>
      </c>
      <c r="W75" s="11"/>
      <c r="X75" s="11">
        <v>0</v>
      </c>
      <c r="Y75" s="10"/>
      <c r="Z75" s="11">
        <v>0</v>
      </c>
    </row>
    <row r="76" spans="1:26" ht="24.95" customHeight="1" x14ac:dyDescent="0.25">
      <c r="A76" s="163">
        <v>41</v>
      </c>
      <c r="B76" s="164" t="s">
        <v>239</v>
      </c>
      <c r="C76" s="182" t="s">
        <v>399</v>
      </c>
      <c r="D76" s="164" t="s">
        <v>400</v>
      </c>
      <c r="E76" s="164" t="s">
        <v>34</v>
      </c>
      <c r="F76" s="165">
        <v>9.5</v>
      </c>
      <c r="G76" s="166"/>
      <c r="H76" s="166"/>
      <c r="I76" s="167">
        <f t="shared" si="14"/>
        <v>0</v>
      </c>
      <c r="J76" s="167">
        <f t="shared" si="15"/>
        <v>0</v>
      </c>
      <c r="K76" s="10">
        <f t="shared" si="16"/>
        <v>0</v>
      </c>
      <c r="L76" s="10">
        <f t="shared" si="17"/>
        <v>0</v>
      </c>
      <c r="M76" s="10">
        <f t="shared" si="18"/>
        <v>0</v>
      </c>
      <c r="N76" s="11">
        <v>0</v>
      </c>
      <c r="O76" s="11"/>
      <c r="P76" s="162">
        <v>1.4070616E-3</v>
      </c>
      <c r="Q76" s="162"/>
      <c r="R76" s="162">
        <v>1.4070616E-3</v>
      </c>
      <c r="S76" s="162">
        <f t="shared" si="19"/>
        <v>1.2999999999999999E-2</v>
      </c>
      <c r="T76" s="162"/>
      <c r="U76" s="162"/>
      <c r="V76" s="162">
        <f t="shared" si="20"/>
        <v>0</v>
      </c>
      <c r="W76" s="11"/>
      <c r="X76" s="11">
        <v>0</v>
      </c>
      <c r="Y76" s="10"/>
      <c r="Z76" s="11">
        <v>0</v>
      </c>
    </row>
    <row r="77" spans="1:26" ht="24.95" customHeight="1" x14ac:dyDescent="0.25">
      <c r="A77" s="163">
        <v>42</v>
      </c>
      <c r="B77" s="164" t="s">
        <v>31</v>
      </c>
      <c r="C77" s="182" t="s">
        <v>246</v>
      </c>
      <c r="D77" s="164" t="s">
        <v>401</v>
      </c>
      <c r="E77" s="164" t="s">
        <v>34</v>
      </c>
      <c r="F77" s="165">
        <v>54</v>
      </c>
      <c r="G77" s="166"/>
      <c r="H77" s="166"/>
      <c r="I77" s="167">
        <f t="shared" si="14"/>
        <v>0</v>
      </c>
      <c r="J77" s="167">
        <f t="shared" si="15"/>
        <v>0</v>
      </c>
      <c r="K77" s="10">
        <f t="shared" si="16"/>
        <v>0</v>
      </c>
      <c r="L77" s="10">
        <f t="shared" si="17"/>
        <v>0</v>
      </c>
      <c r="M77" s="10">
        <f t="shared" si="18"/>
        <v>0</v>
      </c>
      <c r="N77" s="11">
        <v>0</v>
      </c>
      <c r="O77" s="11"/>
      <c r="P77" s="162">
        <v>0</v>
      </c>
      <c r="Q77" s="162"/>
      <c r="R77" s="162">
        <v>0</v>
      </c>
      <c r="S77" s="162">
        <f t="shared" si="19"/>
        <v>0</v>
      </c>
      <c r="T77" s="162"/>
      <c r="U77" s="162"/>
      <c r="V77" s="162">
        <f t="shared" si="20"/>
        <v>0</v>
      </c>
      <c r="W77" s="11"/>
      <c r="X77" s="11">
        <v>0</v>
      </c>
      <c r="Y77" s="10"/>
      <c r="Z77" s="11">
        <v>0</v>
      </c>
    </row>
    <row r="78" spans="1:26" ht="24.95" customHeight="1" x14ac:dyDescent="0.25">
      <c r="A78" s="163">
        <v>43</v>
      </c>
      <c r="B78" s="164" t="s">
        <v>31</v>
      </c>
      <c r="C78" s="182" t="s">
        <v>248</v>
      </c>
      <c r="D78" s="164" t="s">
        <v>249</v>
      </c>
      <c r="E78" s="164" t="s">
        <v>38</v>
      </c>
      <c r="F78" s="165">
        <v>8</v>
      </c>
      <c r="G78" s="166"/>
      <c r="H78" s="166"/>
      <c r="I78" s="167">
        <f t="shared" si="14"/>
        <v>0</v>
      </c>
      <c r="J78" s="167">
        <f t="shared" si="15"/>
        <v>0</v>
      </c>
      <c r="K78" s="10">
        <f t="shared" si="16"/>
        <v>0</v>
      </c>
      <c r="L78" s="10">
        <f t="shared" si="17"/>
        <v>0</v>
      </c>
      <c r="M78" s="10">
        <f t="shared" si="18"/>
        <v>0</v>
      </c>
      <c r="N78" s="11">
        <v>0</v>
      </c>
      <c r="O78" s="11"/>
      <c r="P78" s="162">
        <v>0</v>
      </c>
      <c r="Q78" s="162"/>
      <c r="R78" s="162">
        <v>0</v>
      </c>
      <c r="S78" s="162">
        <f t="shared" si="19"/>
        <v>0</v>
      </c>
      <c r="T78" s="162"/>
      <c r="U78" s="162"/>
      <c r="V78" s="162">
        <f t="shared" si="20"/>
        <v>0</v>
      </c>
      <c r="W78" s="11"/>
      <c r="X78" s="11">
        <v>0</v>
      </c>
      <c r="Y78" s="10"/>
      <c r="Z78" s="11">
        <v>0</v>
      </c>
    </row>
    <row r="79" spans="1:26" ht="24.95" customHeight="1" x14ac:dyDescent="0.25">
      <c r="A79" s="163">
        <v>44</v>
      </c>
      <c r="B79" s="164" t="s">
        <v>31</v>
      </c>
      <c r="C79" s="182" t="s">
        <v>250</v>
      </c>
      <c r="D79" s="164" t="s">
        <v>251</v>
      </c>
      <c r="E79" s="164" t="s">
        <v>38</v>
      </c>
      <c r="F79" s="165">
        <v>24</v>
      </c>
      <c r="G79" s="166"/>
      <c r="H79" s="166"/>
      <c r="I79" s="167">
        <f t="shared" si="14"/>
        <v>0</v>
      </c>
      <c r="J79" s="167">
        <f t="shared" si="15"/>
        <v>0</v>
      </c>
      <c r="K79" s="10">
        <f t="shared" si="16"/>
        <v>0</v>
      </c>
      <c r="L79" s="10">
        <f t="shared" si="17"/>
        <v>0</v>
      </c>
      <c r="M79" s="10">
        <f t="shared" si="18"/>
        <v>0</v>
      </c>
      <c r="N79" s="11">
        <v>0</v>
      </c>
      <c r="O79" s="11"/>
      <c r="P79" s="162">
        <v>0</v>
      </c>
      <c r="Q79" s="162"/>
      <c r="R79" s="162">
        <v>0</v>
      </c>
      <c r="S79" s="162">
        <f t="shared" si="19"/>
        <v>0</v>
      </c>
      <c r="T79" s="162"/>
      <c r="U79" s="162"/>
      <c r="V79" s="162">
        <f t="shared" si="20"/>
        <v>0</v>
      </c>
      <c r="W79" s="11"/>
      <c r="X79" s="11">
        <v>0</v>
      </c>
      <c r="Y79" s="10"/>
      <c r="Z79" s="11">
        <v>0</v>
      </c>
    </row>
    <row r="80" spans="1:26" ht="24.95" customHeight="1" x14ac:dyDescent="0.25">
      <c r="A80" s="169">
        <v>45</v>
      </c>
      <c r="B80" s="170" t="s">
        <v>252</v>
      </c>
      <c r="C80" s="184" t="s">
        <v>253</v>
      </c>
      <c r="D80" s="170" t="s">
        <v>254</v>
      </c>
      <c r="E80" s="170" t="s">
        <v>38</v>
      </c>
      <c r="F80" s="171">
        <v>24</v>
      </c>
      <c r="G80" s="172"/>
      <c r="H80" s="172"/>
      <c r="I80" s="173">
        <f t="shared" si="14"/>
        <v>0</v>
      </c>
      <c r="J80" s="173">
        <f t="shared" si="15"/>
        <v>0</v>
      </c>
      <c r="K80" s="10">
        <f t="shared" si="16"/>
        <v>0</v>
      </c>
      <c r="L80" s="10">
        <f t="shared" si="17"/>
        <v>0</v>
      </c>
      <c r="M80" s="10">
        <f t="shared" si="18"/>
        <v>0</v>
      </c>
      <c r="N80" s="11">
        <v>0</v>
      </c>
      <c r="O80" s="11"/>
      <c r="P80" s="162">
        <v>0</v>
      </c>
      <c r="Q80" s="162"/>
      <c r="R80" s="162">
        <v>0</v>
      </c>
      <c r="S80" s="162">
        <f t="shared" si="19"/>
        <v>0</v>
      </c>
      <c r="T80" s="162"/>
      <c r="U80" s="162"/>
      <c r="V80" s="162">
        <f t="shared" si="20"/>
        <v>0</v>
      </c>
      <c r="W80" s="11"/>
      <c r="X80" s="11">
        <v>0</v>
      </c>
      <c r="Y80" s="10"/>
      <c r="Z80" s="11">
        <v>0</v>
      </c>
    </row>
    <row r="81" spans="1:26" ht="24.95" customHeight="1" x14ac:dyDescent="0.25">
      <c r="A81" s="163">
        <v>46</v>
      </c>
      <c r="B81" s="164" t="s">
        <v>31</v>
      </c>
      <c r="C81" s="182" t="s">
        <v>255</v>
      </c>
      <c r="D81" s="164" t="s">
        <v>256</v>
      </c>
      <c r="E81" s="164" t="s">
        <v>34</v>
      </c>
      <c r="F81" s="165">
        <v>28</v>
      </c>
      <c r="G81" s="166"/>
      <c r="H81" s="166"/>
      <c r="I81" s="167">
        <f t="shared" si="14"/>
        <v>0</v>
      </c>
      <c r="J81" s="167">
        <f t="shared" si="15"/>
        <v>0</v>
      </c>
      <c r="K81" s="10">
        <f t="shared" si="16"/>
        <v>0</v>
      </c>
      <c r="L81" s="10">
        <f t="shared" si="17"/>
        <v>0</v>
      </c>
      <c r="M81" s="10">
        <f t="shared" si="18"/>
        <v>0</v>
      </c>
      <c r="N81" s="11">
        <v>0</v>
      </c>
      <c r="O81" s="11"/>
      <c r="P81" s="162">
        <v>0</v>
      </c>
      <c r="Q81" s="162"/>
      <c r="R81" s="162">
        <v>0</v>
      </c>
      <c r="S81" s="162">
        <f t="shared" si="19"/>
        <v>0</v>
      </c>
      <c r="T81" s="162"/>
      <c r="U81" s="162"/>
      <c r="V81" s="162">
        <f t="shared" si="20"/>
        <v>0</v>
      </c>
      <c r="W81" s="11"/>
      <c r="X81" s="11">
        <v>0</v>
      </c>
      <c r="Y81" s="10"/>
      <c r="Z81" s="11">
        <v>0</v>
      </c>
    </row>
    <row r="82" spans="1:26" ht="24.95" customHeight="1" x14ac:dyDescent="0.25">
      <c r="A82" s="163">
        <v>47</v>
      </c>
      <c r="B82" s="164" t="s">
        <v>257</v>
      </c>
      <c r="C82" s="182" t="s">
        <v>258</v>
      </c>
      <c r="D82" s="164" t="s">
        <v>259</v>
      </c>
      <c r="E82" s="164" t="s">
        <v>99</v>
      </c>
      <c r="F82" s="165">
        <v>0.46100000000000002</v>
      </c>
      <c r="G82" s="166"/>
      <c r="H82" s="166"/>
      <c r="I82" s="167">
        <f t="shared" si="14"/>
        <v>0</v>
      </c>
      <c r="J82" s="167">
        <f t="shared" si="15"/>
        <v>0</v>
      </c>
      <c r="K82" s="10">
        <f t="shared" si="16"/>
        <v>0</v>
      </c>
      <c r="L82" s="10">
        <f t="shared" si="17"/>
        <v>0</v>
      </c>
      <c r="M82" s="10">
        <f t="shared" si="18"/>
        <v>0</v>
      </c>
      <c r="N82" s="11">
        <v>0</v>
      </c>
      <c r="O82" s="11"/>
      <c r="P82" s="162">
        <v>0</v>
      </c>
      <c r="Q82" s="162"/>
      <c r="R82" s="162">
        <v>0</v>
      </c>
      <c r="S82" s="162">
        <f t="shared" si="19"/>
        <v>0</v>
      </c>
      <c r="T82" s="162"/>
      <c r="U82" s="162"/>
      <c r="V82" s="162">
        <f t="shared" si="20"/>
        <v>0</v>
      </c>
      <c r="W82" s="11"/>
      <c r="X82" s="11">
        <v>0</v>
      </c>
      <c r="Y82" s="10"/>
      <c r="Z82" s="11">
        <v>0</v>
      </c>
    </row>
    <row r="83" spans="1:26" x14ac:dyDescent="0.25">
      <c r="A83" s="159"/>
      <c r="B83" s="11"/>
      <c r="C83" s="160" t="s">
        <v>230</v>
      </c>
      <c r="D83" s="161" t="s">
        <v>231</v>
      </c>
      <c r="E83" s="12"/>
      <c r="F83" s="158"/>
      <c r="G83" s="149">
        <f>ROUND((SUM(L72:L82))/1,2)</f>
        <v>0</v>
      </c>
      <c r="H83" s="149">
        <f>ROUND((SUM(M72:M82))/1,2)</f>
        <v>0</v>
      </c>
      <c r="I83" s="149">
        <f>ROUND((SUM(I72:I82))/1,2)</f>
        <v>0</v>
      </c>
      <c r="J83" s="149"/>
      <c r="K83" s="12"/>
      <c r="L83" s="12">
        <f>ROUND((SUM(L72:L82))/1,2)</f>
        <v>0</v>
      </c>
      <c r="M83" s="12">
        <f>ROUND((SUM(M72:M82))/1,2)</f>
        <v>0</v>
      </c>
      <c r="N83" s="12"/>
      <c r="O83" s="12"/>
      <c r="P83" s="158"/>
      <c r="Q83" s="158"/>
      <c r="R83" s="158"/>
      <c r="S83" s="158">
        <f>ROUND((SUM(S72:S82))/1,2)</f>
        <v>0.18</v>
      </c>
      <c r="T83" s="158"/>
      <c r="U83" s="158"/>
      <c r="V83" s="158">
        <f>ROUND((SUM(V72:V82))/1,2)</f>
        <v>0</v>
      </c>
      <c r="W83" s="11"/>
      <c r="X83" s="11"/>
      <c r="Y83" s="10"/>
      <c r="Z83" s="11"/>
    </row>
    <row r="84" spans="1:26" x14ac:dyDescent="0.25">
      <c r="A84" s="159"/>
      <c r="B84" s="11"/>
      <c r="C84" s="183"/>
      <c r="D84" s="11"/>
      <c r="E84" s="11"/>
      <c r="F84" s="162"/>
      <c r="G84" s="10"/>
      <c r="H84" s="10"/>
      <c r="I84" s="10"/>
      <c r="J84" s="10"/>
      <c r="K84" s="11"/>
      <c r="L84" s="11"/>
      <c r="M84" s="11"/>
      <c r="N84" s="11"/>
      <c r="O84" s="11"/>
      <c r="P84" s="162"/>
      <c r="Q84" s="162"/>
      <c r="R84" s="162"/>
      <c r="S84" s="162"/>
      <c r="T84" s="162"/>
      <c r="U84" s="162"/>
      <c r="V84" s="162"/>
      <c r="W84" s="11"/>
      <c r="X84" s="11"/>
      <c r="Y84" s="10"/>
      <c r="Z84" s="11"/>
    </row>
    <row r="85" spans="1:26" x14ac:dyDescent="0.25">
      <c r="A85" s="159"/>
      <c r="B85" s="11"/>
      <c r="C85" s="160" t="s">
        <v>260</v>
      </c>
      <c r="D85" s="161" t="s">
        <v>261</v>
      </c>
      <c r="E85" s="11"/>
      <c r="F85" s="162"/>
      <c r="G85" s="10"/>
      <c r="H85" s="10"/>
      <c r="I85" s="10"/>
      <c r="J85" s="10"/>
      <c r="K85" s="11"/>
      <c r="L85" s="11"/>
      <c r="M85" s="11"/>
      <c r="N85" s="11"/>
      <c r="O85" s="11"/>
      <c r="P85" s="162"/>
      <c r="Q85" s="162"/>
      <c r="R85" s="162"/>
      <c r="S85" s="162"/>
      <c r="T85" s="162"/>
      <c r="U85" s="162"/>
      <c r="V85" s="162"/>
      <c r="W85" s="11"/>
      <c r="X85" s="11"/>
      <c r="Y85" s="10"/>
      <c r="Z85" s="11"/>
    </row>
    <row r="86" spans="1:26" ht="24.95" customHeight="1" x14ac:dyDescent="0.25">
      <c r="A86" s="163">
        <v>48</v>
      </c>
      <c r="B86" s="164" t="s">
        <v>262</v>
      </c>
      <c r="C86" s="182" t="s">
        <v>263</v>
      </c>
      <c r="D86" s="164" t="s">
        <v>264</v>
      </c>
      <c r="E86" s="164" t="s">
        <v>34</v>
      </c>
      <c r="F86" s="165">
        <v>128</v>
      </c>
      <c r="G86" s="166"/>
      <c r="H86" s="166"/>
      <c r="I86" s="167">
        <f>ROUND(F86*(G86+H86),2)</f>
        <v>0</v>
      </c>
      <c r="J86" s="167">
        <f>ROUND(F86*(N86),2)</f>
        <v>0</v>
      </c>
      <c r="K86" s="10">
        <f>ROUND(F86*(O86),2)</f>
        <v>0</v>
      </c>
      <c r="L86" s="10">
        <f>ROUND(F86*(G86),2)</f>
        <v>0</v>
      </c>
      <c r="M86" s="10">
        <f>ROUND(F86*(H86),2)</f>
        <v>0</v>
      </c>
      <c r="N86" s="11">
        <v>0</v>
      </c>
      <c r="O86" s="11"/>
      <c r="P86" s="162">
        <v>0</v>
      </c>
      <c r="Q86" s="162"/>
      <c r="R86" s="162">
        <v>0</v>
      </c>
      <c r="S86" s="162">
        <f>ROUND(F86*(P86),3)</f>
        <v>0</v>
      </c>
      <c r="T86" s="162"/>
      <c r="U86" s="162"/>
      <c r="V86" s="162">
        <f>ROUND(F86*(X86),3)</f>
        <v>0</v>
      </c>
      <c r="W86" s="11"/>
      <c r="X86" s="11">
        <v>0</v>
      </c>
      <c r="Y86" s="10"/>
      <c r="Z86" s="11">
        <v>0</v>
      </c>
    </row>
    <row r="87" spans="1:26" x14ac:dyDescent="0.25">
      <c r="A87" s="159"/>
      <c r="B87" s="11"/>
      <c r="C87" s="160" t="s">
        <v>260</v>
      </c>
      <c r="D87" s="12" t="s">
        <v>261</v>
      </c>
      <c r="E87" s="12"/>
      <c r="F87" s="158"/>
      <c r="G87" s="149">
        <f>ROUND((SUM(L85:L86))/1,2)</f>
        <v>0</v>
      </c>
      <c r="H87" s="149">
        <f>ROUND((SUM(M85:M86))/1,2)</f>
        <v>0</v>
      </c>
      <c r="I87" s="149">
        <f>ROUND((SUM(I85:I86))/1,2)</f>
        <v>0</v>
      </c>
      <c r="J87" s="149"/>
      <c r="K87" s="149"/>
      <c r="L87" s="149">
        <f>ROUND((SUM(L85:L86))/1,2)</f>
        <v>0</v>
      </c>
      <c r="M87" s="149">
        <f>ROUND((SUM(M85:M86))/1,2)</f>
        <v>0</v>
      </c>
      <c r="N87" s="12"/>
      <c r="O87" s="12"/>
      <c r="P87" s="158"/>
      <c r="Q87" s="158"/>
      <c r="R87" s="158"/>
      <c r="S87" s="158">
        <f>ROUND((SUM(S85:S86))/1,2)</f>
        <v>0</v>
      </c>
      <c r="T87" s="158"/>
      <c r="U87" s="158"/>
      <c r="V87" s="158">
        <f>ROUND((SUM(V85:V86))/1,2)</f>
        <v>0</v>
      </c>
      <c r="W87" s="11"/>
      <c r="X87" s="11"/>
      <c r="Y87" s="10"/>
      <c r="Z87" s="11"/>
    </row>
    <row r="88" spans="1:26" x14ac:dyDescent="0.25">
      <c r="A88" s="159"/>
      <c r="B88" s="11"/>
      <c r="C88" s="183"/>
      <c r="D88" s="11"/>
      <c r="E88" s="11"/>
      <c r="F88" s="162"/>
      <c r="G88" s="10"/>
      <c r="H88" s="10"/>
      <c r="I88" s="10"/>
      <c r="J88" s="10"/>
      <c r="K88" s="10"/>
      <c r="L88" s="10"/>
      <c r="M88" s="10"/>
      <c r="N88" s="11"/>
      <c r="O88" s="11"/>
      <c r="P88" s="162"/>
      <c r="Q88" s="162"/>
      <c r="R88" s="162"/>
      <c r="S88" s="162"/>
      <c r="T88" s="162"/>
      <c r="U88" s="162"/>
      <c r="V88" s="162"/>
      <c r="W88" s="11"/>
      <c r="X88" s="11"/>
      <c r="Y88" s="10"/>
      <c r="Z88" s="11"/>
    </row>
    <row r="89" spans="1:26" x14ac:dyDescent="0.25">
      <c r="A89" s="159"/>
      <c r="B89" s="11"/>
      <c r="C89" s="160"/>
      <c r="D89" s="12" t="s">
        <v>151</v>
      </c>
      <c r="E89" s="12"/>
      <c r="F89" s="158"/>
      <c r="G89" s="149">
        <f>ROUND((SUM(L43:L88))/2,2)</f>
        <v>0</v>
      </c>
      <c r="H89" s="149">
        <f>ROUND((SUM(M43:M88))/2,2)</f>
        <v>0</v>
      </c>
      <c r="I89" s="149">
        <f>ROUND((SUM(I43:I88))/2,2)</f>
        <v>0</v>
      </c>
      <c r="J89" s="149"/>
      <c r="K89" s="149"/>
      <c r="L89" s="149">
        <f>ROUND((SUM(L43:L88))/2,2)</f>
        <v>0</v>
      </c>
      <c r="M89" s="149">
        <f>ROUND((SUM(M43:M88))/2,2)</f>
        <v>0</v>
      </c>
      <c r="N89" s="12"/>
      <c r="O89" s="12"/>
      <c r="P89" s="158"/>
      <c r="Q89" s="158"/>
      <c r="R89" s="158"/>
      <c r="S89" s="158">
        <f>ROUND((SUM(S43:S88))/2,2)</f>
        <v>0.49</v>
      </c>
      <c r="T89" s="158"/>
      <c r="U89" s="158"/>
      <c r="V89" s="158">
        <f>ROUND((SUM(V43:V88))/2,2)</f>
        <v>1.41</v>
      </c>
      <c r="W89" s="11"/>
      <c r="X89" s="11"/>
      <c r="Y89" s="10"/>
      <c r="Z89" s="11"/>
    </row>
    <row r="90" spans="1:26" x14ac:dyDescent="0.25">
      <c r="A90" s="159"/>
      <c r="B90" s="11"/>
      <c r="C90" s="183"/>
      <c r="D90" s="11"/>
      <c r="E90" s="11"/>
      <c r="F90" s="162"/>
      <c r="G90" s="10"/>
      <c r="H90" s="10"/>
      <c r="I90" s="10"/>
      <c r="J90" s="10"/>
      <c r="K90" s="10"/>
      <c r="L90" s="10"/>
      <c r="M90" s="10"/>
      <c r="N90" s="11"/>
      <c r="O90" s="11"/>
      <c r="P90" s="162"/>
      <c r="Q90" s="162"/>
      <c r="R90" s="162"/>
      <c r="S90" s="162"/>
      <c r="T90" s="162"/>
      <c r="U90" s="162"/>
      <c r="V90" s="162"/>
      <c r="W90" s="11"/>
      <c r="X90" s="11"/>
      <c r="Y90" s="10"/>
      <c r="Z90" s="11"/>
    </row>
    <row r="91" spans="1:26" x14ac:dyDescent="0.25">
      <c r="A91" s="176"/>
      <c r="B91" s="177"/>
      <c r="C91" s="185"/>
      <c r="D91" s="177" t="s">
        <v>273</v>
      </c>
      <c r="E91" s="177"/>
      <c r="F91" s="178"/>
      <c r="G91" s="179">
        <f>ROUND((SUM(L9:L90))/3,2)</f>
        <v>0</v>
      </c>
      <c r="H91" s="179">
        <f>ROUND((SUM(M9:M90))/3,2)</f>
        <v>0</v>
      </c>
      <c r="I91" s="179">
        <f>ROUND((SUM(I9:I90))/3,2)</f>
        <v>0</v>
      </c>
      <c r="J91" s="179"/>
      <c r="K91" s="179">
        <f>ROUND((SUM(K9:K90))/3,2)</f>
        <v>0</v>
      </c>
      <c r="L91" s="179">
        <f>ROUND((SUM(L9:L90))/3,2)</f>
        <v>0</v>
      </c>
      <c r="M91" s="179">
        <f>ROUND((SUM(M9:M90))/3,2)</f>
        <v>0</v>
      </c>
      <c r="N91" s="177"/>
      <c r="O91" s="177"/>
      <c r="P91" s="178"/>
      <c r="Q91" s="178"/>
      <c r="R91" s="178"/>
      <c r="S91" s="178">
        <f>ROUND((SUM(S9:S90))/3,2)</f>
        <v>17.010000000000002</v>
      </c>
      <c r="T91" s="178"/>
      <c r="U91" s="178"/>
      <c r="V91" s="178">
        <f>ROUND((SUM(V9:V90))/3,2)</f>
        <v>48.05</v>
      </c>
      <c r="W91" s="11"/>
      <c r="X91" s="10"/>
      <c r="Y91" s="10">
        <f>(SUM(Y9:Y90))</f>
        <v>0</v>
      </c>
      <c r="Z91" s="11">
        <f>(SUM(Z9:Z90))</f>
        <v>0</v>
      </c>
    </row>
    <row r="92" spans="1:26" x14ac:dyDescent="0.25">
      <c r="A92" s="159"/>
      <c r="B92" s="11"/>
      <c r="C92" s="183"/>
      <c r="D92" s="11"/>
      <c r="E92" s="11"/>
      <c r="F92" s="162"/>
      <c r="G92" s="10"/>
      <c r="H92" s="10"/>
      <c r="I92" s="10"/>
      <c r="J92" s="10"/>
      <c r="K92" s="11"/>
      <c r="L92" s="11"/>
      <c r="M92" s="11"/>
      <c r="N92" s="11"/>
      <c r="O92" s="11"/>
      <c r="P92" s="162"/>
      <c r="Q92" s="162"/>
      <c r="R92" s="162"/>
      <c r="S92" s="162"/>
      <c r="T92" s="162"/>
      <c r="U92" s="162"/>
      <c r="V92" s="162"/>
      <c r="W92" s="11"/>
      <c r="X92" s="11"/>
      <c r="Y92" s="10"/>
      <c r="Z92" s="11"/>
    </row>
    <row r="93" spans="1:26" x14ac:dyDescent="0.25">
      <c r="G93" s="3"/>
      <c r="H93" s="3"/>
      <c r="I93" s="3"/>
    </row>
    <row r="94" spans="1:26" x14ac:dyDescent="0.25">
      <c r="G94" s="3"/>
      <c r="H94" s="3"/>
      <c r="I94" s="3"/>
    </row>
    <row r="95" spans="1:26" hidden="1" x14ac:dyDescent="0.25">
      <c r="G95" s="3"/>
      <c r="H95" s="3"/>
      <c r="I95" s="3"/>
    </row>
    <row r="96" spans="1:26" hidden="1" x14ac:dyDescent="0.25">
      <c r="G96" s="3"/>
      <c r="H96" s="3"/>
      <c r="I96" s="3"/>
    </row>
    <row r="97" spans="7:9" hidden="1" x14ac:dyDescent="0.25">
      <c r="G97" s="3"/>
      <c r="H97" s="3"/>
      <c r="I97" s="3"/>
    </row>
    <row r="98" spans="7:9" hidden="1" x14ac:dyDescent="0.25">
      <c r="G98" s="3"/>
      <c r="H98" s="3"/>
      <c r="I98" s="3"/>
    </row>
    <row r="99" spans="7:9" hidden="1" x14ac:dyDescent="0.25">
      <c r="G99" s="3"/>
      <c r="H99" s="3"/>
      <c r="I99" s="3"/>
    </row>
    <row r="100" spans="7:9" hidden="1" x14ac:dyDescent="0.25">
      <c r="G100" s="3"/>
      <c r="H100" s="3"/>
      <c r="I100" s="3"/>
    </row>
    <row r="101" spans="7:9" hidden="1" x14ac:dyDescent="0.25">
      <c r="G101" s="3"/>
      <c r="H101" s="3"/>
      <c r="I101" s="3"/>
    </row>
    <row r="102" spans="7:9" hidden="1" x14ac:dyDescent="0.25">
      <c r="G102" s="3"/>
      <c r="H102" s="3"/>
      <c r="I102" s="3"/>
    </row>
    <row r="103" spans="7:9" hidden="1" x14ac:dyDescent="0.25">
      <c r="G103" s="3"/>
      <c r="H103" s="3"/>
      <c r="I103" s="3"/>
    </row>
    <row r="104" spans="7:9" hidden="1" x14ac:dyDescent="0.25">
      <c r="G104" s="3"/>
      <c r="H104" s="3"/>
      <c r="I104" s="3"/>
    </row>
    <row r="105" spans="7:9" hidden="1" x14ac:dyDescent="0.25">
      <c r="G105" s="3"/>
      <c r="H105" s="3"/>
      <c r="I105" s="3"/>
    </row>
    <row r="106" spans="7:9" hidden="1" x14ac:dyDescent="0.25">
      <c r="G106" s="3"/>
      <c r="H106" s="3"/>
      <c r="I106" s="3"/>
    </row>
    <row r="107" spans="7:9" hidden="1" x14ac:dyDescent="0.25">
      <c r="G107" s="3"/>
      <c r="H107" s="3"/>
      <c r="I107" s="3"/>
    </row>
    <row r="108" spans="7:9" hidden="1" x14ac:dyDescent="0.25">
      <c r="G108" s="3"/>
      <c r="H108" s="3"/>
      <c r="I108" s="3"/>
    </row>
    <row r="109" spans="7:9" hidden="1" x14ac:dyDescent="0.25">
      <c r="G109" s="3"/>
      <c r="H109" s="3"/>
      <c r="I109" s="3"/>
    </row>
    <row r="110" spans="7:9" hidden="1" x14ac:dyDescent="0.25">
      <c r="G110" s="3"/>
      <c r="H110" s="3"/>
      <c r="I110" s="3"/>
    </row>
    <row r="111" spans="7:9" hidden="1" x14ac:dyDescent="0.25">
      <c r="G111" s="3"/>
      <c r="H111" s="3"/>
      <c r="I111" s="3"/>
    </row>
    <row r="112" spans="7:9" hidden="1" x14ac:dyDescent="0.25">
      <c r="G112" s="3"/>
      <c r="H112" s="3"/>
      <c r="I112" s="3"/>
    </row>
    <row r="113" spans="7:9" hidden="1" x14ac:dyDescent="0.25">
      <c r="G113" s="3"/>
      <c r="H113" s="3"/>
      <c r="I113" s="3"/>
    </row>
    <row r="114" spans="7:9" hidden="1" x14ac:dyDescent="0.25">
      <c r="G114" s="3"/>
      <c r="H114" s="3"/>
      <c r="I114" s="3"/>
    </row>
    <row r="115" spans="7:9" hidden="1" x14ac:dyDescent="0.25">
      <c r="G115" s="3"/>
      <c r="H115" s="3"/>
      <c r="I115" s="3"/>
    </row>
    <row r="116" spans="7:9" hidden="1" x14ac:dyDescent="0.25">
      <c r="G116" s="3"/>
      <c r="H116" s="3"/>
      <c r="I116" s="3"/>
    </row>
    <row r="117" spans="7:9" hidden="1" x14ac:dyDescent="0.25">
      <c r="G117" s="3"/>
      <c r="H117" s="3"/>
      <c r="I117" s="3"/>
    </row>
    <row r="118" spans="7:9" hidden="1" x14ac:dyDescent="0.25">
      <c r="G118" s="3"/>
      <c r="H118" s="3"/>
      <c r="I118" s="3"/>
    </row>
    <row r="119" spans="7:9" hidden="1" x14ac:dyDescent="0.25">
      <c r="G119" s="3"/>
      <c r="H119" s="3"/>
      <c r="I119" s="3"/>
    </row>
    <row r="120" spans="7:9" hidden="1" x14ac:dyDescent="0.25">
      <c r="G120" s="3"/>
      <c r="H120" s="3"/>
      <c r="I120" s="3"/>
    </row>
    <row r="121" spans="7:9" hidden="1" x14ac:dyDescent="0.25">
      <c r="G121" s="3"/>
      <c r="H121" s="3"/>
      <c r="I121" s="3"/>
    </row>
    <row r="122" spans="7:9" hidden="1" x14ac:dyDescent="0.25">
      <c r="G122" s="3"/>
      <c r="H122" s="3"/>
      <c r="I122" s="3"/>
    </row>
    <row r="123" spans="7:9" hidden="1" x14ac:dyDescent="0.25">
      <c r="G123" s="3"/>
      <c r="H123" s="3"/>
      <c r="I123" s="3"/>
    </row>
    <row r="124" spans="7:9" hidden="1" x14ac:dyDescent="0.25">
      <c r="G124" s="3"/>
      <c r="H124" s="3"/>
      <c r="I124" s="3"/>
    </row>
    <row r="125" spans="7:9" hidden="1" x14ac:dyDescent="0.25">
      <c r="G125" s="3"/>
      <c r="H125" s="3"/>
      <c r="I125" s="3"/>
    </row>
    <row r="126" spans="7:9" hidden="1" x14ac:dyDescent="0.25">
      <c r="G126" s="3"/>
      <c r="H126" s="3"/>
      <c r="I126" s="3"/>
    </row>
    <row r="127" spans="7:9" hidden="1" x14ac:dyDescent="0.25">
      <c r="G127" s="3"/>
      <c r="H127" s="3"/>
      <c r="I127" s="3"/>
    </row>
    <row r="128" spans="7:9" hidden="1" x14ac:dyDescent="0.25">
      <c r="G128" s="3"/>
      <c r="H128" s="3"/>
      <c r="I128" s="3"/>
    </row>
    <row r="129" spans="7:9" hidden="1" x14ac:dyDescent="0.25">
      <c r="G129" s="3"/>
      <c r="H129" s="3"/>
      <c r="I129" s="3"/>
    </row>
    <row r="130" spans="7:9" hidden="1" x14ac:dyDescent="0.25">
      <c r="G130" s="3"/>
      <c r="H130" s="3"/>
      <c r="I130" s="3"/>
    </row>
    <row r="131" spans="7:9" hidden="1" x14ac:dyDescent="0.25">
      <c r="G131" s="3"/>
      <c r="H131" s="3"/>
      <c r="I131" s="3"/>
    </row>
    <row r="132" spans="7:9" hidden="1" x14ac:dyDescent="0.25">
      <c r="G132" s="3"/>
      <c r="H132" s="3"/>
      <c r="I132" s="3"/>
    </row>
    <row r="133" spans="7:9" hidden="1" x14ac:dyDescent="0.25">
      <c r="G133" s="3"/>
      <c r="H133" s="3"/>
      <c r="I133" s="3"/>
    </row>
    <row r="134" spans="7:9" hidden="1" x14ac:dyDescent="0.25">
      <c r="G134" s="3"/>
      <c r="H134" s="3"/>
      <c r="I134" s="3"/>
    </row>
    <row r="135" spans="7:9" hidden="1" x14ac:dyDescent="0.25">
      <c r="G135" s="3"/>
      <c r="H135" s="3"/>
      <c r="I135" s="3"/>
    </row>
    <row r="136" spans="7:9" hidden="1" x14ac:dyDescent="0.25">
      <c r="G136" s="3"/>
      <c r="H136" s="3"/>
      <c r="I136" s="3"/>
    </row>
    <row r="137" spans="7:9" hidden="1" x14ac:dyDescent="0.25">
      <c r="G137" s="3"/>
      <c r="H137" s="3"/>
      <c r="I137" s="3"/>
    </row>
    <row r="138" spans="7:9" hidden="1" x14ac:dyDescent="0.25">
      <c r="G138" s="3"/>
      <c r="H138" s="3"/>
      <c r="I138" s="3"/>
    </row>
    <row r="139" spans="7:9" hidden="1" x14ac:dyDescent="0.25">
      <c r="G139" s="3"/>
      <c r="H139" s="3"/>
      <c r="I139" s="3"/>
    </row>
    <row r="140" spans="7:9" hidden="1" x14ac:dyDescent="0.25">
      <c r="G140" s="3"/>
      <c r="H140" s="3"/>
      <c r="I140" s="3"/>
    </row>
    <row r="141" spans="7:9" hidden="1" x14ac:dyDescent="0.25">
      <c r="G141" s="3"/>
      <c r="H141" s="3"/>
      <c r="I141" s="3"/>
    </row>
    <row r="142" spans="7:9" hidden="1" x14ac:dyDescent="0.25">
      <c r="G142" s="3"/>
      <c r="H142" s="3"/>
      <c r="I142" s="3"/>
    </row>
    <row r="143" spans="7:9" hidden="1" x14ac:dyDescent="0.25">
      <c r="G143" s="3"/>
      <c r="H143" s="3"/>
      <c r="I143" s="3"/>
    </row>
    <row r="144" spans="7:9" hidden="1" x14ac:dyDescent="0.25">
      <c r="G144" s="3"/>
      <c r="H144" s="3"/>
      <c r="I144" s="3"/>
    </row>
    <row r="145" spans="7:9" hidden="1" x14ac:dyDescent="0.25">
      <c r="G145" s="3"/>
      <c r="H145" s="3"/>
      <c r="I145" s="3"/>
    </row>
    <row r="146" spans="7:9" hidden="1" x14ac:dyDescent="0.25">
      <c r="G146" s="3"/>
      <c r="H146" s="3"/>
      <c r="I146" s="3"/>
    </row>
    <row r="147" spans="7:9" hidden="1" x14ac:dyDescent="0.25">
      <c r="G147" s="3"/>
      <c r="H147" s="3"/>
      <c r="I147" s="3"/>
    </row>
    <row r="148" spans="7:9" hidden="1" x14ac:dyDescent="0.25">
      <c r="G148" s="3"/>
      <c r="H148" s="3"/>
      <c r="I148" s="3"/>
    </row>
    <row r="149" spans="7:9" hidden="1" x14ac:dyDescent="0.25">
      <c r="G149" s="3"/>
      <c r="H149" s="3"/>
      <c r="I149" s="3"/>
    </row>
    <row r="150" spans="7:9" hidden="1" x14ac:dyDescent="0.25">
      <c r="G150" s="3"/>
      <c r="H150" s="3"/>
      <c r="I150" s="3"/>
    </row>
    <row r="151" spans="7:9" hidden="1" x14ac:dyDescent="0.25">
      <c r="G151" s="3"/>
      <c r="H151" s="3"/>
      <c r="I151" s="3"/>
    </row>
    <row r="152" spans="7:9" hidden="1" x14ac:dyDescent="0.25">
      <c r="G152" s="3"/>
      <c r="H152" s="3"/>
      <c r="I152" s="3"/>
    </row>
    <row r="153" spans="7:9" hidden="1" x14ac:dyDescent="0.25">
      <c r="G153" s="3"/>
      <c r="H153" s="3"/>
      <c r="I153" s="3"/>
    </row>
    <row r="154" spans="7:9" hidden="1" x14ac:dyDescent="0.25">
      <c r="G154" s="3"/>
      <c r="H154" s="3"/>
      <c r="I154" s="3"/>
    </row>
    <row r="155" spans="7:9" hidden="1" x14ac:dyDescent="0.25">
      <c r="G155" s="3"/>
      <c r="H155" s="3"/>
      <c r="I155" s="3"/>
    </row>
    <row r="156" spans="7:9" hidden="1" x14ac:dyDescent="0.25">
      <c r="G156" s="3"/>
      <c r="H156" s="3"/>
      <c r="I156" s="3"/>
    </row>
    <row r="157" spans="7:9" hidden="1" x14ac:dyDescent="0.25">
      <c r="G157" s="3"/>
      <c r="H157" s="3"/>
      <c r="I157" s="3"/>
    </row>
    <row r="158" spans="7:9" hidden="1" x14ac:dyDescent="0.25">
      <c r="G158" s="3"/>
      <c r="H158" s="3"/>
      <c r="I158" s="3"/>
    </row>
    <row r="159" spans="7:9" hidden="1" x14ac:dyDescent="0.25">
      <c r="G159" s="3"/>
      <c r="H159" s="3"/>
      <c r="I159" s="3"/>
    </row>
    <row r="160" spans="7:9" hidden="1" x14ac:dyDescent="0.25">
      <c r="G160" s="3"/>
      <c r="H160" s="3"/>
      <c r="I160" s="3"/>
    </row>
    <row r="161" spans="7:9" hidden="1" x14ac:dyDescent="0.25">
      <c r="G161" s="3"/>
      <c r="H161" s="3"/>
      <c r="I161" s="3"/>
    </row>
    <row r="162" spans="7:9" hidden="1" x14ac:dyDescent="0.25">
      <c r="G162" s="3"/>
      <c r="H162" s="3"/>
      <c r="I162" s="3"/>
    </row>
    <row r="163" spans="7:9" hidden="1" x14ac:dyDescent="0.25">
      <c r="G163" s="3"/>
      <c r="H163" s="3"/>
      <c r="I163" s="3"/>
    </row>
    <row r="164" spans="7:9" hidden="1" x14ac:dyDescent="0.25">
      <c r="G164" s="3"/>
      <c r="H164" s="3"/>
      <c r="I164" s="3"/>
    </row>
    <row r="165" spans="7:9" hidden="1" x14ac:dyDescent="0.25">
      <c r="G165" s="3"/>
      <c r="H165" s="3"/>
      <c r="I165" s="3"/>
    </row>
    <row r="166" spans="7:9" hidden="1" x14ac:dyDescent="0.25">
      <c r="G166" s="3"/>
      <c r="H166" s="3"/>
      <c r="I166" s="3"/>
    </row>
    <row r="167" spans="7:9" hidden="1" x14ac:dyDescent="0.25">
      <c r="G167" s="3"/>
      <c r="H167" s="3"/>
      <c r="I167" s="3"/>
    </row>
    <row r="168" spans="7:9" hidden="1" x14ac:dyDescent="0.25">
      <c r="G168" s="3"/>
      <c r="H168" s="3"/>
      <c r="I168" s="3"/>
    </row>
    <row r="169" spans="7:9" hidden="1" x14ac:dyDescent="0.25">
      <c r="G169" s="3"/>
      <c r="H169" s="3"/>
      <c r="I169" s="3"/>
    </row>
    <row r="170" spans="7:9" hidden="1" x14ac:dyDescent="0.25">
      <c r="G170" s="3"/>
      <c r="H170" s="3"/>
      <c r="I170" s="3"/>
    </row>
    <row r="171" spans="7:9" hidden="1" x14ac:dyDescent="0.25">
      <c r="G171" s="3"/>
      <c r="H171" s="3"/>
      <c r="I171" s="3"/>
    </row>
    <row r="172" spans="7:9" hidden="1" x14ac:dyDescent="0.25">
      <c r="G172" s="3"/>
      <c r="H172" s="3"/>
      <c r="I172" s="3"/>
    </row>
    <row r="173" spans="7:9" hidden="1" x14ac:dyDescent="0.25">
      <c r="G173" s="3"/>
      <c r="H173" s="3"/>
      <c r="I173" s="3"/>
    </row>
    <row r="174" spans="7:9" hidden="1" x14ac:dyDescent="0.25">
      <c r="G174" s="3"/>
      <c r="H174" s="3"/>
      <c r="I174" s="3"/>
    </row>
    <row r="175" spans="7:9" hidden="1" x14ac:dyDescent="0.25">
      <c r="G175" s="3"/>
      <c r="H175" s="3"/>
      <c r="I175" s="3"/>
    </row>
    <row r="176" spans="7:9" hidden="1" x14ac:dyDescent="0.25">
      <c r="G176" s="3"/>
      <c r="H176" s="3"/>
      <c r="I176" s="3"/>
    </row>
    <row r="177" spans="7:9" hidden="1" x14ac:dyDescent="0.25">
      <c r="G177" s="3"/>
      <c r="H177" s="3"/>
      <c r="I177" s="3"/>
    </row>
    <row r="178" spans="7:9" hidden="1" x14ac:dyDescent="0.25">
      <c r="G178" s="3"/>
      <c r="H178" s="3"/>
      <c r="I178" s="3"/>
    </row>
    <row r="179" spans="7:9" hidden="1" x14ac:dyDescent="0.25">
      <c r="G179" s="3"/>
      <c r="H179" s="3"/>
      <c r="I179" s="3"/>
    </row>
    <row r="180" spans="7:9" hidden="1" x14ac:dyDescent="0.25">
      <c r="G180" s="3"/>
      <c r="H180" s="3"/>
      <c r="I180" s="3"/>
    </row>
    <row r="181" spans="7:9" hidden="1" x14ac:dyDescent="0.25">
      <c r="G181" s="3"/>
      <c r="H181" s="3"/>
      <c r="I181" s="3"/>
    </row>
    <row r="182" spans="7:9" hidden="1" x14ac:dyDescent="0.25">
      <c r="G182" s="3"/>
      <c r="H182" s="3"/>
      <c r="I182" s="3"/>
    </row>
    <row r="183" spans="7:9" hidden="1" x14ac:dyDescent="0.25">
      <c r="G183" s="3"/>
      <c r="H183" s="3"/>
      <c r="I183" s="3"/>
    </row>
    <row r="184" spans="7:9" hidden="1" x14ac:dyDescent="0.25">
      <c r="G184" s="3"/>
      <c r="H184" s="3"/>
      <c r="I184" s="3"/>
    </row>
    <row r="185" spans="7:9" hidden="1" x14ac:dyDescent="0.25">
      <c r="G185" s="3"/>
      <c r="H185" s="3"/>
      <c r="I185" s="3"/>
    </row>
    <row r="186" spans="7:9" hidden="1" x14ac:dyDescent="0.25">
      <c r="G186" s="3"/>
      <c r="H186" s="3"/>
      <c r="I186" s="3"/>
    </row>
    <row r="187" spans="7:9" hidden="1" x14ac:dyDescent="0.25">
      <c r="G187" s="3"/>
      <c r="H187" s="3"/>
      <c r="I187" s="3"/>
    </row>
    <row r="188" spans="7:9" hidden="1" x14ac:dyDescent="0.25">
      <c r="G188" s="3"/>
      <c r="H188" s="3"/>
      <c r="I188" s="3"/>
    </row>
    <row r="189" spans="7:9" hidden="1" x14ac:dyDescent="0.25">
      <c r="G189" s="3"/>
      <c r="H189" s="3"/>
      <c r="I189" s="3"/>
    </row>
    <row r="190" spans="7:9" hidden="1" x14ac:dyDescent="0.25">
      <c r="G190" s="3"/>
      <c r="H190" s="3"/>
      <c r="I190" s="3"/>
    </row>
    <row r="191" spans="7:9" hidden="1" x14ac:dyDescent="0.25">
      <c r="G191" s="3"/>
      <c r="H191" s="3"/>
      <c r="I191" s="3"/>
    </row>
    <row r="192" spans="7:9" hidden="1" x14ac:dyDescent="0.25">
      <c r="G192" s="3"/>
      <c r="H192" s="3"/>
      <c r="I192" s="3"/>
    </row>
    <row r="193" spans="7:9" hidden="1" x14ac:dyDescent="0.25">
      <c r="G193" s="3"/>
      <c r="H193" s="3"/>
      <c r="I193" s="3"/>
    </row>
    <row r="194" spans="7:9" hidden="1" x14ac:dyDescent="0.25">
      <c r="G194" s="3"/>
      <c r="H194" s="3"/>
      <c r="I194" s="3"/>
    </row>
    <row r="195" spans="7:9" hidden="1" x14ac:dyDescent="0.25">
      <c r="G195" s="3"/>
      <c r="H195" s="3"/>
      <c r="I195" s="3"/>
    </row>
    <row r="196" spans="7:9" hidden="1" x14ac:dyDescent="0.25">
      <c r="G196" s="3"/>
      <c r="H196" s="3"/>
      <c r="I196" s="3"/>
    </row>
    <row r="197" spans="7:9" hidden="1" x14ac:dyDescent="0.25">
      <c r="G197" s="3"/>
      <c r="H197" s="3"/>
      <c r="I197" s="3"/>
    </row>
    <row r="198" spans="7:9" hidden="1" x14ac:dyDescent="0.25">
      <c r="G198" s="3"/>
      <c r="H198" s="3"/>
      <c r="I198" s="3"/>
    </row>
    <row r="199" spans="7:9" hidden="1" x14ac:dyDescent="0.25">
      <c r="G199" s="3"/>
      <c r="H199" s="3"/>
      <c r="I199" s="3"/>
    </row>
    <row r="200" spans="7:9" hidden="1" x14ac:dyDescent="0.25">
      <c r="G200" s="3"/>
      <c r="H200" s="3"/>
      <c r="I200" s="3"/>
    </row>
    <row r="201" spans="7:9" hidden="1" x14ac:dyDescent="0.25">
      <c r="G201" s="3"/>
      <c r="H201" s="3"/>
      <c r="I201" s="3"/>
    </row>
    <row r="202" spans="7:9" hidden="1" x14ac:dyDescent="0.25">
      <c r="G202" s="3"/>
      <c r="H202" s="3"/>
      <c r="I202" s="3"/>
    </row>
    <row r="203" spans="7:9" hidden="1" x14ac:dyDescent="0.25">
      <c r="G203" s="3"/>
      <c r="H203" s="3"/>
      <c r="I203" s="3"/>
    </row>
    <row r="204" spans="7:9" hidden="1" x14ac:dyDescent="0.25">
      <c r="G204" s="3"/>
      <c r="H204" s="3"/>
      <c r="I204" s="3"/>
    </row>
    <row r="205" spans="7:9" hidden="1" x14ac:dyDescent="0.25">
      <c r="G205" s="3"/>
      <c r="H205" s="3"/>
      <c r="I205" s="3"/>
    </row>
    <row r="206" spans="7:9" hidden="1" x14ac:dyDescent="0.25">
      <c r="G206" s="3"/>
      <c r="H206" s="3"/>
      <c r="I206" s="3"/>
    </row>
    <row r="207" spans="7:9" hidden="1" x14ac:dyDescent="0.25">
      <c r="G207" s="3"/>
      <c r="H207" s="3"/>
      <c r="I207" s="3"/>
    </row>
    <row r="208" spans="7:9" hidden="1" x14ac:dyDescent="0.25">
      <c r="G208" s="3"/>
      <c r="H208" s="3"/>
      <c r="I208" s="3"/>
    </row>
    <row r="209" spans="7:9" hidden="1" x14ac:dyDescent="0.25">
      <c r="G209" s="3"/>
      <c r="H209" s="3"/>
      <c r="I209" s="3"/>
    </row>
    <row r="210" spans="7:9" hidden="1" x14ac:dyDescent="0.25">
      <c r="G210" s="3"/>
      <c r="H210" s="3"/>
      <c r="I210" s="3"/>
    </row>
    <row r="211" spans="7:9" hidden="1" x14ac:dyDescent="0.25">
      <c r="G211" s="3"/>
      <c r="H211" s="3"/>
      <c r="I211" s="3"/>
    </row>
    <row r="212" spans="7:9" hidden="1" x14ac:dyDescent="0.25">
      <c r="G212" s="3"/>
      <c r="H212" s="3"/>
      <c r="I212" s="3"/>
    </row>
    <row r="213" spans="7:9" hidden="1" x14ac:dyDescent="0.25">
      <c r="G213" s="3"/>
      <c r="H213" s="3"/>
      <c r="I213" s="3"/>
    </row>
    <row r="214" spans="7:9" hidden="1" x14ac:dyDescent="0.25">
      <c r="G214" s="3"/>
      <c r="H214" s="3"/>
      <c r="I214" s="3"/>
    </row>
    <row r="215" spans="7:9" hidden="1" x14ac:dyDescent="0.25">
      <c r="G215" s="3"/>
      <c r="H215" s="3"/>
      <c r="I215" s="3"/>
    </row>
    <row r="216" spans="7:9" hidden="1" x14ac:dyDescent="0.25">
      <c r="G216" s="3"/>
      <c r="H216" s="3"/>
      <c r="I216" s="3"/>
    </row>
    <row r="217" spans="7:9" hidden="1" x14ac:dyDescent="0.25">
      <c r="G217" s="3"/>
      <c r="H217" s="3"/>
      <c r="I217" s="3"/>
    </row>
    <row r="218" spans="7:9" hidden="1" x14ac:dyDescent="0.25">
      <c r="G218" s="3"/>
      <c r="H218" s="3"/>
      <c r="I218" s="3"/>
    </row>
    <row r="219" spans="7:9" hidden="1" x14ac:dyDescent="0.25">
      <c r="G219" s="3"/>
      <c r="H219" s="3"/>
      <c r="I219" s="3"/>
    </row>
    <row r="220" spans="7:9" hidden="1" x14ac:dyDescent="0.25">
      <c r="G220" s="3"/>
      <c r="H220" s="3"/>
      <c r="I220" s="3"/>
    </row>
    <row r="221" spans="7:9" hidden="1" x14ac:dyDescent="0.25">
      <c r="G221" s="3"/>
      <c r="H221" s="3"/>
      <c r="I221" s="3"/>
    </row>
    <row r="222" spans="7:9" hidden="1" x14ac:dyDescent="0.25">
      <c r="G222" s="3"/>
      <c r="H222" s="3"/>
      <c r="I222" s="3"/>
    </row>
    <row r="223" spans="7:9" hidden="1" x14ac:dyDescent="0.25">
      <c r="G223" s="3"/>
      <c r="H223" s="3"/>
      <c r="I223" s="3"/>
    </row>
    <row r="224" spans="7:9" hidden="1" x14ac:dyDescent="0.25">
      <c r="G224" s="3"/>
      <c r="H224" s="3"/>
      <c r="I224" s="3"/>
    </row>
    <row r="225" spans="7:9" hidden="1" x14ac:dyDescent="0.25">
      <c r="G225" s="3"/>
      <c r="H225" s="3"/>
      <c r="I225" s="3"/>
    </row>
    <row r="226" spans="7:9" hidden="1" x14ac:dyDescent="0.25">
      <c r="G226" s="3"/>
      <c r="H226" s="3"/>
      <c r="I226" s="3"/>
    </row>
    <row r="227" spans="7:9" hidden="1" x14ac:dyDescent="0.25">
      <c r="G227" s="3"/>
      <c r="H227" s="3"/>
      <c r="I227" s="3"/>
    </row>
    <row r="228" spans="7:9" hidden="1" x14ac:dyDescent="0.25">
      <c r="G228" s="3"/>
      <c r="H228" s="3"/>
      <c r="I228" s="3"/>
    </row>
    <row r="229" spans="7:9" hidden="1" x14ac:dyDescent="0.25">
      <c r="G229" s="3"/>
      <c r="H229" s="3"/>
      <c r="I229" s="3"/>
    </row>
    <row r="230" spans="7:9" hidden="1" x14ac:dyDescent="0.25">
      <c r="G230" s="3"/>
      <c r="H230" s="3"/>
      <c r="I230" s="3"/>
    </row>
    <row r="231" spans="7:9" hidden="1" x14ac:dyDescent="0.25">
      <c r="G231" s="3"/>
      <c r="H231" s="3"/>
      <c r="I231" s="3"/>
    </row>
    <row r="232" spans="7:9" hidden="1" x14ac:dyDescent="0.25">
      <c r="G232" s="3"/>
      <c r="H232" s="3"/>
      <c r="I232" s="3"/>
    </row>
    <row r="233" spans="7:9" hidden="1" x14ac:dyDescent="0.25">
      <c r="G233" s="3"/>
      <c r="H233" s="3"/>
      <c r="I233" s="3"/>
    </row>
    <row r="234" spans="7:9" hidden="1" x14ac:dyDescent="0.25">
      <c r="G234" s="3"/>
      <c r="H234" s="3"/>
      <c r="I234" s="3"/>
    </row>
    <row r="235" spans="7:9" hidden="1" x14ac:dyDescent="0.25">
      <c r="G235" s="3"/>
      <c r="H235" s="3"/>
      <c r="I235" s="3"/>
    </row>
    <row r="236" spans="7:9" hidden="1" x14ac:dyDescent="0.25">
      <c r="G236" s="3"/>
      <c r="H236" s="3"/>
      <c r="I236" s="3"/>
    </row>
    <row r="237" spans="7:9" hidden="1" x14ac:dyDescent="0.25">
      <c r="G237" s="3"/>
      <c r="H237" s="3"/>
      <c r="I237" s="3"/>
    </row>
    <row r="238" spans="7:9" hidden="1" x14ac:dyDescent="0.25">
      <c r="G238" s="3"/>
      <c r="H238" s="3"/>
      <c r="I238" s="3"/>
    </row>
    <row r="239" spans="7:9" hidden="1" x14ac:dyDescent="0.25">
      <c r="G239" s="3"/>
      <c r="H239" s="3"/>
      <c r="I239" s="3"/>
    </row>
    <row r="240" spans="7:9" hidden="1" x14ac:dyDescent="0.25">
      <c r="G240" s="3"/>
      <c r="H240" s="3"/>
      <c r="I240" s="3"/>
    </row>
    <row r="241" spans="7:9" hidden="1" x14ac:dyDescent="0.25">
      <c r="G241" s="3"/>
      <c r="H241" s="3"/>
      <c r="I241" s="3"/>
    </row>
    <row r="242" spans="7:9" hidden="1" x14ac:dyDescent="0.25">
      <c r="G242" s="3"/>
      <c r="H242" s="3"/>
      <c r="I242" s="3"/>
    </row>
    <row r="243" spans="7:9" hidden="1" x14ac:dyDescent="0.25">
      <c r="G243" s="3"/>
      <c r="H243" s="3"/>
      <c r="I243" s="3"/>
    </row>
    <row r="244" spans="7:9" hidden="1" x14ac:dyDescent="0.25">
      <c r="G244" s="3"/>
      <c r="H244" s="3"/>
      <c r="I244" s="3"/>
    </row>
    <row r="245" spans="7:9" hidden="1" x14ac:dyDescent="0.25">
      <c r="G245" s="3"/>
      <c r="H245" s="3"/>
      <c r="I245" s="3"/>
    </row>
    <row r="246" spans="7:9" hidden="1" x14ac:dyDescent="0.25">
      <c r="G246" s="3"/>
      <c r="H246" s="3"/>
      <c r="I246" s="3"/>
    </row>
    <row r="247" spans="7:9" hidden="1" x14ac:dyDescent="0.25">
      <c r="G247" s="3"/>
      <c r="H247" s="3"/>
      <c r="I247" s="3"/>
    </row>
    <row r="248" spans="7:9" hidden="1" x14ac:dyDescent="0.25">
      <c r="G248" s="3"/>
      <c r="H248" s="3"/>
      <c r="I248" s="3"/>
    </row>
    <row r="249" spans="7:9" hidden="1" x14ac:dyDescent="0.25">
      <c r="G249" s="3"/>
      <c r="H249" s="3"/>
      <c r="I249" s="3"/>
    </row>
    <row r="250" spans="7:9" hidden="1" x14ac:dyDescent="0.25">
      <c r="G250" s="3"/>
      <c r="H250" s="3"/>
      <c r="I250" s="3"/>
    </row>
    <row r="251" spans="7:9" hidden="1" x14ac:dyDescent="0.25">
      <c r="G251" s="3"/>
      <c r="H251" s="3"/>
      <c r="I251" s="3"/>
    </row>
    <row r="252" spans="7:9" hidden="1" x14ac:dyDescent="0.25">
      <c r="G252" s="3"/>
      <c r="H252" s="3"/>
      <c r="I252" s="3"/>
    </row>
    <row r="253" spans="7:9" hidden="1" x14ac:dyDescent="0.25">
      <c r="G253" s="3"/>
      <c r="H253" s="3"/>
      <c r="I253" s="3"/>
    </row>
    <row r="254" spans="7:9" hidden="1" x14ac:dyDescent="0.25">
      <c r="G254" s="3"/>
      <c r="H254" s="3"/>
      <c r="I254" s="3"/>
    </row>
    <row r="255" spans="7:9" hidden="1" x14ac:dyDescent="0.25">
      <c r="G255" s="3"/>
      <c r="H255" s="3"/>
      <c r="I255" s="3"/>
    </row>
    <row r="256" spans="7:9" hidden="1" x14ac:dyDescent="0.25">
      <c r="G256" s="3"/>
      <c r="H256" s="3"/>
      <c r="I256" s="3"/>
    </row>
    <row r="257" spans="7:9" hidden="1" x14ac:dyDescent="0.25">
      <c r="G257" s="3"/>
      <c r="H257" s="3"/>
      <c r="I257" s="3"/>
    </row>
    <row r="258" spans="7:9" hidden="1" x14ac:dyDescent="0.25">
      <c r="G258" s="3"/>
      <c r="H258" s="3"/>
      <c r="I258" s="3"/>
    </row>
    <row r="259" spans="7:9" hidden="1" x14ac:dyDescent="0.25">
      <c r="G259" s="3"/>
      <c r="H259" s="3"/>
      <c r="I259" s="3"/>
    </row>
    <row r="260" spans="7:9" hidden="1" x14ac:dyDescent="0.25">
      <c r="G260" s="3"/>
      <c r="H260" s="3"/>
      <c r="I260" s="3"/>
    </row>
    <row r="261" spans="7:9" hidden="1" x14ac:dyDescent="0.25">
      <c r="G261" s="3"/>
      <c r="H261" s="3"/>
      <c r="I261" s="3"/>
    </row>
    <row r="262" spans="7:9" hidden="1" x14ac:dyDescent="0.25">
      <c r="G262" s="3"/>
      <c r="H262" s="3"/>
      <c r="I262" s="3"/>
    </row>
    <row r="263" spans="7:9" hidden="1" x14ac:dyDescent="0.25">
      <c r="G263" s="3"/>
      <c r="H263" s="3"/>
      <c r="I263" s="3"/>
    </row>
    <row r="264" spans="7:9" hidden="1" x14ac:dyDescent="0.25">
      <c r="G264" s="3"/>
      <c r="H264" s="3"/>
      <c r="I264" s="3"/>
    </row>
    <row r="265" spans="7:9" hidden="1" x14ac:dyDescent="0.25">
      <c r="G265" s="3"/>
      <c r="H265" s="3"/>
      <c r="I265" s="3"/>
    </row>
    <row r="266" spans="7:9" hidden="1" x14ac:dyDescent="0.25">
      <c r="G266" s="3"/>
      <c r="H266" s="3"/>
      <c r="I266" s="3"/>
    </row>
    <row r="267" spans="7:9" hidden="1" x14ac:dyDescent="0.25">
      <c r="G267" s="3"/>
      <c r="H267" s="3"/>
      <c r="I267" s="3"/>
    </row>
    <row r="268" spans="7:9" hidden="1" x14ac:dyDescent="0.25">
      <c r="G268" s="3"/>
      <c r="H268" s="3"/>
      <c r="I268" s="3"/>
    </row>
    <row r="269" spans="7:9" hidden="1" x14ac:dyDescent="0.25">
      <c r="G269" s="3"/>
      <c r="H269" s="3"/>
      <c r="I269" s="3"/>
    </row>
    <row r="270" spans="7:9" hidden="1" x14ac:dyDescent="0.25">
      <c r="G270" s="3"/>
      <c r="H270" s="3"/>
      <c r="I270" s="3"/>
    </row>
    <row r="271" spans="7:9" hidden="1" x14ac:dyDescent="0.25">
      <c r="G271" s="3"/>
      <c r="H271" s="3"/>
      <c r="I271" s="3"/>
    </row>
    <row r="272" spans="7:9" hidden="1" x14ac:dyDescent="0.25">
      <c r="G272" s="3"/>
      <c r="H272" s="3"/>
      <c r="I272" s="3"/>
    </row>
    <row r="273" spans="7:9" hidden="1" x14ac:dyDescent="0.25">
      <c r="G273" s="3"/>
      <c r="H273" s="3"/>
      <c r="I273" s="3"/>
    </row>
    <row r="274" spans="7:9" hidden="1" x14ac:dyDescent="0.25">
      <c r="G274" s="3"/>
      <c r="H274" s="3"/>
      <c r="I274" s="3"/>
    </row>
    <row r="275" spans="7:9" hidden="1" x14ac:dyDescent="0.25">
      <c r="G275" s="3"/>
      <c r="H275" s="3"/>
      <c r="I275" s="3"/>
    </row>
    <row r="276" spans="7:9" hidden="1" x14ac:dyDescent="0.25">
      <c r="G276" s="3"/>
      <c r="H276" s="3"/>
      <c r="I276" s="3"/>
    </row>
    <row r="277" spans="7:9" hidden="1" x14ac:dyDescent="0.25">
      <c r="G277" s="3"/>
      <c r="H277" s="3"/>
      <c r="I277" s="3"/>
    </row>
    <row r="278" spans="7:9" hidden="1" x14ac:dyDescent="0.25">
      <c r="G278" s="3"/>
      <c r="H278" s="3"/>
      <c r="I278" s="3"/>
    </row>
    <row r="279" spans="7:9" hidden="1" x14ac:dyDescent="0.25">
      <c r="G279" s="3"/>
      <c r="H279" s="3"/>
      <c r="I279" s="3"/>
    </row>
    <row r="280" spans="7:9" hidden="1" x14ac:dyDescent="0.25">
      <c r="G280" s="3"/>
      <c r="H280" s="3"/>
      <c r="I280" s="3"/>
    </row>
    <row r="281" spans="7:9" hidden="1" x14ac:dyDescent="0.25">
      <c r="G281" s="3"/>
      <c r="H281" s="3"/>
      <c r="I281" s="3"/>
    </row>
    <row r="282" spans="7:9" hidden="1" x14ac:dyDescent="0.25">
      <c r="G282" s="3"/>
      <c r="H282" s="3"/>
      <c r="I282" s="3"/>
    </row>
    <row r="283" spans="7:9" hidden="1" x14ac:dyDescent="0.25">
      <c r="G283" s="3"/>
      <c r="H283" s="3"/>
      <c r="I283" s="3"/>
    </row>
    <row r="284" spans="7:9" hidden="1" x14ac:dyDescent="0.25">
      <c r="G284" s="3"/>
      <c r="H284" s="3"/>
      <c r="I284" s="3"/>
    </row>
    <row r="285" spans="7:9" hidden="1" x14ac:dyDescent="0.25">
      <c r="G285" s="3"/>
      <c r="H285" s="3"/>
      <c r="I285" s="3"/>
    </row>
    <row r="286" spans="7:9" hidden="1" x14ac:dyDescent="0.25">
      <c r="G286" s="3"/>
      <c r="H286" s="3"/>
      <c r="I286" s="3"/>
    </row>
    <row r="287" spans="7:9" hidden="1" x14ac:dyDescent="0.25">
      <c r="G287" s="3"/>
      <c r="H287" s="3"/>
      <c r="I287" s="3"/>
    </row>
    <row r="288" spans="7:9" hidden="1" x14ac:dyDescent="0.25">
      <c r="G288" s="3"/>
      <c r="H288" s="3"/>
      <c r="I288" s="3"/>
    </row>
    <row r="289" spans="7:9" hidden="1" x14ac:dyDescent="0.25">
      <c r="G289" s="3"/>
      <c r="H289" s="3"/>
      <c r="I289" s="3"/>
    </row>
    <row r="290" spans="7:9" hidden="1" x14ac:dyDescent="0.25">
      <c r="G290" s="3"/>
      <c r="H290" s="3"/>
      <c r="I290" s="3"/>
    </row>
    <row r="291" spans="7:9" hidden="1" x14ac:dyDescent="0.25">
      <c r="G291" s="3"/>
      <c r="H291" s="3"/>
      <c r="I291" s="3"/>
    </row>
    <row r="292" spans="7:9" hidden="1" x14ac:dyDescent="0.25">
      <c r="G292" s="3"/>
      <c r="H292" s="3"/>
      <c r="I292" s="3"/>
    </row>
    <row r="293" spans="7:9" hidden="1" x14ac:dyDescent="0.25">
      <c r="G293" s="3"/>
      <c r="H293" s="3"/>
      <c r="I293" s="3"/>
    </row>
    <row r="294" spans="7:9" hidden="1" x14ac:dyDescent="0.25">
      <c r="G294" s="3"/>
      <c r="H294" s="3"/>
      <c r="I294" s="3"/>
    </row>
    <row r="295" spans="7:9" hidden="1" x14ac:dyDescent="0.25">
      <c r="G295" s="3"/>
      <c r="H295" s="3"/>
      <c r="I295" s="3"/>
    </row>
    <row r="296" spans="7:9" hidden="1" x14ac:dyDescent="0.25">
      <c r="G296" s="3"/>
      <c r="H296" s="3"/>
      <c r="I296" s="3"/>
    </row>
    <row r="297" spans="7:9" hidden="1" x14ac:dyDescent="0.25">
      <c r="G297" s="3"/>
      <c r="H297" s="3"/>
      <c r="I297" s="3"/>
    </row>
    <row r="298" spans="7:9" hidden="1" x14ac:dyDescent="0.25">
      <c r="G298" s="3"/>
      <c r="H298" s="3"/>
      <c r="I298" s="3"/>
    </row>
    <row r="299" spans="7:9" hidden="1" x14ac:dyDescent="0.25">
      <c r="G299" s="3"/>
      <c r="H299" s="3"/>
      <c r="I299" s="3"/>
    </row>
    <row r="300" spans="7:9" hidden="1" x14ac:dyDescent="0.25">
      <c r="G300" s="3"/>
      <c r="H300" s="3"/>
      <c r="I300" s="3"/>
    </row>
    <row r="301" spans="7:9" hidden="1" x14ac:dyDescent="0.25">
      <c r="G301" s="3"/>
      <c r="H301" s="3"/>
      <c r="I301" s="3"/>
    </row>
    <row r="302" spans="7:9" hidden="1" x14ac:dyDescent="0.25">
      <c r="G302" s="3"/>
      <c r="H302" s="3"/>
      <c r="I302" s="3"/>
    </row>
    <row r="303" spans="7:9" hidden="1" x14ac:dyDescent="0.25">
      <c r="G303" s="3"/>
      <c r="H303" s="3"/>
      <c r="I303" s="3"/>
    </row>
    <row r="304" spans="7:9" hidden="1" x14ac:dyDescent="0.25">
      <c r="G304" s="3"/>
      <c r="H304" s="3"/>
      <c r="I304" s="3"/>
    </row>
    <row r="305" spans="7:9" hidden="1" x14ac:dyDescent="0.25">
      <c r="G305" s="3"/>
      <c r="H305" s="3"/>
      <c r="I305" s="3"/>
    </row>
    <row r="306" spans="7:9" hidden="1" x14ac:dyDescent="0.25">
      <c r="G306" s="3"/>
      <c r="H306" s="3"/>
      <c r="I306" s="3"/>
    </row>
    <row r="307" spans="7:9" hidden="1" x14ac:dyDescent="0.25">
      <c r="G307" s="3"/>
      <c r="H307" s="3"/>
      <c r="I307" s="3"/>
    </row>
    <row r="308" spans="7:9" hidden="1" x14ac:dyDescent="0.25">
      <c r="G308" s="3"/>
      <c r="H308" s="3"/>
      <c r="I308" s="3"/>
    </row>
    <row r="309" spans="7:9" hidden="1" x14ac:dyDescent="0.25">
      <c r="G309" s="3"/>
      <c r="H309" s="3"/>
      <c r="I309" s="3"/>
    </row>
    <row r="310" spans="7:9" hidden="1" x14ac:dyDescent="0.25">
      <c r="G310" s="3"/>
      <c r="H310" s="3"/>
      <c r="I310" s="3"/>
    </row>
    <row r="311" spans="7:9" hidden="1" x14ac:dyDescent="0.25">
      <c r="G311" s="3"/>
      <c r="H311" s="3"/>
      <c r="I311" s="3"/>
    </row>
    <row r="312" spans="7:9" hidden="1" x14ac:dyDescent="0.25">
      <c r="G312" s="3"/>
      <c r="H312" s="3"/>
      <c r="I312" s="3"/>
    </row>
    <row r="313" spans="7:9" hidden="1" x14ac:dyDescent="0.25">
      <c r="G313" s="3"/>
      <c r="H313" s="3"/>
      <c r="I313" s="3"/>
    </row>
    <row r="314" spans="7:9" hidden="1" x14ac:dyDescent="0.25">
      <c r="G314" s="3"/>
      <c r="H314" s="3"/>
      <c r="I314" s="3"/>
    </row>
    <row r="315" spans="7:9" hidden="1" x14ac:dyDescent="0.25">
      <c r="G315" s="3"/>
      <c r="H315" s="3"/>
      <c r="I315" s="3"/>
    </row>
    <row r="316" spans="7:9" hidden="1" x14ac:dyDescent="0.25">
      <c r="G316" s="3"/>
      <c r="H316" s="3"/>
      <c r="I316" s="3"/>
    </row>
    <row r="317" spans="7:9" hidden="1" x14ac:dyDescent="0.25">
      <c r="G317" s="3"/>
      <c r="H317" s="3"/>
      <c r="I317" s="3"/>
    </row>
    <row r="318" spans="7:9" hidden="1" x14ac:dyDescent="0.25">
      <c r="G318" s="3"/>
      <c r="H318" s="3"/>
      <c r="I318" s="3"/>
    </row>
    <row r="319" spans="7:9" hidden="1" x14ac:dyDescent="0.25">
      <c r="G319" s="3"/>
      <c r="H319" s="3"/>
      <c r="I319" s="3"/>
    </row>
    <row r="320" spans="7:9" hidden="1" x14ac:dyDescent="0.25">
      <c r="G320" s="3"/>
      <c r="H320" s="3"/>
      <c r="I320" s="3"/>
    </row>
    <row r="321" spans="7:9" hidden="1" x14ac:dyDescent="0.25">
      <c r="G321" s="3"/>
      <c r="H321" s="3"/>
      <c r="I321" s="3"/>
    </row>
    <row r="322" spans="7:9" hidden="1" x14ac:dyDescent="0.25">
      <c r="G322" s="3"/>
      <c r="H322" s="3"/>
      <c r="I322" s="3"/>
    </row>
    <row r="323" spans="7:9" hidden="1" x14ac:dyDescent="0.25">
      <c r="G323" s="3"/>
      <c r="H323" s="3"/>
      <c r="I323" s="3"/>
    </row>
    <row r="324" spans="7:9" hidden="1" x14ac:dyDescent="0.25">
      <c r="G324" s="3"/>
      <c r="H324" s="3"/>
      <c r="I324" s="3"/>
    </row>
    <row r="325" spans="7:9" hidden="1" x14ac:dyDescent="0.25">
      <c r="G325" s="3"/>
      <c r="H325" s="3"/>
      <c r="I325" s="3"/>
    </row>
    <row r="326" spans="7:9" hidden="1" x14ac:dyDescent="0.25">
      <c r="G326" s="3"/>
      <c r="H326" s="3"/>
      <c r="I326" s="3"/>
    </row>
    <row r="327" spans="7:9" hidden="1" x14ac:dyDescent="0.25">
      <c r="G327" s="3"/>
      <c r="H327" s="3"/>
      <c r="I327" s="3"/>
    </row>
    <row r="328" spans="7:9" hidden="1" x14ac:dyDescent="0.25">
      <c r="G328" s="3"/>
      <c r="H328" s="3"/>
      <c r="I328" s="3"/>
    </row>
    <row r="329" spans="7:9" hidden="1" x14ac:dyDescent="0.25">
      <c r="G329" s="3"/>
      <c r="H329" s="3"/>
      <c r="I329" s="3"/>
    </row>
    <row r="330" spans="7:9" hidden="1" x14ac:dyDescent="0.25">
      <c r="G330" s="3"/>
      <c r="H330" s="3"/>
      <c r="I330" s="3"/>
    </row>
    <row r="331" spans="7:9" hidden="1" x14ac:dyDescent="0.25">
      <c r="G331" s="3"/>
      <c r="H331" s="3"/>
      <c r="I331" s="3"/>
    </row>
    <row r="332" spans="7:9" hidden="1" x14ac:dyDescent="0.25">
      <c r="G332" s="3"/>
      <c r="H332" s="3"/>
      <c r="I332" s="3"/>
    </row>
    <row r="333" spans="7:9" hidden="1" x14ac:dyDescent="0.25">
      <c r="G333" s="3"/>
      <c r="H333" s="3"/>
      <c r="I333" s="3"/>
    </row>
    <row r="334" spans="7:9" hidden="1" x14ac:dyDescent="0.25">
      <c r="G334" s="3"/>
      <c r="H334" s="3"/>
      <c r="I334" s="3"/>
    </row>
    <row r="335" spans="7:9" hidden="1" x14ac:dyDescent="0.25">
      <c r="G335" s="3"/>
      <c r="H335" s="3"/>
      <c r="I335" s="3"/>
    </row>
    <row r="336" spans="7:9" hidden="1" x14ac:dyDescent="0.25">
      <c r="G336" s="3"/>
      <c r="H336" s="3"/>
      <c r="I336" s="3"/>
    </row>
    <row r="337" spans="7:9" hidden="1" x14ac:dyDescent="0.25">
      <c r="G337" s="3"/>
      <c r="H337" s="3"/>
      <c r="I337" s="3"/>
    </row>
    <row r="338" spans="7:9" hidden="1" x14ac:dyDescent="0.25">
      <c r="G338" s="3"/>
      <c r="H338" s="3"/>
      <c r="I338" s="3"/>
    </row>
    <row r="339" spans="7:9" hidden="1" x14ac:dyDescent="0.25">
      <c r="G339" s="3"/>
      <c r="H339" s="3"/>
      <c r="I339" s="3"/>
    </row>
    <row r="340" spans="7:9" hidden="1" x14ac:dyDescent="0.25">
      <c r="G340" s="3"/>
      <c r="H340" s="3"/>
      <c r="I340" s="3"/>
    </row>
    <row r="341" spans="7:9" hidden="1" x14ac:dyDescent="0.25">
      <c r="G341" s="3"/>
      <c r="H341" s="3"/>
      <c r="I341" s="3"/>
    </row>
    <row r="342" spans="7:9" hidden="1" x14ac:dyDescent="0.25">
      <c r="G342" s="3"/>
      <c r="H342" s="3"/>
      <c r="I342" s="3"/>
    </row>
    <row r="343" spans="7:9" hidden="1" x14ac:dyDescent="0.25">
      <c r="G343" s="3"/>
      <c r="H343" s="3"/>
      <c r="I343" s="3"/>
    </row>
    <row r="344" spans="7:9" hidden="1" x14ac:dyDescent="0.25">
      <c r="G344" s="3"/>
      <c r="H344" s="3"/>
      <c r="I344" s="3"/>
    </row>
    <row r="345" spans="7:9" hidden="1" x14ac:dyDescent="0.25">
      <c r="G345" s="3"/>
      <c r="H345" s="3"/>
      <c r="I345" s="3"/>
    </row>
    <row r="346" spans="7:9" hidden="1" x14ac:dyDescent="0.25">
      <c r="G346" s="3"/>
      <c r="H346" s="3"/>
      <c r="I346" s="3"/>
    </row>
    <row r="347" spans="7:9" hidden="1" x14ac:dyDescent="0.25">
      <c r="G347" s="3"/>
      <c r="H347" s="3"/>
      <c r="I347" s="3"/>
    </row>
    <row r="348" spans="7:9" hidden="1" x14ac:dyDescent="0.25">
      <c r="G348" s="3"/>
      <c r="H348" s="3"/>
      <c r="I348" s="3"/>
    </row>
    <row r="349" spans="7:9" hidden="1" x14ac:dyDescent="0.25">
      <c r="G349" s="3"/>
      <c r="H349" s="3"/>
      <c r="I349" s="3"/>
    </row>
    <row r="350" spans="7:9" hidden="1" x14ac:dyDescent="0.25">
      <c r="G350" s="3"/>
      <c r="H350" s="3"/>
      <c r="I350" s="3"/>
    </row>
    <row r="351" spans="7:9" hidden="1" x14ac:dyDescent="0.25">
      <c r="G351" s="3"/>
      <c r="H351" s="3"/>
      <c r="I351" s="3"/>
    </row>
    <row r="352" spans="7:9" hidden="1" x14ac:dyDescent="0.25">
      <c r="G352" s="3"/>
      <c r="H352" s="3"/>
      <c r="I352" s="3"/>
    </row>
    <row r="353" spans="7:9" hidden="1" x14ac:dyDescent="0.25">
      <c r="G353" s="3"/>
      <c r="H353" s="3"/>
      <c r="I353" s="3"/>
    </row>
    <row r="354" spans="7:9" hidden="1" x14ac:dyDescent="0.25">
      <c r="G354" s="3"/>
      <c r="H354" s="3"/>
      <c r="I354" s="3"/>
    </row>
    <row r="355" spans="7:9" hidden="1" x14ac:dyDescent="0.25">
      <c r="G355" s="3"/>
      <c r="H355" s="3"/>
      <c r="I355" s="3"/>
    </row>
    <row r="356" spans="7:9" hidden="1" x14ac:dyDescent="0.25">
      <c r="G356" s="3"/>
      <c r="H356" s="3"/>
      <c r="I356" s="3"/>
    </row>
    <row r="357" spans="7:9" hidden="1" x14ac:dyDescent="0.25">
      <c r="G357" s="3"/>
      <c r="H357" s="3"/>
      <c r="I357" s="3"/>
    </row>
    <row r="358" spans="7:9" hidden="1" x14ac:dyDescent="0.25">
      <c r="G358" s="3"/>
      <c r="H358" s="3"/>
      <c r="I358" s="3"/>
    </row>
    <row r="359" spans="7:9" hidden="1" x14ac:dyDescent="0.25">
      <c r="G359" s="3"/>
      <c r="H359" s="3"/>
      <c r="I359" s="3"/>
    </row>
    <row r="360" spans="7:9" hidden="1" x14ac:dyDescent="0.25">
      <c r="G360" s="3"/>
      <c r="H360" s="3"/>
      <c r="I360" s="3"/>
    </row>
    <row r="361" spans="7:9" hidden="1" x14ac:dyDescent="0.25">
      <c r="G361" s="3"/>
      <c r="H361" s="3"/>
      <c r="I361" s="3"/>
    </row>
    <row r="362" spans="7:9" hidden="1" x14ac:dyDescent="0.25">
      <c r="G362" s="3"/>
      <c r="H362" s="3"/>
      <c r="I362" s="3"/>
    </row>
    <row r="363" spans="7:9" hidden="1" x14ac:dyDescent="0.25">
      <c r="G363" s="3"/>
      <c r="H363" s="3"/>
      <c r="I363" s="3"/>
    </row>
    <row r="364" spans="7:9" hidden="1" x14ac:dyDescent="0.25">
      <c r="G364" s="3"/>
      <c r="H364" s="3"/>
      <c r="I364" s="3"/>
    </row>
    <row r="365" spans="7:9" hidden="1" x14ac:dyDescent="0.25">
      <c r="G365" s="3"/>
      <c r="H365" s="3"/>
      <c r="I365" s="3"/>
    </row>
    <row r="366" spans="7:9" hidden="1" x14ac:dyDescent="0.25">
      <c r="G366" s="3"/>
      <c r="H366" s="3"/>
      <c r="I366" s="3"/>
    </row>
    <row r="367" spans="7:9" hidden="1" x14ac:dyDescent="0.25">
      <c r="G367" s="3"/>
      <c r="H367" s="3"/>
      <c r="I367" s="3"/>
    </row>
    <row r="368" spans="7:9" hidden="1" x14ac:dyDescent="0.25">
      <c r="G368" s="3"/>
      <c r="H368" s="3"/>
      <c r="I368" s="3"/>
    </row>
    <row r="369" spans="7:9" hidden="1" x14ac:dyDescent="0.25">
      <c r="G369" s="3"/>
      <c r="H369" s="3"/>
      <c r="I369" s="3"/>
    </row>
    <row r="370" spans="7:9" hidden="1" x14ac:dyDescent="0.25">
      <c r="G370" s="3"/>
      <c r="H370" s="3"/>
      <c r="I370" s="3"/>
    </row>
    <row r="371" spans="7:9" hidden="1" x14ac:dyDescent="0.25">
      <c r="G371" s="3"/>
      <c r="H371" s="3"/>
      <c r="I371" s="3"/>
    </row>
    <row r="372" spans="7:9" hidden="1" x14ac:dyDescent="0.25">
      <c r="G372" s="3"/>
      <c r="H372" s="3"/>
      <c r="I372" s="3"/>
    </row>
    <row r="373" spans="7:9" hidden="1" x14ac:dyDescent="0.25">
      <c r="G373" s="3"/>
      <c r="H373" s="3"/>
      <c r="I373" s="3"/>
    </row>
    <row r="374" spans="7:9" hidden="1" x14ac:dyDescent="0.25">
      <c r="G374" s="3"/>
      <c r="H374" s="3"/>
      <c r="I374" s="3"/>
    </row>
    <row r="375" spans="7:9" hidden="1" x14ac:dyDescent="0.25">
      <c r="G375" s="3"/>
      <c r="H375" s="3"/>
      <c r="I375" s="3"/>
    </row>
    <row r="376" spans="7:9" hidden="1" x14ac:dyDescent="0.25">
      <c r="G376" s="3"/>
      <c r="H376" s="3"/>
      <c r="I376" s="3"/>
    </row>
    <row r="377" spans="7:9" hidden="1" x14ac:dyDescent="0.25">
      <c r="G377" s="3"/>
      <c r="H377" s="3"/>
      <c r="I377" s="3"/>
    </row>
    <row r="378" spans="7:9" hidden="1" x14ac:dyDescent="0.25">
      <c r="G378" s="3"/>
      <c r="H378" s="3"/>
      <c r="I378" s="3"/>
    </row>
    <row r="379" spans="7:9" hidden="1" x14ac:dyDescent="0.25">
      <c r="G379" s="3"/>
      <c r="H379" s="3"/>
      <c r="I379" s="3"/>
    </row>
    <row r="380" spans="7:9" hidden="1" x14ac:dyDescent="0.25">
      <c r="G380" s="3"/>
      <c r="H380" s="3"/>
      <c r="I380" s="3"/>
    </row>
    <row r="381" spans="7:9" hidden="1" x14ac:dyDescent="0.25">
      <c r="G381" s="3"/>
      <c r="H381" s="3"/>
      <c r="I381" s="3"/>
    </row>
    <row r="382" spans="7:9" hidden="1" x14ac:dyDescent="0.25">
      <c r="G382" s="3"/>
      <c r="H382" s="3"/>
      <c r="I382" s="3"/>
    </row>
    <row r="383" spans="7:9" hidden="1" x14ac:dyDescent="0.25">
      <c r="G383" s="3"/>
      <c r="H383" s="3"/>
      <c r="I383" s="3"/>
    </row>
    <row r="384" spans="7:9" hidden="1" x14ac:dyDescent="0.25">
      <c r="G384" s="3"/>
      <c r="H384" s="3"/>
      <c r="I384" s="3"/>
    </row>
    <row r="385" spans="7:9" hidden="1" x14ac:dyDescent="0.25">
      <c r="G385" s="3"/>
      <c r="H385" s="3"/>
      <c r="I385" s="3"/>
    </row>
    <row r="386" spans="7:9" hidden="1" x14ac:dyDescent="0.25">
      <c r="G386" s="3"/>
      <c r="H386" s="3"/>
      <c r="I386" s="3"/>
    </row>
    <row r="387" spans="7:9" hidden="1" x14ac:dyDescent="0.25">
      <c r="G387" s="3"/>
      <c r="H387" s="3"/>
      <c r="I387" s="3"/>
    </row>
    <row r="388" spans="7:9" hidden="1" x14ac:dyDescent="0.25">
      <c r="G388" s="3"/>
      <c r="H388" s="3"/>
      <c r="I388" s="3"/>
    </row>
    <row r="389" spans="7:9" hidden="1" x14ac:dyDescent="0.25">
      <c r="G389" s="3"/>
      <c r="H389" s="3"/>
      <c r="I389" s="3"/>
    </row>
    <row r="390" spans="7:9" hidden="1" x14ac:dyDescent="0.25">
      <c r="G390" s="3"/>
      <c r="H390" s="3"/>
      <c r="I390" s="3"/>
    </row>
    <row r="391" spans="7:9" hidden="1" x14ac:dyDescent="0.25">
      <c r="G391" s="3"/>
      <c r="H391" s="3"/>
      <c r="I391" s="3"/>
    </row>
    <row r="392" spans="7:9" hidden="1" x14ac:dyDescent="0.25">
      <c r="G392" s="3"/>
      <c r="H392" s="3"/>
      <c r="I392" s="3"/>
    </row>
    <row r="393" spans="7:9" hidden="1" x14ac:dyDescent="0.25">
      <c r="G393" s="3"/>
      <c r="H393" s="3"/>
      <c r="I393" s="3"/>
    </row>
    <row r="394" spans="7:9" hidden="1" x14ac:dyDescent="0.25">
      <c r="G394" s="3"/>
      <c r="H394" s="3"/>
      <c r="I394" s="3"/>
    </row>
    <row r="395" spans="7:9" hidden="1" x14ac:dyDescent="0.25">
      <c r="G395" s="3"/>
      <c r="H395" s="3"/>
      <c r="I395" s="3"/>
    </row>
    <row r="396" spans="7:9" hidden="1" x14ac:dyDescent="0.25">
      <c r="G396" s="3"/>
      <c r="H396" s="3"/>
      <c r="I396" s="3"/>
    </row>
    <row r="397" spans="7:9" hidden="1" x14ac:dyDescent="0.25">
      <c r="G397" s="3"/>
      <c r="H397" s="3"/>
      <c r="I397" s="3"/>
    </row>
    <row r="398" spans="7:9" hidden="1" x14ac:dyDescent="0.25">
      <c r="G398" s="3"/>
      <c r="H398" s="3"/>
      <c r="I398" s="3"/>
    </row>
    <row r="399" spans="7:9" hidden="1" x14ac:dyDescent="0.25">
      <c r="G399" s="3"/>
      <c r="H399" s="3"/>
      <c r="I399" s="3"/>
    </row>
    <row r="400" spans="7:9" hidden="1" x14ac:dyDescent="0.25">
      <c r="G400" s="3"/>
      <c r="H400" s="3"/>
      <c r="I400" s="3"/>
    </row>
    <row r="401" spans="7:9" hidden="1" x14ac:dyDescent="0.25">
      <c r="G401" s="3"/>
      <c r="H401" s="3"/>
      <c r="I401" s="3"/>
    </row>
    <row r="402" spans="7:9" hidden="1" x14ac:dyDescent="0.25">
      <c r="G402" s="3"/>
      <c r="H402" s="3"/>
      <c r="I402" s="3"/>
    </row>
    <row r="403" spans="7:9" hidden="1" x14ac:dyDescent="0.25">
      <c r="G403" s="3"/>
      <c r="H403" s="3"/>
      <c r="I403" s="3"/>
    </row>
    <row r="404" spans="7:9" hidden="1" x14ac:dyDescent="0.25">
      <c r="G404" s="3"/>
      <c r="H404" s="3"/>
      <c r="I404" s="3"/>
    </row>
    <row r="405" spans="7:9" hidden="1" x14ac:dyDescent="0.25">
      <c r="G405" s="3"/>
      <c r="H405" s="3"/>
      <c r="I405" s="3"/>
    </row>
    <row r="406" spans="7:9" hidden="1" x14ac:dyDescent="0.25">
      <c r="G406" s="3"/>
      <c r="H406" s="3"/>
      <c r="I406" s="3"/>
    </row>
    <row r="407" spans="7:9" hidden="1" x14ac:dyDescent="0.25">
      <c r="G407" s="3"/>
      <c r="H407" s="3"/>
      <c r="I407" s="3"/>
    </row>
    <row r="408" spans="7:9" hidden="1" x14ac:dyDescent="0.25">
      <c r="G408" s="3"/>
      <c r="H408" s="3"/>
      <c r="I408" s="3"/>
    </row>
    <row r="409" spans="7:9" hidden="1" x14ac:dyDescent="0.25">
      <c r="G409" s="3"/>
      <c r="H409" s="3"/>
      <c r="I409" s="3"/>
    </row>
    <row r="410" spans="7:9" hidden="1" x14ac:dyDescent="0.25">
      <c r="G410" s="3"/>
      <c r="H410" s="3"/>
      <c r="I410" s="3"/>
    </row>
    <row r="411" spans="7:9" hidden="1" x14ac:dyDescent="0.25">
      <c r="G411" s="3"/>
      <c r="H411" s="3"/>
      <c r="I411" s="3"/>
    </row>
    <row r="412" spans="7:9" hidden="1" x14ac:dyDescent="0.25">
      <c r="G412" s="3"/>
      <c r="H412" s="3"/>
      <c r="I412" s="3"/>
    </row>
    <row r="413" spans="7:9" hidden="1" x14ac:dyDescent="0.25">
      <c r="G413" s="3"/>
      <c r="H413" s="3"/>
      <c r="I413" s="3"/>
    </row>
    <row r="414" spans="7:9" hidden="1" x14ac:dyDescent="0.25">
      <c r="G414" s="3"/>
      <c r="H414" s="3"/>
      <c r="I414" s="3"/>
    </row>
    <row r="415" spans="7:9" hidden="1" x14ac:dyDescent="0.25">
      <c r="G415" s="3"/>
      <c r="H415" s="3"/>
      <c r="I415" s="3"/>
    </row>
    <row r="416" spans="7:9" hidden="1" x14ac:dyDescent="0.25">
      <c r="G416" s="3"/>
      <c r="H416" s="3"/>
      <c r="I416" s="3"/>
    </row>
    <row r="417" spans="7:9" hidden="1" x14ac:dyDescent="0.25">
      <c r="G417" s="3"/>
      <c r="H417" s="3"/>
      <c r="I417" s="3"/>
    </row>
    <row r="418" spans="7:9" hidden="1" x14ac:dyDescent="0.25">
      <c r="G418" s="3"/>
      <c r="H418" s="3"/>
      <c r="I418" s="3"/>
    </row>
    <row r="419" spans="7:9" hidden="1" x14ac:dyDescent="0.25">
      <c r="G419" s="3"/>
      <c r="H419" s="3"/>
      <c r="I419" s="3"/>
    </row>
    <row r="420" spans="7:9" hidden="1" x14ac:dyDescent="0.25">
      <c r="G420" s="3"/>
      <c r="H420" s="3"/>
      <c r="I420" s="3"/>
    </row>
    <row r="421" spans="7:9" hidden="1" x14ac:dyDescent="0.25">
      <c r="G421" s="3"/>
      <c r="H421" s="3"/>
      <c r="I421" s="3"/>
    </row>
    <row r="422" spans="7:9" hidden="1" x14ac:dyDescent="0.25">
      <c r="G422" s="3"/>
      <c r="H422" s="3"/>
      <c r="I422" s="3"/>
    </row>
    <row r="423" spans="7:9" hidden="1" x14ac:dyDescent="0.25">
      <c r="G423" s="3"/>
      <c r="H423" s="3"/>
      <c r="I423" s="3"/>
    </row>
    <row r="424" spans="7:9" hidden="1" x14ac:dyDescent="0.25">
      <c r="G424" s="3"/>
      <c r="H424" s="3"/>
      <c r="I424" s="3"/>
    </row>
    <row r="425" spans="7:9" hidden="1" x14ac:dyDescent="0.25">
      <c r="G425" s="3"/>
      <c r="H425" s="3"/>
      <c r="I425" s="3"/>
    </row>
    <row r="426" spans="7:9" hidden="1" x14ac:dyDescent="0.25">
      <c r="G426" s="3"/>
      <c r="H426" s="3"/>
      <c r="I426" s="3"/>
    </row>
    <row r="427" spans="7:9" hidden="1" x14ac:dyDescent="0.25">
      <c r="G427" s="3"/>
      <c r="H427" s="3"/>
      <c r="I427" s="3"/>
    </row>
    <row r="428" spans="7:9" hidden="1" x14ac:dyDescent="0.25">
      <c r="G428" s="3"/>
      <c r="H428" s="3"/>
      <c r="I428" s="3"/>
    </row>
    <row r="429" spans="7:9" hidden="1" x14ac:dyDescent="0.25">
      <c r="G429" s="3"/>
      <c r="H429" s="3"/>
      <c r="I429" s="3"/>
    </row>
    <row r="430" spans="7:9" hidden="1" x14ac:dyDescent="0.25">
      <c r="G430" s="3"/>
      <c r="H430" s="3"/>
      <c r="I430" s="3"/>
    </row>
    <row r="431" spans="7:9" hidden="1" x14ac:dyDescent="0.25">
      <c r="G431" s="3"/>
      <c r="H431" s="3"/>
      <c r="I431" s="3"/>
    </row>
    <row r="432" spans="7:9" hidden="1" x14ac:dyDescent="0.25">
      <c r="G432" s="3"/>
      <c r="H432" s="3"/>
      <c r="I432" s="3"/>
    </row>
    <row r="433" spans="7:9" hidden="1" x14ac:dyDescent="0.25">
      <c r="G433" s="3"/>
      <c r="H433" s="3"/>
      <c r="I433" s="3"/>
    </row>
    <row r="434" spans="7:9" hidden="1" x14ac:dyDescent="0.25">
      <c r="G434" s="3"/>
      <c r="H434" s="3"/>
      <c r="I434" s="3"/>
    </row>
    <row r="435" spans="7:9" hidden="1" x14ac:dyDescent="0.25">
      <c r="G435" s="3"/>
      <c r="H435" s="3"/>
      <c r="I435" s="3"/>
    </row>
    <row r="436" spans="7:9" hidden="1" x14ac:dyDescent="0.25">
      <c r="G436" s="3"/>
      <c r="H436" s="3"/>
      <c r="I436" s="3"/>
    </row>
    <row r="437" spans="7:9" hidden="1" x14ac:dyDescent="0.25">
      <c r="G437" s="3"/>
      <c r="H437" s="3"/>
      <c r="I437" s="3"/>
    </row>
    <row r="438" spans="7:9" hidden="1" x14ac:dyDescent="0.25">
      <c r="G438" s="3"/>
      <c r="H438" s="3"/>
      <c r="I438" s="3"/>
    </row>
    <row r="439" spans="7:9" hidden="1" x14ac:dyDescent="0.25">
      <c r="G439" s="3"/>
      <c r="H439" s="3"/>
      <c r="I439" s="3"/>
    </row>
    <row r="440" spans="7:9" hidden="1" x14ac:dyDescent="0.25">
      <c r="G440" s="3"/>
      <c r="H440" s="3"/>
      <c r="I440" s="3"/>
    </row>
    <row r="441" spans="7:9" hidden="1" x14ac:dyDescent="0.25">
      <c r="G441" s="3"/>
      <c r="H441" s="3"/>
      <c r="I441" s="3"/>
    </row>
    <row r="442" spans="7:9" hidden="1" x14ac:dyDescent="0.25">
      <c r="G442" s="3"/>
      <c r="H442" s="3"/>
      <c r="I442" s="3"/>
    </row>
    <row r="443" spans="7:9" hidden="1" x14ac:dyDescent="0.25">
      <c r="G443" s="3"/>
      <c r="H443" s="3"/>
      <c r="I443" s="3"/>
    </row>
    <row r="444" spans="7:9" hidden="1" x14ac:dyDescent="0.25">
      <c r="G444" s="3"/>
      <c r="H444" s="3"/>
      <c r="I444" s="3"/>
    </row>
    <row r="445" spans="7:9" hidden="1" x14ac:dyDescent="0.25">
      <c r="G445" s="3"/>
      <c r="H445" s="3"/>
      <c r="I445" s="3"/>
    </row>
    <row r="446" spans="7:9" hidden="1" x14ac:dyDescent="0.25">
      <c r="G446" s="3"/>
      <c r="H446" s="3"/>
      <c r="I446" s="3"/>
    </row>
    <row r="447" spans="7:9" hidden="1" x14ac:dyDescent="0.25">
      <c r="G447" s="3"/>
      <c r="H447" s="3"/>
      <c r="I447" s="3"/>
    </row>
    <row r="448" spans="7:9" hidden="1" x14ac:dyDescent="0.25">
      <c r="G448" s="3"/>
      <c r="H448" s="3"/>
      <c r="I448" s="3"/>
    </row>
    <row r="449" spans="7:9" hidden="1" x14ac:dyDescent="0.25">
      <c r="G449" s="3"/>
      <c r="H449" s="3"/>
      <c r="I449" s="3"/>
    </row>
    <row r="450" spans="7:9" hidden="1" x14ac:dyDescent="0.25">
      <c r="G450" s="3"/>
      <c r="H450" s="3"/>
      <c r="I450" s="3"/>
    </row>
    <row r="451" spans="7:9" hidden="1" x14ac:dyDescent="0.25">
      <c r="G451" s="3"/>
      <c r="H451" s="3"/>
      <c r="I451" s="3"/>
    </row>
    <row r="452" spans="7:9" hidden="1" x14ac:dyDescent="0.25">
      <c r="G452" s="3"/>
      <c r="H452" s="3"/>
      <c r="I452" s="3"/>
    </row>
    <row r="453" spans="7:9" hidden="1" x14ac:dyDescent="0.25">
      <c r="G453" s="3"/>
      <c r="H453" s="3"/>
      <c r="I453" s="3"/>
    </row>
    <row r="454" spans="7:9" hidden="1" x14ac:dyDescent="0.25">
      <c r="G454" s="3"/>
      <c r="H454" s="3"/>
      <c r="I454" s="3"/>
    </row>
    <row r="455" spans="7:9" hidden="1" x14ac:dyDescent="0.25">
      <c r="G455" s="3"/>
      <c r="H455" s="3"/>
      <c r="I455" s="3"/>
    </row>
    <row r="456" spans="7:9" hidden="1" x14ac:dyDescent="0.25">
      <c r="G456" s="3"/>
      <c r="H456" s="3"/>
      <c r="I456" s="3"/>
    </row>
    <row r="457" spans="7:9" hidden="1" x14ac:dyDescent="0.25">
      <c r="G457" s="3"/>
      <c r="H457" s="3"/>
      <c r="I457" s="3"/>
    </row>
    <row r="458" spans="7:9" hidden="1" x14ac:dyDescent="0.25">
      <c r="G458" s="3"/>
      <c r="H458" s="3"/>
      <c r="I458" s="3"/>
    </row>
    <row r="459" spans="7:9" hidden="1" x14ac:dyDescent="0.25">
      <c r="G459" s="3"/>
      <c r="H459" s="3"/>
      <c r="I459" s="3"/>
    </row>
    <row r="460" spans="7:9" hidden="1" x14ac:dyDescent="0.25">
      <c r="G460" s="3"/>
      <c r="H460" s="3"/>
      <c r="I460" s="3"/>
    </row>
    <row r="461" spans="7:9" hidden="1" x14ac:dyDescent="0.25">
      <c r="G461" s="3"/>
      <c r="H461" s="3"/>
      <c r="I461" s="3"/>
    </row>
    <row r="462" spans="7:9" hidden="1" x14ac:dyDescent="0.25">
      <c r="G462" s="3"/>
      <c r="H462" s="3"/>
      <c r="I462" s="3"/>
    </row>
    <row r="463" spans="7:9" hidden="1" x14ac:dyDescent="0.25">
      <c r="G463" s="3"/>
      <c r="H463" s="3"/>
      <c r="I463" s="3"/>
    </row>
    <row r="464" spans="7:9" hidden="1" x14ac:dyDescent="0.25">
      <c r="G464" s="3"/>
      <c r="H464" s="3"/>
      <c r="I464" s="3"/>
    </row>
    <row r="465" spans="7:9" hidden="1" x14ac:dyDescent="0.25">
      <c r="G465" s="3"/>
      <c r="H465" s="3"/>
      <c r="I465" s="3"/>
    </row>
    <row r="466" spans="7:9" hidden="1" x14ac:dyDescent="0.25">
      <c r="G466" s="3"/>
      <c r="H466" s="3"/>
      <c r="I466" s="3"/>
    </row>
    <row r="467" spans="7:9" hidden="1" x14ac:dyDescent="0.25">
      <c r="G467" s="3"/>
      <c r="H467" s="3"/>
      <c r="I467" s="3"/>
    </row>
    <row r="468" spans="7:9" hidden="1" x14ac:dyDescent="0.25">
      <c r="G468" s="3"/>
      <c r="H468" s="3"/>
      <c r="I468" s="3"/>
    </row>
    <row r="469" spans="7:9" hidden="1" x14ac:dyDescent="0.25">
      <c r="G469" s="3"/>
      <c r="H469" s="3"/>
      <c r="I469" s="3"/>
    </row>
    <row r="470" spans="7:9" hidden="1" x14ac:dyDescent="0.25">
      <c r="G470" s="3"/>
      <c r="H470" s="3"/>
      <c r="I470" s="3"/>
    </row>
    <row r="471" spans="7:9" hidden="1" x14ac:dyDescent="0.25">
      <c r="G471" s="3"/>
      <c r="H471" s="3"/>
      <c r="I471" s="3"/>
    </row>
    <row r="472" spans="7:9" hidden="1" x14ac:dyDescent="0.25">
      <c r="G472" s="3"/>
      <c r="H472" s="3"/>
      <c r="I472" s="3"/>
    </row>
    <row r="473" spans="7:9" hidden="1" x14ac:dyDescent="0.25">
      <c r="G473" s="3"/>
      <c r="H473" s="3"/>
      <c r="I473" s="3"/>
    </row>
    <row r="474" spans="7:9" hidden="1" x14ac:dyDescent="0.25">
      <c r="G474" s="3"/>
      <c r="H474" s="3"/>
      <c r="I474" s="3"/>
    </row>
    <row r="475" spans="7:9" hidden="1" x14ac:dyDescent="0.25">
      <c r="G475" s="3"/>
      <c r="H475" s="3"/>
      <c r="I475" s="3"/>
    </row>
    <row r="476" spans="7:9" hidden="1" x14ac:dyDescent="0.25">
      <c r="G476" s="3"/>
      <c r="H476" s="3"/>
      <c r="I476" s="3"/>
    </row>
    <row r="477" spans="7:9" hidden="1" x14ac:dyDescent="0.25">
      <c r="G477" s="3"/>
      <c r="H477" s="3"/>
      <c r="I477" s="3"/>
    </row>
    <row r="478" spans="7:9" hidden="1" x14ac:dyDescent="0.25">
      <c r="G478" s="3"/>
      <c r="H478" s="3"/>
      <c r="I478" s="3"/>
    </row>
    <row r="479" spans="7:9" hidden="1" x14ac:dyDescent="0.25">
      <c r="G479" s="3"/>
      <c r="H479" s="3"/>
      <c r="I479" s="3"/>
    </row>
    <row r="480" spans="7:9" hidden="1" x14ac:dyDescent="0.25">
      <c r="G480" s="3"/>
      <c r="H480" s="3"/>
      <c r="I480" s="3"/>
    </row>
    <row r="481" spans="7:9" hidden="1" x14ac:dyDescent="0.25">
      <c r="G481" s="3"/>
      <c r="H481" s="3"/>
      <c r="I481" s="3"/>
    </row>
    <row r="482" spans="7:9" hidden="1" x14ac:dyDescent="0.25">
      <c r="G482" s="3"/>
      <c r="H482" s="3"/>
      <c r="I482" s="3"/>
    </row>
    <row r="483" spans="7:9" hidden="1" x14ac:dyDescent="0.25">
      <c r="G483" s="3"/>
      <c r="H483" s="3"/>
      <c r="I483" s="3"/>
    </row>
    <row r="484" spans="7:9" hidden="1" x14ac:dyDescent="0.25">
      <c r="G484" s="3"/>
      <c r="H484" s="3"/>
      <c r="I484" s="3"/>
    </row>
    <row r="485" spans="7:9" hidden="1" x14ac:dyDescent="0.25">
      <c r="G485" s="3"/>
      <c r="H485" s="3"/>
      <c r="I485" s="3"/>
    </row>
    <row r="486" spans="7:9" hidden="1" x14ac:dyDescent="0.25">
      <c r="G486" s="3"/>
      <c r="H486" s="3"/>
      <c r="I486" s="3"/>
    </row>
    <row r="487" spans="7:9" hidden="1" x14ac:dyDescent="0.25">
      <c r="G487" s="3"/>
      <c r="H487" s="3"/>
      <c r="I487" s="3"/>
    </row>
    <row r="488" spans="7:9" hidden="1" x14ac:dyDescent="0.25">
      <c r="G488" s="3"/>
      <c r="H488" s="3"/>
      <c r="I488" s="3"/>
    </row>
    <row r="489" spans="7:9" hidden="1" x14ac:dyDescent="0.25">
      <c r="G489" s="3"/>
      <c r="H489" s="3"/>
      <c r="I489" s="3"/>
    </row>
    <row r="490" spans="7:9" hidden="1" x14ac:dyDescent="0.25">
      <c r="G490" s="3"/>
      <c r="H490" s="3"/>
      <c r="I490" s="3"/>
    </row>
    <row r="491" spans="7:9" hidden="1" x14ac:dyDescent="0.25">
      <c r="G491" s="3"/>
      <c r="H491" s="3"/>
      <c r="I491" s="3"/>
    </row>
    <row r="492" spans="7:9" hidden="1" x14ac:dyDescent="0.25">
      <c r="G492" s="3"/>
      <c r="H492" s="3"/>
      <c r="I492" s="3"/>
    </row>
    <row r="493" spans="7:9" hidden="1" x14ac:dyDescent="0.25">
      <c r="G493" s="3"/>
      <c r="H493" s="3"/>
      <c r="I493" s="3"/>
    </row>
    <row r="494" spans="7:9" hidden="1" x14ac:dyDescent="0.25">
      <c r="G494" s="3"/>
      <c r="H494" s="3"/>
      <c r="I494" s="3"/>
    </row>
    <row r="495" spans="7:9" hidden="1" x14ac:dyDescent="0.25">
      <c r="G495" s="3"/>
      <c r="H495" s="3"/>
      <c r="I495" s="3"/>
    </row>
    <row r="496" spans="7:9" hidden="1" x14ac:dyDescent="0.25">
      <c r="G496" s="3"/>
      <c r="H496" s="3"/>
      <c r="I496" s="3"/>
    </row>
    <row r="497" spans="7:9" hidden="1" x14ac:dyDescent="0.25">
      <c r="G497" s="3"/>
      <c r="H497" s="3"/>
      <c r="I497" s="3"/>
    </row>
    <row r="498" spans="7:9" hidden="1" x14ac:dyDescent="0.25">
      <c r="G498" s="3"/>
      <c r="H498" s="3"/>
      <c r="I498" s="3"/>
    </row>
    <row r="499" spans="7:9" hidden="1" x14ac:dyDescent="0.25">
      <c r="G499" s="3"/>
      <c r="H499" s="3"/>
      <c r="I499" s="3"/>
    </row>
    <row r="500" spans="7:9" hidden="1" x14ac:dyDescent="0.25">
      <c r="G500" s="3"/>
      <c r="H500" s="3"/>
      <c r="I500" s="3"/>
    </row>
    <row r="501" spans="7:9" hidden="1" x14ac:dyDescent="0.25">
      <c r="G501" s="3"/>
      <c r="H501" s="3"/>
      <c r="I501" s="3"/>
    </row>
    <row r="502" spans="7:9" hidden="1" x14ac:dyDescent="0.25">
      <c r="G502" s="3"/>
      <c r="H502" s="3"/>
      <c r="I502" s="3"/>
    </row>
    <row r="503" spans="7:9" hidden="1" x14ac:dyDescent="0.25">
      <c r="G503" s="3"/>
      <c r="H503" s="3"/>
      <c r="I503" s="3"/>
    </row>
    <row r="504" spans="7:9" hidden="1" x14ac:dyDescent="0.25">
      <c r="G504" s="3"/>
      <c r="H504" s="3"/>
      <c r="I504" s="3"/>
    </row>
    <row r="505" spans="7:9" hidden="1" x14ac:dyDescent="0.25">
      <c r="G505" s="3"/>
      <c r="H505" s="3"/>
      <c r="I505" s="3"/>
    </row>
    <row r="506" spans="7:9" hidden="1" x14ac:dyDescent="0.25">
      <c r="G506" s="3"/>
      <c r="H506" s="3"/>
      <c r="I506" s="3"/>
    </row>
    <row r="507" spans="7:9" hidden="1" x14ac:dyDescent="0.25">
      <c r="G507" s="3"/>
      <c r="H507" s="3"/>
      <c r="I507" s="3"/>
    </row>
    <row r="508" spans="7:9" hidden="1" x14ac:dyDescent="0.25">
      <c r="G508" s="3"/>
      <c r="H508" s="3"/>
      <c r="I508" s="3"/>
    </row>
    <row r="509" spans="7:9" hidden="1" x14ac:dyDescent="0.25">
      <c r="G509" s="3"/>
      <c r="H509" s="3"/>
      <c r="I509" s="3"/>
    </row>
    <row r="510" spans="7:9" hidden="1" x14ac:dyDescent="0.25">
      <c r="G510" s="3"/>
      <c r="H510" s="3"/>
      <c r="I510" s="3"/>
    </row>
    <row r="511" spans="7:9" hidden="1" x14ac:dyDescent="0.25">
      <c r="G511" s="3"/>
      <c r="H511" s="3"/>
      <c r="I511" s="3"/>
    </row>
    <row r="512" spans="7:9" hidden="1" x14ac:dyDescent="0.25">
      <c r="G512" s="3"/>
      <c r="H512" s="3"/>
      <c r="I512" s="3"/>
    </row>
    <row r="513" spans="7:9" hidden="1" x14ac:dyDescent="0.25">
      <c r="G513" s="3"/>
      <c r="H513" s="3"/>
      <c r="I513" s="3"/>
    </row>
    <row r="514" spans="7:9" hidden="1" x14ac:dyDescent="0.25">
      <c r="G514" s="3"/>
      <c r="H514" s="3"/>
      <c r="I514" s="3"/>
    </row>
    <row r="515" spans="7:9" hidden="1" x14ac:dyDescent="0.25">
      <c r="G515" s="3"/>
      <c r="H515" s="3"/>
      <c r="I515" s="3"/>
    </row>
    <row r="516" spans="7:9" hidden="1" x14ac:dyDescent="0.25">
      <c r="G516" s="3"/>
      <c r="H516" s="3"/>
      <c r="I516" s="3"/>
    </row>
    <row r="517" spans="7:9" hidden="1" x14ac:dyDescent="0.25">
      <c r="G517" s="3"/>
      <c r="H517" s="3"/>
      <c r="I517" s="3"/>
    </row>
    <row r="518" spans="7:9" hidden="1" x14ac:dyDescent="0.25">
      <c r="G518" s="3"/>
      <c r="H518" s="3"/>
      <c r="I518" s="3"/>
    </row>
    <row r="519" spans="7:9" hidden="1" x14ac:dyDescent="0.25">
      <c r="G519" s="3"/>
      <c r="H519" s="3"/>
      <c r="I519" s="3"/>
    </row>
    <row r="520" spans="7:9" hidden="1" x14ac:dyDescent="0.25">
      <c r="G520" s="3"/>
      <c r="H520" s="3"/>
      <c r="I520" s="3"/>
    </row>
    <row r="521" spans="7:9" hidden="1" x14ac:dyDescent="0.25">
      <c r="G521" s="3"/>
      <c r="H521" s="3"/>
      <c r="I521" s="3"/>
    </row>
    <row r="522" spans="7:9" hidden="1" x14ac:dyDescent="0.25">
      <c r="G522" s="3"/>
      <c r="H522" s="3"/>
      <c r="I522" s="3"/>
    </row>
    <row r="523" spans="7:9" hidden="1" x14ac:dyDescent="0.25">
      <c r="G523" s="3"/>
      <c r="H523" s="3"/>
      <c r="I523" s="3"/>
    </row>
    <row r="524" spans="7:9" hidden="1" x14ac:dyDescent="0.25">
      <c r="G524" s="3"/>
      <c r="H524" s="3"/>
      <c r="I524" s="3"/>
    </row>
    <row r="525" spans="7:9" hidden="1" x14ac:dyDescent="0.25">
      <c r="G525" s="3"/>
      <c r="H525" s="3"/>
      <c r="I525" s="3"/>
    </row>
    <row r="526" spans="7:9" hidden="1" x14ac:dyDescent="0.25">
      <c r="G526" s="3"/>
      <c r="H526" s="3"/>
      <c r="I526" s="3"/>
    </row>
    <row r="527" spans="7:9" hidden="1" x14ac:dyDescent="0.25">
      <c r="G527" s="3"/>
      <c r="H527" s="3"/>
      <c r="I527" s="3"/>
    </row>
    <row r="528" spans="7:9" hidden="1" x14ac:dyDescent="0.25">
      <c r="G528" s="3"/>
      <c r="H528" s="3"/>
      <c r="I528" s="3"/>
    </row>
    <row r="529" spans="7:9" hidden="1" x14ac:dyDescent="0.25">
      <c r="G529" s="3"/>
      <c r="H529" s="3"/>
      <c r="I529" s="3"/>
    </row>
    <row r="530" spans="7:9" hidden="1" x14ac:dyDescent="0.25">
      <c r="G530" s="3"/>
      <c r="H530" s="3"/>
      <c r="I530" s="3"/>
    </row>
    <row r="531" spans="7:9" hidden="1" x14ac:dyDescent="0.25">
      <c r="G531" s="3"/>
      <c r="H531" s="3"/>
      <c r="I531" s="3"/>
    </row>
    <row r="532" spans="7:9" hidden="1" x14ac:dyDescent="0.25">
      <c r="G532" s="3"/>
      <c r="H532" s="3"/>
      <c r="I532" s="3"/>
    </row>
    <row r="533" spans="7:9" hidden="1" x14ac:dyDescent="0.25">
      <c r="G533" s="3"/>
      <c r="H533" s="3"/>
      <c r="I533" s="3"/>
    </row>
    <row r="534" spans="7:9" hidden="1" x14ac:dyDescent="0.25">
      <c r="G534" s="3"/>
      <c r="H534" s="3"/>
      <c r="I534" s="3"/>
    </row>
    <row r="535" spans="7:9" hidden="1" x14ac:dyDescent="0.25">
      <c r="G535" s="3"/>
      <c r="H535" s="3"/>
      <c r="I535" s="3"/>
    </row>
    <row r="536" spans="7:9" hidden="1" x14ac:dyDescent="0.25">
      <c r="G536" s="3"/>
      <c r="H536" s="3"/>
      <c r="I536" s="3"/>
    </row>
    <row r="537" spans="7:9" hidden="1" x14ac:dyDescent="0.25">
      <c r="G537" s="3"/>
      <c r="H537" s="3"/>
      <c r="I537" s="3"/>
    </row>
    <row r="538" spans="7:9" hidden="1" x14ac:dyDescent="0.25">
      <c r="G538" s="3"/>
      <c r="H538" s="3"/>
      <c r="I538" s="3"/>
    </row>
    <row r="539" spans="7:9" hidden="1" x14ac:dyDescent="0.25">
      <c r="G539" s="3"/>
      <c r="H539" s="3"/>
      <c r="I539" s="3"/>
    </row>
    <row r="540" spans="7:9" hidden="1" x14ac:dyDescent="0.25">
      <c r="G540" s="3"/>
      <c r="H540" s="3"/>
      <c r="I540" s="3"/>
    </row>
    <row r="541" spans="7:9" hidden="1" x14ac:dyDescent="0.25">
      <c r="G541" s="3"/>
      <c r="H541" s="3"/>
      <c r="I541" s="3"/>
    </row>
    <row r="542" spans="7:9" hidden="1" x14ac:dyDescent="0.25">
      <c r="G542" s="3"/>
      <c r="H542" s="3"/>
      <c r="I542" s="3"/>
    </row>
    <row r="543" spans="7:9" hidden="1" x14ac:dyDescent="0.25">
      <c r="G543" s="3"/>
      <c r="H543" s="3"/>
      <c r="I543" s="3"/>
    </row>
    <row r="544" spans="7:9" hidden="1" x14ac:dyDescent="0.25">
      <c r="G544" s="3"/>
      <c r="H544" s="3"/>
      <c r="I544" s="3"/>
    </row>
    <row r="545" spans="7:9" hidden="1" x14ac:dyDescent="0.25">
      <c r="G545" s="3"/>
      <c r="H545" s="3"/>
      <c r="I545" s="3"/>
    </row>
    <row r="546" spans="7:9" hidden="1" x14ac:dyDescent="0.25">
      <c r="G546" s="3"/>
      <c r="H546" s="3"/>
      <c r="I546" s="3"/>
    </row>
    <row r="547" spans="7:9" hidden="1" x14ac:dyDescent="0.25">
      <c r="G547" s="3"/>
      <c r="H547" s="3"/>
      <c r="I547" s="3"/>
    </row>
    <row r="548" spans="7:9" hidden="1" x14ac:dyDescent="0.25">
      <c r="G548" s="3"/>
      <c r="H548" s="3"/>
      <c r="I548" s="3"/>
    </row>
    <row r="549" spans="7:9" hidden="1" x14ac:dyDescent="0.25">
      <c r="G549" s="3"/>
      <c r="H549" s="3"/>
      <c r="I549" s="3"/>
    </row>
    <row r="550" spans="7:9" hidden="1" x14ac:dyDescent="0.25">
      <c r="G550" s="3"/>
      <c r="H550" s="3"/>
      <c r="I550" s="3"/>
    </row>
    <row r="551" spans="7:9" hidden="1" x14ac:dyDescent="0.25">
      <c r="G551" s="3"/>
      <c r="H551" s="3"/>
      <c r="I551" s="3"/>
    </row>
    <row r="552" spans="7:9" hidden="1" x14ac:dyDescent="0.25">
      <c r="G552" s="3"/>
      <c r="H552" s="3"/>
      <c r="I552" s="3"/>
    </row>
    <row r="553" spans="7:9" hidden="1" x14ac:dyDescent="0.25">
      <c r="G553" s="3"/>
      <c r="H553" s="3"/>
      <c r="I553" s="3"/>
    </row>
    <row r="554" spans="7:9" hidden="1" x14ac:dyDescent="0.25">
      <c r="G554" s="3"/>
      <c r="H554" s="3"/>
      <c r="I554" s="3"/>
    </row>
    <row r="555" spans="7:9" hidden="1" x14ac:dyDescent="0.25">
      <c r="G555" s="3"/>
      <c r="H555" s="3"/>
      <c r="I555" s="3"/>
    </row>
    <row r="556" spans="7:9" hidden="1" x14ac:dyDescent="0.25">
      <c r="G556" s="3"/>
      <c r="H556" s="3"/>
      <c r="I556" s="3"/>
    </row>
    <row r="557" spans="7:9" hidden="1" x14ac:dyDescent="0.25">
      <c r="G557" s="3"/>
      <c r="H557" s="3"/>
      <c r="I557" s="3"/>
    </row>
    <row r="558" spans="7:9" hidden="1" x14ac:dyDescent="0.25">
      <c r="G558" s="3"/>
      <c r="H558" s="3"/>
      <c r="I558" s="3"/>
    </row>
    <row r="559" spans="7:9" hidden="1" x14ac:dyDescent="0.25">
      <c r="G559" s="3"/>
      <c r="H559" s="3"/>
      <c r="I559" s="3"/>
    </row>
    <row r="560" spans="7:9" hidden="1" x14ac:dyDescent="0.25">
      <c r="G560" s="3"/>
      <c r="H560" s="3"/>
      <c r="I560" s="3"/>
    </row>
    <row r="561" spans="7:9" hidden="1" x14ac:dyDescent="0.25">
      <c r="G561" s="3"/>
      <c r="H561" s="3"/>
      <c r="I561" s="3"/>
    </row>
    <row r="562" spans="7:9" hidden="1" x14ac:dyDescent="0.25">
      <c r="G562" s="3"/>
      <c r="H562" s="3"/>
      <c r="I562" s="3"/>
    </row>
    <row r="563" spans="7:9" hidden="1" x14ac:dyDescent="0.25">
      <c r="G563" s="3"/>
      <c r="H563" s="3"/>
      <c r="I563" s="3"/>
    </row>
    <row r="564" spans="7:9" hidden="1" x14ac:dyDescent="0.25">
      <c r="G564" s="3"/>
      <c r="H564" s="3"/>
      <c r="I564" s="3"/>
    </row>
    <row r="565" spans="7:9" hidden="1" x14ac:dyDescent="0.25">
      <c r="G565" s="3"/>
      <c r="H565" s="3"/>
      <c r="I565" s="3"/>
    </row>
    <row r="566" spans="7:9" hidden="1" x14ac:dyDescent="0.25">
      <c r="G566" s="3"/>
      <c r="H566" s="3"/>
      <c r="I566" s="3"/>
    </row>
    <row r="567" spans="7:9" hidden="1" x14ac:dyDescent="0.25">
      <c r="G567" s="3"/>
      <c r="H567" s="3"/>
      <c r="I567" s="3"/>
    </row>
    <row r="568" spans="7:9" hidden="1" x14ac:dyDescent="0.25">
      <c r="G568" s="3"/>
      <c r="H568" s="3"/>
      <c r="I568" s="3"/>
    </row>
    <row r="569" spans="7:9" hidden="1" x14ac:dyDescent="0.25">
      <c r="G569" s="3"/>
      <c r="H569" s="3"/>
      <c r="I569" s="3"/>
    </row>
    <row r="570" spans="7:9" hidden="1" x14ac:dyDescent="0.25">
      <c r="G570" s="3"/>
      <c r="H570" s="3"/>
      <c r="I570" s="3"/>
    </row>
    <row r="571" spans="7:9" hidden="1" x14ac:dyDescent="0.25">
      <c r="G571" s="3"/>
      <c r="H571" s="3"/>
      <c r="I571" s="3"/>
    </row>
    <row r="572" spans="7:9" hidden="1" x14ac:dyDescent="0.25">
      <c r="G572" s="3"/>
      <c r="H572" s="3"/>
      <c r="I572" s="3"/>
    </row>
    <row r="573" spans="7:9" hidden="1" x14ac:dyDescent="0.25">
      <c r="G573" s="3"/>
      <c r="H573" s="3"/>
      <c r="I573" s="3"/>
    </row>
    <row r="574" spans="7:9" hidden="1" x14ac:dyDescent="0.25">
      <c r="G574" s="3"/>
      <c r="H574" s="3"/>
      <c r="I574" s="3"/>
    </row>
    <row r="575" spans="7:9" hidden="1" x14ac:dyDescent="0.25">
      <c r="G575" s="3"/>
      <c r="H575" s="3"/>
      <c r="I575" s="3"/>
    </row>
    <row r="576" spans="7:9" hidden="1" x14ac:dyDescent="0.25">
      <c r="G576" s="3"/>
      <c r="H576" s="3"/>
      <c r="I576" s="3"/>
    </row>
    <row r="577" spans="7:9" hidden="1" x14ac:dyDescent="0.25">
      <c r="G577" s="3"/>
      <c r="H577" s="3"/>
      <c r="I577" s="3"/>
    </row>
    <row r="578" spans="7:9" hidden="1" x14ac:dyDescent="0.25">
      <c r="G578" s="3"/>
      <c r="H578" s="3"/>
      <c r="I578" s="3"/>
    </row>
    <row r="579" spans="7:9" hidden="1" x14ac:dyDescent="0.25">
      <c r="G579" s="3"/>
      <c r="H579" s="3"/>
      <c r="I579" s="3"/>
    </row>
    <row r="580" spans="7:9" hidden="1" x14ac:dyDescent="0.25">
      <c r="G580" s="3"/>
      <c r="H580" s="3"/>
      <c r="I580" s="3"/>
    </row>
    <row r="581" spans="7:9" hidden="1" x14ac:dyDescent="0.25">
      <c r="G581" s="3"/>
      <c r="H581" s="3"/>
      <c r="I581" s="3"/>
    </row>
    <row r="582" spans="7:9" hidden="1" x14ac:dyDescent="0.25">
      <c r="G582" s="3"/>
      <c r="H582" s="3"/>
      <c r="I582" s="3"/>
    </row>
    <row r="583" spans="7:9" hidden="1" x14ac:dyDescent="0.25">
      <c r="G583" s="3"/>
      <c r="H583" s="3"/>
      <c r="I583" s="3"/>
    </row>
    <row r="584" spans="7:9" hidden="1" x14ac:dyDescent="0.25">
      <c r="G584" s="3"/>
      <c r="H584" s="3"/>
      <c r="I584" s="3"/>
    </row>
    <row r="585" spans="7:9" hidden="1" x14ac:dyDescent="0.25">
      <c r="G585" s="3"/>
      <c r="H585" s="3"/>
      <c r="I585" s="3"/>
    </row>
    <row r="586" spans="7:9" hidden="1" x14ac:dyDescent="0.25">
      <c r="G586" s="3"/>
      <c r="H586" s="3"/>
      <c r="I586" s="3"/>
    </row>
    <row r="587" spans="7:9" hidden="1" x14ac:dyDescent="0.25">
      <c r="G587" s="3"/>
      <c r="H587" s="3"/>
      <c r="I587" s="3"/>
    </row>
    <row r="588" spans="7:9" hidden="1" x14ac:dyDescent="0.25">
      <c r="G588" s="3"/>
      <c r="H588" s="3"/>
      <c r="I588" s="3"/>
    </row>
    <row r="589" spans="7:9" hidden="1" x14ac:dyDescent="0.25">
      <c r="G589" s="3"/>
      <c r="H589" s="3"/>
      <c r="I589" s="3"/>
    </row>
    <row r="590" spans="7:9" hidden="1" x14ac:dyDescent="0.25">
      <c r="G590" s="3"/>
      <c r="H590" s="3"/>
      <c r="I590" s="3"/>
    </row>
    <row r="591" spans="7:9" x14ac:dyDescent="0.25">
      <c r="G591" s="3"/>
      <c r="H591" s="3"/>
      <c r="I591" s="3"/>
    </row>
    <row r="592" spans="7:9" x14ac:dyDescent="0.25">
      <c r="G592" s="3"/>
      <c r="H592" s="3"/>
      <c r="I592" s="3"/>
    </row>
    <row r="593" spans="7:9" x14ac:dyDescent="0.25">
      <c r="G593" s="3"/>
      <c r="H593" s="3"/>
      <c r="I593" s="3"/>
    </row>
    <row r="594" spans="7:9" x14ac:dyDescent="0.25">
      <c r="G594" s="3"/>
      <c r="H594" s="3"/>
      <c r="I594" s="3"/>
    </row>
    <row r="595" spans="7:9" x14ac:dyDescent="0.25">
      <c r="G595" s="3"/>
      <c r="H595" s="3"/>
      <c r="I595" s="3"/>
    </row>
    <row r="596" spans="7:9" x14ac:dyDescent="0.25">
      <c r="G596" s="3"/>
      <c r="H596" s="3"/>
      <c r="I596" s="3"/>
    </row>
    <row r="597" spans="7:9" x14ac:dyDescent="0.25">
      <c r="G597" s="3"/>
      <c r="H597" s="3"/>
      <c r="I597" s="3"/>
    </row>
    <row r="598" spans="7:9" x14ac:dyDescent="0.25">
      <c r="G598" s="3"/>
      <c r="H598" s="3"/>
      <c r="I598" s="3"/>
    </row>
    <row r="599" spans="7:9" x14ac:dyDescent="0.25">
      <c r="G599" s="3"/>
      <c r="H599" s="3"/>
      <c r="I599" s="3"/>
    </row>
    <row r="600" spans="7:9" x14ac:dyDescent="0.25">
      <c r="G600" s="3"/>
      <c r="H600" s="3"/>
      <c r="I600" s="3"/>
    </row>
    <row r="601" spans="7:9" x14ac:dyDescent="0.25">
      <c r="G601" s="3"/>
      <c r="H601" s="3"/>
      <c r="I601" s="3"/>
    </row>
    <row r="602" spans="7:9" x14ac:dyDescent="0.25">
      <c r="G602" s="3"/>
      <c r="H602" s="3"/>
      <c r="I602" s="3"/>
    </row>
    <row r="603" spans="7:9" x14ac:dyDescent="0.25">
      <c r="G603" s="3"/>
      <c r="H603" s="3"/>
      <c r="I603" s="3"/>
    </row>
    <row r="604" spans="7:9" x14ac:dyDescent="0.25">
      <c r="G604" s="3"/>
      <c r="H604" s="3"/>
      <c r="I604" s="3"/>
    </row>
    <row r="605" spans="7:9" x14ac:dyDescent="0.25">
      <c r="G605" s="3"/>
      <c r="H605" s="3"/>
      <c r="I605" s="3"/>
    </row>
    <row r="606" spans="7:9" x14ac:dyDescent="0.25">
      <c r="G606" s="3"/>
      <c r="H606" s="3"/>
      <c r="I606" s="3"/>
    </row>
    <row r="607" spans="7:9" x14ac:dyDescent="0.25">
      <c r="G607" s="3"/>
      <c r="H607" s="3"/>
      <c r="I607" s="3"/>
    </row>
    <row r="608" spans="7:9" x14ac:dyDescent="0.25">
      <c r="G608" s="3"/>
      <c r="H608" s="3"/>
      <c r="I608" s="3"/>
    </row>
    <row r="609" spans="7:9" x14ac:dyDescent="0.25">
      <c r="G609" s="3"/>
      <c r="H609" s="3"/>
      <c r="I609" s="3"/>
    </row>
    <row r="610" spans="7:9" x14ac:dyDescent="0.25">
      <c r="G610" s="3"/>
      <c r="H610" s="3"/>
      <c r="I610" s="3"/>
    </row>
    <row r="611" spans="7:9" x14ac:dyDescent="0.25">
      <c r="G611" s="3"/>
      <c r="H611" s="3"/>
      <c r="I611" s="3"/>
    </row>
    <row r="612" spans="7:9" x14ac:dyDescent="0.25">
      <c r="G612" s="3"/>
      <c r="H612" s="3"/>
      <c r="I612" s="3"/>
    </row>
    <row r="613" spans="7:9" x14ac:dyDescent="0.25">
      <c r="G613" s="3"/>
      <c r="H613" s="3"/>
      <c r="I613" s="3"/>
    </row>
    <row r="614" spans="7:9" x14ac:dyDescent="0.25">
      <c r="G614" s="3"/>
      <c r="H614" s="3"/>
      <c r="I614" s="3"/>
    </row>
    <row r="615" spans="7:9" x14ac:dyDescent="0.25">
      <c r="G615" s="3"/>
      <c r="H615" s="3"/>
      <c r="I615" s="3"/>
    </row>
    <row r="616" spans="7:9" x14ac:dyDescent="0.25">
      <c r="G616" s="3"/>
      <c r="H616" s="3"/>
      <c r="I616" s="3"/>
    </row>
    <row r="617" spans="7:9" x14ac:dyDescent="0.25">
      <c r="G617" s="3"/>
      <c r="H617" s="3"/>
      <c r="I617" s="3"/>
    </row>
    <row r="618" spans="7:9" x14ac:dyDescent="0.25">
      <c r="G618" s="3"/>
      <c r="H618" s="3"/>
      <c r="I618" s="3"/>
    </row>
    <row r="619" spans="7:9" x14ac:dyDescent="0.25">
      <c r="G619" s="3"/>
      <c r="H619" s="3"/>
      <c r="I619" s="3"/>
    </row>
    <row r="620" spans="7:9" x14ac:dyDescent="0.25">
      <c r="G620" s="3"/>
      <c r="H620" s="3"/>
      <c r="I620" s="3"/>
    </row>
    <row r="621" spans="7:9" x14ac:dyDescent="0.25">
      <c r="G621" s="3"/>
      <c r="H621" s="3"/>
      <c r="I621" s="3"/>
    </row>
    <row r="622" spans="7:9" x14ac:dyDescent="0.25">
      <c r="G622" s="3"/>
      <c r="H622" s="3"/>
      <c r="I622" s="3"/>
    </row>
    <row r="623" spans="7:9" x14ac:dyDescent="0.25">
      <c r="G623" s="3"/>
      <c r="H623" s="3"/>
      <c r="I623" s="3"/>
    </row>
    <row r="624" spans="7:9" x14ac:dyDescent="0.25">
      <c r="G624" s="3"/>
      <c r="H624" s="3"/>
      <c r="I624" s="3"/>
    </row>
    <row r="625" spans="7:9" x14ac:dyDescent="0.25">
      <c r="G625" s="3"/>
      <c r="H625" s="3"/>
      <c r="I625" s="3"/>
    </row>
    <row r="626" spans="7:9" x14ac:dyDescent="0.25">
      <c r="G626" s="3"/>
      <c r="H626" s="3"/>
      <c r="I626" s="3"/>
    </row>
    <row r="627" spans="7:9" x14ac:dyDescent="0.25">
      <c r="G627" s="3"/>
      <c r="H627" s="3"/>
      <c r="I627" s="3"/>
    </row>
    <row r="628" spans="7:9" x14ac:dyDescent="0.25">
      <c r="G628" s="3"/>
      <c r="H628" s="3"/>
      <c r="I628" s="3"/>
    </row>
    <row r="629" spans="7:9" x14ac:dyDescent="0.25">
      <c r="G629" s="3"/>
      <c r="H629" s="3"/>
      <c r="I629" s="3"/>
    </row>
    <row r="630" spans="7:9" x14ac:dyDescent="0.25">
      <c r="G630" s="3"/>
      <c r="H630" s="3"/>
      <c r="I630" s="3"/>
    </row>
    <row r="631" spans="7:9" x14ac:dyDescent="0.25">
      <c r="G631" s="3"/>
      <c r="H631" s="3"/>
      <c r="I631" s="3"/>
    </row>
    <row r="632" spans="7:9" x14ac:dyDescent="0.25">
      <c r="G632" s="3"/>
      <c r="H632" s="3"/>
      <c r="I632" s="3"/>
    </row>
    <row r="633" spans="7:9" x14ac:dyDescent="0.25">
      <c r="G633" s="3"/>
      <c r="H633" s="3"/>
      <c r="I633" s="3"/>
    </row>
    <row r="634" spans="7:9" x14ac:dyDescent="0.25">
      <c r="G634" s="3"/>
      <c r="H634" s="3"/>
      <c r="I634" s="3"/>
    </row>
    <row r="635" spans="7:9" x14ac:dyDescent="0.25">
      <c r="G635" s="3"/>
      <c r="H635" s="3"/>
      <c r="I635" s="3"/>
    </row>
    <row r="636" spans="7:9" x14ac:dyDescent="0.25">
      <c r="G636" s="3"/>
      <c r="H636" s="3"/>
      <c r="I636" s="3"/>
    </row>
    <row r="637" spans="7:9" x14ac:dyDescent="0.25">
      <c r="G637" s="3"/>
      <c r="H637" s="3"/>
      <c r="I637" s="3"/>
    </row>
    <row r="638" spans="7:9" x14ac:dyDescent="0.25">
      <c r="G638" s="3"/>
      <c r="H638" s="3"/>
      <c r="I638" s="3"/>
    </row>
    <row r="639" spans="7:9" x14ac:dyDescent="0.25">
      <c r="G639" s="3"/>
      <c r="H639" s="3"/>
      <c r="I639" s="3"/>
    </row>
    <row r="640" spans="7:9" x14ac:dyDescent="0.25">
      <c r="G640" s="3"/>
      <c r="H640" s="3"/>
      <c r="I640" s="3"/>
    </row>
    <row r="641" spans="7:9" x14ac:dyDescent="0.25">
      <c r="G641" s="3"/>
      <c r="H641" s="3"/>
      <c r="I641" s="3"/>
    </row>
    <row r="642" spans="7:9" x14ac:dyDescent="0.25">
      <c r="G642" s="3"/>
      <c r="H642" s="3"/>
      <c r="I642" s="3"/>
    </row>
    <row r="643" spans="7:9" x14ac:dyDescent="0.25">
      <c r="G643" s="3"/>
      <c r="H643" s="3"/>
      <c r="I643" s="3"/>
    </row>
    <row r="644" spans="7:9" x14ac:dyDescent="0.25">
      <c r="G644" s="3"/>
      <c r="H644" s="3"/>
      <c r="I644" s="3"/>
    </row>
    <row r="645" spans="7:9" x14ac:dyDescent="0.25">
      <c r="G645" s="3"/>
      <c r="H645" s="3"/>
      <c r="I645" s="3"/>
    </row>
    <row r="646" spans="7:9" x14ac:dyDescent="0.25">
      <c r="G646" s="3"/>
      <c r="H646" s="3"/>
      <c r="I646" s="3"/>
    </row>
    <row r="647" spans="7:9" x14ac:dyDescent="0.25">
      <c r="G647" s="3"/>
      <c r="H647" s="3"/>
      <c r="I647" s="3"/>
    </row>
    <row r="648" spans="7:9" x14ac:dyDescent="0.25">
      <c r="G648" s="3"/>
      <c r="H648" s="3"/>
      <c r="I648" s="3"/>
    </row>
    <row r="649" spans="7:9" x14ac:dyDescent="0.25">
      <c r="G649" s="3"/>
      <c r="H649" s="3"/>
      <c r="I649" s="3"/>
    </row>
    <row r="650" spans="7:9" x14ac:dyDescent="0.25">
      <c r="G650" s="3"/>
      <c r="H650" s="3"/>
      <c r="I650" s="3"/>
    </row>
    <row r="651" spans="7:9" x14ac:dyDescent="0.25">
      <c r="G651" s="3"/>
      <c r="H651" s="3"/>
      <c r="I651" s="3"/>
    </row>
    <row r="652" spans="7:9" x14ac:dyDescent="0.25">
      <c r="G652" s="3"/>
      <c r="H652" s="3"/>
      <c r="I652" s="3"/>
    </row>
    <row r="653" spans="7:9" x14ac:dyDescent="0.25">
      <c r="G653" s="3"/>
      <c r="H653" s="3"/>
      <c r="I653" s="3"/>
    </row>
    <row r="654" spans="7:9" x14ac:dyDescent="0.25">
      <c r="G654" s="3"/>
      <c r="H654" s="3"/>
      <c r="I654" s="3"/>
    </row>
    <row r="655" spans="7:9" x14ac:dyDescent="0.25">
      <c r="G655" s="3"/>
      <c r="H655" s="3"/>
      <c r="I655" s="3"/>
    </row>
    <row r="656" spans="7:9" x14ac:dyDescent="0.25">
      <c r="G656" s="3"/>
      <c r="H656" s="3"/>
      <c r="I656" s="3"/>
    </row>
    <row r="657" spans="7:9" x14ac:dyDescent="0.25">
      <c r="G657" s="3"/>
      <c r="H657" s="3"/>
      <c r="I657" s="3"/>
    </row>
    <row r="658" spans="7:9" x14ac:dyDescent="0.25">
      <c r="G658" s="3"/>
      <c r="H658" s="3"/>
      <c r="I658" s="3"/>
    </row>
    <row r="659" spans="7:9" x14ac:dyDescent="0.25">
      <c r="G659" s="3"/>
      <c r="H659" s="3"/>
      <c r="I659" s="3"/>
    </row>
    <row r="660" spans="7:9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/>
    <row r="742" spans="7:9" x14ac:dyDescent="0.25"/>
    <row r="743" spans="7:9" x14ac:dyDescent="0.25"/>
    <row r="744" spans="7:9" x14ac:dyDescent="0.25"/>
    <row r="745" spans="7:9" x14ac:dyDescent="0.25"/>
    <row r="746" spans="7:9" hidden="1" x14ac:dyDescent="0.25"/>
    <row r="747" spans="7:9" hidden="1" x14ac:dyDescent="0.25"/>
    <row r="748" spans="7:9" hidden="1" x14ac:dyDescent="0.25"/>
    <row r="749" spans="7:9" hidden="1" x14ac:dyDescent="0.25"/>
    <row r="750" spans="7:9" hidden="1" x14ac:dyDescent="0.25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striech ubytovacích blokov a spojovacej chodby - 3. etapa / 02/2026-Spoj.chodba - Spojovacia chodba - časť 3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x14ac:dyDescent="0.25">
      <c r="A1" s="15"/>
      <c r="B1" s="19"/>
      <c r="C1" s="19"/>
      <c r="D1" s="19"/>
      <c r="E1" s="19"/>
      <c r="F1" s="20" t="s">
        <v>280</v>
      </c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>
        <v>30.126000000000001</v>
      </c>
    </row>
    <row r="2" spans="1:23" ht="30" hidden="1" customHeight="1" thickTop="1" x14ac:dyDescent="0.25">
      <c r="A2" s="21"/>
      <c r="B2" s="210"/>
      <c r="C2" s="211"/>
      <c r="D2" s="211"/>
      <c r="E2" s="211"/>
      <c r="F2" s="211"/>
      <c r="G2" s="211"/>
      <c r="H2" s="211"/>
      <c r="I2" s="211"/>
      <c r="J2" s="21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30" customHeight="1" x14ac:dyDescent="0.25">
      <c r="A3" s="21"/>
      <c r="B3" s="213" t="s">
        <v>7</v>
      </c>
      <c r="C3" s="214"/>
      <c r="D3" s="214"/>
      <c r="E3" s="214"/>
      <c r="F3" s="214"/>
      <c r="G3" s="214"/>
      <c r="H3" s="214"/>
      <c r="I3" s="214"/>
      <c r="J3" s="215"/>
      <c r="K3" s="22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3" ht="18" customHeight="1" x14ac:dyDescent="0.25">
      <c r="A4" s="21"/>
      <c r="B4" s="31" t="s">
        <v>402</v>
      </c>
      <c r="C4" s="28"/>
      <c r="D4" s="24"/>
      <c r="E4" s="24"/>
      <c r="F4" s="24"/>
      <c r="G4" s="24"/>
      <c r="H4" s="24"/>
      <c r="I4" s="35" t="s">
        <v>281</v>
      </c>
      <c r="J4" s="41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8" customHeight="1" thickBot="1" x14ac:dyDescent="0.3">
      <c r="A5" s="21"/>
      <c r="B5" s="31"/>
      <c r="C5" s="28"/>
      <c r="D5" s="24"/>
      <c r="E5" s="24"/>
      <c r="F5" s="24"/>
      <c r="G5" s="24"/>
      <c r="H5" s="24"/>
      <c r="I5" s="35" t="s">
        <v>3</v>
      </c>
      <c r="J5" s="41" t="s">
        <v>6</v>
      </c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ht="20.100000000000001" customHeight="1" thickTop="1" x14ac:dyDescent="0.25">
      <c r="A6" s="21"/>
      <c r="B6" s="210" t="s">
        <v>282</v>
      </c>
      <c r="C6" s="211"/>
      <c r="D6" s="211"/>
      <c r="E6" s="216"/>
      <c r="F6" s="53" t="s">
        <v>1</v>
      </c>
      <c r="G6" s="53"/>
      <c r="H6" s="53"/>
      <c r="I6" s="54" t="s">
        <v>283</v>
      </c>
      <c r="J6" s="55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8" customHeight="1" x14ac:dyDescent="0.25">
      <c r="A7" s="21"/>
      <c r="B7" s="45" t="s">
        <v>0</v>
      </c>
      <c r="C7" s="46"/>
      <c r="D7" s="47"/>
      <c r="E7" s="47"/>
      <c r="F7" s="47"/>
      <c r="G7" s="47"/>
      <c r="H7" s="47"/>
      <c r="I7" s="48"/>
      <c r="J7" s="49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0.100000000000001" customHeight="1" x14ac:dyDescent="0.25">
      <c r="A8" s="21"/>
      <c r="B8" s="213" t="s">
        <v>284</v>
      </c>
      <c r="C8" s="214"/>
      <c r="D8" s="214"/>
      <c r="E8" s="214"/>
      <c r="F8" s="214"/>
      <c r="G8" s="214"/>
      <c r="H8" s="214"/>
      <c r="I8" s="214"/>
      <c r="J8" s="215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ht="18" customHeight="1" x14ac:dyDescent="0.25">
      <c r="A9" s="21"/>
      <c r="B9" s="31" t="s">
        <v>2</v>
      </c>
      <c r="C9" s="28"/>
      <c r="D9" s="24"/>
      <c r="E9" s="24"/>
      <c r="F9" s="24"/>
      <c r="G9" s="24"/>
      <c r="H9" s="24"/>
      <c r="I9" s="35"/>
      <c r="J9" s="41"/>
      <c r="K9" s="2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0.100000000000001" customHeight="1" x14ac:dyDescent="0.25">
      <c r="A10" s="21"/>
      <c r="B10" s="213" t="s">
        <v>285</v>
      </c>
      <c r="C10" s="214"/>
      <c r="D10" s="214"/>
      <c r="E10" s="214"/>
      <c r="F10" s="214"/>
      <c r="G10" s="214"/>
      <c r="H10" s="214"/>
      <c r="I10" s="214"/>
      <c r="J10" s="215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18" customHeight="1" x14ac:dyDescent="0.25">
      <c r="A11" s="21"/>
      <c r="B11" s="31" t="s">
        <v>4</v>
      </c>
      <c r="C11" s="28"/>
      <c r="D11" s="24"/>
      <c r="E11" s="24"/>
      <c r="F11" s="24"/>
      <c r="G11" s="24"/>
      <c r="H11" s="24"/>
      <c r="I11" s="35"/>
      <c r="J11" s="41"/>
      <c r="K11" s="2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ht="18" customHeight="1" thickBot="1" x14ac:dyDescent="0.3">
      <c r="A12" s="21"/>
      <c r="B12" s="31" t="s">
        <v>285</v>
      </c>
      <c r="C12" s="28"/>
      <c r="D12" s="24"/>
      <c r="E12" s="24"/>
      <c r="F12" s="24"/>
      <c r="G12" s="24" t="s">
        <v>286</v>
      </c>
      <c r="H12" s="24"/>
      <c r="I12" s="35"/>
      <c r="J12" s="41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8" customHeight="1" thickTop="1" thickBot="1" x14ac:dyDescent="0.3">
      <c r="A13" s="21"/>
      <c r="B13" s="56"/>
      <c r="C13" s="57"/>
      <c r="D13" s="58"/>
      <c r="E13" s="58"/>
      <c r="F13" s="58"/>
      <c r="G13" s="58"/>
      <c r="H13" s="58"/>
      <c r="I13" s="59"/>
      <c r="J13" s="60"/>
      <c r="K13" s="2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8" customHeight="1" thickTop="1" x14ac:dyDescent="0.25">
      <c r="A14" s="21"/>
      <c r="B14" s="61" t="s">
        <v>287</v>
      </c>
      <c r="C14" s="88" t="s">
        <v>288</v>
      </c>
      <c r="D14" s="89" t="s">
        <v>16</v>
      </c>
      <c r="E14" s="90" t="s">
        <v>17</v>
      </c>
      <c r="F14" s="88" t="s">
        <v>289</v>
      </c>
      <c r="G14" s="61" t="s">
        <v>290</v>
      </c>
      <c r="H14" s="50"/>
      <c r="I14" s="51"/>
      <c r="J14" s="52"/>
      <c r="K14" s="2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18" customHeight="1" x14ac:dyDescent="0.25">
      <c r="A15" s="21"/>
      <c r="B15" s="96">
        <v>1</v>
      </c>
      <c r="C15" s="97" t="s">
        <v>291</v>
      </c>
      <c r="D15" s="98">
        <f>'Rekap 2905'!B15</f>
        <v>0</v>
      </c>
      <c r="E15" s="99">
        <f>'Rekap 2905'!C15</f>
        <v>0</v>
      </c>
      <c r="F15" s="109">
        <f>'Rekap 2905'!D15</f>
        <v>0</v>
      </c>
      <c r="G15" s="113" t="s">
        <v>292</v>
      </c>
      <c r="H15" s="65" t="s">
        <v>293</v>
      </c>
      <c r="I15" s="37"/>
      <c r="J15" s="42">
        <v>0</v>
      </c>
      <c r="K15" s="2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ht="18" customHeight="1" x14ac:dyDescent="0.25">
      <c r="A16" s="21"/>
      <c r="B16" s="91">
        <v>2</v>
      </c>
      <c r="C16" s="92" t="s">
        <v>294</v>
      </c>
      <c r="D16" s="93">
        <f>'Rekap 2905'!B23</f>
        <v>0</v>
      </c>
      <c r="E16" s="94">
        <f>'Rekap 2905'!C23</f>
        <v>0</v>
      </c>
      <c r="F16" s="110">
        <f>'Rekap 2905'!D23</f>
        <v>0</v>
      </c>
      <c r="G16" s="113" t="s">
        <v>295</v>
      </c>
      <c r="H16" s="77" t="s">
        <v>296</v>
      </c>
      <c r="I16" s="86"/>
      <c r="J16" s="122">
        <f>'022026 spojchodba L , č2905'!Z91</f>
        <v>0</v>
      </c>
      <c r="K16" s="2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6" ht="18" customHeight="1" x14ac:dyDescent="0.25">
      <c r="A17" s="21"/>
      <c r="B17" s="64">
        <v>3</v>
      </c>
      <c r="C17" s="67" t="s">
        <v>297</v>
      </c>
      <c r="D17" s="73"/>
      <c r="E17" s="71"/>
      <c r="F17" s="76"/>
      <c r="G17" s="113" t="s">
        <v>298</v>
      </c>
      <c r="H17" s="77" t="s">
        <v>299</v>
      </c>
      <c r="I17" s="86"/>
      <c r="J17" s="122"/>
      <c r="K17" s="2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6" ht="18" customHeight="1" x14ac:dyDescent="0.25">
      <c r="A18" s="21"/>
      <c r="B18" s="62">
        <v>4</v>
      </c>
      <c r="C18" s="68" t="s">
        <v>300</v>
      </c>
      <c r="D18" s="74"/>
      <c r="E18" s="72"/>
      <c r="F18" s="77"/>
      <c r="G18" s="113" t="s">
        <v>301</v>
      </c>
      <c r="H18" s="77"/>
      <c r="I18" s="86"/>
      <c r="J18" s="122">
        <v>0</v>
      </c>
      <c r="K18" s="2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6" ht="18" customHeight="1" x14ac:dyDescent="0.25">
      <c r="A19" s="21"/>
      <c r="B19" s="62">
        <v>5</v>
      </c>
      <c r="C19" s="68" t="s">
        <v>302</v>
      </c>
      <c r="D19" s="74"/>
      <c r="E19" s="72"/>
      <c r="F19" s="77"/>
      <c r="G19" s="113" t="s">
        <v>303</v>
      </c>
      <c r="H19" s="77"/>
      <c r="I19" s="86"/>
      <c r="J19" s="122"/>
      <c r="K19" s="2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6" ht="18" customHeight="1" thickBot="1" x14ac:dyDescent="0.3">
      <c r="A20" s="21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SUM(J15:J19)</f>
        <v>0</v>
      </c>
      <c r="K20" s="2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6" ht="18" customHeight="1" thickTop="1" x14ac:dyDescent="0.25">
      <c r="A21" s="21"/>
      <c r="B21" s="63" t="s">
        <v>305</v>
      </c>
      <c r="C21" s="66" t="s">
        <v>306</v>
      </c>
      <c r="D21" s="70"/>
      <c r="E21" s="27"/>
      <c r="F21" s="100"/>
      <c r="G21" s="114" t="s">
        <v>307</v>
      </c>
      <c r="H21" s="79" t="s">
        <v>306</v>
      </c>
      <c r="I21" s="37"/>
      <c r="J21" s="127"/>
      <c r="K21" s="2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6" ht="18" customHeight="1" x14ac:dyDescent="0.25">
      <c r="A22" s="21"/>
      <c r="B22" s="64">
        <v>11</v>
      </c>
      <c r="C22" s="46" t="s">
        <v>308</v>
      </c>
      <c r="D22" s="37"/>
      <c r="E22" s="86" t="s">
        <v>309</v>
      </c>
      <c r="F22" s="76">
        <f>((F15*U22*0)+(F16*V22*0)+(F17*W22*0))/100</f>
        <v>0</v>
      </c>
      <c r="G22" s="115" t="s">
        <v>310</v>
      </c>
      <c r="H22" s="76" t="s">
        <v>311</v>
      </c>
      <c r="I22" s="86" t="s">
        <v>309</v>
      </c>
      <c r="J22" s="121">
        <f>((F15*X22*0)+(F16*Y22*0)+(F17*Z22*0))/100</f>
        <v>0</v>
      </c>
      <c r="K22" s="22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21"/>
      <c r="B23" s="62">
        <v>12</v>
      </c>
      <c r="C23" s="28" t="s">
        <v>312</v>
      </c>
      <c r="D23" s="36"/>
      <c r="E23" s="86" t="s">
        <v>313</v>
      </c>
      <c r="F23" s="77">
        <f>((F15*U23*0)+(F16*V23*0)+(F17*W23*0))/100</f>
        <v>0</v>
      </c>
      <c r="G23" s="113" t="s">
        <v>314</v>
      </c>
      <c r="H23" s="77" t="s">
        <v>315</v>
      </c>
      <c r="I23" s="86" t="s">
        <v>309</v>
      </c>
      <c r="J23" s="122">
        <f>((F15*X23*0)+(F16*Y23*0)+(F17*Z23*0))/100</f>
        <v>0</v>
      </c>
      <c r="K23" s="22"/>
      <c r="L23" s="16"/>
      <c r="M23" s="16"/>
      <c r="N23" s="16"/>
      <c r="O23" s="16"/>
      <c r="P23" s="16"/>
      <c r="Q23" s="16"/>
      <c r="R23" s="16"/>
      <c r="S23" s="16"/>
      <c r="T23" s="16"/>
      <c r="U23" s="16">
        <v>1</v>
      </c>
      <c r="V23" s="16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21"/>
      <c r="B24" s="62">
        <v>13</v>
      </c>
      <c r="C24" s="28" t="s">
        <v>316</v>
      </c>
      <c r="D24" s="36"/>
      <c r="E24" s="86" t="s">
        <v>309</v>
      </c>
      <c r="F24" s="77">
        <f>((F15*U24*0)+(F16*V24*0)+(F17*W24*0))/100</f>
        <v>0</v>
      </c>
      <c r="G24" s="113" t="s">
        <v>317</v>
      </c>
      <c r="H24" s="77" t="s">
        <v>318</v>
      </c>
      <c r="I24" s="86" t="s">
        <v>313</v>
      </c>
      <c r="J24" s="122">
        <f>((F15*X24*0)+(F16*Y24*0)+(F17*Z24*0))/100</f>
        <v>0</v>
      </c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>
        <v>1</v>
      </c>
      <c r="V24" s="16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21"/>
      <c r="B25" s="62">
        <v>14</v>
      </c>
      <c r="C25" s="28"/>
      <c r="D25" s="36"/>
      <c r="E25" s="86"/>
      <c r="F25" s="77"/>
      <c r="G25" s="113" t="s">
        <v>319</v>
      </c>
      <c r="H25" s="77"/>
      <c r="I25" s="86"/>
      <c r="J25" s="122"/>
      <c r="K25" s="2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6" ht="18" customHeight="1" thickBot="1" x14ac:dyDescent="0.3">
      <c r="A26" s="21"/>
      <c r="B26" s="62">
        <v>15</v>
      </c>
      <c r="C26" s="28"/>
      <c r="D26" s="36"/>
      <c r="E26" s="36"/>
      <c r="F26" s="112"/>
      <c r="G26" s="113" t="s">
        <v>320</v>
      </c>
      <c r="H26" s="77" t="s">
        <v>276</v>
      </c>
      <c r="I26" s="126"/>
      <c r="J26" s="101">
        <f>SUM(J22:J25)+SUM(F22:F25)</f>
        <v>0</v>
      </c>
      <c r="K26" s="2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6" ht="18" customHeight="1" thickTop="1" x14ac:dyDescent="0.25">
      <c r="A27" s="21"/>
      <c r="B27" s="104"/>
      <c r="C27" s="129" t="s">
        <v>321</v>
      </c>
      <c r="D27" s="135"/>
      <c r="E27" s="132"/>
      <c r="F27" s="78"/>
      <c r="G27" s="116" t="s">
        <v>322</v>
      </c>
      <c r="H27" s="108" t="s">
        <v>323</v>
      </c>
      <c r="I27" s="37"/>
      <c r="J27" s="42"/>
      <c r="K27" s="2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6" ht="18" customHeight="1" x14ac:dyDescent="0.25">
      <c r="A28" s="21"/>
      <c r="B28" s="34"/>
      <c r="C28" s="130"/>
      <c r="D28" s="136"/>
      <c r="E28" s="133"/>
      <c r="F28" s="26"/>
      <c r="G28" s="117" t="s">
        <v>324</v>
      </c>
      <c r="H28" s="110" t="s">
        <v>325</v>
      </c>
      <c r="I28" s="123"/>
      <c r="J28" s="95">
        <f>F20+J20+F26+J26</f>
        <v>0</v>
      </c>
      <c r="K28" s="2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6" ht="18" customHeight="1" x14ac:dyDescent="0.25">
      <c r="A29" s="21"/>
      <c r="B29" s="80"/>
      <c r="C29" s="131"/>
      <c r="D29" s="137"/>
      <c r="E29" s="133"/>
      <c r="F29" s="26"/>
      <c r="G29" s="115" t="s">
        <v>326</v>
      </c>
      <c r="H29" s="76" t="s">
        <v>327</v>
      </c>
      <c r="I29" s="124">
        <f>J28-SUM('022026 spojchodba L , č2905'!K9:'022026 spojchodba L , č2905'!K90)</f>
        <v>0</v>
      </c>
      <c r="J29" s="121">
        <f>ROUND(((ROUND(I29,2)*23)*1/100),2)</f>
        <v>0</v>
      </c>
      <c r="K29" s="2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6" ht="18" customHeight="1" x14ac:dyDescent="0.25">
      <c r="A30" s="21"/>
      <c r="B30" s="31"/>
      <c r="C30" s="68"/>
      <c r="D30" s="86"/>
      <c r="E30" s="133"/>
      <c r="F30" s="26"/>
      <c r="G30" s="113" t="s">
        <v>328</v>
      </c>
      <c r="H30" s="77" t="s">
        <v>329</v>
      </c>
      <c r="I30" s="86">
        <f>SUM('022026 spojchodba L , č2905'!K9:'022026 spojchodba L , č2905'!K90)</f>
        <v>0</v>
      </c>
      <c r="J30" s="122">
        <f>ROUND(((ROUND(I30,2)*0)/100),2)</f>
        <v>0</v>
      </c>
      <c r="K30" s="2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6" ht="18" customHeight="1" x14ac:dyDescent="0.25">
      <c r="A31" s="21"/>
      <c r="B31" s="32"/>
      <c r="C31" s="138"/>
      <c r="D31" s="87"/>
      <c r="E31" s="133"/>
      <c r="F31" s="26"/>
      <c r="G31" s="117" t="s">
        <v>330</v>
      </c>
      <c r="H31" s="110" t="s">
        <v>331</v>
      </c>
      <c r="I31" s="38"/>
      <c r="J31" s="128">
        <f>SUM(J28:J30)</f>
        <v>0</v>
      </c>
      <c r="K31" s="2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6" ht="18" customHeight="1" thickBot="1" x14ac:dyDescent="0.3">
      <c r="A32" s="21"/>
      <c r="B32" s="45"/>
      <c r="C32" s="67"/>
      <c r="D32" s="125"/>
      <c r="E32" s="134"/>
      <c r="F32" s="118"/>
      <c r="G32" s="115" t="s">
        <v>332</v>
      </c>
      <c r="H32" s="76"/>
      <c r="I32" s="125"/>
      <c r="J32" s="121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8" customHeight="1" thickTop="1" x14ac:dyDescent="0.25">
      <c r="A33" s="21"/>
      <c r="B33" s="104"/>
      <c r="C33" s="105"/>
      <c r="D33" s="25" t="s">
        <v>333</v>
      </c>
      <c r="E33" s="106"/>
      <c r="F33" s="107"/>
      <c r="G33" s="119" t="s">
        <v>334</v>
      </c>
      <c r="H33" s="106" t="s">
        <v>335</v>
      </c>
      <c r="I33" s="78"/>
      <c r="J33" s="120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8" customHeight="1" x14ac:dyDescent="0.25">
      <c r="A34" s="21"/>
      <c r="B34" s="33"/>
      <c r="C34" s="29"/>
      <c r="D34" s="23"/>
      <c r="E34" s="23"/>
      <c r="F34" s="23"/>
      <c r="G34" s="23"/>
      <c r="H34" s="23"/>
      <c r="I34" s="39"/>
      <c r="J34" s="43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25">
      <c r="A35" s="21"/>
      <c r="B35" s="34"/>
      <c r="C35" s="30"/>
      <c r="D35" s="17"/>
      <c r="E35" s="17"/>
      <c r="F35" s="17"/>
      <c r="G35" s="17"/>
      <c r="H35" s="17"/>
      <c r="I35" s="40"/>
      <c r="J35" s="44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25">
      <c r="A36" s="21"/>
      <c r="B36" s="34"/>
      <c r="C36" s="30"/>
      <c r="D36" s="17"/>
      <c r="E36" s="17"/>
      <c r="F36" s="17"/>
      <c r="G36" s="17"/>
      <c r="H36" s="17"/>
      <c r="I36" s="40"/>
      <c r="J36" s="44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8" customHeight="1" x14ac:dyDescent="0.25">
      <c r="A37" s="21"/>
      <c r="B37" s="34"/>
      <c r="C37" s="30"/>
      <c r="D37" s="17"/>
      <c r="E37" s="17"/>
      <c r="F37" s="17"/>
      <c r="G37" s="17"/>
      <c r="H37" s="17"/>
      <c r="I37" s="40"/>
      <c r="J37" s="44"/>
      <c r="K37" s="2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8" customHeight="1" x14ac:dyDescent="0.25">
      <c r="A38" s="21"/>
      <c r="B38" s="34"/>
      <c r="C38" s="30"/>
      <c r="D38" s="17"/>
      <c r="E38" s="17"/>
      <c r="F38" s="17"/>
      <c r="G38" s="17"/>
      <c r="H38" s="17"/>
      <c r="I38" s="40"/>
      <c r="J38" s="44"/>
      <c r="K38" s="2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8" customHeight="1" x14ac:dyDescent="0.25">
      <c r="A39" s="21"/>
      <c r="B39" s="34"/>
      <c r="C39" s="30"/>
      <c r="D39" s="17"/>
      <c r="E39" s="17"/>
      <c r="F39" s="17"/>
      <c r="G39" s="17"/>
      <c r="H39" s="17"/>
      <c r="I39" s="40"/>
      <c r="J39" s="44"/>
      <c r="K39" s="2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thickBot="1" x14ac:dyDescent="0.3">
      <c r="A40" s="21"/>
      <c r="B40" s="80"/>
      <c r="C40" s="81"/>
      <c r="D40" s="82"/>
      <c r="E40" s="82"/>
      <c r="F40" s="82"/>
      <c r="G40" s="82"/>
      <c r="H40" s="82"/>
      <c r="I40" s="83"/>
      <c r="J40" s="84"/>
      <c r="K40" s="2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  <c r="K41" s="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</sheetData>
  <mergeCells count="5">
    <mergeCell ref="B2:J2"/>
    <mergeCell ref="B6:E6"/>
    <mergeCell ref="B8:J8"/>
    <mergeCell ref="B10:J10"/>
    <mergeCell ref="B3:J3"/>
  </mergeCells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>
      <selection sqref="A1:D1"/>
    </sheetView>
  </sheetViews>
  <sheetFormatPr defaultColWidth="0" defaultRowHeight="15" zeroHeight="1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3" ht="20.100000000000001" customHeight="1" x14ac:dyDescent="0.25">
      <c r="A1" s="217" t="s">
        <v>0</v>
      </c>
      <c r="B1" s="218"/>
      <c r="C1" s="218"/>
      <c r="D1" s="219"/>
      <c r="E1" s="140" t="s">
        <v>1</v>
      </c>
      <c r="F1" s="140"/>
      <c r="G1" s="141"/>
      <c r="H1" s="141"/>
      <c r="I1" s="141"/>
      <c r="J1" s="141"/>
      <c r="K1" s="141"/>
      <c r="L1" s="141"/>
      <c r="W1">
        <v>30.126000000000001</v>
      </c>
    </row>
    <row r="2" spans="1:23" ht="20.100000000000001" customHeight="1" x14ac:dyDescent="0.25">
      <c r="A2" s="217" t="s">
        <v>2</v>
      </c>
      <c r="B2" s="218"/>
      <c r="C2" s="218"/>
      <c r="D2" s="219"/>
      <c r="E2" s="140" t="s">
        <v>3</v>
      </c>
      <c r="F2" s="140"/>
      <c r="G2" s="141"/>
      <c r="H2" s="141"/>
      <c r="I2" s="141"/>
      <c r="J2" s="141"/>
      <c r="K2" s="141"/>
      <c r="L2" s="141"/>
    </row>
    <row r="3" spans="1:23" ht="20.100000000000001" customHeight="1" x14ac:dyDescent="0.25">
      <c r="A3" s="217" t="s">
        <v>4</v>
      </c>
      <c r="B3" s="218"/>
      <c r="C3" s="218"/>
      <c r="D3" s="219"/>
      <c r="E3" s="140" t="s">
        <v>274</v>
      </c>
      <c r="F3" s="140"/>
      <c r="G3" s="141"/>
      <c r="H3" s="141"/>
      <c r="I3" s="141"/>
      <c r="J3" s="141"/>
      <c r="K3" s="141"/>
      <c r="L3" s="141"/>
    </row>
    <row r="4" spans="1:23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23" x14ac:dyDescent="0.25">
      <c r="A5" s="141" t="s">
        <v>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23" x14ac:dyDescent="0.25">
      <c r="A6" s="141" t="s">
        <v>402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23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23" x14ac:dyDescent="0.25">
      <c r="A8" s="141" t="s">
        <v>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23" x14ac:dyDescent="0.25">
      <c r="A9" s="142" t="s">
        <v>275</v>
      </c>
      <c r="B9" s="142" t="s">
        <v>16</v>
      </c>
      <c r="C9" s="142" t="s">
        <v>17</v>
      </c>
      <c r="D9" s="142" t="s">
        <v>276</v>
      </c>
      <c r="E9" s="142" t="s">
        <v>277</v>
      </c>
      <c r="F9" s="142" t="s">
        <v>278</v>
      </c>
      <c r="G9" s="142"/>
      <c r="H9" s="142"/>
      <c r="I9" s="142"/>
      <c r="J9" s="142"/>
      <c r="K9" s="142"/>
      <c r="L9" s="142"/>
    </row>
    <row r="10" spans="1:23" x14ac:dyDescent="0.25">
      <c r="A10" s="143" t="s">
        <v>22</v>
      </c>
      <c r="B10" s="144"/>
      <c r="C10" s="145"/>
      <c r="D10" s="145"/>
      <c r="E10" s="146"/>
      <c r="F10" s="146"/>
      <c r="G10" s="147"/>
      <c r="H10" s="147"/>
      <c r="I10" s="147"/>
      <c r="J10" s="147"/>
      <c r="K10" s="147"/>
      <c r="L10" s="147"/>
    </row>
    <row r="11" spans="1:23" x14ac:dyDescent="0.25">
      <c r="A11" s="11" t="s">
        <v>24</v>
      </c>
      <c r="B11" s="10">
        <f>'022026 spojchodba L , č2905'!L13</f>
        <v>0</v>
      </c>
      <c r="C11" s="10">
        <f>'022026 spojchodba L , č2905'!M13</f>
        <v>0</v>
      </c>
      <c r="D11" s="10">
        <f>'022026 spojchodba L , č2905'!I13</f>
        <v>0</v>
      </c>
      <c r="E11" s="148">
        <f>'022026 spojchodba L , č2905'!S13</f>
        <v>12.24</v>
      </c>
      <c r="F11" s="148">
        <f>'022026 spojchodba L , č2905'!V13</f>
        <v>0</v>
      </c>
      <c r="G11" s="11"/>
      <c r="H11" s="11"/>
      <c r="I11" s="11"/>
      <c r="J11" s="11"/>
      <c r="K11" s="11"/>
      <c r="L11" s="11"/>
    </row>
    <row r="12" spans="1:23" x14ac:dyDescent="0.25">
      <c r="A12" s="11" t="s">
        <v>30</v>
      </c>
      <c r="B12" s="10">
        <f>'022026 spojchodba L , č2905'!L19</f>
        <v>0</v>
      </c>
      <c r="C12" s="10">
        <f>'022026 spojchodba L , č2905'!M19</f>
        <v>0</v>
      </c>
      <c r="D12" s="10">
        <f>'022026 spojchodba L , č2905'!I19</f>
        <v>0</v>
      </c>
      <c r="E12" s="148">
        <f>'022026 spojchodba L , č2905'!S19</f>
        <v>0.97</v>
      </c>
      <c r="F12" s="148">
        <f>'022026 spojchodba L , č2905'!V19</f>
        <v>0</v>
      </c>
      <c r="G12" s="11"/>
      <c r="H12" s="11"/>
      <c r="I12" s="11"/>
      <c r="J12" s="11"/>
      <c r="K12" s="11"/>
      <c r="L12" s="11"/>
    </row>
    <row r="13" spans="1:23" x14ac:dyDescent="0.25">
      <c r="A13" s="11" t="s">
        <v>110</v>
      </c>
      <c r="B13" s="10">
        <f>'022026 spojchodba L , č2905'!L24</f>
        <v>0</v>
      </c>
      <c r="C13" s="10">
        <f>'022026 spojchodba L , č2905'!M24</f>
        <v>0</v>
      </c>
      <c r="D13" s="10">
        <f>'022026 spojchodba L , č2905'!I24</f>
        <v>0</v>
      </c>
      <c r="E13" s="148">
        <f>'022026 spojchodba L , č2905'!S24</f>
        <v>0.75</v>
      </c>
      <c r="F13" s="148">
        <f>'022026 spojchodba L , č2905'!V24</f>
        <v>0</v>
      </c>
      <c r="G13" s="11"/>
      <c r="H13" s="11"/>
      <c r="I13" s="11"/>
      <c r="J13" s="11"/>
      <c r="K13" s="11"/>
      <c r="L13" s="11"/>
    </row>
    <row r="14" spans="1:23" x14ac:dyDescent="0.25">
      <c r="A14" s="11" t="s">
        <v>128</v>
      </c>
      <c r="B14" s="10">
        <f>'022026 spojchodba L , č2905'!L39</f>
        <v>0</v>
      </c>
      <c r="C14" s="10">
        <f>'022026 spojchodba L , č2905'!M39</f>
        <v>0</v>
      </c>
      <c r="D14" s="10">
        <f>'022026 spojchodba L , č2905'!I39</f>
        <v>0</v>
      </c>
      <c r="E14" s="148">
        <f>'022026 spojchodba L , č2905'!S39</f>
        <v>19.079999999999998</v>
      </c>
      <c r="F14" s="148">
        <f>'022026 spojchodba L , č2905'!V39</f>
        <v>93.27</v>
      </c>
      <c r="G14" s="11"/>
      <c r="H14" s="11"/>
      <c r="I14" s="11"/>
      <c r="J14" s="11"/>
      <c r="K14" s="11"/>
      <c r="L14" s="11"/>
    </row>
    <row r="15" spans="1:23" x14ac:dyDescent="0.25">
      <c r="A15" s="12" t="s">
        <v>22</v>
      </c>
      <c r="B15" s="149">
        <f>'022026 spojchodba L , č2905'!L41</f>
        <v>0</v>
      </c>
      <c r="C15" s="149">
        <f>'022026 spojchodba L , č2905'!M41</f>
        <v>0</v>
      </c>
      <c r="D15" s="149">
        <f>'022026 spojchodba L , č2905'!I41</f>
        <v>0</v>
      </c>
      <c r="E15" s="150">
        <f>'022026 spojchodba L , č2905'!S41</f>
        <v>33.04</v>
      </c>
      <c r="F15" s="150">
        <f>'022026 spojchodba L , č2905'!V41</f>
        <v>93.27</v>
      </c>
      <c r="G15" s="12"/>
      <c r="H15" s="12"/>
      <c r="I15" s="12"/>
      <c r="J15" s="12"/>
      <c r="K15" s="12"/>
      <c r="L15" s="12"/>
    </row>
    <row r="16" spans="1:23" x14ac:dyDescent="0.25">
      <c r="A16" s="11"/>
      <c r="B16" s="10"/>
      <c r="C16" s="10"/>
      <c r="D16" s="10"/>
      <c r="E16" s="148"/>
      <c r="F16" s="148"/>
      <c r="G16" s="11"/>
      <c r="H16" s="11"/>
      <c r="I16" s="11"/>
      <c r="J16" s="11"/>
      <c r="K16" s="11"/>
      <c r="L16" s="11"/>
    </row>
    <row r="17" spans="1:12" x14ac:dyDescent="0.25">
      <c r="A17" s="12" t="s">
        <v>151</v>
      </c>
      <c r="B17" s="149"/>
      <c r="C17" s="10"/>
      <c r="D17" s="10"/>
      <c r="E17" s="148"/>
      <c r="F17" s="148"/>
      <c r="G17" s="11"/>
      <c r="H17" s="11"/>
      <c r="I17" s="11"/>
      <c r="J17" s="11"/>
      <c r="K17" s="11"/>
      <c r="L17" s="11"/>
    </row>
    <row r="18" spans="1:12" x14ac:dyDescent="0.25">
      <c r="A18" s="11" t="s">
        <v>153</v>
      </c>
      <c r="B18" s="10">
        <f>'022026 spojchodba L , č2905'!L55</f>
        <v>0</v>
      </c>
      <c r="C18" s="10">
        <f>'022026 spojchodba L , č2905'!M55</f>
        <v>0</v>
      </c>
      <c r="D18" s="10">
        <f>'022026 spojchodba L , č2905'!I55</f>
        <v>0</v>
      </c>
      <c r="E18" s="148">
        <f>'022026 spojchodba L , č2905'!S55</f>
        <v>0.12</v>
      </c>
      <c r="F18" s="148">
        <f>'022026 spojchodba L , č2905'!V55</f>
        <v>2.81</v>
      </c>
      <c r="G18" s="11"/>
      <c r="H18" s="11"/>
      <c r="I18" s="11"/>
      <c r="J18" s="11"/>
      <c r="K18" s="11"/>
      <c r="L18" s="11"/>
    </row>
    <row r="19" spans="1:12" x14ac:dyDescent="0.25">
      <c r="A19" s="11" t="s">
        <v>199</v>
      </c>
      <c r="B19" s="10">
        <f>'022026 spojchodba L , č2905'!L62</f>
        <v>0</v>
      </c>
      <c r="C19" s="10">
        <f>'022026 spojchodba L , č2905'!M62</f>
        <v>0</v>
      </c>
      <c r="D19" s="10">
        <f>'022026 spojchodba L , č2905'!I62</f>
        <v>0</v>
      </c>
      <c r="E19" s="148">
        <f>'022026 spojchodba L , č2905'!S62</f>
        <v>0.31</v>
      </c>
      <c r="F19" s="148">
        <f>'022026 spojchodba L , č2905'!V62</f>
        <v>0</v>
      </c>
      <c r="G19" s="11"/>
      <c r="H19" s="11"/>
      <c r="I19" s="11"/>
      <c r="J19" s="11"/>
      <c r="K19" s="11"/>
      <c r="L19" s="11"/>
    </row>
    <row r="20" spans="1:12" x14ac:dyDescent="0.25">
      <c r="A20" s="11" t="s">
        <v>209</v>
      </c>
      <c r="B20" s="10">
        <f>'022026 spojchodba L , č2905'!L70</f>
        <v>0</v>
      </c>
      <c r="C20" s="10">
        <f>'022026 spojchodba L , č2905'!M70</f>
        <v>0</v>
      </c>
      <c r="D20" s="10">
        <f>'022026 spojchodba L , č2905'!I70</f>
        <v>0</v>
      </c>
      <c r="E20" s="148">
        <f>'022026 spojchodba L , č2905'!S70</f>
        <v>0.21</v>
      </c>
      <c r="F20" s="148">
        <f>'022026 spojchodba L , č2905'!V70</f>
        <v>0</v>
      </c>
      <c r="G20" s="11"/>
      <c r="H20" s="11"/>
      <c r="I20" s="11"/>
      <c r="J20" s="11"/>
      <c r="K20" s="11"/>
      <c r="L20" s="11"/>
    </row>
    <row r="21" spans="1:12" x14ac:dyDescent="0.25">
      <c r="A21" s="11" t="s">
        <v>231</v>
      </c>
      <c r="B21" s="10">
        <f>'022026 spojchodba L , č2905'!L83</f>
        <v>0</v>
      </c>
      <c r="C21" s="10">
        <f>'022026 spojchodba L , č2905'!M83</f>
        <v>0</v>
      </c>
      <c r="D21" s="10">
        <f>'022026 spojchodba L , č2905'!I83</f>
        <v>0</v>
      </c>
      <c r="E21" s="148">
        <f>'022026 spojchodba L , č2905'!S83</f>
        <v>0.48</v>
      </c>
      <c r="F21" s="148">
        <f>'022026 spojchodba L , č2905'!V83</f>
        <v>0</v>
      </c>
      <c r="G21" s="11"/>
      <c r="H21" s="11"/>
      <c r="I21" s="11"/>
      <c r="J21" s="11"/>
      <c r="K21" s="11"/>
      <c r="L21" s="11"/>
    </row>
    <row r="22" spans="1:12" x14ac:dyDescent="0.25">
      <c r="A22" s="11" t="s">
        <v>261</v>
      </c>
      <c r="B22" s="10">
        <f>'022026 spojchodba L , č2905'!L87</f>
        <v>0</v>
      </c>
      <c r="C22" s="10">
        <f>'022026 spojchodba L , č2905'!M87</f>
        <v>0</v>
      </c>
      <c r="D22" s="10">
        <f>'022026 spojchodba L , č2905'!I87</f>
        <v>0</v>
      </c>
      <c r="E22" s="148">
        <f>'022026 spojchodba L , č2905'!S87</f>
        <v>0</v>
      </c>
      <c r="F22" s="148">
        <f>'022026 spojchodba L , č2905'!V87</f>
        <v>0</v>
      </c>
      <c r="G22" s="11"/>
      <c r="H22" s="11"/>
      <c r="I22" s="11"/>
      <c r="J22" s="11"/>
      <c r="K22" s="11"/>
      <c r="L22" s="11"/>
    </row>
    <row r="23" spans="1:12" x14ac:dyDescent="0.25">
      <c r="A23" s="12" t="s">
        <v>151</v>
      </c>
      <c r="B23" s="149">
        <f>'022026 spojchodba L , č2905'!L89</f>
        <v>0</v>
      </c>
      <c r="C23" s="149">
        <f>'022026 spojchodba L , č2905'!M89</f>
        <v>0</v>
      </c>
      <c r="D23" s="149">
        <f>'022026 spojchodba L , č2905'!I89</f>
        <v>0</v>
      </c>
      <c r="E23" s="150">
        <f>'022026 spojchodba L , č2905'!S89</f>
        <v>1.1200000000000001</v>
      </c>
      <c r="F23" s="150">
        <f>'022026 spojchodba L , č2905'!V89</f>
        <v>2.81</v>
      </c>
      <c r="G23" s="12"/>
      <c r="H23" s="12"/>
      <c r="I23" s="12"/>
      <c r="J23" s="12"/>
      <c r="K23" s="12"/>
      <c r="L23" s="12"/>
    </row>
    <row r="24" spans="1:12" x14ac:dyDescent="0.25">
      <c r="A24" s="11"/>
      <c r="B24" s="10"/>
      <c r="C24" s="10"/>
      <c r="D24" s="10"/>
      <c r="E24" s="148"/>
      <c r="F24" s="148"/>
      <c r="G24" s="11"/>
      <c r="H24" s="11"/>
      <c r="I24" s="11"/>
      <c r="J24" s="11"/>
      <c r="K24" s="11"/>
      <c r="L24" s="11"/>
    </row>
    <row r="25" spans="1:12" x14ac:dyDescent="0.25">
      <c r="A25" s="12" t="s">
        <v>273</v>
      </c>
      <c r="B25" s="149">
        <f>'022026 spojchodba L , č2905'!L91</f>
        <v>0</v>
      </c>
      <c r="C25" s="149">
        <f>'022026 spojchodba L , č2905'!M91</f>
        <v>0</v>
      </c>
      <c r="D25" s="149">
        <f>'022026 spojchodba L , č2905'!I91</f>
        <v>0</v>
      </c>
      <c r="E25" s="150">
        <f>'022026 spojchodba L , č2905'!S91</f>
        <v>34.159999999999997</v>
      </c>
      <c r="F25" s="150">
        <f>'022026 spojchodba L , č2905'!V91</f>
        <v>96.08</v>
      </c>
      <c r="G25" s="12"/>
      <c r="H25" s="12"/>
      <c r="I25" s="12"/>
      <c r="J25" s="12"/>
      <c r="K25" s="12"/>
      <c r="L25" s="12"/>
    </row>
    <row r="26" spans="1:12" x14ac:dyDescent="0.25">
      <c r="B26" s="3"/>
      <c r="C26" s="3"/>
      <c r="D26" s="3"/>
      <c r="E26" s="139"/>
      <c r="F26" s="139"/>
    </row>
    <row r="27" spans="1:12" x14ac:dyDescent="0.25">
      <c r="B27" s="3"/>
      <c r="C27" s="3"/>
      <c r="D27" s="3"/>
      <c r="E27" s="139"/>
      <c r="F27" s="139"/>
    </row>
    <row r="28" spans="1:12" x14ac:dyDescent="0.25">
      <c r="B28" s="3"/>
      <c r="C28" s="3"/>
      <c r="D28" s="3"/>
      <c r="E28" s="139"/>
      <c r="F28" s="139"/>
    </row>
    <row r="29" spans="1:12" x14ac:dyDescent="0.25">
      <c r="B29" s="3"/>
      <c r="C29" s="3"/>
      <c r="D29" s="3"/>
      <c r="E29" s="139"/>
      <c r="F29" s="139"/>
    </row>
    <row r="30" spans="1:12" x14ac:dyDescent="0.25">
      <c r="B30" s="3"/>
      <c r="C30" s="3"/>
      <c r="D30" s="3"/>
      <c r="E30" s="139"/>
      <c r="F30" s="139"/>
    </row>
    <row r="31" spans="1:12" x14ac:dyDescent="0.25">
      <c r="B31" s="3"/>
      <c r="C31" s="3"/>
      <c r="D31" s="3"/>
      <c r="E31" s="139"/>
      <c r="F31" s="139"/>
    </row>
    <row r="32" spans="1:12" x14ac:dyDescent="0.25">
      <c r="B32" s="3"/>
      <c r="C32" s="3"/>
      <c r="D32" s="3"/>
      <c r="E32" s="139"/>
      <c r="F32" s="139"/>
    </row>
    <row r="33" spans="2:6" x14ac:dyDescent="0.25">
      <c r="B33" s="3"/>
      <c r="C33" s="3"/>
      <c r="D33" s="3"/>
      <c r="E33" s="139"/>
      <c r="F33" s="139"/>
    </row>
    <row r="34" spans="2:6" x14ac:dyDescent="0.25">
      <c r="B34" s="3"/>
      <c r="C34" s="3"/>
      <c r="D34" s="3"/>
      <c r="E34" s="139"/>
      <c r="F34" s="139"/>
    </row>
    <row r="35" spans="2:6" x14ac:dyDescent="0.25">
      <c r="B35" s="3"/>
      <c r="C35" s="3"/>
      <c r="D35" s="3"/>
      <c r="E35" s="139"/>
      <c r="F35" s="139"/>
    </row>
    <row r="36" spans="2:6" x14ac:dyDescent="0.25">
      <c r="B36" s="3"/>
      <c r="C36" s="3"/>
      <c r="D36" s="3"/>
      <c r="E36" s="139"/>
      <c r="F36" s="139"/>
    </row>
    <row r="37" spans="2:6" x14ac:dyDescent="0.25">
      <c r="B37" s="3"/>
      <c r="C37" s="3"/>
      <c r="D37" s="3"/>
      <c r="E37" s="139"/>
      <c r="F37" s="139"/>
    </row>
    <row r="38" spans="2:6" x14ac:dyDescent="0.25">
      <c r="B38" s="3"/>
      <c r="C38" s="3"/>
      <c r="D38" s="3"/>
      <c r="E38" s="139"/>
      <c r="F38" s="139"/>
    </row>
    <row r="39" spans="2:6" x14ac:dyDescent="0.25">
      <c r="B39" s="3"/>
      <c r="C39" s="3"/>
      <c r="D39" s="3"/>
      <c r="E39" s="139"/>
      <c r="F39" s="139"/>
    </row>
    <row r="40" spans="2:6" x14ac:dyDescent="0.25">
      <c r="B40" s="3"/>
      <c r="C40" s="3"/>
      <c r="D40" s="3"/>
      <c r="E40" s="139"/>
      <c r="F40" s="139"/>
    </row>
    <row r="41" spans="2:6" x14ac:dyDescent="0.25">
      <c r="B41" s="3"/>
      <c r="C41" s="3"/>
      <c r="D41" s="3"/>
      <c r="E41" s="139"/>
      <c r="F41" s="139"/>
    </row>
    <row r="42" spans="2:6" x14ac:dyDescent="0.25">
      <c r="B42" s="3"/>
      <c r="C42" s="3"/>
      <c r="D42" s="3"/>
      <c r="E42" s="139"/>
      <c r="F42" s="139"/>
    </row>
    <row r="43" spans="2:6" x14ac:dyDescent="0.25">
      <c r="B43" s="3"/>
      <c r="C43" s="3"/>
      <c r="D43" s="3"/>
      <c r="E43" s="139"/>
      <c r="F43" s="139"/>
    </row>
    <row r="44" spans="2:6" x14ac:dyDescent="0.25">
      <c r="B44" s="3"/>
      <c r="C44" s="3"/>
      <c r="D44" s="3"/>
      <c r="E44" s="139"/>
      <c r="F44" s="139"/>
    </row>
    <row r="45" spans="2:6" x14ac:dyDescent="0.25">
      <c r="B45" s="3"/>
      <c r="C45" s="3"/>
      <c r="D45" s="3"/>
      <c r="E45" s="139"/>
      <c r="F45" s="139"/>
    </row>
    <row r="46" spans="2:6" x14ac:dyDescent="0.25">
      <c r="B46" s="3"/>
      <c r="C46" s="3"/>
      <c r="D46" s="3"/>
      <c r="E46" s="139"/>
      <c r="F46" s="139"/>
    </row>
    <row r="47" spans="2:6" x14ac:dyDescent="0.25">
      <c r="B47" s="3"/>
      <c r="C47" s="3"/>
      <c r="D47" s="3"/>
      <c r="E47" s="139"/>
      <c r="F47" s="139"/>
    </row>
    <row r="48" spans="2:6" x14ac:dyDescent="0.25">
      <c r="B48" s="3"/>
      <c r="C48" s="3"/>
      <c r="D48" s="3"/>
      <c r="E48" s="139"/>
      <c r="F48" s="139"/>
    </row>
    <row r="49" spans="2:6" x14ac:dyDescent="0.25">
      <c r="B49" s="3"/>
      <c r="C49" s="3"/>
      <c r="D49" s="3"/>
      <c r="E49" s="139"/>
      <c r="F49" s="139"/>
    </row>
    <row r="50" spans="2:6" x14ac:dyDescent="0.25">
      <c r="B50" s="3"/>
      <c r="C50" s="3"/>
      <c r="D50" s="3"/>
      <c r="E50" s="139"/>
      <c r="F50" s="139"/>
    </row>
    <row r="51" spans="2:6" x14ac:dyDescent="0.25">
      <c r="B51" s="3"/>
      <c r="C51" s="3"/>
      <c r="D51" s="3"/>
      <c r="E51" s="139"/>
      <c r="F51" s="139"/>
    </row>
    <row r="52" spans="2:6" x14ac:dyDescent="0.25">
      <c r="B52" s="3"/>
      <c r="C52" s="3"/>
      <c r="D52" s="3"/>
      <c r="E52" s="139"/>
      <c r="F52" s="139"/>
    </row>
    <row r="53" spans="2:6" x14ac:dyDescent="0.25">
      <c r="B53" s="3"/>
      <c r="C53" s="3"/>
      <c r="D53" s="3"/>
      <c r="E53" s="139"/>
      <c r="F53" s="139"/>
    </row>
    <row r="54" spans="2:6" x14ac:dyDescent="0.25">
      <c r="B54" s="3"/>
      <c r="C54" s="3"/>
      <c r="D54" s="3"/>
      <c r="E54" s="139"/>
      <c r="F54" s="139"/>
    </row>
    <row r="55" spans="2:6" x14ac:dyDescent="0.25">
      <c r="B55" s="3"/>
      <c r="C55" s="3"/>
      <c r="D55" s="3"/>
      <c r="E55" s="139"/>
      <c r="F55" s="139"/>
    </row>
    <row r="56" spans="2:6" x14ac:dyDescent="0.25">
      <c r="B56" s="3"/>
      <c r="C56" s="3"/>
      <c r="D56" s="3"/>
      <c r="E56" s="139"/>
      <c r="F56" s="139"/>
    </row>
    <row r="57" spans="2:6" x14ac:dyDescent="0.25">
      <c r="B57" s="3"/>
      <c r="C57" s="3"/>
      <c r="D57" s="3"/>
      <c r="E57" s="139"/>
      <c r="F57" s="139"/>
    </row>
    <row r="58" spans="2:6" x14ac:dyDescent="0.25">
      <c r="B58" s="3"/>
      <c r="C58" s="3"/>
      <c r="D58" s="3"/>
      <c r="E58" s="139"/>
      <c r="F58" s="139"/>
    </row>
    <row r="59" spans="2:6" x14ac:dyDescent="0.25">
      <c r="B59" s="3"/>
      <c r="C59" s="3"/>
      <c r="D59" s="3"/>
      <c r="E59" s="139"/>
      <c r="F59" s="139"/>
    </row>
    <row r="60" spans="2:6" x14ac:dyDescent="0.25">
      <c r="B60" s="3"/>
      <c r="C60" s="3"/>
      <c r="D60" s="3"/>
      <c r="E60" s="139"/>
      <c r="F60" s="139"/>
    </row>
    <row r="61" spans="2:6" x14ac:dyDescent="0.25">
      <c r="B61" s="3"/>
      <c r="C61" s="3"/>
      <c r="D61" s="3"/>
      <c r="E61" s="139"/>
      <c r="F61" s="139"/>
    </row>
    <row r="62" spans="2:6" x14ac:dyDescent="0.25">
      <c r="B62" s="3"/>
      <c r="C62" s="3"/>
      <c r="D62" s="3"/>
      <c r="E62" s="139"/>
      <c r="F62" s="139"/>
    </row>
    <row r="63" spans="2:6" x14ac:dyDescent="0.25">
      <c r="B63" s="3"/>
      <c r="C63" s="3"/>
      <c r="D63" s="3"/>
      <c r="E63" s="139"/>
      <c r="F63" s="139"/>
    </row>
    <row r="64" spans="2:6" x14ac:dyDescent="0.25">
      <c r="B64" s="3"/>
      <c r="C64" s="3"/>
      <c r="D64" s="3"/>
      <c r="E64" s="139"/>
      <c r="F64" s="139"/>
    </row>
    <row r="65" spans="2:6" x14ac:dyDescent="0.25">
      <c r="B65" s="3"/>
      <c r="C65" s="3"/>
      <c r="D65" s="3"/>
      <c r="E65" s="139"/>
      <c r="F65" s="139"/>
    </row>
    <row r="66" spans="2:6" x14ac:dyDescent="0.25">
      <c r="B66" s="3"/>
      <c r="C66" s="3"/>
      <c r="D66" s="3"/>
      <c r="E66" s="139"/>
      <c r="F66" s="139"/>
    </row>
    <row r="67" spans="2:6" x14ac:dyDescent="0.25">
      <c r="B67" s="3"/>
      <c r="C67" s="3"/>
      <c r="D67" s="3"/>
      <c r="E67" s="139"/>
      <c r="F67" s="139"/>
    </row>
    <row r="68" spans="2:6" x14ac:dyDescent="0.25">
      <c r="B68" s="3"/>
      <c r="C68" s="3"/>
      <c r="D68" s="3"/>
      <c r="E68" s="139"/>
      <c r="F68" s="139"/>
    </row>
    <row r="69" spans="2:6" x14ac:dyDescent="0.25">
      <c r="B69" s="3"/>
      <c r="C69" s="3"/>
      <c r="D69" s="3"/>
      <c r="E69" s="139"/>
      <c r="F69" s="139"/>
    </row>
    <row r="70" spans="2:6" x14ac:dyDescent="0.25">
      <c r="B70" s="3"/>
      <c r="C70" s="3"/>
      <c r="D70" s="3"/>
      <c r="E70" s="139"/>
      <c r="F70" s="139"/>
    </row>
    <row r="71" spans="2:6" x14ac:dyDescent="0.25">
      <c r="B71" s="3"/>
      <c r="C71" s="3"/>
      <c r="D71" s="3"/>
      <c r="E71" s="139"/>
      <c r="F71" s="139"/>
    </row>
    <row r="72" spans="2:6" x14ac:dyDescent="0.25">
      <c r="B72" s="3"/>
      <c r="C72" s="3"/>
      <c r="D72" s="3"/>
      <c r="E72" s="139"/>
      <c r="F72" s="139"/>
    </row>
    <row r="73" spans="2:6" x14ac:dyDescent="0.25">
      <c r="B73" s="3"/>
      <c r="C73" s="3"/>
      <c r="D73" s="3"/>
      <c r="E73" s="139"/>
      <c r="F73" s="139"/>
    </row>
    <row r="74" spans="2:6" x14ac:dyDescent="0.25">
      <c r="B74" s="3"/>
      <c r="C74" s="3"/>
      <c r="D74" s="3"/>
      <c r="E74" s="139"/>
      <c r="F74" s="139"/>
    </row>
    <row r="75" spans="2:6" x14ac:dyDescent="0.25">
      <c r="B75" s="3"/>
      <c r="C75" s="3"/>
      <c r="D75" s="3"/>
      <c r="E75" s="139"/>
      <c r="F75" s="139"/>
    </row>
    <row r="76" spans="2:6" x14ac:dyDescent="0.25">
      <c r="B76" s="3"/>
      <c r="C76" s="3"/>
      <c r="D76" s="3"/>
      <c r="E76" s="139"/>
      <c r="F76" s="139"/>
    </row>
    <row r="77" spans="2:6" x14ac:dyDescent="0.25">
      <c r="B77" s="3"/>
      <c r="C77" s="3"/>
      <c r="D77" s="3"/>
      <c r="E77" s="139"/>
      <c r="F77" s="139"/>
    </row>
    <row r="78" spans="2:6" x14ac:dyDescent="0.25">
      <c r="B78" s="3"/>
      <c r="C78" s="3"/>
      <c r="D78" s="3"/>
      <c r="E78" s="139"/>
      <c r="F78" s="139"/>
    </row>
    <row r="79" spans="2:6" x14ac:dyDescent="0.25">
      <c r="B79" s="3"/>
      <c r="C79" s="3"/>
      <c r="D79" s="3"/>
      <c r="E79" s="139"/>
      <c r="F79" s="139"/>
    </row>
    <row r="80" spans="2:6" x14ac:dyDescent="0.25">
      <c r="B80" s="3"/>
      <c r="C80" s="3"/>
      <c r="D80" s="3"/>
      <c r="E80" s="139"/>
      <c r="F80" s="139"/>
    </row>
    <row r="81" spans="2:6" x14ac:dyDescent="0.25">
      <c r="B81" s="3"/>
      <c r="C81" s="3"/>
      <c r="D81" s="3"/>
      <c r="E81" s="139"/>
      <c r="F81" s="139"/>
    </row>
    <row r="82" spans="2:6" x14ac:dyDescent="0.25">
      <c r="B82" s="3"/>
      <c r="C82" s="3"/>
      <c r="D82" s="3"/>
      <c r="E82" s="139"/>
      <c r="F82" s="139"/>
    </row>
    <row r="83" spans="2:6" x14ac:dyDescent="0.25">
      <c r="B83" s="3"/>
      <c r="C83" s="3"/>
      <c r="D83" s="3"/>
      <c r="E83" s="139"/>
      <c r="F83" s="139"/>
    </row>
    <row r="84" spans="2:6" x14ac:dyDescent="0.25">
      <c r="B84" s="3"/>
      <c r="C84" s="3"/>
      <c r="D84" s="3"/>
      <c r="E84" s="139"/>
      <c r="F84" s="139"/>
    </row>
    <row r="85" spans="2:6" x14ac:dyDescent="0.25">
      <c r="B85" s="3"/>
      <c r="C85" s="3"/>
      <c r="D85" s="3"/>
      <c r="E85" s="139"/>
      <c r="F85" s="139"/>
    </row>
    <row r="86" spans="2:6" x14ac:dyDescent="0.25">
      <c r="B86" s="3"/>
      <c r="C86" s="3"/>
      <c r="D86" s="3"/>
      <c r="E86" s="139"/>
      <c r="F86" s="139"/>
    </row>
    <row r="87" spans="2:6" x14ac:dyDescent="0.25">
      <c r="B87" s="3"/>
      <c r="C87" s="3"/>
      <c r="D87" s="3"/>
      <c r="E87" s="139"/>
      <c r="F87" s="139"/>
    </row>
    <row r="88" spans="2:6" x14ac:dyDescent="0.25">
      <c r="B88" s="3"/>
      <c r="C88" s="3"/>
      <c r="D88" s="3"/>
      <c r="E88" s="139"/>
      <c r="F88" s="139"/>
    </row>
    <row r="89" spans="2:6" x14ac:dyDescent="0.25">
      <c r="B89" s="3"/>
      <c r="C89" s="3"/>
      <c r="D89" s="3"/>
      <c r="E89" s="139"/>
      <c r="F89" s="139"/>
    </row>
    <row r="90" spans="2:6" x14ac:dyDescent="0.25">
      <c r="B90" s="3"/>
      <c r="C90" s="3"/>
      <c r="D90" s="3"/>
      <c r="E90" s="139"/>
      <c r="F90" s="139"/>
    </row>
    <row r="91" spans="2:6" x14ac:dyDescent="0.25">
      <c r="B91" s="3"/>
      <c r="C91" s="3"/>
      <c r="D91" s="3"/>
      <c r="E91" s="139"/>
      <c r="F91" s="139"/>
    </row>
    <row r="92" spans="2:6" x14ac:dyDescent="0.25">
      <c r="B92" s="3"/>
      <c r="C92" s="3"/>
      <c r="D92" s="3"/>
      <c r="E92" s="139"/>
      <c r="F92" s="139"/>
    </row>
    <row r="93" spans="2:6" x14ac:dyDescent="0.25">
      <c r="B93" s="3"/>
      <c r="C93" s="3"/>
      <c r="D93" s="3"/>
      <c r="E93" s="139"/>
      <c r="F93" s="139"/>
    </row>
    <row r="94" spans="2:6" x14ac:dyDescent="0.25"/>
    <row r="95" spans="2:6" x14ac:dyDescent="0.25"/>
    <row r="96" spans="2:6" x14ac:dyDescent="0.25"/>
    <row r="97" x14ac:dyDescent="0.25"/>
    <row r="98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3">
    <mergeCell ref="A1:D1"/>
    <mergeCell ref="A2:D2"/>
    <mergeCell ref="A3:D3"/>
  </mergeCells>
  <printOptions gridLines="1"/>
  <pageMargins left="0.7" right="0.7" top="0.75" bottom="0.75" header="0.3" footer="0.3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0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customWidth="1"/>
    <col min="2" max="2" width="0" hidden="1" customWidth="1"/>
    <col min="3" max="3" width="13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1"/>
      <c r="B1" s="151"/>
      <c r="C1" s="220" t="s">
        <v>0</v>
      </c>
      <c r="D1" s="221"/>
      <c r="E1" s="221"/>
      <c r="F1" s="221"/>
      <c r="G1" s="221"/>
      <c r="H1" s="221"/>
      <c r="I1" s="152" t="s">
        <v>1</v>
      </c>
      <c r="J1" s="151"/>
      <c r="K1" s="17"/>
      <c r="L1" s="17"/>
      <c r="M1" s="17"/>
      <c r="N1" s="17"/>
      <c r="O1" s="17"/>
      <c r="P1" s="4"/>
      <c r="Q1" s="17"/>
      <c r="R1" s="17"/>
      <c r="S1" s="17"/>
      <c r="T1" s="17"/>
      <c r="U1" s="17"/>
      <c r="V1" s="17"/>
      <c r="W1" s="11">
        <v>30.126000000000001</v>
      </c>
      <c r="X1" s="11"/>
      <c r="Y1" s="11"/>
      <c r="Z1" s="11"/>
    </row>
    <row r="2" spans="1:26" ht="20.100000000000001" customHeight="1" x14ac:dyDescent="0.25">
      <c r="A2" s="151"/>
      <c r="B2" s="151"/>
      <c r="C2" s="220" t="s">
        <v>2</v>
      </c>
      <c r="D2" s="221"/>
      <c r="E2" s="221"/>
      <c r="F2" s="221"/>
      <c r="G2" s="221"/>
      <c r="H2" s="221"/>
      <c r="I2" s="152" t="s">
        <v>3</v>
      </c>
      <c r="J2" s="151"/>
      <c r="K2" s="17"/>
      <c r="L2" s="17"/>
      <c r="M2" s="17"/>
      <c r="N2" s="17"/>
      <c r="O2" s="17"/>
      <c r="P2" s="4"/>
      <c r="Q2" s="17"/>
      <c r="R2" s="17"/>
      <c r="S2" s="17"/>
      <c r="T2" s="17"/>
      <c r="U2" s="17"/>
      <c r="V2" s="17"/>
      <c r="W2" s="11"/>
      <c r="X2" s="11"/>
      <c r="Y2" s="11"/>
      <c r="Z2" s="11"/>
    </row>
    <row r="3" spans="1:26" ht="20.100000000000001" customHeight="1" x14ac:dyDescent="0.25">
      <c r="A3" s="151"/>
      <c r="B3" s="151"/>
      <c r="C3" s="220" t="s">
        <v>4</v>
      </c>
      <c r="D3" s="221"/>
      <c r="E3" s="221"/>
      <c r="F3" s="221"/>
      <c r="G3" s="221"/>
      <c r="H3" s="221"/>
      <c r="I3" s="152"/>
      <c r="J3" s="151"/>
      <c r="K3" s="17"/>
      <c r="L3" s="17"/>
      <c r="M3" s="17"/>
      <c r="N3" s="17"/>
      <c r="O3" s="17"/>
      <c r="P3" s="4"/>
      <c r="Q3" s="17"/>
      <c r="R3" s="17"/>
      <c r="S3" s="17"/>
      <c r="T3" s="17"/>
      <c r="U3" s="17"/>
      <c r="V3" s="17"/>
      <c r="W3" s="11"/>
      <c r="X3" s="11"/>
      <c r="Y3" s="11"/>
      <c r="Z3" s="11"/>
    </row>
    <row r="4" spans="1:26" x14ac:dyDescent="0.25">
      <c r="A4" s="17"/>
      <c r="B4" s="17"/>
      <c r="C4" s="4"/>
      <c r="D4" s="17"/>
      <c r="E4" s="17"/>
      <c r="F4" s="17"/>
      <c r="G4" s="17"/>
      <c r="H4" s="17"/>
      <c r="I4" s="17" t="s">
        <v>5</v>
      </c>
      <c r="J4" s="17"/>
      <c r="K4" s="17"/>
      <c r="L4" s="17"/>
      <c r="M4" s="17"/>
      <c r="N4" s="17"/>
      <c r="O4" s="17"/>
      <c r="P4" s="17" t="s">
        <v>6</v>
      </c>
      <c r="Q4" s="17"/>
      <c r="R4" s="17"/>
      <c r="S4" s="17"/>
      <c r="T4" s="17"/>
      <c r="U4" s="17"/>
      <c r="V4" s="17"/>
      <c r="W4" s="11"/>
      <c r="X4" s="11"/>
      <c r="Y4" s="11"/>
      <c r="Z4" s="11"/>
    </row>
    <row r="5" spans="1:26" x14ac:dyDescent="0.25">
      <c r="A5" s="17"/>
      <c r="B5" s="17"/>
      <c r="C5" s="4" t="s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1"/>
      <c r="X5" s="11"/>
      <c r="Y5" s="11"/>
      <c r="Z5" s="11"/>
    </row>
    <row r="6" spans="1:26" x14ac:dyDescent="0.25">
      <c r="A6" s="17"/>
      <c r="B6" s="17"/>
      <c r="C6" s="4" t="s">
        <v>402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"/>
      <c r="X6" s="11"/>
      <c r="Y6" s="11"/>
      <c r="Z6" s="11"/>
    </row>
    <row r="7" spans="1:26" x14ac:dyDescent="0.25">
      <c r="A7" s="17"/>
      <c r="B7" s="17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"/>
      <c r="X7" s="11"/>
      <c r="Y7" s="11"/>
      <c r="Z7" s="11"/>
    </row>
    <row r="8" spans="1:26" x14ac:dyDescent="0.25">
      <c r="A8" s="18"/>
      <c r="B8" s="18"/>
      <c r="C8" s="180" t="s">
        <v>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68"/>
      <c r="X8" s="168"/>
      <c r="Y8" s="168"/>
      <c r="Z8" s="168"/>
    </row>
    <row r="9" spans="1:26" x14ac:dyDescent="0.25">
      <c r="A9" s="153" t="s">
        <v>10</v>
      </c>
      <c r="B9" s="154" t="s">
        <v>11</v>
      </c>
      <c r="C9" s="181" t="s">
        <v>12</v>
      </c>
      <c r="D9" s="154" t="s">
        <v>13</v>
      </c>
      <c r="E9" s="154" t="s">
        <v>14</v>
      </c>
      <c r="F9" s="155" t="s">
        <v>15</v>
      </c>
      <c r="G9" s="154" t="s">
        <v>16</v>
      </c>
      <c r="H9" s="154" t="s">
        <v>17</v>
      </c>
      <c r="I9" s="154" t="s">
        <v>18</v>
      </c>
      <c r="J9" s="156"/>
      <c r="K9" s="154"/>
      <c r="L9" s="154"/>
      <c r="M9" s="154"/>
      <c r="N9" s="154"/>
      <c r="O9" s="154"/>
      <c r="P9" s="155" t="s">
        <v>19</v>
      </c>
      <c r="Q9" s="155"/>
      <c r="R9" s="155"/>
      <c r="S9" s="155" t="s">
        <v>20</v>
      </c>
      <c r="T9" s="155"/>
      <c r="U9" s="155"/>
      <c r="V9" s="155" t="s">
        <v>21</v>
      </c>
      <c r="W9" s="11"/>
      <c r="X9" s="11"/>
      <c r="Y9" s="10"/>
      <c r="Z9" s="11"/>
    </row>
    <row r="10" spans="1:26" x14ac:dyDescent="0.25">
      <c r="A10" s="157"/>
      <c r="B10" s="12"/>
      <c r="C10" s="160"/>
      <c r="D10" s="12" t="s">
        <v>22</v>
      </c>
      <c r="E10" s="12"/>
      <c r="F10" s="158"/>
      <c r="G10" s="12"/>
      <c r="H10" s="12"/>
      <c r="I10" s="12"/>
      <c r="J10" s="149"/>
      <c r="K10" s="12"/>
      <c r="L10" s="12"/>
      <c r="M10" s="12"/>
      <c r="N10" s="12"/>
      <c r="O10" s="12"/>
      <c r="P10" s="158"/>
      <c r="Q10" s="158"/>
      <c r="R10" s="158"/>
      <c r="S10" s="158"/>
      <c r="T10" s="158"/>
      <c r="U10" s="158"/>
      <c r="V10" s="158"/>
      <c r="W10" s="11"/>
      <c r="X10" s="11"/>
      <c r="Y10" s="10"/>
      <c r="Z10" s="11"/>
    </row>
    <row r="11" spans="1:26" x14ac:dyDescent="0.25">
      <c r="A11" s="159"/>
      <c r="B11" s="11"/>
      <c r="C11" s="160" t="s">
        <v>23</v>
      </c>
      <c r="D11" s="161" t="s">
        <v>24</v>
      </c>
      <c r="E11" s="11"/>
      <c r="F11" s="162"/>
      <c r="G11" s="10"/>
      <c r="H11" s="10"/>
      <c r="I11" s="10"/>
      <c r="J11" s="10"/>
      <c r="K11" s="11"/>
      <c r="L11" s="11"/>
      <c r="M11" s="11"/>
      <c r="N11" s="11"/>
      <c r="O11" s="11"/>
      <c r="P11" s="162"/>
      <c r="Q11" s="162"/>
      <c r="R11" s="162"/>
      <c r="S11" s="162"/>
      <c r="T11" s="162"/>
      <c r="U11" s="162"/>
      <c r="V11" s="162"/>
      <c r="W11" s="11"/>
      <c r="X11" s="11"/>
      <c r="Y11" s="10"/>
      <c r="Z11" s="11"/>
    </row>
    <row r="12" spans="1:26" ht="24.95" customHeight="1" x14ac:dyDescent="0.25">
      <c r="A12" s="163">
        <v>1</v>
      </c>
      <c r="B12" s="164" t="s">
        <v>25</v>
      </c>
      <c r="C12" s="182" t="s">
        <v>26</v>
      </c>
      <c r="D12" s="164" t="s">
        <v>27</v>
      </c>
      <c r="E12" s="164" t="s">
        <v>28</v>
      </c>
      <c r="F12" s="165">
        <v>6</v>
      </c>
      <c r="G12" s="166"/>
      <c r="H12" s="166"/>
      <c r="I12" s="167">
        <f>ROUND(F12*(G12+H12),2)</f>
        <v>0</v>
      </c>
      <c r="J12" s="167">
        <f>ROUND(F12*(N12),2)</f>
        <v>0</v>
      </c>
      <c r="K12" s="10">
        <f>ROUND(F12*(O12),2)</f>
        <v>0</v>
      </c>
      <c r="L12" s="10">
        <f>ROUND(F12*(G12),2)</f>
        <v>0</v>
      </c>
      <c r="M12" s="10">
        <f>ROUND(F12*(H12),2)</f>
        <v>0</v>
      </c>
      <c r="N12" s="11">
        <v>0</v>
      </c>
      <c r="O12" s="11"/>
      <c r="P12" s="162">
        <v>2.04</v>
      </c>
      <c r="Q12" s="162"/>
      <c r="R12" s="162">
        <v>2.04</v>
      </c>
      <c r="S12" s="162">
        <f>ROUND(F12*(P12),3)</f>
        <v>12.24</v>
      </c>
      <c r="T12" s="162"/>
      <c r="U12" s="162"/>
      <c r="V12" s="162">
        <f>ROUND(F12*(X12),3)</f>
        <v>0</v>
      </c>
      <c r="W12" s="11"/>
      <c r="X12" s="11">
        <v>0</v>
      </c>
      <c r="Y12" s="10"/>
      <c r="Z12" s="11">
        <v>0</v>
      </c>
    </row>
    <row r="13" spans="1:26" x14ac:dyDescent="0.25">
      <c r="A13" s="159"/>
      <c r="B13" s="11"/>
      <c r="C13" s="160" t="s">
        <v>23</v>
      </c>
      <c r="D13" s="161" t="s">
        <v>24</v>
      </c>
      <c r="E13" s="12"/>
      <c r="F13" s="158"/>
      <c r="G13" s="149">
        <f>ROUND((SUM(L11:L12))/1,2)</f>
        <v>0</v>
      </c>
      <c r="H13" s="149">
        <f>ROUND((SUM(M11:M12))/1,2)</f>
        <v>0</v>
      </c>
      <c r="I13" s="149">
        <f>ROUND((SUM(I11:I12))/1,2)</f>
        <v>0</v>
      </c>
      <c r="J13" s="149"/>
      <c r="K13" s="12"/>
      <c r="L13" s="12">
        <f>ROUND((SUM(L11:L12))/1,2)</f>
        <v>0</v>
      </c>
      <c r="M13" s="12">
        <f>ROUND((SUM(M11:M12))/1,2)</f>
        <v>0</v>
      </c>
      <c r="N13" s="12"/>
      <c r="O13" s="12"/>
      <c r="P13" s="158"/>
      <c r="Q13" s="158"/>
      <c r="R13" s="158"/>
      <c r="S13" s="158">
        <f>ROUND((SUM(S11:S12))/1,2)</f>
        <v>12.24</v>
      </c>
      <c r="T13" s="158"/>
      <c r="U13" s="158"/>
      <c r="V13" s="158">
        <f>ROUND((SUM(V11:V12))/1,2)</f>
        <v>0</v>
      </c>
      <c r="W13" s="11"/>
      <c r="X13" s="11"/>
      <c r="Y13" s="10"/>
      <c r="Z13" s="11"/>
    </row>
    <row r="14" spans="1:26" x14ac:dyDescent="0.25">
      <c r="A14" s="159"/>
      <c r="B14" s="11"/>
      <c r="C14" s="183"/>
      <c r="D14" s="11"/>
      <c r="E14" s="11"/>
      <c r="F14" s="162"/>
      <c r="G14" s="10"/>
      <c r="H14" s="10"/>
      <c r="I14" s="10"/>
      <c r="J14" s="10"/>
      <c r="K14" s="11"/>
      <c r="L14" s="11"/>
      <c r="M14" s="11"/>
      <c r="N14" s="11"/>
      <c r="O14" s="11"/>
      <c r="P14" s="162"/>
      <c r="Q14" s="162"/>
      <c r="R14" s="162"/>
      <c r="S14" s="162"/>
      <c r="T14" s="162"/>
      <c r="U14" s="162"/>
      <c r="V14" s="162"/>
      <c r="W14" s="11"/>
      <c r="X14" s="11"/>
      <c r="Y14" s="10"/>
      <c r="Z14" s="11"/>
    </row>
    <row r="15" spans="1:26" x14ac:dyDescent="0.25">
      <c r="A15" s="159"/>
      <c r="B15" s="11"/>
      <c r="C15" s="160" t="s">
        <v>29</v>
      </c>
      <c r="D15" s="161" t="s">
        <v>30</v>
      </c>
      <c r="E15" s="11"/>
      <c r="F15" s="162"/>
      <c r="G15" s="10"/>
      <c r="H15" s="10"/>
      <c r="I15" s="10"/>
      <c r="J15" s="10"/>
      <c r="K15" s="11"/>
      <c r="L15" s="11"/>
      <c r="M15" s="11"/>
      <c r="N15" s="11"/>
      <c r="O15" s="11"/>
      <c r="P15" s="162"/>
      <c r="Q15" s="162"/>
      <c r="R15" s="162"/>
      <c r="S15" s="162"/>
      <c r="T15" s="162"/>
      <c r="U15" s="162"/>
      <c r="V15" s="162"/>
      <c r="W15" s="11"/>
      <c r="X15" s="11"/>
      <c r="Y15" s="10"/>
      <c r="Z15" s="11"/>
    </row>
    <row r="16" spans="1:26" ht="24.95" customHeight="1" x14ac:dyDescent="0.25">
      <c r="A16" s="163">
        <v>2</v>
      </c>
      <c r="B16" s="164" t="s">
        <v>25</v>
      </c>
      <c r="C16" s="182" t="s">
        <v>359</v>
      </c>
      <c r="D16" s="164" t="s">
        <v>360</v>
      </c>
      <c r="E16" s="164" t="s">
        <v>94</v>
      </c>
      <c r="F16" s="165">
        <v>56</v>
      </c>
      <c r="G16" s="166"/>
      <c r="H16" s="166"/>
      <c r="I16" s="167">
        <f>ROUND(F16*(G16+H16),2)</f>
        <v>0</v>
      </c>
      <c r="J16" s="167">
        <f>ROUND(F16*(N16),2)</f>
        <v>0</v>
      </c>
      <c r="K16" s="10">
        <f>ROUND(F16*(O16),2)</f>
        <v>0</v>
      </c>
      <c r="L16" s="10">
        <f>ROUND(F16*(G16),2)</f>
        <v>0</v>
      </c>
      <c r="M16" s="10">
        <f>ROUND(F16*(H16),2)</f>
        <v>0</v>
      </c>
      <c r="N16" s="11">
        <v>0</v>
      </c>
      <c r="O16" s="11"/>
      <c r="P16" s="162">
        <v>6.2700000000000004E-3</v>
      </c>
      <c r="Q16" s="162"/>
      <c r="R16" s="162">
        <v>6.2700000000000004E-3</v>
      </c>
      <c r="S16" s="162">
        <f>ROUND(F16*(P16),3)</f>
        <v>0.35099999999999998</v>
      </c>
      <c r="T16" s="162"/>
      <c r="U16" s="162"/>
      <c r="V16" s="162">
        <f>ROUND(F16*(X16),3)</f>
        <v>0</v>
      </c>
      <c r="W16" s="11"/>
      <c r="X16" s="11">
        <v>0</v>
      </c>
      <c r="Y16" s="10"/>
      <c r="Z16" s="11">
        <v>0</v>
      </c>
    </row>
    <row r="17" spans="1:26" ht="24.95" customHeight="1" x14ac:dyDescent="0.25">
      <c r="A17" s="163">
        <v>3</v>
      </c>
      <c r="B17" s="164" t="s">
        <v>25</v>
      </c>
      <c r="C17" s="182" t="s">
        <v>361</v>
      </c>
      <c r="D17" s="164" t="s">
        <v>362</v>
      </c>
      <c r="E17" s="164" t="s">
        <v>94</v>
      </c>
      <c r="F17" s="165">
        <v>56</v>
      </c>
      <c r="G17" s="166"/>
      <c r="H17" s="166"/>
      <c r="I17" s="167">
        <f>ROUND(F17*(G17+H17),2)</f>
        <v>0</v>
      </c>
      <c r="J17" s="167">
        <f>ROUND(F17*(N17),2)</f>
        <v>0</v>
      </c>
      <c r="K17" s="10">
        <f>ROUND(F17*(O17),2)</f>
        <v>0</v>
      </c>
      <c r="L17" s="10">
        <f>ROUND(F17*(G17),2)</f>
        <v>0</v>
      </c>
      <c r="M17" s="10">
        <f>ROUND(F17*(H17),2)</f>
        <v>0</v>
      </c>
      <c r="N17" s="11">
        <v>0</v>
      </c>
      <c r="O17" s="11"/>
      <c r="P17" s="162">
        <v>1.11073245E-2</v>
      </c>
      <c r="Q17" s="162"/>
      <c r="R17" s="162">
        <v>1.11073245E-2</v>
      </c>
      <c r="S17" s="162">
        <f>ROUND(F17*(P17),3)</f>
        <v>0.622</v>
      </c>
      <c r="T17" s="162"/>
      <c r="U17" s="162"/>
      <c r="V17" s="162">
        <f>ROUND(F17*(X17),3)</f>
        <v>0</v>
      </c>
      <c r="W17" s="11"/>
      <c r="X17" s="11">
        <v>0</v>
      </c>
      <c r="Y17" s="10"/>
      <c r="Z17" s="11">
        <v>0</v>
      </c>
    </row>
    <row r="18" spans="1:26" ht="24.95" customHeight="1" x14ac:dyDescent="0.25">
      <c r="A18" s="163">
        <v>4</v>
      </c>
      <c r="B18" s="164" t="s">
        <v>25</v>
      </c>
      <c r="C18" s="182" t="s">
        <v>363</v>
      </c>
      <c r="D18" s="164" t="s">
        <v>364</v>
      </c>
      <c r="E18" s="164" t="s">
        <v>94</v>
      </c>
      <c r="F18" s="165">
        <v>56</v>
      </c>
      <c r="G18" s="166"/>
      <c r="H18" s="166"/>
      <c r="I18" s="167">
        <f>ROUND(F18*(G18+H18),2)</f>
        <v>0</v>
      </c>
      <c r="J18" s="167">
        <f>ROUND(F18*(N18),2)</f>
        <v>0</v>
      </c>
      <c r="K18" s="10">
        <f>ROUND(F18*(O18),2)</f>
        <v>0</v>
      </c>
      <c r="L18" s="10">
        <f>ROUND(F18*(G18),2)</f>
        <v>0</v>
      </c>
      <c r="M18" s="10">
        <f>ROUND(F18*(H18),2)</f>
        <v>0</v>
      </c>
      <c r="N18" s="11">
        <v>0</v>
      </c>
      <c r="O18" s="11"/>
      <c r="P18" s="162">
        <v>0</v>
      </c>
      <c r="Q18" s="162"/>
      <c r="R18" s="162">
        <v>0</v>
      </c>
      <c r="S18" s="162">
        <f>ROUND(F18*(P18),3)</f>
        <v>0</v>
      </c>
      <c r="T18" s="162"/>
      <c r="U18" s="162"/>
      <c r="V18" s="162">
        <f>ROUND(F18*(X18),3)</f>
        <v>0</v>
      </c>
      <c r="W18" s="11"/>
      <c r="X18" s="11">
        <v>0</v>
      </c>
      <c r="Y18" s="10"/>
      <c r="Z18" s="11">
        <v>0</v>
      </c>
    </row>
    <row r="19" spans="1:26" x14ac:dyDescent="0.25">
      <c r="A19" s="159"/>
      <c r="B19" s="11"/>
      <c r="C19" s="160" t="s">
        <v>29</v>
      </c>
      <c r="D19" s="161" t="s">
        <v>30</v>
      </c>
      <c r="E19" s="12"/>
      <c r="F19" s="158"/>
      <c r="G19" s="149">
        <f>ROUND((SUM(L15:L18))/1,2)</f>
        <v>0</v>
      </c>
      <c r="H19" s="149">
        <f>ROUND((SUM(M15:M18))/1,2)</f>
        <v>0</v>
      </c>
      <c r="I19" s="149">
        <f>ROUND((SUM(I15:I18))/1,2)</f>
        <v>0</v>
      </c>
      <c r="J19" s="149"/>
      <c r="K19" s="12"/>
      <c r="L19" s="12">
        <f>ROUND((SUM(L15:L18))/1,2)</f>
        <v>0</v>
      </c>
      <c r="M19" s="12">
        <f>ROUND((SUM(M15:M18))/1,2)</f>
        <v>0</v>
      </c>
      <c r="N19" s="12"/>
      <c r="O19" s="12"/>
      <c r="P19" s="158"/>
      <c r="Q19" s="158"/>
      <c r="R19" s="158"/>
      <c r="S19" s="158">
        <f>ROUND((SUM(S15:S18))/1,2)</f>
        <v>0.97</v>
      </c>
      <c r="T19" s="158"/>
      <c r="U19" s="158"/>
      <c r="V19" s="158">
        <f>ROUND((SUM(V15:V18))/1,2)</f>
        <v>0</v>
      </c>
      <c r="W19" s="11"/>
      <c r="X19" s="11"/>
      <c r="Y19" s="10"/>
      <c r="Z19" s="11"/>
    </row>
    <row r="20" spans="1:26" x14ac:dyDescent="0.25">
      <c r="A20" s="159"/>
      <c r="B20" s="11"/>
      <c r="C20" s="183"/>
      <c r="D20" s="11"/>
      <c r="E20" s="11"/>
      <c r="F20" s="162"/>
      <c r="G20" s="10"/>
      <c r="H20" s="10"/>
      <c r="I20" s="10"/>
      <c r="J20" s="10"/>
      <c r="K20" s="11"/>
      <c r="L20" s="11"/>
      <c r="M20" s="11"/>
      <c r="N20" s="11"/>
      <c r="O20" s="11"/>
      <c r="P20" s="162"/>
      <c r="Q20" s="162"/>
      <c r="R20" s="162"/>
      <c r="S20" s="162"/>
      <c r="T20" s="162"/>
      <c r="U20" s="162"/>
      <c r="V20" s="162"/>
      <c r="W20" s="11"/>
      <c r="X20" s="11"/>
      <c r="Y20" s="10"/>
      <c r="Z20" s="11"/>
    </row>
    <row r="21" spans="1:26" x14ac:dyDescent="0.25">
      <c r="A21" s="159"/>
      <c r="B21" s="11"/>
      <c r="C21" s="160" t="s">
        <v>109</v>
      </c>
      <c r="D21" s="161" t="s">
        <v>110</v>
      </c>
      <c r="E21" s="11"/>
      <c r="F21" s="162"/>
      <c r="G21" s="10"/>
      <c r="H21" s="10"/>
      <c r="I21" s="10"/>
      <c r="J21" s="10"/>
      <c r="K21" s="11"/>
      <c r="L21" s="11"/>
      <c r="M21" s="11"/>
      <c r="N21" s="11"/>
      <c r="O21" s="11"/>
      <c r="P21" s="162"/>
      <c r="Q21" s="162"/>
      <c r="R21" s="162"/>
      <c r="S21" s="162"/>
      <c r="T21" s="162"/>
      <c r="U21" s="162"/>
      <c r="V21" s="162"/>
      <c r="W21" s="11"/>
      <c r="X21" s="11"/>
      <c r="Y21" s="10"/>
      <c r="Z21" s="11"/>
    </row>
    <row r="22" spans="1:26" ht="35.1" customHeight="1" x14ac:dyDescent="0.25">
      <c r="A22" s="163">
        <v>5</v>
      </c>
      <c r="B22" s="164" t="s">
        <v>25</v>
      </c>
      <c r="C22" s="182" t="s">
        <v>365</v>
      </c>
      <c r="D22" s="164" t="s">
        <v>366</v>
      </c>
      <c r="E22" s="164" t="s">
        <v>94</v>
      </c>
      <c r="F22" s="165">
        <v>90</v>
      </c>
      <c r="G22" s="166"/>
      <c r="H22" s="166"/>
      <c r="I22" s="167">
        <f>ROUND(F22*(G22+H22),2)</f>
        <v>0</v>
      </c>
      <c r="J22" s="167">
        <f>ROUND(F22*(N22),2)</f>
        <v>0</v>
      </c>
      <c r="K22" s="10">
        <f>ROUND(F22*(O22),2)</f>
        <v>0</v>
      </c>
      <c r="L22" s="10">
        <f>ROUND(F22*(G22),2)</f>
        <v>0</v>
      </c>
      <c r="M22" s="10">
        <f>ROUND(F22*(H22),2)</f>
        <v>0</v>
      </c>
      <c r="N22" s="11">
        <v>0</v>
      </c>
      <c r="O22" s="11"/>
      <c r="P22" s="162">
        <v>3.0400000000000002E-3</v>
      </c>
      <c r="Q22" s="162"/>
      <c r="R22" s="162">
        <v>3.0400000000000002E-3</v>
      </c>
      <c r="S22" s="162">
        <f>ROUND(F22*(P22),3)</f>
        <v>0.27400000000000002</v>
      </c>
      <c r="T22" s="162"/>
      <c r="U22" s="162"/>
      <c r="V22" s="162">
        <f>ROUND(F22*(X22),3)</f>
        <v>0</v>
      </c>
      <c r="W22" s="11"/>
      <c r="X22" s="11">
        <v>0</v>
      </c>
      <c r="Y22" s="10"/>
      <c r="Z22" s="11">
        <v>0</v>
      </c>
    </row>
    <row r="23" spans="1:26" ht="24.95" customHeight="1" x14ac:dyDescent="0.25">
      <c r="A23" s="163">
        <v>6</v>
      </c>
      <c r="B23" s="164" t="s">
        <v>25</v>
      </c>
      <c r="C23" s="182" t="s">
        <v>367</v>
      </c>
      <c r="D23" s="164" t="s">
        <v>368</v>
      </c>
      <c r="E23" s="164" t="s">
        <v>94</v>
      </c>
      <c r="F23" s="165">
        <v>90</v>
      </c>
      <c r="G23" s="166"/>
      <c r="H23" s="166"/>
      <c r="I23" s="167">
        <f>ROUND(F23*(G23+H23),2)</f>
        <v>0</v>
      </c>
      <c r="J23" s="167">
        <f>ROUND(F23*(N23),2)</f>
        <v>0</v>
      </c>
      <c r="K23" s="10">
        <f>ROUND(F23*(O23),2)</f>
        <v>0</v>
      </c>
      <c r="L23" s="10">
        <f>ROUND(F23*(G23),2)</f>
        <v>0</v>
      </c>
      <c r="M23" s="10">
        <f>ROUND(F23*(H23),2)</f>
        <v>0</v>
      </c>
      <c r="N23" s="11">
        <v>0</v>
      </c>
      <c r="O23" s="11"/>
      <c r="P23" s="162">
        <v>5.2599999999999999E-3</v>
      </c>
      <c r="Q23" s="162"/>
      <c r="R23" s="162">
        <v>5.2599999999999999E-3</v>
      </c>
      <c r="S23" s="162">
        <f>ROUND(F23*(P23),3)</f>
        <v>0.47299999999999998</v>
      </c>
      <c r="T23" s="162"/>
      <c r="U23" s="162"/>
      <c r="V23" s="162">
        <f>ROUND(F23*(X23),3)</f>
        <v>0</v>
      </c>
      <c r="W23" s="11"/>
      <c r="X23" s="11">
        <v>0</v>
      </c>
      <c r="Y23" s="10"/>
      <c r="Z23" s="11">
        <v>0</v>
      </c>
    </row>
    <row r="24" spans="1:26" x14ac:dyDescent="0.25">
      <c r="A24" s="159"/>
      <c r="B24" s="11"/>
      <c r="C24" s="160" t="s">
        <v>109</v>
      </c>
      <c r="D24" s="161" t="s">
        <v>110</v>
      </c>
      <c r="E24" s="12"/>
      <c r="F24" s="158"/>
      <c r="G24" s="149">
        <f>ROUND((SUM(L21:L23))/1,2)</f>
        <v>0</v>
      </c>
      <c r="H24" s="149">
        <f>ROUND((SUM(M21:M23))/1,2)</f>
        <v>0</v>
      </c>
      <c r="I24" s="149">
        <f>ROUND((SUM(I21:I23))/1,2)</f>
        <v>0</v>
      </c>
      <c r="J24" s="149"/>
      <c r="K24" s="12"/>
      <c r="L24" s="12">
        <f>ROUND((SUM(L21:L23))/1,2)</f>
        <v>0</v>
      </c>
      <c r="M24" s="12">
        <f>ROUND((SUM(M21:M23))/1,2)</f>
        <v>0</v>
      </c>
      <c r="N24" s="12"/>
      <c r="O24" s="12"/>
      <c r="P24" s="158"/>
      <c r="Q24" s="158"/>
      <c r="R24" s="158"/>
      <c r="S24" s="158">
        <f>ROUND((SUM(S21:S23))/1,2)</f>
        <v>0.75</v>
      </c>
      <c r="T24" s="158"/>
      <c r="U24" s="158"/>
      <c r="V24" s="158">
        <f>ROUND((SUM(V21:V23))/1,2)</f>
        <v>0</v>
      </c>
      <c r="W24" s="11"/>
      <c r="X24" s="11"/>
      <c r="Y24" s="10"/>
      <c r="Z24" s="11"/>
    </row>
    <row r="25" spans="1:26" x14ac:dyDescent="0.25">
      <c r="A25" s="159"/>
      <c r="B25" s="11"/>
      <c r="C25" s="183"/>
      <c r="D25" s="11"/>
      <c r="E25" s="11"/>
      <c r="F25" s="162"/>
      <c r="G25" s="10"/>
      <c r="H25" s="10"/>
      <c r="I25" s="10"/>
      <c r="J25" s="10"/>
      <c r="K25" s="11"/>
      <c r="L25" s="11"/>
      <c r="M25" s="11"/>
      <c r="N25" s="11"/>
      <c r="O25" s="11"/>
      <c r="P25" s="162"/>
      <c r="Q25" s="162"/>
      <c r="R25" s="162"/>
      <c r="S25" s="162"/>
      <c r="T25" s="162"/>
      <c r="U25" s="162"/>
      <c r="V25" s="162"/>
      <c r="W25" s="11"/>
      <c r="X25" s="11"/>
      <c r="Y25" s="10"/>
      <c r="Z25" s="11"/>
    </row>
    <row r="26" spans="1:26" x14ac:dyDescent="0.25">
      <c r="A26" s="159"/>
      <c r="B26" s="11"/>
      <c r="C26" s="160" t="s">
        <v>127</v>
      </c>
      <c r="D26" s="161" t="s">
        <v>128</v>
      </c>
      <c r="E26" s="11"/>
      <c r="F26" s="162"/>
      <c r="G26" s="10"/>
      <c r="H26" s="10"/>
      <c r="I26" s="10"/>
      <c r="J26" s="10"/>
      <c r="K26" s="11"/>
      <c r="L26" s="11"/>
      <c r="M26" s="11"/>
      <c r="N26" s="11"/>
      <c r="O26" s="11"/>
      <c r="P26" s="162"/>
      <c r="Q26" s="162"/>
      <c r="R26" s="162"/>
      <c r="S26" s="162"/>
      <c r="T26" s="162"/>
      <c r="U26" s="162"/>
      <c r="V26" s="162"/>
      <c r="W26" s="11"/>
      <c r="X26" s="11"/>
      <c r="Y26" s="10"/>
      <c r="Z26" s="11"/>
    </row>
    <row r="27" spans="1:26" ht="24.95" customHeight="1" x14ac:dyDescent="0.25">
      <c r="A27" s="163">
        <v>7</v>
      </c>
      <c r="B27" s="164" t="s">
        <v>133</v>
      </c>
      <c r="C27" s="182" t="s">
        <v>134</v>
      </c>
      <c r="D27" s="164" t="s">
        <v>135</v>
      </c>
      <c r="E27" s="164" t="s">
        <v>94</v>
      </c>
      <c r="F27" s="165">
        <v>366.27</v>
      </c>
      <c r="G27" s="166"/>
      <c r="H27" s="166"/>
      <c r="I27" s="167">
        <f t="shared" ref="I27:I38" si="0">ROUND(F27*(G27+H27),2)</f>
        <v>0</v>
      </c>
      <c r="J27" s="167">
        <f t="shared" ref="J27:J38" si="1">ROUND(F27*(N27),2)</f>
        <v>0</v>
      </c>
      <c r="K27" s="10">
        <f t="shared" ref="K27:K38" si="2">ROUND(F27*(O27),2)</f>
        <v>0</v>
      </c>
      <c r="L27" s="10">
        <f t="shared" ref="L27:L38" si="3">ROUND(F27*(G27),2)</f>
        <v>0</v>
      </c>
      <c r="M27" s="10">
        <f t="shared" ref="M27:M38" si="4">ROUND(F27*(H27),2)</f>
        <v>0</v>
      </c>
      <c r="N27" s="11">
        <v>0</v>
      </c>
      <c r="O27" s="11"/>
      <c r="P27" s="162">
        <v>2.572E-2</v>
      </c>
      <c r="Q27" s="162"/>
      <c r="R27" s="162">
        <v>2.572E-2</v>
      </c>
      <c r="S27" s="162">
        <f t="shared" ref="S27:S38" si="5">ROUND(F27*(P27),3)</f>
        <v>9.42</v>
      </c>
      <c r="T27" s="162"/>
      <c r="U27" s="162"/>
      <c r="V27" s="162">
        <f t="shared" ref="V27:V38" si="6">ROUND(F27*(X27),3)</f>
        <v>0</v>
      </c>
      <c r="W27" s="11"/>
      <c r="X27" s="11">
        <v>0</v>
      </c>
      <c r="Y27" s="10"/>
      <c r="Z27" s="11">
        <v>0</v>
      </c>
    </row>
    <row r="28" spans="1:26" ht="24.95" customHeight="1" x14ac:dyDescent="0.25">
      <c r="A28" s="163">
        <v>8</v>
      </c>
      <c r="B28" s="164" t="s">
        <v>136</v>
      </c>
      <c r="C28" s="182" t="s">
        <v>137</v>
      </c>
      <c r="D28" s="164" t="s">
        <v>138</v>
      </c>
      <c r="E28" s="164" t="s">
        <v>94</v>
      </c>
      <c r="F28" s="165">
        <v>366.27</v>
      </c>
      <c r="G28" s="166"/>
      <c r="H28" s="166"/>
      <c r="I28" s="167">
        <f t="shared" si="0"/>
        <v>0</v>
      </c>
      <c r="J28" s="167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1">
        <v>0</v>
      </c>
      <c r="O28" s="11"/>
      <c r="P28" s="162">
        <v>2.572E-2</v>
      </c>
      <c r="Q28" s="162"/>
      <c r="R28" s="162">
        <v>2.572E-2</v>
      </c>
      <c r="S28" s="162">
        <f t="shared" si="5"/>
        <v>9.42</v>
      </c>
      <c r="T28" s="162"/>
      <c r="U28" s="162"/>
      <c r="V28" s="162">
        <f t="shared" si="6"/>
        <v>0</v>
      </c>
      <c r="W28" s="11"/>
      <c r="X28" s="11">
        <v>0</v>
      </c>
      <c r="Y28" s="10"/>
      <c r="Z28" s="11">
        <v>0</v>
      </c>
    </row>
    <row r="29" spans="1:26" ht="24.95" customHeight="1" x14ac:dyDescent="0.25">
      <c r="A29" s="163">
        <v>9</v>
      </c>
      <c r="B29" s="164" t="s">
        <v>141</v>
      </c>
      <c r="C29" s="182" t="s">
        <v>369</v>
      </c>
      <c r="D29" s="164" t="s">
        <v>370</v>
      </c>
      <c r="E29" s="164" t="s">
        <v>94</v>
      </c>
      <c r="F29" s="165">
        <v>280.94</v>
      </c>
      <c r="G29" s="166"/>
      <c r="H29" s="166"/>
      <c r="I29" s="167">
        <f t="shared" si="0"/>
        <v>0</v>
      </c>
      <c r="J29" s="167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1">
        <v>0</v>
      </c>
      <c r="O29" s="11"/>
      <c r="P29" s="162">
        <v>0</v>
      </c>
      <c r="Q29" s="162"/>
      <c r="R29" s="162">
        <v>0</v>
      </c>
      <c r="S29" s="162">
        <f t="shared" si="5"/>
        <v>0</v>
      </c>
      <c r="T29" s="162"/>
      <c r="U29" s="162"/>
      <c r="V29" s="162">
        <f t="shared" si="6"/>
        <v>53.94</v>
      </c>
      <c r="W29" s="11"/>
      <c r="X29" s="11">
        <v>0.192</v>
      </c>
      <c r="Y29" s="10"/>
      <c r="Z29" s="11">
        <v>0</v>
      </c>
    </row>
    <row r="30" spans="1:26" ht="24.95" customHeight="1" x14ac:dyDescent="0.25">
      <c r="A30" s="163">
        <v>10</v>
      </c>
      <c r="B30" s="164" t="s">
        <v>141</v>
      </c>
      <c r="C30" s="182" t="s">
        <v>371</v>
      </c>
      <c r="D30" s="164" t="s">
        <v>372</v>
      </c>
      <c r="E30" s="164" t="s">
        <v>28</v>
      </c>
      <c r="F30" s="165">
        <v>28.096</v>
      </c>
      <c r="G30" s="166"/>
      <c r="H30" s="166"/>
      <c r="I30" s="167">
        <f t="shared" si="0"/>
        <v>0</v>
      </c>
      <c r="J30" s="167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1">
        <v>0</v>
      </c>
      <c r="O30" s="11"/>
      <c r="P30" s="162">
        <v>0</v>
      </c>
      <c r="Q30" s="162"/>
      <c r="R30" s="162">
        <v>0</v>
      </c>
      <c r="S30" s="162">
        <f t="shared" si="5"/>
        <v>0</v>
      </c>
      <c r="T30" s="162"/>
      <c r="U30" s="162"/>
      <c r="V30" s="162">
        <f t="shared" si="6"/>
        <v>39.334000000000003</v>
      </c>
      <c r="W30" s="11"/>
      <c r="X30" s="11">
        <v>1.4</v>
      </c>
      <c r="Y30" s="10"/>
      <c r="Z30" s="11">
        <v>0</v>
      </c>
    </row>
    <row r="31" spans="1:26" ht="24.95" customHeight="1" x14ac:dyDescent="0.25">
      <c r="A31" s="163">
        <v>11</v>
      </c>
      <c r="B31" s="164" t="s">
        <v>141</v>
      </c>
      <c r="C31" s="182" t="s">
        <v>373</v>
      </c>
      <c r="D31" s="164" t="s">
        <v>374</v>
      </c>
      <c r="E31" s="164" t="s">
        <v>99</v>
      </c>
      <c r="F31" s="165">
        <v>45.945999999999998</v>
      </c>
      <c r="G31" s="166"/>
      <c r="H31" s="166"/>
      <c r="I31" s="167">
        <f t="shared" si="0"/>
        <v>0</v>
      </c>
      <c r="J31" s="167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1">
        <v>0</v>
      </c>
      <c r="O31" s="11"/>
      <c r="P31" s="162">
        <v>0</v>
      </c>
      <c r="Q31" s="162"/>
      <c r="R31" s="162">
        <v>0</v>
      </c>
      <c r="S31" s="162">
        <f t="shared" si="5"/>
        <v>0</v>
      </c>
      <c r="T31" s="162"/>
      <c r="U31" s="162"/>
      <c r="V31" s="162">
        <f t="shared" si="6"/>
        <v>0</v>
      </c>
      <c r="W31" s="11"/>
      <c r="X31" s="11">
        <v>0</v>
      </c>
      <c r="Y31" s="10"/>
      <c r="Z31" s="11">
        <v>0</v>
      </c>
    </row>
    <row r="32" spans="1:26" ht="24.95" customHeight="1" x14ac:dyDescent="0.25">
      <c r="A32" s="163">
        <v>12</v>
      </c>
      <c r="B32" s="164" t="s">
        <v>141</v>
      </c>
      <c r="C32" s="182" t="s">
        <v>375</v>
      </c>
      <c r="D32" s="164" t="s">
        <v>376</v>
      </c>
      <c r="E32" s="164" t="s">
        <v>99</v>
      </c>
      <c r="F32" s="165">
        <v>45.945999999999998</v>
      </c>
      <c r="G32" s="166"/>
      <c r="H32" s="166"/>
      <c r="I32" s="167">
        <f t="shared" si="0"/>
        <v>0</v>
      </c>
      <c r="J32" s="167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1">
        <v>0</v>
      </c>
      <c r="O32" s="11"/>
      <c r="P32" s="162">
        <v>0</v>
      </c>
      <c r="Q32" s="162"/>
      <c r="R32" s="162">
        <v>0</v>
      </c>
      <c r="S32" s="162">
        <f t="shared" si="5"/>
        <v>0</v>
      </c>
      <c r="T32" s="162"/>
      <c r="U32" s="162"/>
      <c r="V32" s="162">
        <f t="shared" si="6"/>
        <v>0</v>
      </c>
      <c r="W32" s="11"/>
      <c r="X32" s="11">
        <v>0</v>
      </c>
      <c r="Y32" s="10"/>
      <c r="Z32" s="11">
        <v>0</v>
      </c>
    </row>
    <row r="33" spans="1:26" ht="24.95" customHeight="1" x14ac:dyDescent="0.25">
      <c r="A33" s="163">
        <v>13</v>
      </c>
      <c r="B33" s="164" t="s">
        <v>141</v>
      </c>
      <c r="C33" s="182" t="s">
        <v>377</v>
      </c>
      <c r="D33" s="164" t="s">
        <v>378</v>
      </c>
      <c r="E33" s="164" t="s">
        <v>99</v>
      </c>
      <c r="F33" s="165">
        <v>229.73</v>
      </c>
      <c r="G33" s="166"/>
      <c r="H33" s="166"/>
      <c r="I33" s="167">
        <f t="shared" si="0"/>
        <v>0</v>
      </c>
      <c r="J33" s="167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1">
        <v>0</v>
      </c>
      <c r="O33" s="11"/>
      <c r="P33" s="162">
        <v>0</v>
      </c>
      <c r="Q33" s="162"/>
      <c r="R33" s="162">
        <v>0</v>
      </c>
      <c r="S33" s="162">
        <f t="shared" si="5"/>
        <v>0</v>
      </c>
      <c r="T33" s="162"/>
      <c r="U33" s="162"/>
      <c r="V33" s="162">
        <f t="shared" si="6"/>
        <v>0</v>
      </c>
      <c r="W33" s="11"/>
      <c r="X33" s="11">
        <v>0</v>
      </c>
      <c r="Y33" s="10"/>
      <c r="Z33" s="11">
        <v>0</v>
      </c>
    </row>
    <row r="34" spans="1:26" ht="24.95" customHeight="1" x14ac:dyDescent="0.25">
      <c r="A34" s="163">
        <v>14</v>
      </c>
      <c r="B34" s="164" t="s">
        <v>141</v>
      </c>
      <c r="C34" s="182" t="s">
        <v>142</v>
      </c>
      <c r="D34" s="164" t="s">
        <v>143</v>
      </c>
      <c r="E34" s="164" t="s">
        <v>99</v>
      </c>
      <c r="F34" s="165">
        <v>45.945999999999998</v>
      </c>
      <c r="G34" s="166"/>
      <c r="H34" s="166"/>
      <c r="I34" s="167">
        <f t="shared" si="0"/>
        <v>0</v>
      </c>
      <c r="J34" s="167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1">
        <v>0</v>
      </c>
      <c r="O34" s="11"/>
      <c r="P34" s="162">
        <v>0</v>
      </c>
      <c r="Q34" s="162"/>
      <c r="R34" s="162">
        <v>0</v>
      </c>
      <c r="S34" s="162">
        <f t="shared" si="5"/>
        <v>0</v>
      </c>
      <c r="T34" s="162"/>
      <c r="U34" s="162"/>
      <c r="V34" s="162">
        <f t="shared" si="6"/>
        <v>0</v>
      </c>
      <c r="W34" s="11"/>
      <c r="X34" s="11">
        <v>0</v>
      </c>
      <c r="Y34" s="10"/>
      <c r="Z34" s="11">
        <v>0</v>
      </c>
    </row>
    <row r="35" spans="1:26" ht="24.95" customHeight="1" x14ac:dyDescent="0.25">
      <c r="A35" s="163">
        <v>15</v>
      </c>
      <c r="B35" s="164" t="s">
        <v>141</v>
      </c>
      <c r="C35" s="182" t="s">
        <v>379</v>
      </c>
      <c r="D35" s="164" t="s">
        <v>380</v>
      </c>
      <c r="E35" s="164" t="s">
        <v>99</v>
      </c>
      <c r="F35" s="165">
        <v>137.83799999999999</v>
      </c>
      <c r="G35" s="166"/>
      <c r="H35" s="166"/>
      <c r="I35" s="167">
        <f t="shared" si="0"/>
        <v>0</v>
      </c>
      <c r="J35" s="167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1">
        <v>0</v>
      </c>
      <c r="O35" s="11"/>
      <c r="P35" s="162">
        <v>0</v>
      </c>
      <c r="Q35" s="162"/>
      <c r="R35" s="162">
        <v>0</v>
      </c>
      <c r="S35" s="162">
        <f t="shared" si="5"/>
        <v>0</v>
      </c>
      <c r="T35" s="162"/>
      <c r="U35" s="162"/>
      <c r="V35" s="162">
        <f t="shared" si="6"/>
        <v>0</v>
      </c>
      <c r="W35" s="11"/>
      <c r="X35" s="11">
        <v>0</v>
      </c>
      <c r="Y35" s="10"/>
      <c r="Z35" s="11">
        <v>0</v>
      </c>
    </row>
    <row r="36" spans="1:26" ht="24.95" customHeight="1" x14ac:dyDescent="0.25">
      <c r="A36" s="163">
        <v>16</v>
      </c>
      <c r="B36" s="164" t="s">
        <v>141</v>
      </c>
      <c r="C36" s="182" t="s">
        <v>144</v>
      </c>
      <c r="D36" s="164" t="s">
        <v>145</v>
      </c>
      <c r="E36" s="164" t="s">
        <v>99</v>
      </c>
      <c r="F36" s="165">
        <v>45.945999999999998</v>
      </c>
      <c r="G36" s="166"/>
      <c r="H36" s="166"/>
      <c r="I36" s="167">
        <f t="shared" si="0"/>
        <v>0</v>
      </c>
      <c r="J36" s="167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1">
        <v>0</v>
      </c>
      <c r="O36" s="11"/>
      <c r="P36" s="162">
        <v>0</v>
      </c>
      <c r="Q36" s="162"/>
      <c r="R36" s="162">
        <v>0</v>
      </c>
      <c r="S36" s="162">
        <f t="shared" si="5"/>
        <v>0</v>
      </c>
      <c r="T36" s="162"/>
      <c r="U36" s="162"/>
      <c r="V36" s="162">
        <f t="shared" si="6"/>
        <v>0</v>
      </c>
      <c r="W36" s="11"/>
      <c r="X36" s="11">
        <v>0</v>
      </c>
      <c r="Y36" s="10"/>
      <c r="Z36" s="11">
        <v>0</v>
      </c>
    </row>
    <row r="37" spans="1:26" ht="24.95" customHeight="1" x14ac:dyDescent="0.25">
      <c r="A37" s="163">
        <v>17</v>
      </c>
      <c r="B37" s="164" t="s">
        <v>25</v>
      </c>
      <c r="C37" s="182" t="s">
        <v>131</v>
      </c>
      <c r="D37" s="164" t="s">
        <v>132</v>
      </c>
      <c r="E37" s="164" t="s">
        <v>34</v>
      </c>
      <c r="F37" s="165">
        <v>128</v>
      </c>
      <c r="G37" s="166"/>
      <c r="H37" s="166"/>
      <c r="I37" s="167">
        <f t="shared" si="0"/>
        <v>0</v>
      </c>
      <c r="J37" s="167">
        <f t="shared" si="1"/>
        <v>0</v>
      </c>
      <c r="K37" s="10">
        <f t="shared" si="2"/>
        <v>0</v>
      </c>
      <c r="L37" s="10">
        <f t="shared" si="3"/>
        <v>0</v>
      </c>
      <c r="M37" s="10">
        <f t="shared" si="4"/>
        <v>0</v>
      </c>
      <c r="N37" s="11">
        <v>0</v>
      </c>
      <c r="O37" s="11"/>
      <c r="P37" s="162">
        <v>9.4499999999999998E-4</v>
      </c>
      <c r="Q37" s="162"/>
      <c r="R37" s="162">
        <v>9.4499999999999998E-4</v>
      </c>
      <c r="S37" s="162">
        <f t="shared" si="5"/>
        <v>0.121</v>
      </c>
      <c r="T37" s="162"/>
      <c r="U37" s="162"/>
      <c r="V37" s="162">
        <f t="shared" si="6"/>
        <v>0</v>
      </c>
      <c r="W37" s="11"/>
      <c r="X37" s="11">
        <v>0</v>
      </c>
      <c r="Y37" s="10"/>
      <c r="Z37" s="11">
        <v>0</v>
      </c>
    </row>
    <row r="38" spans="1:26" ht="24.95" customHeight="1" x14ac:dyDescent="0.25">
      <c r="A38" s="163">
        <v>18</v>
      </c>
      <c r="B38" s="164" t="s">
        <v>25</v>
      </c>
      <c r="C38" s="182" t="s">
        <v>129</v>
      </c>
      <c r="D38" s="164" t="s">
        <v>130</v>
      </c>
      <c r="E38" s="164" t="s">
        <v>34</v>
      </c>
      <c r="F38" s="165">
        <v>128</v>
      </c>
      <c r="G38" s="166"/>
      <c r="H38" s="166"/>
      <c r="I38" s="167">
        <f t="shared" si="0"/>
        <v>0</v>
      </c>
      <c r="J38" s="167">
        <f t="shared" si="1"/>
        <v>0</v>
      </c>
      <c r="K38" s="10">
        <f t="shared" si="2"/>
        <v>0</v>
      </c>
      <c r="L38" s="10">
        <f t="shared" si="3"/>
        <v>0</v>
      </c>
      <c r="M38" s="10">
        <f t="shared" si="4"/>
        <v>0</v>
      </c>
      <c r="N38" s="11">
        <v>0</v>
      </c>
      <c r="O38" s="11"/>
      <c r="P38" s="162">
        <v>9.4499999999999998E-4</v>
      </c>
      <c r="Q38" s="162"/>
      <c r="R38" s="162">
        <v>9.4499999999999998E-4</v>
      </c>
      <c r="S38" s="162">
        <f t="shared" si="5"/>
        <v>0.121</v>
      </c>
      <c r="T38" s="162"/>
      <c r="U38" s="162"/>
      <c r="V38" s="162">
        <f t="shared" si="6"/>
        <v>0</v>
      </c>
      <c r="W38" s="11"/>
      <c r="X38" s="11">
        <v>0</v>
      </c>
      <c r="Y38" s="10"/>
      <c r="Z38" s="11">
        <v>0</v>
      </c>
    </row>
    <row r="39" spans="1:26" x14ac:dyDescent="0.25">
      <c r="A39" s="159"/>
      <c r="B39" s="11"/>
      <c r="C39" s="160" t="s">
        <v>127</v>
      </c>
      <c r="D39" s="161" t="s">
        <v>128</v>
      </c>
      <c r="E39" s="12"/>
      <c r="F39" s="158"/>
      <c r="G39" s="149">
        <f>ROUND((SUM(L26:L38))/1,2)</f>
        <v>0</v>
      </c>
      <c r="H39" s="149">
        <f>ROUND((SUM(M26:M38))/1,2)</f>
        <v>0</v>
      </c>
      <c r="I39" s="149">
        <f>ROUND((SUM(I26:I38))/1,2)</f>
        <v>0</v>
      </c>
      <c r="J39" s="149"/>
      <c r="K39" s="12"/>
      <c r="L39" s="12">
        <f>ROUND((SUM(L26:L38))/1,2)</f>
        <v>0</v>
      </c>
      <c r="M39" s="12">
        <f>ROUND((SUM(M26:M38))/1,2)</f>
        <v>0</v>
      </c>
      <c r="N39" s="12"/>
      <c r="O39" s="12"/>
      <c r="P39" s="158"/>
      <c r="Q39" s="158"/>
      <c r="R39" s="158"/>
      <c r="S39" s="158">
        <f>ROUND((SUM(S26:S38))/1,2)</f>
        <v>19.079999999999998</v>
      </c>
      <c r="T39" s="158"/>
      <c r="U39" s="158"/>
      <c r="V39" s="158">
        <f>ROUND((SUM(V26:V38))/1,2)</f>
        <v>93.27</v>
      </c>
      <c r="W39" s="11"/>
      <c r="X39" s="11"/>
      <c r="Y39" s="10"/>
      <c r="Z39" s="11"/>
    </row>
    <row r="40" spans="1:26" x14ac:dyDescent="0.25">
      <c r="A40" s="159"/>
      <c r="B40" s="11"/>
      <c r="C40" s="183"/>
      <c r="D40" s="11"/>
      <c r="E40" s="11"/>
      <c r="F40" s="162"/>
      <c r="G40" s="10"/>
      <c r="H40" s="10"/>
      <c r="I40" s="10"/>
      <c r="J40" s="10"/>
      <c r="K40" s="11"/>
      <c r="L40" s="11"/>
      <c r="M40" s="11"/>
      <c r="N40" s="11"/>
      <c r="O40" s="11"/>
      <c r="P40" s="162"/>
      <c r="Q40" s="162"/>
      <c r="R40" s="162"/>
      <c r="S40" s="162"/>
      <c r="T40" s="162"/>
      <c r="U40" s="162"/>
      <c r="V40" s="162"/>
      <c r="W40" s="11"/>
      <c r="X40" s="11"/>
      <c r="Y40" s="10"/>
      <c r="Z40" s="11"/>
    </row>
    <row r="41" spans="1:26" x14ac:dyDescent="0.25">
      <c r="A41" s="159"/>
      <c r="B41" s="11"/>
      <c r="C41" s="160"/>
      <c r="D41" s="12" t="s">
        <v>22</v>
      </c>
      <c r="E41" s="12"/>
      <c r="F41" s="158"/>
      <c r="G41" s="149">
        <f>ROUND((SUM(L10:L40))/2,2)</f>
        <v>0</v>
      </c>
      <c r="H41" s="149">
        <f>ROUND((SUM(M10:M40))/2,2)</f>
        <v>0</v>
      </c>
      <c r="I41" s="149">
        <f>ROUND((SUM(I10:I40))/2,2)</f>
        <v>0</v>
      </c>
      <c r="J41" s="149"/>
      <c r="K41" s="12"/>
      <c r="L41" s="12">
        <f>ROUND((SUM(L10:L40))/2,2)</f>
        <v>0</v>
      </c>
      <c r="M41" s="12">
        <f>ROUND((SUM(M10:M40))/2,2)</f>
        <v>0</v>
      </c>
      <c r="N41" s="12"/>
      <c r="O41" s="12"/>
      <c r="P41" s="158"/>
      <c r="Q41" s="158"/>
      <c r="R41" s="158"/>
      <c r="S41" s="158">
        <f>ROUND((SUM(S10:S40))/2,2)</f>
        <v>33.04</v>
      </c>
      <c r="T41" s="158"/>
      <c r="U41" s="158"/>
      <c r="V41" s="158">
        <f>ROUND((SUM(V10:V40))/2,2)</f>
        <v>93.27</v>
      </c>
      <c r="W41" s="11"/>
      <c r="X41" s="11"/>
      <c r="Y41" s="10"/>
      <c r="Z41" s="11"/>
    </row>
    <row r="42" spans="1:26" x14ac:dyDescent="0.25">
      <c r="A42" s="159"/>
      <c r="B42" s="11"/>
      <c r="C42" s="183"/>
      <c r="D42" s="11"/>
      <c r="E42" s="11"/>
      <c r="F42" s="162"/>
      <c r="G42" s="10"/>
      <c r="H42" s="10"/>
      <c r="I42" s="10"/>
      <c r="J42" s="10"/>
      <c r="K42" s="11"/>
      <c r="L42" s="11"/>
      <c r="M42" s="11"/>
      <c r="N42" s="11"/>
      <c r="O42" s="11"/>
      <c r="P42" s="162"/>
      <c r="Q42" s="162"/>
      <c r="R42" s="162"/>
      <c r="S42" s="162"/>
      <c r="T42" s="162"/>
      <c r="U42" s="162"/>
      <c r="V42" s="162"/>
      <c r="W42" s="11"/>
      <c r="X42" s="11"/>
      <c r="Y42" s="10"/>
      <c r="Z42" s="11"/>
    </row>
    <row r="43" spans="1:26" x14ac:dyDescent="0.25">
      <c r="A43" s="159"/>
      <c r="B43" s="11"/>
      <c r="C43" s="160"/>
      <c r="D43" s="12" t="s">
        <v>151</v>
      </c>
      <c r="E43" s="11"/>
      <c r="F43" s="162"/>
      <c r="G43" s="10"/>
      <c r="H43" s="10"/>
      <c r="I43" s="10"/>
      <c r="J43" s="10"/>
      <c r="K43" s="11"/>
      <c r="L43" s="11"/>
      <c r="M43" s="11"/>
      <c r="N43" s="11"/>
      <c r="O43" s="11"/>
      <c r="P43" s="162"/>
      <c r="Q43" s="162"/>
      <c r="R43" s="162"/>
      <c r="S43" s="162"/>
      <c r="T43" s="162"/>
      <c r="U43" s="162"/>
      <c r="V43" s="162"/>
      <c r="W43" s="11"/>
      <c r="X43" s="11"/>
      <c r="Y43" s="10"/>
      <c r="Z43" s="11"/>
    </row>
    <row r="44" spans="1:26" x14ac:dyDescent="0.25">
      <c r="A44" s="159"/>
      <c r="B44" s="11"/>
      <c r="C44" s="160" t="s">
        <v>152</v>
      </c>
      <c r="D44" s="161" t="s">
        <v>153</v>
      </c>
      <c r="E44" s="11"/>
      <c r="F44" s="162"/>
      <c r="G44" s="10"/>
      <c r="H44" s="10"/>
      <c r="I44" s="10"/>
      <c r="J44" s="10"/>
      <c r="K44" s="11"/>
      <c r="L44" s="11"/>
      <c r="M44" s="11"/>
      <c r="N44" s="11"/>
      <c r="O44" s="11"/>
      <c r="P44" s="162"/>
      <c r="Q44" s="162"/>
      <c r="R44" s="162"/>
      <c r="S44" s="162"/>
      <c r="T44" s="162"/>
      <c r="U44" s="162"/>
      <c r="V44" s="162"/>
      <c r="W44" s="11"/>
      <c r="X44" s="11"/>
      <c r="Y44" s="10"/>
      <c r="Z44" s="11"/>
    </row>
    <row r="45" spans="1:26" ht="24.95" customHeight="1" x14ac:dyDescent="0.25">
      <c r="A45" s="163">
        <v>19</v>
      </c>
      <c r="B45" s="164" t="s">
        <v>381</v>
      </c>
      <c r="C45" s="182" t="s">
        <v>382</v>
      </c>
      <c r="D45" s="164" t="s">
        <v>383</v>
      </c>
      <c r="E45" s="164" t="s">
        <v>94</v>
      </c>
      <c r="F45" s="165">
        <v>280.95800000000003</v>
      </c>
      <c r="G45" s="166"/>
      <c r="H45" s="166"/>
      <c r="I45" s="167">
        <f t="shared" ref="I45:I54" si="7">ROUND(F45*(G45+H45),2)</f>
        <v>0</v>
      </c>
      <c r="J45" s="167">
        <f t="shared" ref="J45:J54" si="8">ROUND(F45*(N45),2)</f>
        <v>0</v>
      </c>
      <c r="K45" s="10">
        <f t="shared" ref="K45:K54" si="9">ROUND(F45*(O45),2)</f>
        <v>0</v>
      </c>
      <c r="L45" s="10">
        <f t="shared" ref="L45:L54" si="10">ROUND(F45*(G45),2)</f>
        <v>0</v>
      </c>
      <c r="M45" s="10">
        <f t="shared" ref="M45:M54" si="11">ROUND(F45*(H45),2)</f>
        <v>0</v>
      </c>
      <c r="N45" s="11">
        <v>0</v>
      </c>
      <c r="O45" s="11"/>
      <c r="P45" s="162">
        <v>0</v>
      </c>
      <c r="Q45" s="162"/>
      <c r="R45" s="162">
        <v>0</v>
      </c>
      <c r="S45" s="162">
        <f t="shared" ref="S45:S54" si="12">ROUND(F45*(P45),3)</f>
        <v>0</v>
      </c>
      <c r="T45" s="162"/>
      <c r="U45" s="162"/>
      <c r="V45" s="162">
        <f t="shared" ref="V45:V54" si="13">ROUND(F45*(X45),3)</f>
        <v>2.81</v>
      </c>
      <c r="W45" s="11"/>
      <c r="X45" s="11">
        <v>0.01</v>
      </c>
      <c r="Y45" s="10"/>
      <c r="Z45" s="11">
        <v>0</v>
      </c>
    </row>
    <row r="46" spans="1:26" ht="24.95" customHeight="1" x14ac:dyDescent="0.25">
      <c r="A46" s="163">
        <v>20</v>
      </c>
      <c r="B46" s="164" t="s">
        <v>154</v>
      </c>
      <c r="C46" s="182" t="s">
        <v>384</v>
      </c>
      <c r="D46" s="164" t="s">
        <v>385</v>
      </c>
      <c r="E46" s="164" t="s">
        <v>94</v>
      </c>
      <c r="F46" s="165">
        <v>210</v>
      </c>
      <c r="G46" s="166"/>
      <c r="H46" s="166"/>
      <c r="I46" s="167">
        <f t="shared" si="7"/>
        <v>0</v>
      </c>
      <c r="J46" s="167">
        <f t="shared" si="8"/>
        <v>0</v>
      </c>
      <c r="K46" s="10">
        <f t="shared" si="9"/>
        <v>0</v>
      </c>
      <c r="L46" s="10">
        <f t="shared" si="10"/>
        <v>0</v>
      </c>
      <c r="M46" s="10">
        <f t="shared" si="11"/>
        <v>0</v>
      </c>
      <c r="N46" s="11">
        <v>0</v>
      </c>
      <c r="O46" s="11"/>
      <c r="P46" s="162">
        <v>0</v>
      </c>
      <c r="Q46" s="162"/>
      <c r="R46" s="162">
        <v>0</v>
      </c>
      <c r="S46" s="162">
        <f t="shared" si="12"/>
        <v>0</v>
      </c>
      <c r="T46" s="162"/>
      <c r="U46" s="162"/>
      <c r="V46" s="162">
        <f t="shared" si="13"/>
        <v>0</v>
      </c>
      <c r="W46" s="11"/>
      <c r="X46" s="11">
        <v>0</v>
      </c>
      <c r="Y46" s="10"/>
      <c r="Z46" s="11">
        <v>0</v>
      </c>
    </row>
    <row r="47" spans="1:26" ht="35.1" customHeight="1" x14ac:dyDescent="0.25">
      <c r="A47" s="169">
        <v>21</v>
      </c>
      <c r="B47" s="170" t="s">
        <v>41</v>
      </c>
      <c r="C47" s="184" t="s">
        <v>386</v>
      </c>
      <c r="D47" s="170" t="s">
        <v>387</v>
      </c>
      <c r="E47" s="170" t="s">
        <v>94</v>
      </c>
      <c r="F47" s="171">
        <v>321.5</v>
      </c>
      <c r="G47" s="172"/>
      <c r="H47" s="172"/>
      <c r="I47" s="173">
        <f t="shared" si="7"/>
        <v>0</v>
      </c>
      <c r="J47" s="173">
        <f t="shared" si="8"/>
        <v>0</v>
      </c>
      <c r="K47" s="10">
        <f t="shared" si="9"/>
        <v>0</v>
      </c>
      <c r="L47" s="10">
        <f t="shared" si="10"/>
        <v>0</v>
      </c>
      <c r="M47" s="10">
        <f t="shared" si="11"/>
        <v>0</v>
      </c>
      <c r="N47" s="11">
        <v>0</v>
      </c>
      <c r="O47" s="11"/>
      <c r="P47" s="162">
        <v>0</v>
      </c>
      <c r="Q47" s="162"/>
      <c r="R47" s="162">
        <v>0</v>
      </c>
      <c r="S47" s="162">
        <f t="shared" si="12"/>
        <v>0</v>
      </c>
      <c r="T47" s="162"/>
      <c r="U47" s="162"/>
      <c r="V47" s="162">
        <f t="shared" si="13"/>
        <v>0</v>
      </c>
      <c r="W47" s="11"/>
      <c r="X47" s="11">
        <v>0</v>
      </c>
      <c r="Y47" s="10"/>
      <c r="Z47" s="11">
        <v>0</v>
      </c>
    </row>
    <row r="48" spans="1:26" ht="24.95" customHeight="1" x14ac:dyDescent="0.25">
      <c r="A48" s="163">
        <v>22</v>
      </c>
      <c r="B48" s="164" t="s">
        <v>154</v>
      </c>
      <c r="C48" s="182" t="s">
        <v>165</v>
      </c>
      <c r="D48" s="164" t="s">
        <v>166</v>
      </c>
      <c r="E48" s="164" t="s">
        <v>94</v>
      </c>
      <c r="F48" s="165">
        <v>321.5</v>
      </c>
      <c r="G48" s="166"/>
      <c r="H48" s="166"/>
      <c r="I48" s="167">
        <f t="shared" si="7"/>
        <v>0</v>
      </c>
      <c r="J48" s="167">
        <f t="shared" si="8"/>
        <v>0</v>
      </c>
      <c r="K48" s="10">
        <f t="shared" si="9"/>
        <v>0</v>
      </c>
      <c r="L48" s="10">
        <f t="shared" si="10"/>
        <v>0</v>
      </c>
      <c r="M48" s="10">
        <f t="shared" si="11"/>
        <v>0</v>
      </c>
      <c r="N48" s="11">
        <v>0</v>
      </c>
      <c r="O48" s="11"/>
      <c r="P48" s="162">
        <v>3.3E-4</v>
      </c>
      <c r="Q48" s="162"/>
      <c r="R48" s="162">
        <v>3.3E-4</v>
      </c>
      <c r="S48" s="162">
        <f t="shared" si="12"/>
        <v>0.106</v>
      </c>
      <c r="T48" s="162"/>
      <c r="U48" s="162"/>
      <c r="V48" s="162">
        <f t="shared" si="13"/>
        <v>0</v>
      </c>
      <c r="W48" s="11"/>
      <c r="X48" s="11">
        <v>0</v>
      </c>
      <c r="Y48" s="10"/>
      <c r="Z48" s="11">
        <v>0</v>
      </c>
    </row>
    <row r="49" spans="1:26" ht="24.95" customHeight="1" x14ac:dyDescent="0.25">
      <c r="A49" s="169">
        <v>23</v>
      </c>
      <c r="B49" s="170" t="s">
        <v>167</v>
      </c>
      <c r="C49" s="184" t="s">
        <v>168</v>
      </c>
      <c r="D49" s="170" t="s">
        <v>169</v>
      </c>
      <c r="E49" s="170" t="s">
        <v>94</v>
      </c>
      <c r="F49" s="171">
        <v>323.10199999999998</v>
      </c>
      <c r="G49" s="172"/>
      <c r="H49" s="172"/>
      <c r="I49" s="173">
        <f t="shared" si="7"/>
        <v>0</v>
      </c>
      <c r="J49" s="173">
        <f t="shared" si="8"/>
        <v>0</v>
      </c>
      <c r="K49" s="10">
        <f t="shared" si="9"/>
        <v>0</v>
      </c>
      <c r="L49" s="10">
        <f t="shared" si="10"/>
        <v>0</v>
      </c>
      <c r="M49" s="10">
        <f t="shared" si="11"/>
        <v>0</v>
      </c>
      <c r="N49" s="11">
        <v>0</v>
      </c>
      <c r="O49" s="11"/>
      <c r="P49" s="162">
        <v>0</v>
      </c>
      <c r="Q49" s="162"/>
      <c r="R49" s="162">
        <v>0</v>
      </c>
      <c r="S49" s="162">
        <f t="shared" si="12"/>
        <v>0</v>
      </c>
      <c r="T49" s="162"/>
      <c r="U49" s="162"/>
      <c r="V49" s="162">
        <f t="shared" si="13"/>
        <v>0</v>
      </c>
      <c r="W49" s="11"/>
      <c r="X49" s="11">
        <v>0</v>
      </c>
      <c r="Y49" s="10"/>
      <c r="Z49" s="11">
        <v>0</v>
      </c>
    </row>
    <row r="50" spans="1:26" ht="24.95" customHeight="1" x14ac:dyDescent="0.25">
      <c r="A50" s="163">
        <v>24</v>
      </c>
      <c r="B50" s="164" t="s">
        <v>154</v>
      </c>
      <c r="C50" s="182" t="s">
        <v>192</v>
      </c>
      <c r="D50" s="164" t="s">
        <v>193</v>
      </c>
      <c r="E50" s="164" t="s">
        <v>94</v>
      </c>
      <c r="F50" s="165">
        <v>280.95800000000003</v>
      </c>
      <c r="G50" s="166"/>
      <c r="H50" s="166"/>
      <c r="I50" s="167">
        <f t="shared" si="7"/>
        <v>0</v>
      </c>
      <c r="J50" s="167">
        <f t="shared" si="8"/>
        <v>0</v>
      </c>
      <c r="K50" s="10">
        <f t="shared" si="9"/>
        <v>0</v>
      </c>
      <c r="L50" s="10">
        <f t="shared" si="10"/>
        <v>0</v>
      </c>
      <c r="M50" s="10">
        <f t="shared" si="11"/>
        <v>0</v>
      </c>
      <c r="N50" s="11">
        <v>0</v>
      </c>
      <c r="O50" s="11"/>
      <c r="P50" s="162">
        <v>0</v>
      </c>
      <c r="Q50" s="162"/>
      <c r="R50" s="162">
        <v>0</v>
      </c>
      <c r="S50" s="162">
        <f t="shared" si="12"/>
        <v>0</v>
      </c>
      <c r="T50" s="162"/>
      <c r="U50" s="162"/>
      <c r="V50" s="162">
        <f t="shared" si="13"/>
        <v>0</v>
      </c>
      <c r="W50" s="11"/>
      <c r="X50" s="11">
        <v>0</v>
      </c>
      <c r="Y50" s="10"/>
      <c r="Z50" s="11">
        <v>0</v>
      </c>
    </row>
    <row r="51" spans="1:26" ht="24.95" customHeight="1" x14ac:dyDescent="0.25">
      <c r="A51" s="169">
        <v>25</v>
      </c>
      <c r="B51" s="170" t="s">
        <v>167</v>
      </c>
      <c r="C51" s="184" t="s">
        <v>194</v>
      </c>
      <c r="D51" s="170" t="s">
        <v>195</v>
      </c>
      <c r="E51" s="170" t="s">
        <v>94</v>
      </c>
      <c r="F51" s="171">
        <v>371.56799999999998</v>
      </c>
      <c r="G51" s="172"/>
      <c r="H51" s="172"/>
      <c r="I51" s="173">
        <f t="shared" si="7"/>
        <v>0</v>
      </c>
      <c r="J51" s="173">
        <f t="shared" si="8"/>
        <v>0</v>
      </c>
      <c r="K51" s="10">
        <f t="shared" si="9"/>
        <v>0</v>
      </c>
      <c r="L51" s="10">
        <f t="shared" si="10"/>
        <v>0</v>
      </c>
      <c r="M51" s="10">
        <f t="shared" si="11"/>
        <v>0</v>
      </c>
      <c r="N51" s="11">
        <v>0</v>
      </c>
      <c r="O51" s="11"/>
      <c r="P51" s="162">
        <v>0</v>
      </c>
      <c r="Q51" s="162"/>
      <c r="R51" s="162">
        <v>0</v>
      </c>
      <c r="S51" s="162">
        <f t="shared" si="12"/>
        <v>0</v>
      </c>
      <c r="T51" s="162"/>
      <c r="U51" s="162"/>
      <c r="V51" s="162">
        <f t="shared" si="13"/>
        <v>0</v>
      </c>
      <c r="W51" s="11"/>
      <c r="X51" s="11">
        <v>0</v>
      </c>
      <c r="Y51" s="10"/>
      <c r="Z51" s="11">
        <v>0</v>
      </c>
    </row>
    <row r="52" spans="1:26" ht="24.95" customHeight="1" x14ac:dyDescent="0.25">
      <c r="A52" s="163">
        <v>26</v>
      </c>
      <c r="B52" s="164" t="s">
        <v>154</v>
      </c>
      <c r="C52" s="182" t="s">
        <v>196</v>
      </c>
      <c r="D52" s="164" t="s">
        <v>197</v>
      </c>
      <c r="E52" s="164" t="s">
        <v>99</v>
      </c>
      <c r="F52" s="165">
        <v>0.72599999999999998</v>
      </c>
      <c r="G52" s="166"/>
      <c r="H52" s="166"/>
      <c r="I52" s="167">
        <f t="shared" si="7"/>
        <v>0</v>
      </c>
      <c r="J52" s="167">
        <f t="shared" si="8"/>
        <v>0</v>
      </c>
      <c r="K52" s="10">
        <f t="shared" si="9"/>
        <v>0</v>
      </c>
      <c r="L52" s="10">
        <f t="shared" si="10"/>
        <v>0</v>
      </c>
      <c r="M52" s="10">
        <f t="shared" si="11"/>
        <v>0</v>
      </c>
      <c r="N52" s="11">
        <v>0</v>
      </c>
      <c r="O52" s="11"/>
      <c r="P52" s="162">
        <v>0</v>
      </c>
      <c r="Q52" s="162"/>
      <c r="R52" s="162">
        <v>0</v>
      </c>
      <c r="S52" s="162">
        <f t="shared" si="12"/>
        <v>0</v>
      </c>
      <c r="T52" s="162"/>
      <c r="U52" s="162"/>
      <c r="V52" s="162">
        <f t="shared" si="13"/>
        <v>0</v>
      </c>
      <c r="W52" s="11"/>
      <c r="X52" s="11">
        <v>0</v>
      </c>
      <c r="Y52" s="10"/>
      <c r="Z52" s="11">
        <v>0</v>
      </c>
    </row>
    <row r="53" spans="1:26" ht="24.95" customHeight="1" x14ac:dyDescent="0.25">
      <c r="A53" s="163">
        <v>27</v>
      </c>
      <c r="B53" s="164" t="s">
        <v>154</v>
      </c>
      <c r="C53" s="182" t="s">
        <v>388</v>
      </c>
      <c r="D53" s="164" t="s">
        <v>389</v>
      </c>
      <c r="E53" s="164" t="s">
        <v>34</v>
      </c>
      <c r="F53" s="165">
        <v>152</v>
      </c>
      <c r="G53" s="166"/>
      <c r="H53" s="166"/>
      <c r="I53" s="167">
        <f t="shared" si="7"/>
        <v>0</v>
      </c>
      <c r="J53" s="167">
        <f t="shared" si="8"/>
        <v>0</v>
      </c>
      <c r="K53" s="10">
        <f t="shared" si="9"/>
        <v>0</v>
      </c>
      <c r="L53" s="10">
        <f t="shared" si="10"/>
        <v>0</v>
      </c>
      <c r="M53" s="10">
        <f t="shared" si="11"/>
        <v>0</v>
      </c>
      <c r="N53" s="11">
        <v>0</v>
      </c>
      <c r="O53" s="11"/>
      <c r="P53" s="162">
        <v>4.0000000000000003E-5</v>
      </c>
      <c r="Q53" s="162"/>
      <c r="R53" s="162">
        <v>4.0000000000000003E-5</v>
      </c>
      <c r="S53" s="162">
        <f t="shared" si="12"/>
        <v>6.0000000000000001E-3</v>
      </c>
      <c r="T53" s="162"/>
      <c r="U53" s="162"/>
      <c r="V53" s="162">
        <f t="shared" si="13"/>
        <v>0</v>
      </c>
      <c r="W53" s="11"/>
      <c r="X53" s="11">
        <v>0</v>
      </c>
      <c r="Y53" s="10"/>
      <c r="Z53" s="11">
        <v>0</v>
      </c>
    </row>
    <row r="54" spans="1:26" ht="24.95" customHeight="1" x14ac:dyDescent="0.25">
      <c r="A54" s="163">
        <v>28</v>
      </c>
      <c r="B54" s="164" t="s">
        <v>154</v>
      </c>
      <c r="C54" s="182" t="s">
        <v>390</v>
      </c>
      <c r="D54" s="164" t="s">
        <v>391</v>
      </c>
      <c r="E54" s="164" t="s">
        <v>34</v>
      </c>
      <c r="F54" s="165">
        <v>152</v>
      </c>
      <c r="G54" s="166"/>
      <c r="H54" s="166"/>
      <c r="I54" s="167">
        <f t="shared" si="7"/>
        <v>0</v>
      </c>
      <c r="J54" s="167">
        <f t="shared" si="8"/>
        <v>0</v>
      </c>
      <c r="K54" s="10">
        <f t="shared" si="9"/>
        <v>0</v>
      </c>
      <c r="L54" s="10">
        <f t="shared" si="10"/>
        <v>0</v>
      </c>
      <c r="M54" s="10">
        <f t="shared" si="11"/>
        <v>0</v>
      </c>
      <c r="N54" s="11">
        <v>0</v>
      </c>
      <c r="O54" s="11"/>
      <c r="P54" s="162">
        <v>3.0000000000000001E-5</v>
      </c>
      <c r="Q54" s="162"/>
      <c r="R54" s="162">
        <v>3.0000000000000001E-5</v>
      </c>
      <c r="S54" s="162">
        <f t="shared" si="12"/>
        <v>5.0000000000000001E-3</v>
      </c>
      <c r="T54" s="162"/>
      <c r="U54" s="162"/>
      <c r="V54" s="162">
        <f t="shared" si="13"/>
        <v>0</v>
      </c>
      <c r="W54" s="11"/>
      <c r="X54" s="11">
        <v>0</v>
      </c>
      <c r="Y54" s="10"/>
      <c r="Z54" s="11">
        <v>0</v>
      </c>
    </row>
    <row r="55" spans="1:26" x14ac:dyDescent="0.25">
      <c r="A55" s="159"/>
      <c r="B55" s="11"/>
      <c r="C55" s="160" t="s">
        <v>152</v>
      </c>
      <c r="D55" s="161" t="s">
        <v>153</v>
      </c>
      <c r="E55" s="12"/>
      <c r="F55" s="158"/>
      <c r="G55" s="149">
        <f>ROUND((SUM(L44:L54))/1,2)</f>
        <v>0</v>
      </c>
      <c r="H55" s="149">
        <f>ROUND((SUM(M44:M54))/1,2)</f>
        <v>0</v>
      </c>
      <c r="I55" s="149">
        <f>ROUND((SUM(I44:I54))/1,2)</f>
        <v>0</v>
      </c>
      <c r="J55" s="149"/>
      <c r="K55" s="12"/>
      <c r="L55" s="12">
        <f>ROUND((SUM(L44:L54))/1,2)</f>
        <v>0</v>
      </c>
      <c r="M55" s="12">
        <f>ROUND((SUM(M44:M54))/1,2)</f>
        <v>0</v>
      </c>
      <c r="N55" s="12"/>
      <c r="O55" s="12"/>
      <c r="P55" s="158"/>
      <c r="Q55" s="158"/>
      <c r="R55" s="158"/>
      <c r="S55" s="158">
        <f>ROUND((SUM(S44:S54))/1,2)</f>
        <v>0.12</v>
      </c>
      <c r="T55" s="158"/>
      <c r="U55" s="158"/>
      <c r="V55" s="158">
        <f>ROUND((SUM(V44:V54))/1,2)</f>
        <v>2.81</v>
      </c>
      <c r="W55" s="11"/>
      <c r="X55" s="11"/>
      <c r="Y55" s="10"/>
      <c r="Z55" s="11"/>
    </row>
    <row r="56" spans="1:26" x14ac:dyDescent="0.25">
      <c r="A56" s="159"/>
      <c r="B56" s="11"/>
      <c r="C56" s="183"/>
      <c r="D56" s="11"/>
      <c r="E56" s="11"/>
      <c r="F56" s="162"/>
      <c r="G56" s="10"/>
      <c r="H56" s="10"/>
      <c r="I56" s="10"/>
      <c r="J56" s="10"/>
      <c r="K56" s="11"/>
      <c r="L56" s="11"/>
      <c r="M56" s="11"/>
      <c r="N56" s="11"/>
      <c r="O56" s="11"/>
      <c r="P56" s="162"/>
      <c r="Q56" s="162"/>
      <c r="R56" s="162"/>
      <c r="S56" s="162"/>
      <c r="T56" s="162"/>
      <c r="U56" s="162"/>
      <c r="V56" s="162"/>
      <c r="W56" s="11"/>
      <c r="X56" s="11"/>
      <c r="Y56" s="10"/>
      <c r="Z56" s="11"/>
    </row>
    <row r="57" spans="1:26" x14ac:dyDescent="0.25">
      <c r="A57" s="159"/>
      <c r="B57" s="11"/>
      <c r="C57" s="160" t="s">
        <v>198</v>
      </c>
      <c r="D57" s="161" t="s">
        <v>199</v>
      </c>
      <c r="E57" s="11"/>
      <c r="F57" s="162"/>
      <c r="G57" s="10"/>
      <c r="H57" s="10"/>
      <c r="I57" s="10"/>
      <c r="J57" s="10"/>
      <c r="K57" s="11"/>
      <c r="L57" s="11"/>
      <c r="M57" s="11"/>
      <c r="N57" s="11"/>
      <c r="O57" s="11"/>
      <c r="P57" s="162"/>
      <c r="Q57" s="162"/>
      <c r="R57" s="162"/>
      <c r="S57" s="162"/>
      <c r="T57" s="162"/>
      <c r="U57" s="162"/>
      <c r="V57" s="162"/>
      <c r="W57" s="11"/>
      <c r="X57" s="11"/>
      <c r="Y57" s="10"/>
      <c r="Z57" s="11"/>
    </row>
    <row r="58" spans="1:26" ht="24.95" customHeight="1" x14ac:dyDescent="0.25">
      <c r="A58" s="163">
        <v>29</v>
      </c>
      <c r="B58" s="164" t="s">
        <v>200</v>
      </c>
      <c r="C58" s="182" t="s">
        <v>201</v>
      </c>
      <c r="D58" s="164" t="s">
        <v>202</v>
      </c>
      <c r="E58" s="164" t="s">
        <v>94</v>
      </c>
      <c r="F58" s="165">
        <v>280.95800000000003</v>
      </c>
      <c r="G58" s="166"/>
      <c r="H58" s="166"/>
      <c r="I58" s="167">
        <f>ROUND(F58*(G58+H58),2)</f>
        <v>0</v>
      </c>
      <c r="J58" s="167">
        <f>ROUND(F58*(N58),2)</f>
        <v>0</v>
      </c>
      <c r="K58" s="10">
        <f>ROUND(F58*(O58),2)</f>
        <v>0</v>
      </c>
      <c r="L58" s="10">
        <f>ROUND(F58*(G58),2)</f>
        <v>0</v>
      </c>
      <c r="M58" s="10">
        <f>ROUND(F58*(H58),2)</f>
        <v>0</v>
      </c>
      <c r="N58" s="11">
        <v>0</v>
      </c>
      <c r="O58" s="11"/>
      <c r="P58" s="162">
        <v>1.085E-3</v>
      </c>
      <c r="Q58" s="162"/>
      <c r="R58" s="162">
        <v>1.085E-3</v>
      </c>
      <c r="S58" s="162">
        <f>ROUND(F58*(P58),3)</f>
        <v>0.30499999999999999</v>
      </c>
      <c r="T58" s="162"/>
      <c r="U58" s="162"/>
      <c r="V58" s="162">
        <f>ROUND(F58*(X58),3)</f>
        <v>0</v>
      </c>
      <c r="W58" s="11"/>
      <c r="X58" s="11">
        <v>0</v>
      </c>
      <c r="Y58" s="10"/>
      <c r="Z58" s="11">
        <v>0</v>
      </c>
    </row>
    <row r="59" spans="1:26" ht="24.95" customHeight="1" x14ac:dyDescent="0.25">
      <c r="A59" s="169">
        <v>30</v>
      </c>
      <c r="B59" s="170" t="s">
        <v>41</v>
      </c>
      <c r="C59" s="184" t="s">
        <v>203</v>
      </c>
      <c r="D59" s="170" t="s">
        <v>403</v>
      </c>
      <c r="E59" s="170" t="s">
        <v>94</v>
      </c>
      <c r="F59" s="171">
        <v>323.10199999999998</v>
      </c>
      <c r="G59" s="172"/>
      <c r="H59" s="172"/>
      <c r="I59" s="173">
        <f>ROUND(F59*(G59+H59),2)</f>
        <v>0</v>
      </c>
      <c r="J59" s="173">
        <f>ROUND(F59*(N59),2)</f>
        <v>0</v>
      </c>
      <c r="K59" s="10">
        <f>ROUND(F59*(O59),2)</f>
        <v>0</v>
      </c>
      <c r="L59" s="10">
        <f>ROUND(F59*(G59),2)</f>
        <v>0</v>
      </c>
      <c r="M59" s="10">
        <f>ROUND(F59*(H59),2)</f>
        <v>0</v>
      </c>
      <c r="N59" s="11">
        <v>0</v>
      </c>
      <c r="O59" s="11"/>
      <c r="P59" s="162">
        <v>0</v>
      </c>
      <c r="Q59" s="162"/>
      <c r="R59" s="162">
        <v>0</v>
      </c>
      <c r="S59" s="162">
        <f>ROUND(F59*(P59),3)</f>
        <v>0</v>
      </c>
      <c r="T59" s="162"/>
      <c r="U59" s="162"/>
      <c r="V59" s="162">
        <f>ROUND(F59*(X59),3)</f>
        <v>0</v>
      </c>
      <c r="W59" s="11"/>
      <c r="X59" s="11">
        <v>0</v>
      </c>
      <c r="Y59" s="10"/>
      <c r="Z59" s="11">
        <v>0</v>
      </c>
    </row>
    <row r="60" spans="1:26" ht="24.95" customHeight="1" x14ac:dyDescent="0.25">
      <c r="A60" s="169">
        <v>31</v>
      </c>
      <c r="B60" s="170" t="s">
        <v>41</v>
      </c>
      <c r="C60" s="184" t="s">
        <v>392</v>
      </c>
      <c r="D60" s="170" t="s">
        <v>404</v>
      </c>
      <c r="E60" s="170" t="s">
        <v>94</v>
      </c>
      <c r="F60" s="171">
        <v>323.10199999999998</v>
      </c>
      <c r="G60" s="172"/>
      <c r="H60" s="172"/>
      <c r="I60" s="173">
        <f>ROUND(F60*(G60+H60),2)</f>
        <v>0</v>
      </c>
      <c r="J60" s="173">
        <f>ROUND(F60*(N60),2)</f>
        <v>0</v>
      </c>
      <c r="K60" s="10">
        <f>ROUND(F60*(O60),2)</f>
        <v>0</v>
      </c>
      <c r="L60" s="10">
        <f>ROUND(F60*(G60),2)</f>
        <v>0</v>
      </c>
      <c r="M60" s="10">
        <f>ROUND(F60*(H60),2)</f>
        <v>0</v>
      </c>
      <c r="N60" s="11">
        <v>0</v>
      </c>
      <c r="O60" s="11"/>
      <c r="P60" s="162">
        <v>0</v>
      </c>
      <c r="Q60" s="162"/>
      <c r="R60" s="162">
        <v>0</v>
      </c>
      <c r="S60" s="162">
        <f>ROUND(F60*(P60),3)</f>
        <v>0</v>
      </c>
      <c r="T60" s="162"/>
      <c r="U60" s="162"/>
      <c r="V60" s="162">
        <f>ROUND(F60*(X60),3)</f>
        <v>0</v>
      </c>
      <c r="W60" s="11"/>
      <c r="X60" s="11">
        <v>0</v>
      </c>
      <c r="Y60" s="10"/>
      <c r="Z60" s="11">
        <v>0</v>
      </c>
    </row>
    <row r="61" spans="1:26" ht="24.95" customHeight="1" x14ac:dyDescent="0.25">
      <c r="A61" s="163">
        <v>32</v>
      </c>
      <c r="B61" s="164" t="s">
        <v>205</v>
      </c>
      <c r="C61" s="182" t="s">
        <v>206</v>
      </c>
      <c r="D61" s="164" t="s">
        <v>207</v>
      </c>
      <c r="E61" s="164" t="s">
        <v>99</v>
      </c>
      <c r="F61" s="165">
        <v>7.1120000000000001</v>
      </c>
      <c r="G61" s="166"/>
      <c r="H61" s="166"/>
      <c r="I61" s="167">
        <f>ROUND(F61*(G61+H61),2)</f>
        <v>0</v>
      </c>
      <c r="J61" s="167">
        <f>ROUND(F61*(N61),2)</f>
        <v>0</v>
      </c>
      <c r="K61" s="10">
        <f>ROUND(F61*(O61),2)</f>
        <v>0</v>
      </c>
      <c r="L61" s="10">
        <f>ROUND(F61*(G61),2)</f>
        <v>0</v>
      </c>
      <c r="M61" s="10">
        <f>ROUND(F61*(H61),2)</f>
        <v>0</v>
      </c>
      <c r="N61" s="11">
        <v>0</v>
      </c>
      <c r="O61" s="11"/>
      <c r="P61" s="162">
        <v>0</v>
      </c>
      <c r="Q61" s="162"/>
      <c r="R61" s="162">
        <v>0</v>
      </c>
      <c r="S61" s="162">
        <f>ROUND(F61*(P61),3)</f>
        <v>0</v>
      </c>
      <c r="T61" s="162"/>
      <c r="U61" s="162"/>
      <c r="V61" s="162">
        <f>ROUND(F61*(X61),3)</f>
        <v>0</v>
      </c>
      <c r="W61" s="11"/>
      <c r="X61" s="11">
        <v>0</v>
      </c>
      <c r="Y61" s="10"/>
      <c r="Z61" s="11">
        <v>0</v>
      </c>
    </row>
    <row r="62" spans="1:26" x14ac:dyDescent="0.25">
      <c r="A62" s="159"/>
      <c r="B62" s="11"/>
      <c r="C62" s="160" t="s">
        <v>198</v>
      </c>
      <c r="D62" s="161" t="s">
        <v>199</v>
      </c>
      <c r="E62" s="12"/>
      <c r="F62" s="158"/>
      <c r="G62" s="149">
        <f>ROUND((SUM(L57:L61))/1,2)</f>
        <v>0</v>
      </c>
      <c r="H62" s="149">
        <f>ROUND((SUM(M57:M61))/1,2)</f>
        <v>0</v>
      </c>
      <c r="I62" s="149">
        <f>ROUND((SUM(I57:I61))/1,2)</f>
        <v>0</v>
      </c>
      <c r="J62" s="149"/>
      <c r="K62" s="12"/>
      <c r="L62" s="12">
        <f>ROUND((SUM(L57:L61))/1,2)</f>
        <v>0</v>
      </c>
      <c r="M62" s="12">
        <f>ROUND((SUM(M57:M61))/1,2)</f>
        <v>0</v>
      </c>
      <c r="N62" s="12"/>
      <c r="O62" s="12"/>
      <c r="P62" s="158"/>
      <c r="Q62" s="158"/>
      <c r="R62" s="158"/>
      <c r="S62" s="158">
        <f>ROUND((SUM(S57:S61))/1,2)</f>
        <v>0.31</v>
      </c>
      <c r="T62" s="158"/>
      <c r="U62" s="158"/>
      <c r="V62" s="158">
        <f>ROUND((SUM(V57:V61))/1,2)</f>
        <v>0</v>
      </c>
      <c r="W62" s="11"/>
      <c r="X62" s="11"/>
      <c r="Y62" s="10"/>
      <c r="Z62" s="11"/>
    </row>
    <row r="63" spans="1:26" x14ac:dyDescent="0.25">
      <c r="A63" s="159"/>
      <c r="B63" s="11"/>
      <c r="C63" s="183"/>
      <c r="D63" s="11"/>
      <c r="E63" s="11"/>
      <c r="F63" s="162"/>
      <c r="G63" s="10"/>
      <c r="H63" s="10"/>
      <c r="I63" s="10"/>
      <c r="J63" s="10"/>
      <c r="K63" s="11"/>
      <c r="L63" s="11"/>
      <c r="M63" s="11"/>
      <c r="N63" s="11"/>
      <c r="O63" s="11"/>
      <c r="P63" s="162"/>
      <c r="Q63" s="162"/>
      <c r="R63" s="162"/>
      <c r="S63" s="162"/>
      <c r="T63" s="162"/>
      <c r="U63" s="162"/>
      <c r="V63" s="162"/>
      <c r="W63" s="11"/>
      <c r="X63" s="11"/>
      <c r="Y63" s="10"/>
      <c r="Z63" s="11"/>
    </row>
    <row r="64" spans="1:26" x14ac:dyDescent="0.25">
      <c r="A64" s="159"/>
      <c r="B64" s="11"/>
      <c r="C64" s="160" t="s">
        <v>208</v>
      </c>
      <c r="D64" s="161" t="s">
        <v>209</v>
      </c>
      <c r="E64" s="11"/>
      <c r="F64" s="162"/>
      <c r="G64" s="10"/>
      <c r="H64" s="10"/>
      <c r="I64" s="10"/>
      <c r="J64" s="10"/>
      <c r="K64" s="11"/>
      <c r="L64" s="11"/>
      <c r="M64" s="11"/>
      <c r="N64" s="11"/>
      <c r="O64" s="11"/>
      <c r="P64" s="162"/>
      <c r="Q64" s="162"/>
      <c r="R64" s="162"/>
      <c r="S64" s="162"/>
      <c r="T64" s="162"/>
      <c r="U64" s="162"/>
      <c r="V64" s="162"/>
      <c r="W64" s="11"/>
      <c r="X64" s="11"/>
      <c r="Y64" s="10"/>
      <c r="Z64" s="11"/>
    </row>
    <row r="65" spans="1:26" ht="24.95" customHeight="1" x14ac:dyDescent="0.25">
      <c r="A65" s="163">
        <v>33</v>
      </c>
      <c r="B65" s="164" t="s">
        <v>215</v>
      </c>
      <c r="C65" s="182" t="s">
        <v>216</v>
      </c>
      <c r="D65" s="164" t="s">
        <v>217</v>
      </c>
      <c r="E65" s="164" t="s">
        <v>34</v>
      </c>
      <c r="F65" s="165">
        <v>800</v>
      </c>
      <c r="G65" s="166"/>
      <c r="H65" s="166"/>
      <c r="I65" s="167">
        <f>ROUND(F65*(G65+H65),2)</f>
        <v>0</v>
      </c>
      <c r="J65" s="167">
        <f>ROUND(F65*(N65),2)</f>
        <v>0</v>
      </c>
      <c r="K65" s="10">
        <f>ROUND(F65*(O65),2)</f>
        <v>0</v>
      </c>
      <c r="L65" s="10">
        <f>ROUND(F65*(G65),2)</f>
        <v>0</v>
      </c>
      <c r="M65" s="10">
        <f>ROUND(F65*(H65),2)</f>
        <v>0</v>
      </c>
      <c r="N65" s="11">
        <v>0</v>
      </c>
      <c r="O65" s="11"/>
      <c r="P65" s="162">
        <v>2.5999999999999998E-4</v>
      </c>
      <c r="Q65" s="162"/>
      <c r="R65" s="162">
        <v>2.5999999999999998E-4</v>
      </c>
      <c r="S65" s="162">
        <f>ROUND(F65*(P65),3)</f>
        <v>0.20799999999999999</v>
      </c>
      <c r="T65" s="162"/>
      <c r="U65" s="162"/>
      <c r="V65" s="162">
        <f>ROUND(F65*(X65),3)</f>
        <v>0</v>
      </c>
      <c r="W65" s="11"/>
      <c r="X65" s="11">
        <v>0</v>
      </c>
      <c r="Y65" s="10"/>
      <c r="Z65" s="11">
        <v>0</v>
      </c>
    </row>
    <row r="66" spans="1:26" ht="24.95" customHeight="1" x14ac:dyDescent="0.25">
      <c r="A66" s="169">
        <v>34</v>
      </c>
      <c r="B66" s="170" t="s">
        <v>41</v>
      </c>
      <c r="C66" s="184" t="s">
        <v>220</v>
      </c>
      <c r="D66" s="170" t="s">
        <v>221</v>
      </c>
      <c r="E66" s="170" t="s">
        <v>28</v>
      </c>
      <c r="F66" s="171">
        <v>9.4</v>
      </c>
      <c r="G66" s="172"/>
      <c r="H66" s="172"/>
      <c r="I66" s="173">
        <f>ROUND(F66*(G66+H66),2)</f>
        <v>0</v>
      </c>
      <c r="J66" s="173">
        <f>ROUND(F66*(N66),2)</f>
        <v>0</v>
      </c>
      <c r="K66" s="10">
        <f>ROUND(F66*(O66),2)</f>
        <v>0</v>
      </c>
      <c r="L66" s="10">
        <f>ROUND(F66*(G66),2)</f>
        <v>0</v>
      </c>
      <c r="M66" s="10">
        <f>ROUND(F66*(H66),2)</f>
        <v>0</v>
      </c>
      <c r="N66" s="11">
        <v>0</v>
      </c>
      <c r="O66" s="11"/>
      <c r="P66" s="162">
        <v>0</v>
      </c>
      <c r="Q66" s="162"/>
      <c r="R66" s="162">
        <v>0</v>
      </c>
      <c r="S66" s="162">
        <f>ROUND(F66*(P66),3)</f>
        <v>0</v>
      </c>
      <c r="T66" s="162"/>
      <c r="U66" s="162"/>
      <c r="V66" s="162">
        <f>ROUND(F66*(X66),3)</f>
        <v>0</v>
      </c>
      <c r="W66" s="11"/>
      <c r="X66" s="11">
        <v>0</v>
      </c>
      <c r="Y66" s="10"/>
      <c r="Z66" s="11">
        <v>0</v>
      </c>
    </row>
    <row r="67" spans="1:26" ht="24.95" customHeight="1" x14ac:dyDescent="0.25">
      <c r="A67" s="163">
        <v>35</v>
      </c>
      <c r="B67" s="164" t="s">
        <v>31</v>
      </c>
      <c r="C67" s="182" t="s">
        <v>222</v>
      </c>
      <c r="D67" s="164" t="s">
        <v>223</v>
      </c>
      <c r="E67" s="164" t="s">
        <v>94</v>
      </c>
      <c r="F67" s="165">
        <v>382.4</v>
      </c>
      <c r="G67" s="166"/>
      <c r="H67" s="166"/>
      <c r="I67" s="167">
        <f>ROUND(F67*(G67+H67),2)</f>
        <v>0</v>
      </c>
      <c r="J67" s="167">
        <f>ROUND(F67*(N67),2)</f>
        <v>0</v>
      </c>
      <c r="K67" s="10">
        <f>ROUND(F67*(O67),2)</f>
        <v>0</v>
      </c>
      <c r="L67" s="10">
        <f>ROUND(F67*(G67),2)</f>
        <v>0</v>
      </c>
      <c r="M67" s="10">
        <f>ROUND(F67*(H67),2)</f>
        <v>0</v>
      </c>
      <c r="N67" s="11">
        <v>0</v>
      </c>
      <c r="O67" s="11"/>
      <c r="P67" s="162">
        <v>0</v>
      </c>
      <c r="Q67" s="162"/>
      <c r="R67" s="162">
        <v>0</v>
      </c>
      <c r="S67" s="162">
        <f>ROUND(F67*(P67),3)</f>
        <v>0</v>
      </c>
      <c r="T67" s="162"/>
      <c r="U67" s="162"/>
      <c r="V67" s="162">
        <f>ROUND(F67*(X67),3)</f>
        <v>0</v>
      </c>
      <c r="W67" s="11"/>
      <c r="X67" s="11">
        <v>0</v>
      </c>
      <c r="Y67" s="10"/>
      <c r="Z67" s="11">
        <v>0</v>
      </c>
    </row>
    <row r="68" spans="1:26" ht="24.95" customHeight="1" x14ac:dyDescent="0.25">
      <c r="A68" s="169">
        <v>36</v>
      </c>
      <c r="B68" s="170" t="s">
        <v>41</v>
      </c>
      <c r="C68" s="184" t="s">
        <v>224</v>
      </c>
      <c r="D68" s="170" t="s">
        <v>225</v>
      </c>
      <c r="E68" s="170" t="s">
        <v>94</v>
      </c>
      <c r="F68" s="171">
        <v>405</v>
      </c>
      <c r="G68" s="172"/>
      <c r="H68" s="172"/>
      <c r="I68" s="173">
        <f>ROUND(F68*(G68+H68),2)</f>
        <v>0</v>
      </c>
      <c r="J68" s="173">
        <f>ROUND(F68*(N68),2)</f>
        <v>0</v>
      </c>
      <c r="K68" s="10">
        <f>ROUND(F68*(O68),2)</f>
        <v>0</v>
      </c>
      <c r="L68" s="10">
        <f>ROUND(F68*(G68),2)</f>
        <v>0</v>
      </c>
      <c r="M68" s="10">
        <f>ROUND(F68*(H68),2)</f>
        <v>0</v>
      </c>
      <c r="N68" s="11">
        <v>0</v>
      </c>
      <c r="O68" s="11"/>
      <c r="P68" s="162">
        <v>0</v>
      </c>
      <c r="Q68" s="162"/>
      <c r="R68" s="162">
        <v>0</v>
      </c>
      <c r="S68" s="162">
        <f>ROUND(F68*(P68),3)</f>
        <v>0</v>
      </c>
      <c r="T68" s="162"/>
      <c r="U68" s="162"/>
      <c r="V68" s="162">
        <f>ROUND(F68*(X68),3)</f>
        <v>0</v>
      </c>
      <c r="W68" s="11"/>
      <c r="X68" s="11">
        <v>0</v>
      </c>
      <c r="Y68" s="10"/>
      <c r="Z68" s="11">
        <v>0</v>
      </c>
    </row>
    <row r="69" spans="1:26" ht="24.95" customHeight="1" x14ac:dyDescent="0.25">
      <c r="A69" s="163">
        <v>37</v>
      </c>
      <c r="B69" s="164" t="s">
        <v>215</v>
      </c>
      <c r="C69" s="182" t="s">
        <v>228</v>
      </c>
      <c r="D69" s="164" t="s">
        <v>229</v>
      </c>
      <c r="E69" s="164" t="s">
        <v>99</v>
      </c>
      <c r="F69" s="165">
        <v>6.09</v>
      </c>
      <c r="G69" s="166"/>
      <c r="H69" s="166"/>
      <c r="I69" s="167">
        <f>ROUND(F69*(G69+H69),2)</f>
        <v>0</v>
      </c>
      <c r="J69" s="167">
        <f>ROUND(F69*(N69),2)</f>
        <v>0</v>
      </c>
      <c r="K69" s="10">
        <f>ROUND(F69*(O69),2)</f>
        <v>0</v>
      </c>
      <c r="L69" s="10">
        <f>ROUND(F69*(G69),2)</f>
        <v>0</v>
      </c>
      <c r="M69" s="10">
        <f>ROUND(F69*(H69),2)</f>
        <v>0</v>
      </c>
      <c r="N69" s="11">
        <v>0</v>
      </c>
      <c r="O69" s="11"/>
      <c r="P69" s="162">
        <v>0</v>
      </c>
      <c r="Q69" s="162"/>
      <c r="R69" s="162">
        <v>0</v>
      </c>
      <c r="S69" s="162">
        <f>ROUND(F69*(P69),3)</f>
        <v>0</v>
      </c>
      <c r="T69" s="162"/>
      <c r="U69" s="162"/>
      <c r="V69" s="162">
        <f>ROUND(F69*(X69),3)</f>
        <v>0</v>
      </c>
      <c r="W69" s="11"/>
      <c r="X69" s="11">
        <v>0</v>
      </c>
      <c r="Y69" s="10"/>
      <c r="Z69" s="11">
        <v>0</v>
      </c>
    </row>
    <row r="70" spans="1:26" x14ac:dyDescent="0.25">
      <c r="A70" s="159"/>
      <c r="B70" s="11"/>
      <c r="C70" s="160" t="s">
        <v>208</v>
      </c>
      <c r="D70" s="161" t="s">
        <v>209</v>
      </c>
      <c r="E70" s="12"/>
      <c r="F70" s="158"/>
      <c r="G70" s="149">
        <f>ROUND((SUM(L64:L69))/1,2)</f>
        <v>0</v>
      </c>
      <c r="H70" s="149">
        <f>ROUND((SUM(M64:M69))/1,2)</f>
        <v>0</v>
      </c>
      <c r="I70" s="149">
        <f>ROUND((SUM(I64:I69))/1,2)</f>
        <v>0</v>
      </c>
      <c r="J70" s="149"/>
      <c r="K70" s="12"/>
      <c r="L70" s="12">
        <f>ROUND((SUM(L64:L69))/1,2)</f>
        <v>0</v>
      </c>
      <c r="M70" s="12">
        <f>ROUND((SUM(M64:M69))/1,2)</f>
        <v>0</v>
      </c>
      <c r="N70" s="12"/>
      <c r="O70" s="12"/>
      <c r="P70" s="158"/>
      <c r="Q70" s="158"/>
      <c r="R70" s="158"/>
      <c r="S70" s="158">
        <f>ROUND((SUM(S64:S69))/1,2)</f>
        <v>0.21</v>
      </c>
      <c r="T70" s="158"/>
      <c r="U70" s="158"/>
      <c r="V70" s="158">
        <f>ROUND((SUM(V64:V69))/1,2)</f>
        <v>0</v>
      </c>
      <c r="W70" s="11"/>
      <c r="X70" s="11"/>
      <c r="Y70" s="10"/>
      <c r="Z70" s="11"/>
    </row>
    <row r="71" spans="1:26" x14ac:dyDescent="0.25">
      <c r="A71" s="159"/>
      <c r="B71" s="11"/>
      <c r="C71" s="183"/>
      <c r="D71" s="11"/>
      <c r="E71" s="11"/>
      <c r="F71" s="162"/>
      <c r="G71" s="10"/>
      <c r="H71" s="10"/>
      <c r="I71" s="10"/>
      <c r="J71" s="10"/>
      <c r="K71" s="11"/>
      <c r="L71" s="11"/>
      <c r="M71" s="11"/>
      <c r="N71" s="11"/>
      <c r="O71" s="11"/>
      <c r="P71" s="162"/>
      <c r="Q71" s="162"/>
      <c r="R71" s="162"/>
      <c r="S71" s="162"/>
      <c r="T71" s="162"/>
      <c r="U71" s="162"/>
      <c r="V71" s="162"/>
      <c r="W71" s="11"/>
      <c r="X71" s="11"/>
      <c r="Y71" s="10"/>
      <c r="Z71" s="11"/>
    </row>
    <row r="72" spans="1:26" x14ac:dyDescent="0.25">
      <c r="A72" s="159"/>
      <c r="B72" s="11"/>
      <c r="C72" s="160" t="s">
        <v>230</v>
      </c>
      <c r="D72" s="161" t="s">
        <v>231</v>
      </c>
      <c r="E72" s="11"/>
      <c r="F72" s="162"/>
      <c r="G72" s="10"/>
      <c r="H72" s="10"/>
      <c r="I72" s="10"/>
      <c r="J72" s="10"/>
      <c r="K72" s="11"/>
      <c r="L72" s="11"/>
      <c r="M72" s="11"/>
      <c r="N72" s="11"/>
      <c r="O72" s="11"/>
      <c r="P72" s="162"/>
      <c r="Q72" s="162"/>
      <c r="R72" s="162"/>
      <c r="S72" s="162"/>
      <c r="T72" s="162"/>
      <c r="U72" s="162"/>
      <c r="V72" s="162"/>
      <c r="W72" s="11"/>
      <c r="X72" s="11"/>
      <c r="Y72" s="10"/>
      <c r="Z72" s="11"/>
    </row>
    <row r="73" spans="1:26" ht="24.95" customHeight="1" x14ac:dyDescent="0.25">
      <c r="A73" s="163">
        <v>38</v>
      </c>
      <c r="B73" s="164" t="s">
        <v>239</v>
      </c>
      <c r="C73" s="182" t="s">
        <v>240</v>
      </c>
      <c r="D73" s="164" t="s">
        <v>394</v>
      </c>
      <c r="E73" s="164" t="s">
        <v>34</v>
      </c>
      <c r="F73" s="165">
        <v>112</v>
      </c>
      <c r="G73" s="166"/>
      <c r="H73" s="166"/>
      <c r="I73" s="167">
        <f t="shared" ref="I73:I82" si="14">ROUND(F73*(G73+H73),2)</f>
        <v>0</v>
      </c>
      <c r="J73" s="167">
        <f t="shared" ref="J73:J82" si="15">ROUND(F73*(N73),2)</f>
        <v>0</v>
      </c>
      <c r="K73" s="10">
        <f t="shared" ref="K73:K82" si="16">ROUND(F73*(O73),2)</f>
        <v>0</v>
      </c>
      <c r="L73" s="10">
        <f t="shared" ref="L73:L82" si="17">ROUND(F73*(G73),2)</f>
        <v>0</v>
      </c>
      <c r="M73" s="10">
        <f t="shared" ref="M73:M82" si="18">ROUND(F73*(H73),2)</f>
        <v>0</v>
      </c>
      <c r="N73" s="11">
        <v>0</v>
      </c>
      <c r="O73" s="11"/>
      <c r="P73" s="162">
        <v>3.0393999999999998E-3</v>
      </c>
      <c r="Q73" s="162"/>
      <c r="R73" s="162">
        <v>3.0393999999999998E-3</v>
      </c>
      <c r="S73" s="162">
        <f t="shared" ref="S73:S82" si="19">ROUND(F73*(P73),3)</f>
        <v>0.34</v>
      </c>
      <c r="T73" s="162"/>
      <c r="U73" s="162"/>
      <c r="V73" s="162">
        <f t="shared" ref="V73:V82" si="20">ROUND(F73*(X73),3)</f>
        <v>0</v>
      </c>
      <c r="W73" s="11"/>
      <c r="X73" s="11">
        <v>0</v>
      </c>
      <c r="Y73" s="10"/>
      <c r="Z73" s="11">
        <v>0</v>
      </c>
    </row>
    <row r="74" spans="1:26" ht="24.95" customHeight="1" x14ac:dyDescent="0.25">
      <c r="A74" s="163">
        <v>39</v>
      </c>
      <c r="B74" s="164" t="s">
        <v>31</v>
      </c>
      <c r="C74" s="182" t="s">
        <v>395</v>
      </c>
      <c r="D74" s="164" t="s">
        <v>396</v>
      </c>
      <c r="E74" s="164" t="s">
        <v>38</v>
      </c>
      <c r="F74" s="165">
        <v>100</v>
      </c>
      <c r="G74" s="166"/>
      <c r="H74" s="166"/>
      <c r="I74" s="167">
        <f t="shared" si="14"/>
        <v>0</v>
      </c>
      <c r="J74" s="167">
        <f t="shared" si="15"/>
        <v>0</v>
      </c>
      <c r="K74" s="10">
        <f t="shared" si="16"/>
        <v>0</v>
      </c>
      <c r="L74" s="10">
        <f t="shared" si="17"/>
        <v>0</v>
      </c>
      <c r="M74" s="10">
        <f t="shared" si="18"/>
        <v>0</v>
      </c>
      <c r="N74" s="11">
        <v>0</v>
      </c>
      <c r="O74" s="11"/>
      <c r="P74" s="162">
        <v>0</v>
      </c>
      <c r="Q74" s="162"/>
      <c r="R74" s="162">
        <v>0</v>
      </c>
      <c r="S74" s="162">
        <f t="shared" si="19"/>
        <v>0</v>
      </c>
      <c r="T74" s="162"/>
      <c r="U74" s="162"/>
      <c r="V74" s="162">
        <f t="shared" si="20"/>
        <v>0</v>
      </c>
      <c r="W74" s="11"/>
      <c r="X74" s="11">
        <v>0</v>
      </c>
      <c r="Y74" s="10"/>
      <c r="Z74" s="11">
        <v>0</v>
      </c>
    </row>
    <row r="75" spans="1:26" ht="24.95" customHeight="1" x14ac:dyDescent="0.25">
      <c r="A75" s="169">
        <v>40</v>
      </c>
      <c r="B75" s="170" t="s">
        <v>41</v>
      </c>
      <c r="C75" s="184" t="s">
        <v>397</v>
      </c>
      <c r="D75" s="170" t="s">
        <v>398</v>
      </c>
      <c r="E75" s="170" t="s">
        <v>38</v>
      </c>
      <c r="F75" s="171">
        <v>100</v>
      </c>
      <c r="G75" s="172"/>
      <c r="H75" s="172"/>
      <c r="I75" s="173">
        <f t="shared" si="14"/>
        <v>0</v>
      </c>
      <c r="J75" s="173">
        <f t="shared" si="15"/>
        <v>0</v>
      </c>
      <c r="K75" s="10">
        <f t="shared" si="16"/>
        <v>0</v>
      </c>
      <c r="L75" s="10">
        <f t="shared" si="17"/>
        <v>0</v>
      </c>
      <c r="M75" s="10">
        <f t="shared" si="18"/>
        <v>0</v>
      </c>
      <c r="N75" s="11">
        <v>0</v>
      </c>
      <c r="O75" s="11"/>
      <c r="P75" s="162">
        <v>0</v>
      </c>
      <c r="Q75" s="162"/>
      <c r="R75" s="162">
        <v>0</v>
      </c>
      <c r="S75" s="162">
        <f t="shared" si="19"/>
        <v>0</v>
      </c>
      <c r="T75" s="162"/>
      <c r="U75" s="162"/>
      <c r="V75" s="162">
        <f t="shared" si="20"/>
        <v>0</v>
      </c>
      <c r="W75" s="11"/>
      <c r="X75" s="11">
        <v>0</v>
      </c>
      <c r="Y75" s="10"/>
      <c r="Z75" s="11">
        <v>0</v>
      </c>
    </row>
    <row r="76" spans="1:26" ht="24.95" customHeight="1" x14ac:dyDescent="0.25">
      <c r="A76" s="163">
        <v>41</v>
      </c>
      <c r="B76" s="164" t="s">
        <v>239</v>
      </c>
      <c r="C76" s="182" t="s">
        <v>399</v>
      </c>
      <c r="D76" s="164" t="s">
        <v>400</v>
      </c>
      <c r="E76" s="164" t="s">
        <v>34</v>
      </c>
      <c r="F76" s="165">
        <v>100</v>
      </c>
      <c r="G76" s="166"/>
      <c r="H76" s="166"/>
      <c r="I76" s="167">
        <f t="shared" si="14"/>
        <v>0</v>
      </c>
      <c r="J76" s="167">
        <f t="shared" si="15"/>
        <v>0</v>
      </c>
      <c r="K76" s="10">
        <f t="shared" si="16"/>
        <v>0</v>
      </c>
      <c r="L76" s="10">
        <f t="shared" si="17"/>
        <v>0</v>
      </c>
      <c r="M76" s="10">
        <f t="shared" si="18"/>
        <v>0</v>
      </c>
      <c r="N76" s="11">
        <v>0</v>
      </c>
      <c r="O76" s="11"/>
      <c r="P76" s="162">
        <v>1.4070616E-3</v>
      </c>
      <c r="Q76" s="162"/>
      <c r="R76" s="162">
        <v>1.4070616E-3</v>
      </c>
      <c r="S76" s="162">
        <f t="shared" si="19"/>
        <v>0.14099999999999999</v>
      </c>
      <c r="T76" s="162"/>
      <c r="U76" s="162"/>
      <c r="V76" s="162">
        <f t="shared" si="20"/>
        <v>0</v>
      </c>
      <c r="W76" s="11"/>
      <c r="X76" s="11">
        <v>0</v>
      </c>
      <c r="Y76" s="10"/>
      <c r="Z76" s="11">
        <v>0</v>
      </c>
    </row>
    <row r="77" spans="1:26" ht="24.95" customHeight="1" x14ac:dyDescent="0.25">
      <c r="A77" s="163">
        <v>42</v>
      </c>
      <c r="B77" s="164" t="s">
        <v>31</v>
      </c>
      <c r="C77" s="182" t="s">
        <v>246</v>
      </c>
      <c r="D77" s="164" t="s">
        <v>401</v>
      </c>
      <c r="E77" s="164" t="s">
        <v>34</v>
      </c>
      <c r="F77" s="165">
        <v>104</v>
      </c>
      <c r="G77" s="166"/>
      <c r="H77" s="166"/>
      <c r="I77" s="167">
        <f t="shared" si="14"/>
        <v>0</v>
      </c>
      <c r="J77" s="167">
        <f t="shared" si="15"/>
        <v>0</v>
      </c>
      <c r="K77" s="10">
        <f t="shared" si="16"/>
        <v>0</v>
      </c>
      <c r="L77" s="10">
        <f t="shared" si="17"/>
        <v>0</v>
      </c>
      <c r="M77" s="10">
        <f t="shared" si="18"/>
        <v>0</v>
      </c>
      <c r="N77" s="11">
        <v>0</v>
      </c>
      <c r="O77" s="11"/>
      <c r="P77" s="162">
        <v>0</v>
      </c>
      <c r="Q77" s="162"/>
      <c r="R77" s="162">
        <v>0</v>
      </c>
      <c r="S77" s="162">
        <f t="shared" si="19"/>
        <v>0</v>
      </c>
      <c r="T77" s="162"/>
      <c r="U77" s="162"/>
      <c r="V77" s="162">
        <f t="shared" si="20"/>
        <v>0</v>
      </c>
      <c r="W77" s="11"/>
      <c r="X77" s="11">
        <v>0</v>
      </c>
      <c r="Y77" s="10"/>
      <c r="Z77" s="11">
        <v>0</v>
      </c>
    </row>
    <row r="78" spans="1:26" ht="24.95" customHeight="1" x14ac:dyDescent="0.25">
      <c r="A78" s="163">
        <v>43</v>
      </c>
      <c r="B78" s="164" t="s">
        <v>31</v>
      </c>
      <c r="C78" s="182" t="s">
        <v>248</v>
      </c>
      <c r="D78" s="164" t="s">
        <v>249</v>
      </c>
      <c r="E78" s="164" t="s">
        <v>38</v>
      </c>
      <c r="F78" s="165">
        <v>12</v>
      </c>
      <c r="G78" s="166"/>
      <c r="H78" s="166"/>
      <c r="I78" s="167">
        <f t="shared" si="14"/>
        <v>0</v>
      </c>
      <c r="J78" s="167">
        <f t="shared" si="15"/>
        <v>0</v>
      </c>
      <c r="K78" s="10">
        <f t="shared" si="16"/>
        <v>0</v>
      </c>
      <c r="L78" s="10">
        <f t="shared" si="17"/>
        <v>0</v>
      </c>
      <c r="M78" s="10">
        <f t="shared" si="18"/>
        <v>0</v>
      </c>
      <c r="N78" s="11">
        <v>0</v>
      </c>
      <c r="O78" s="11"/>
      <c r="P78" s="162">
        <v>0</v>
      </c>
      <c r="Q78" s="162"/>
      <c r="R78" s="162">
        <v>0</v>
      </c>
      <c r="S78" s="162">
        <f t="shared" si="19"/>
        <v>0</v>
      </c>
      <c r="T78" s="162"/>
      <c r="U78" s="162"/>
      <c r="V78" s="162">
        <f t="shared" si="20"/>
        <v>0</v>
      </c>
      <c r="W78" s="11"/>
      <c r="X78" s="11">
        <v>0</v>
      </c>
      <c r="Y78" s="10"/>
      <c r="Z78" s="11">
        <v>0</v>
      </c>
    </row>
    <row r="79" spans="1:26" ht="24.95" customHeight="1" x14ac:dyDescent="0.25">
      <c r="A79" s="163">
        <v>44</v>
      </c>
      <c r="B79" s="164" t="s">
        <v>31</v>
      </c>
      <c r="C79" s="182" t="s">
        <v>250</v>
      </c>
      <c r="D79" s="164" t="s">
        <v>251</v>
      </c>
      <c r="E79" s="164" t="s">
        <v>38</v>
      </c>
      <c r="F79" s="165">
        <v>36</v>
      </c>
      <c r="G79" s="166"/>
      <c r="H79" s="166"/>
      <c r="I79" s="167">
        <f t="shared" si="14"/>
        <v>0</v>
      </c>
      <c r="J79" s="167">
        <f t="shared" si="15"/>
        <v>0</v>
      </c>
      <c r="K79" s="10">
        <f t="shared" si="16"/>
        <v>0</v>
      </c>
      <c r="L79" s="10">
        <f t="shared" si="17"/>
        <v>0</v>
      </c>
      <c r="M79" s="10">
        <f t="shared" si="18"/>
        <v>0</v>
      </c>
      <c r="N79" s="11">
        <v>0</v>
      </c>
      <c r="O79" s="11"/>
      <c r="P79" s="162">
        <v>0</v>
      </c>
      <c r="Q79" s="162"/>
      <c r="R79" s="162">
        <v>0</v>
      </c>
      <c r="S79" s="162">
        <f t="shared" si="19"/>
        <v>0</v>
      </c>
      <c r="T79" s="162"/>
      <c r="U79" s="162"/>
      <c r="V79" s="162">
        <f t="shared" si="20"/>
        <v>0</v>
      </c>
      <c r="W79" s="11"/>
      <c r="X79" s="11">
        <v>0</v>
      </c>
      <c r="Y79" s="10"/>
      <c r="Z79" s="11">
        <v>0</v>
      </c>
    </row>
    <row r="80" spans="1:26" ht="24.95" customHeight="1" x14ac:dyDescent="0.25">
      <c r="A80" s="169">
        <v>45</v>
      </c>
      <c r="B80" s="170" t="s">
        <v>252</v>
      </c>
      <c r="C80" s="184" t="s">
        <v>253</v>
      </c>
      <c r="D80" s="170" t="s">
        <v>254</v>
      </c>
      <c r="E80" s="170" t="s">
        <v>38</v>
      </c>
      <c r="F80" s="171">
        <v>36</v>
      </c>
      <c r="G80" s="172"/>
      <c r="H80" s="172"/>
      <c r="I80" s="173">
        <f t="shared" si="14"/>
        <v>0</v>
      </c>
      <c r="J80" s="173">
        <f t="shared" si="15"/>
        <v>0</v>
      </c>
      <c r="K80" s="10">
        <f t="shared" si="16"/>
        <v>0</v>
      </c>
      <c r="L80" s="10">
        <f t="shared" si="17"/>
        <v>0</v>
      </c>
      <c r="M80" s="10">
        <f t="shared" si="18"/>
        <v>0</v>
      </c>
      <c r="N80" s="11">
        <v>0</v>
      </c>
      <c r="O80" s="11"/>
      <c r="P80" s="162">
        <v>0</v>
      </c>
      <c r="Q80" s="162"/>
      <c r="R80" s="162">
        <v>0</v>
      </c>
      <c r="S80" s="162">
        <f t="shared" si="19"/>
        <v>0</v>
      </c>
      <c r="T80" s="162"/>
      <c r="U80" s="162"/>
      <c r="V80" s="162">
        <f t="shared" si="20"/>
        <v>0</v>
      </c>
      <c r="W80" s="11"/>
      <c r="X80" s="11">
        <v>0</v>
      </c>
      <c r="Y80" s="10"/>
      <c r="Z80" s="11">
        <v>0</v>
      </c>
    </row>
    <row r="81" spans="1:26" ht="24.95" customHeight="1" x14ac:dyDescent="0.25">
      <c r="A81" s="163">
        <v>46</v>
      </c>
      <c r="B81" s="164" t="s">
        <v>31</v>
      </c>
      <c r="C81" s="182" t="s">
        <v>255</v>
      </c>
      <c r="D81" s="164" t="s">
        <v>256</v>
      </c>
      <c r="E81" s="164" t="s">
        <v>34</v>
      </c>
      <c r="F81" s="165">
        <v>36</v>
      </c>
      <c r="G81" s="166"/>
      <c r="H81" s="166"/>
      <c r="I81" s="167">
        <f t="shared" si="14"/>
        <v>0</v>
      </c>
      <c r="J81" s="167">
        <f t="shared" si="15"/>
        <v>0</v>
      </c>
      <c r="K81" s="10">
        <f t="shared" si="16"/>
        <v>0</v>
      </c>
      <c r="L81" s="10">
        <f t="shared" si="17"/>
        <v>0</v>
      </c>
      <c r="M81" s="10">
        <f t="shared" si="18"/>
        <v>0</v>
      </c>
      <c r="N81" s="11">
        <v>0</v>
      </c>
      <c r="O81" s="11"/>
      <c r="P81" s="162">
        <v>0</v>
      </c>
      <c r="Q81" s="162"/>
      <c r="R81" s="162">
        <v>0</v>
      </c>
      <c r="S81" s="162">
        <f t="shared" si="19"/>
        <v>0</v>
      </c>
      <c r="T81" s="162"/>
      <c r="U81" s="162"/>
      <c r="V81" s="162">
        <f t="shared" si="20"/>
        <v>0</v>
      </c>
      <c r="W81" s="11"/>
      <c r="X81" s="11">
        <v>0</v>
      </c>
      <c r="Y81" s="10"/>
      <c r="Z81" s="11">
        <v>0</v>
      </c>
    </row>
    <row r="82" spans="1:26" ht="24.95" customHeight="1" x14ac:dyDescent="0.25">
      <c r="A82" s="163">
        <v>47</v>
      </c>
      <c r="B82" s="164" t="s">
        <v>257</v>
      </c>
      <c r="C82" s="182" t="s">
        <v>258</v>
      </c>
      <c r="D82" s="164" t="s">
        <v>259</v>
      </c>
      <c r="E82" s="164" t="s">
        <v>99</v>
      </c>
      <c r="F82" s="165">
        <v>1</v>
      </c>
      <c r="G82" s="166"/>
      <c r="H82" s="166"/>
      <c r="I82" s="167">
        <f t="shared" si="14"/>
        <v>0</v>
      </c>
      <c r="J82" s="167">
        <f t="shared" si="15"/>
        <v>0</v>
      </c>
      <c r="K82" s="10">
        <f t="shared" si="16"/>
        <v>0</v>
      </c>
      <c r="L82" s="10">
        <f t="shared" si="17"/>
        <v>0</v>
      </c>
      <c r="M82" s="10">
        <f t="shared" si="18"/>
        <v>0</v>
      </c>
      <c r="N82" s="11">
        <v>0</v>
      </c>
      <c r="O82" s="11"/>
      <c r="P82" s="162">
        <v>0</v>
      </c>
      <c r="Q82" s="162"/>
      <c r="R82" s="162">
        <v>0</v>
      </c>
      <c r="S82" s="162">
        <f t="shared" si="19"/>
        <v>0</v>
      </c>
      <c r="T82" s="162"/>
      <c r="U82" s="162"/>
      <c r="V82" s="162">
        <f t="shared" si="20"/>
        <v>0</v>
      </c>
      <c r="W82" s="11"/>
      <c r="X82" s="11">
        <v>0</v>
      </c>
      <c r="Y82" s="10"/>
      <c r="Z82" s="11">
        <v>0</v>
      </c>
    </row>
    <row r="83" spans="1:26" x14ac:dyDescent="0.25">
      <c r="A83" s="159"/>
      <c r="B83" s="11"/>
      <c r="C83" s="160" t="s">
        <v>230</v>
      </c>
      <c r="D83" s="161" t="s">
        <v>231</v>
      </c>
      <c r="E83" s="12"/>
      <c r="F83" s="158"/>
      <c r="G83" s="149">
        <f>ROUND((SUM(L72:L82))/1,2)</f>
        <v>0</v>
      </c>
      <c r="H83" s="149">
        <f>ROUND((SUM(M72:M82))/1,2)</f>
        <v>0</v>
      </c>
      <c r="I83" s="149">
        <f>ROUND((SUM(I72:I82))/1,2)</f>
        <v>0</v>
      </c>
      <c r="J83" s="149"/>
      <c r="K83" s="12"/>
      <c r="L83" s="12">
        <f>ROUND((SUM(L72:L82))/1,2)</f>
        <v>0</v>
      </c>
      <c r="M83" s="12">
        <f>ROUND((SUM(M72:M82))/1,2)</f>
        <v>0</v>
      </c>
      <c r="N83" s="12"/>
      <c r="O83" s="12"/>
      <c r="P83" s="158"/>
      <c r="Q83" s="158"/>
      <c r="R83" s="158"/>
      <c r="S83" s="158">
        <f>ROUND((SUM(S72:S82))/1,2)</f>
        <v>0.48</v>
      </c>
      <c r="T83" s="158"/>
      <c r="U83" s="158"/>
      <c r="V83" s="158">
        <f>ROUND((SUM(V72:V82))/1,2)</f>
        <v>0</v>
      </c>
      <c r="W83" s="11"/>
      <c r="X83" s="11"/>
      <c r="Y83" s="10"/>
      <c r="Z83" s="11"/>
    </row>
    <row r="84" spans="1:26" x14ac:dyDescent="0.25">
      <c r="A84" s="159"/>
      <c r="B84" s="11"/>
      <c r="C84" s="183"/>
      <c r="D84" s="11"/>
      <c r="E84" s="11"/>
      <c r="F84" s="162"/>
      <c r="G84" s="10"/>
      <c r="H84" s="10"/>
      <c r="I84" s="10"/>
      <c r="J84" s="10"/>
      <c r="K84" s="11"/>
      <c r="L84" s="11"/>
      <c r="M84" s="11"/>
      <c r="N84" s="11"/>
      <c r="O84" s="11"/>
      <c r="P84" s="162"/>
      <c r="Q84" s="162"/>
      <c r="R84" s="162"/>
      <c r="S84" s="162"/>
      <c r="T84" s="162"/>
      <c r="U84" s="162"/>
      <c r="V84" s="162"/>
      <c r="W84" s="11"/>
      <c r="X84" s="11"/>
      <c r="Y84" s="10"/>
      <c r="Z84" s="11"/>
    </row>
    <row r="85" spans="1:26" x14ac:dyDescent="0.25">
      <c r="A85" s="159"/>
      <c r="B85" s="11"/>
      <c r="C85" s="160" t="s">
        <v>260</v>
      </c>
      <c r="D85" s="161" t="s">
        <v>261</v>
      </c>
      <c r="E85" s="11"/>
      <c r="F85" s="162"/>
      <c r="G85" s="10"/>
      <c r="H85" s="10"/>
      <c r="I85" s="10"/>
      <c r="J85" s="10"/>
      <c r="K85" s="11"/>
      <c r="L85" s="11"/>
      <c r="M85" s="11"/>
      <c r="N85" s="11"/>
      <c r="O85" s="11"/>
      <c r="P85" s="162"/>
      <c r="Q85" s="162"/>
      <c r="R85" s="162"/>
      <c r="S85" s="162"/>
      <c r="T85" s="162"/>
      <c r="U85" s="162"/>
      <c r="V85" s="162"/>
      <c r="W85" s="11"/>
      <c r="X85" s="11"/>
      <c r="Y85" s="10"/>
      <c r="Z85" s="11"/>
    </row>
    <row r="86" spans="1:26" ht="24.95" customHeight="1" x14ac:dyDescent="0.25">
      <c r="A86" s="163">
        <v>48</v>
      </c>
      <c r="B86" s="164" t="s">
        <v>262</v>
      </c>
      <c r="C86" s="182" t="s">
        <v>263</v>
      </c>
      <c r="D86" s="164" t="s">
        <v>264</v>
      </c>
      <c r="E86" s="164" t="s">
        <v>34</v>
      </c>
      <c r="F86" s="165">
        <v>256</v>
      </c>
      <c r="G86" s="166"/>
      <c r="H86" s="166"/>
      <c r="I86" s="167">
        <f>ROUND(F86*(G86+H86),2)</f>
        <v>0</v>
      </c>
      <c r="J86" s="167">
        <f>ROUND(F86*(N86),2)</f>
        <v>0</v>
      </c>
      <c r="K86" s="10">
        <f>ROUND(F86*(O86),2)</f>
        <v>0</v>
      </c>
      <c r="L86" s="10">
        <f>ROUND(F86*(G86),2)</f>
        <v>0</v>
      </c>
      <c r="M86" s="10">
        <f>ROUND(F86*(H86),2)</f>
        <v>0</v>
      </c>
      <c r="N86" s="11">
        <v>0</v>
      </c>
      <c r="O86" s="11"/>
      <c r="P86" s="162">
        <v>0</v>
      </c>
      <c r="Q86" s="162"/>
      <c r="R86" s="162">
        <v>0</v>
      </c>
      <c r="S86" s="162">
        <f>ROUND(F86*(P86),3)</f>
        <v>0</v>
      </c>
      <c r="T86" s="162"/>
      <c r="U86" s="162"/>
      <c r="V86" s="162">
        <f>ROUND(F86*(X86),3)</f>
        <v>0</v>
      </c>
      <c r="W86" s="11"/>
      <c r="X86" s="11">
        <v>0</v>
      </c>
      <c r="Y86" s="10"/>
      <c r="Z86" s="11">
        <v>0</v>
      </c>
    </row>
    <row r="87" spans="1:26" x14ac:dyDescent="0.25">
      <c r="A87" s="159"/>
      <c r="B87" s="11"/>
      <c r="C87" s="160" t="s">
        <v>260</v>
      </c>
      <c r="D87" s="12" t="s">
        <v>261</v>
      </c>
      <c r="E87" s="12"/>
      <c r="F87" s="158"/>
      <c r="G87" s="149">
        <f>ROUND((SUM(L85:L86))/1,2)</f>
        <v>0</v>
      </c>
      <c r="H87" s="149">
        <f>ROUND((SUM(M85:M86))/1,2)</f>
        <v>0</v>
      </c>
      <c r="I87" s="149">
        <f>ROUND((SUM(I85:I86))/1,2)</f>
        <v>0</v>
      </c>
      <c r="J87" s="149"/>
      <c r="K87" s="149"/>
      <c r="L87" s="149">
        <f>ROUND((SUM(L85:L86))/1,2)</f>
        <v>0</v>
      </c>
      <c r="M87" s="149">
        <f>ROUND((SUM(M85:M86))/1,2)</f>
        <v>0</v>
      </c>
      <c r="N87" s="12"/>
      <c r="O87" s="12"/>
      <c r="P87" s="158"/>
      <c r="Q87" s="158"/>
      <c r="R87" s="158"/>
      <c r="S87" s="158">
        <f>ROUND((SUM(S85:S86))/1,2)</f>
        <v>0</v>
      </c>
      <c r="T87" s="158"/>
      <c r="U87" s="158"/>
      <c r="V87" s="158">
        <f>ROUND((SUM(V85:V86))/1,2)</f>
        <v>0</v>
      </c>
      <c r="W87" s="11"/>
      <c r="X87" s="11"/>
      <c r="Y87" s="10"/>
      <c r="Z87" s="11"/>
    </row>
    <row r="88" spans="1:26" x14ac:dyDescent="0.25">
      <c r="A88" s="159"/>
      <c r="B88" s="11"/>
      <c r="C88" s="183"/>
      <c r="D88" s="11"/>
      <c r="E88" s="11"/>
      <c r="F88" s="162"/>
      <c r="G88" s="10"/>
      <c r="H88" s="10"/>
      <c r="I88" s="10"/>
      <c r="J88" s="10"/>
      <c r="K88" s="10"/>
      <c r="L88" s="10"/>
      <c r="M88" s="10"/>
      <c r="N88" s="11"/>
      <c r="O88" s="11"/>
      <c r="P88" s="162"/>
      <c r="Q88" s="162"/>
      <c r="R88" s="162"/>
      <c r="S88" s="162"/>
      <c r="T88" s="162"/>
      <c r="U88" s="162"/>
      <c r="V88" s="162"/>
      <c r="W88" s="11"/>
      <c r="X88" s="11"/>
      <c r="Y88" s="10"/>
      <c r="Z88" s="11"/>
    </row>
    <row r="89" spans="1:26" x14ac:dyDescent="0.25">
      <c r="A89" s="159"/>
      <c r="B89" s="11"/>
      <c r="C89" s="160"/>
      <c r="D89" s="12" t="s">
        <v>151</v>
      </c>
      <c r="E89" s="12"/>
      <c r="F89" s="158"/>
      <c r="G89" s="149">
        <f>ROUND((SUM(L43:L88))/2,2)</f>
        <v>0</v>
      </c>
      <c r="H89" s="149">
        <f>ROUND((SUM(M43:M88))/2,2)</f>
        <v>0</v>
      </c>
      <c r="I89" s="149">
        <f>ROUND((SUM(I43:I88))/2,2)</f>
        <v>0</v>
      </c>
      <c r="J89" s="149"/>
      <c r="K89" s="149"/>
      <c r="L89" s="149">
        <f>ROUND((SUM(L43:L88))/2,2)</f>
        <v>0</v>
      </c>
      <c r="M89" s="149">
        <f>ROUND((SUM(M43:M88))/2,2)</f>
        <v>0</v>
      </c>
      <c r="N89" s="12"/>
      <c r="O89" s="12"/>
      <c r="P89" s="158"/>
      <c r="Q89" s="158"/>
      <c r="R89" s="158"/>
      <c r="S89" s="158">
        <f>ROUND((SUM(S43:S88))/2,2)</f>
        <v>1.1200000000000001</v>
      </c>
      <c r="T89" s="158"/>
      <c r="U89" s="158"/>
      <c r="V89" s="158">
        <f>ROUND((SUM(V43:V88))/2,2)</f>
        <v>2.81</v>
      </c>
      <c r="W89" s="11"/>
      <c r="X89" s="11"/>
      <c r="Y89" s="10"/>
      <c r="Z89" s="11"/>
    </row>
    <row r="90" spans="1:26" x14ac:dyDescent="0.25">
      <c r="A90" s="159"/>
      <c r="B90" s="11"/>
      <c r="C90" s="183"/>
      <c r="D90" s="11"/>
      <c r="E90" s="11"/>
      <c r="F90" s="162"/>
      <c r="G90" s="10"/>
      <c r="H90" s="10"/>
      <c r="I90" s="10"/>
      <c r="J90" s="10"/>
      <c r="K90" s="10"/>
      <c r="L90" s="10"/>
      <c r="M90" s="10"/>
      <c r="N90" s="11"/>
      <c r="O90" s="11"/>
      <c r="P90" s="162"/>
      <c r="Q90" s="162"/>
      <c r="R90" s="162"/>
      <c r="S90" s="162"/>
      <c r="T90" s="162"/>
      <c r="U90" s="162"/>
      <c r="V90" s="162"/>
      <c r="W90" s="11"/>
      <c r="X90" s="11"/>
      <c r="Y90" s="10"/>
      <c r="Z90" s="11"/>
    </row>
    <row r="91" spans="1:26" x14ac:dyDescent="0.25">
      <c r="A91" s="176"/>
      <c r="B91" s="177"/>
      <c r="C91" s="185"/>
      <c r="D91" s="177" t="s">
        <v>273</v>
      </c>
      <c r="E91" s="177"/>
      <c r="F91" s="178"/>
      <c r="G91" s="179">
        <f>ROUND((SUM(L9:L90))/3,2)</f>
        <v>0</v>
      </c>
      <c r="H91" s="179">
        <f>ROUND((SUM(M9:M90))/3,2)</f>
        <v>0</v>
      </c>
      <c r="I91" s="179">
        <f>ROUND((SUM(I9:I90))/3,2)</f>
        <v>0</v>
      </c>
      <c r="J91" s="179"/>
      <c r="K91" s="179">
        <f>ROUND((SUM(K9:K90))/3,2)</f>
        <v>0</v>
      </c>
      <c r="L91" s="179">
        <f>ROUND((SUM(L9:L90))/3,2)</f>
        <v>0</v>
      </c>
      <c r="M91" s="179">
        <f>ROUND((SUM(M9:M90))/3,2)</f>
        <v>0</v>
      </c>
      <c r="N91" s="177"/>
      <c r="O91" s="177"/>
      <c r="P91" s="178"/>
      <c r="Q91" s="178"/>
      <c r="R91" s="178"/>
      <c r="S91" s="178">
        <f>ROUND((SUM(S9:S90))/3,2)</f>
        <v>34.159999999999997</v>
      </c>
      <c r="T91" s="178"/>
      <c r="U91" s="178"/>
      <c r="V91" s="178">
        <f>ROUND((SUM(V9:V90))/3,2)</f>
        <v>96.08</v>
      </c>
      <c r="W91" s="11"/>
      <c r="X91" s="10"/>
      <c r="Y91" s="10">
        <f>(SUM(Y9:Y90))</f>
        <v>0</v>
      </c>
      <c r="Z91" s="11">
        <f>(SUM(Z9:Z90))</f>
        <v>0</v>
      </c>
    </row>
    <row r="92" spans="1:26" x14ac:dyDescent="0.25">
      <c r="A92" s="159"/>
      <c r="B92" s="11"/>
      <c r="C92" s="183"/>
      <c r="D92" s="11"/>
      <c r="E92" s="11"/>
      <c r="F92" s="162"/>
      <c r="G92" s="10"/>
      <c r="H92" s="10"/>
      <c r="I92" s="10"/>
      <c r="J92" s="10"/>
      <c r="K92" s="11"/>
      <c r="L92" s="11"/>
      <c r="M92" s="11"/>
      <c r="N92" s="11"/>
      <c r="O92" s="11"/>
      <c r="P92" s="162"/>
      <c r="Q92" s="162"/>
      <c r="R92" s="162"/>
      <c r="S92" s="162"/>
      <c r="T92" s="162"/>
      <c r="U92" s="162"/>
      <c r="V92" s="162"/>
      <c r="W92" s="11"/>
      <c r="X92" s="11"/>
      <c r="Y92" s="10"/>
      <c r="Z92" s="11"/>
    </row>
    <row r="93" spans="1:26" x14ac:dyDescent="0.25">
      <c r="G93" s="3"/>
      <c r="H93" s="3"/>
      <c r="I93" s="3"/>
    </row>
    <row r="94" spans="1:26" x14ac:dyDescent="0.25">
      <c r="G94" s="3"/>
      <c r="H94" s="3"/>
      <c r="I94" s="3"/>
    </row>
    <row r="95" spans="1:26" hidden="1" x14ac:dyDescent="0.25">
      <c r="G95" s="3"/>
      <c r="H95" s="3"/>
      <c r="I95" s="3"/>
    </row>
    <row r="96" spans="1:26" hidden="1" x14ac:dyDescent="0.25">
      <c r="G96" s="3"/>
      <c r="H96" s="3"/>
      <c r="I96" s="3"/>
    </row>
    <row r="97" spans="7:9" hidden="1" x14ac:dyDescent="0.25">
      <c r="G97" s="3"/>
      <c r="H97" s="3"/>
      <c r="I97" s="3"/>
    </row>
    <row r="98" spans="7:9" hidden="1" x14ac:dyDescent="0.25">
      <c r="G98" s="3"/>
      <c r="H98" s="3"/>
      <c r="I98" s="3"/>
    </row>
    <row r="99" spans="7:9" hidden="1" x14ac:dyDescent="0.25">
      <c r="G99" s="3"/>
      <c r="H99" s="3"/>
      <c r="I99" s="3"/>
    </row>
    <row r="100" spans="7:9" hidden="1" x14ac:dyDescent="0.25">
      <c r="G100" s="3"/>
      <c r="H100" s="3"/>
      <c r="I100" s="3"/>
    </row>
    <row r="101" spans="7:9" hidden="1" x14ac:dyDescent="0.25">
      <c r="G101" s="3"/>
      <c r="H101" s="3"/>
      <c r="I101" s="3"/>
    </row>
    <row r="102" spans="7:9" hidden="1" x14ac:dyDescent="0.25">
      <c r="G102" s="3"/>
      <c r="H102" s="3"/>
      <c r="I102" s="3"/>
    </row>
    <row r="103" spans="7:9" hidden="1" x14ac:dyDescent="0.25">
      <c r="G103" s="3"/>
      <c r="H103" s="3"/>
      <c r="I103" s="3"/>
    </row>
    <row r="104" spans="7:9" hidden="1" x14ac:dyDescent="0.25">
      <c r="G104" s="3"/>
      <c r="H104" s="3"/>
      <c r="I104" s="3"/>
    </row>
    <row r="105" spans="7:9" hidden="1" x14ac:dyDescent="0.25">
      <c r="G105" s="3"/>
      <c r="H105" s="3"/>
      <c r="I105" s="3"/>
    </row>
    <row r="106" spans="7:9" hidden="1" x14ac:dyDescent="0.25">
      <c r="G106" s="3"/>
      <c r="H106" s="3"/>
      <c r="I106" s="3"/>
    </row>
    <row r="107" spans="7:9" hidden="1" x14ac:dyDescent="0.25">
      <c r="G107" s="3"/>
      <c r="H107" s="3"/>
      <c r="I107" s="3"/>
    </row>
    <row r="108" spans="7:9" hidden="1" x14ac:dyDescent="0.25">
      <c r="G108" s="3"/>
      <c r="H108" s="3"/>
      <c r="I108" s="3"/>
    </row>
    <row r="109" spans="7:9" hidden="1" x14ac:dyDescent="0.25">
      <c r="G109" s="3"/>
      <c r="H109" s="3"/>
      <c r="I109" s="3"/>
    </row>
    <row r="110" spans="7:9" hidden="1" x14ac:dyDescent="0.25">
      <c r="G110" s="3"/>
      <c r="H110" s="3"/>
      <c r="I110" s="3"/>
    </row>
    <row r="111" spans="7:9" hidden="1" x14ac:dyDescent="0.25">
      <c r="G111" s="3"/>
      <c r="H111" s="3"/>
      <c r="I111" s="3"/>
    </row>
    <row r="112" spans="7:9" hidden="1" x14ac:dyDescent="0.25">
      <c r="G112" s="3"/>
      <c r="H112" s="3"/>
      <c r="I112" s="3"/>
    </row>
    <row r="113" spans="7:9" hidden="1" x14ac:dyDescent="0.25">
      <c r="G113" s="3"/>
      <c r="H113" s="3"/>
      <c r="I113" s="3"/>
    </row>
    <row r="114" spans="7:9" hidden="1" x14ac:dyDescent="0.25">
      <c r="G114" s="3"/>
      <c r="H114" s="3"/>
      <c r="I114" s="3"/>
    </row>
    <row r="115" spans="7:9" hidden="1" x14ac:dyDescent="0.25">
      <c r="G115" s="3"/>
      <c r="H115" s="3"/>
      <c r="I115" s="3"/>
    </row>
    <row r="116" spans="7:9" hidden="1" x14ac:dyDescent="0.25">
      <c r="G116" s="3"/>
      <c r="H116" s="3"/>
      <c r="I116" s="3"/>
    </row>
    <row r="117" spans="7:9" hidden="1" x14ac:dyDescent="0.25">
      <c r="G117" s="3"/>
      <c r="H117" s="3"/>
      <c r="I117" s="3"/>
    </row>
    <row r="118" spans="7:9" hidden="1" x14ac:dyDescent="0.25">
      <c r="G118" s="3"/>
      <c r="H118" s="3"/>
      <c r="I118" s="3"/>
    </row>
    <row r="119" spans="7:9" hidden="1" x14ac:dyDescent="0.25">
      <c r="G119" s="3"/>
      <c r="H119" s="3"/>
      <c r="I119" s="3"/>
    </row>
    <row r="120" spans="7:9" hidden="1" x14ac:dyDescent="0.25">
      <c r="G120" s="3"/>
      <c r="H120" s="3"/>
      <c r="I120" s="3"/>
    </row>
    <row r="121" spans="7:9" hidden="1" x14ac:dyDescent="0.25">
      <c r="G121" s="3"/>
      <c r="H121" s="3"/>
      <c r="I121" s="3"/>
    </row>
    <row r="122" spans="7:9" hidden="1" x14ac:dyDescent="0.25">
      <c r="G122" s="3"/>
      <c r="H122" s="3"/>
      <c r="I122" s="3"/>
    </row>
    <row r="123" spans="7:9" hidden="1" x14ac:dyDescent="0.25">
      <c r="G123" s="3"/>
      <c r="H123" s="3"/>
      <c r="I123" s="3"/>
    </row>
    <row r="124" spans="7:9" hidden="1" x14ac:dyDescent="0.25">
      <c r="G124" s="3"/>
      <c r="H124" s="3"/>
      <c r="I124" s="3"/>
    </row>
    <row r="125" spans="7:9" hidden="1" x14ac:dyDescent="0.25">
      <c r="G125" s="3"/>
      <c r="H125" s="3"/>
      <c r="I125" s="3"/>
    </row>
    <row r="126" spans="7:9" hidden="1" x14ac:dyDescent="0.25">
      <c r="G126" s="3"/>
      <c r="H126" s="3"/>
      <c r="I126" s="3"/>
    </row>
    <row r="127" spans="7:9" hidden="1" x14ac:dyDescent="0.25">
      <c r="G127" s="3"/>
      <c r="H127" s="3"/>
      <c r="I127" s="3"/>
    </row>
    <row r="128" spans="7:9" hidden="1" x14ac:dyDescent="0.25">
      <c r="G128" s="3"/>
      <c r="H128" s="3"/>
      <c r="I128" s="3"/>
    </row>
    <row r="129" spans="7:9" hidden="1" x14ac:dyDescent="0.25">
      <c r="G129" s="3"/>
      <c r="H129" s="3"/>
      <c r="I129" s="3"/>
    </row>
    <row r="130" spans="7:9" hidden="1" x14ac:dyDescent="0.25">
      <c r="G130" s="3"/>
      <c r="H130" s="3"/>
      <c r="I130" s="3"/>
    </row>
    <row r="131" spans="7:9" hidden="1" x14ac:dyDescent="0.25">
      <c r="G131" s="3"/>
      <c r="H131" s="3"/>
      <c r="I131" s="3"/>
    </row>
    <row r="132" spans="7:9" hidden="1" x14ac:dyDescent="0.25">
      <c r="G132" s="3"/>
      <c r="H132" s="3"/>
      <c r="I132" s="3"/>
    </row>
    <row r="133" spans="7:9" hidden="1" x14ac:dyDescent="0.25">
      <c r="G133" s="3"/>
      <c r="H133" s="3"/>
      <c r="I133" s="3"/>
    </row>
    <row r="134" spans="7:9" hidden="1" x14ac:dyDescent="0.25">
      <c r="G134" s="3"/>
      <c r="H134" s="3"/>
      <c r="I134" s="3"/>
    </row>
    <row r="135" spans="7:9" hidden="1" x14ac:dyDescent="0.25">
      <c r="G135" s="3"/>
      <c r="H135" s="3"/>
      <c r="I135" s="3"/>
    </row>
    <row r="136" spans="7:9" hidden="1" x14ac:dyDescent="0.25">
      <c r="G136" s="3"/>
      <c r="H136" s="3"/>
      <c r="I136" s="3"/>
    </row>
    <row r="137" spans="7:9" hidden="1" x14ac:dyDescent="0.25">
      <c r="G137" s="3"/>
      <c r="H137" s="3"/>
      <c r="I137" s="3"/>
    </row>
    <row r="138" spans="7:9" hidden="1" x14ac:dyDescent="0.25">
      <c r="G138" s="3"/>
      <c r="H138" s="3"/>
      <c r="I138" s="3"/>
    </row>
    <row r="139" spans="7:9" hidden="1" x14ac:dyDescent="0.25">
      <c r="G139" s="3"/>
      <c r="H139" s="3"/>
      <c r="I139" s="3"/>
    </row>
    <row r="140" spans="7:9" hidden="1" x14ac:dyDescent="0.25">
      <c r="G140" s="3"/>
      <c r="H140" s="3"/>
      <c r="I140" s="3"/>
    </row>
    <row r="141" spans="7:9" hidden="1" x14ac:dyDescent="0.25">
      <c r="G141" s="3"/>
      <c r="H141" s="3"/>
      <c r="I141" s="3"/>
    </row>
    <row r="142" spans="7:9" hidden="1" x14ac:dyDescent="0.25">
      <c r="G142" s="3"/>
      <c r="H142" s="3"/>
      <c r="I142" s="3"/>
    </row>
    <row r="143" spans="7:9" hidden="1" x14ac:dyDescent="0.25">
      <c r="G143" s="3"/>
      <c r="H143" s="3"/>
      <c r="I143" s="3"/>
    </row>
    <row r="144" spans="7:9" hidden="1" x14ac:dyDescent="0.25">
      <c r="G144" s="3"/>
      <c r="H144" s="3"/>
      <c r="I144" s="3"/>
    </row>
    <row r="145" spans="7:9" hidden="1" x14ac:dyDescent="0.25">
      <c r="G145" s="3"/>
      <c r="H145" s="3"/>
      <c r="I145" s="3"/>
    </row>
    <row r="146" spans="7:9" hidden="1" x14ac:dyDescent="0.25">
      <c r="G146" s="3"/>
      <c r="H146" s="3"/>
      <c r="I146" s="3"/>
    </row>
    <row r="147" spans="7:9" hidden="1" x14ac:dyDescent="0.25">
      <c r="G147" s="3"/>
      <c r="H147" s="3"/>
      <c r="I147" s="3"/>
    </row>
    <row r="148" spans="7:9" hidden="1" x14ac:dyDescent="0.25">
      <c r="G148" s="3"/>
      <c r="H148" s="3"/>
      <c r="I148" s="3"/>
    </row>
    <row r="149" spans="7:9" hidden="1" x14ac:dyDescent="0.25">
      <c r="G149" s="3"/>
      <c r="H149" s="3"/>
      <c r="I149" s="3"/>
    </row>
    <row r="150" spans="7:9" hidden="1" x14ac:dyDescent="0.25">
      <c r="G150" s="3"/>
      <c r="H150" s="3"/>
      <c r="I150" s="3"/>
    </row>
    <row r="151" spans="7:9" hidden="1" x14ac:dyDescent="0.25">
      <c r="G151" s="3"/>
      <c r="H151" s="3"/>
      <c r="I151" s="3"/>
    </row>
    <row r="152" spans="7:9" hidden="1" x14ac:dyDescent="0.25">
      <c r="G152" s="3"/>
      <c r="H152" s="3"/>
      <c r="I152" s="3"/>
    </row>
    <row r="153" spans="7:9" hidden="1" x14ac:dyDescent="0.25">
      <c r="G153" s="3"/>
      <c r="H153" s="3"/>
      <c r="I153" s="3"/>
    </row>
    <row r="154" spans="7:9" hidden="1" x14ac:dyDescent="0.25">
      <c r="G154" s="3"/>
      <c r="H154" s="3"/>
      <c r="I154" s="3"/>
    </row>
    <row r="155" spans="7:9" hidden="1" x14ac:dyDescent="0.25">
      <c r="G155" s="3"/>
      <c r="H155" s="3"/>
      <c r="I155" s="3"/>
    </row>
    <row r="156" spans="7:9" hidden="1" x14ac:dyDescent="0.25">
      <c r="G156" s="3"/>
      <c r="H156" s="3"/>
      <c r="I156" s="3"/>
    </row>
    <row r="157" spans="7:9" hidden="1" x14ac:dyDescent="0.25">
      <c r="G157" s="3"/>
      <c r="H157" s="3"/>
      <c r="I157" s="3"/>
    </row>
    <row r="158" spans="7:9" hidden="1" x14ac:dyDescent="0.25">
      <c r="G158" s="3"/>
      <c r="H158" s="3"/>
      <c r="I158" s="3"/>
    </row>
    <row r="159" spans="7:9" hidden="1" x14ac:dyDescent="0.25">
      <c r="G159" s="3"/>
      <c r="H159" s="3"/>
      <c r="I159" s="3"/>
    </row>
    <row r="160" spans="7:9" hidden="1" x14ac:dyDescent="0.25">
      <c r="G160" s="3"/>
      <c r="H160" s="3"/>
      <c r="I160" s="3"/>
    </row>
    <row r="161" spans="7:9" hidden="1" x14ac:dyDescent="0.25">
      <c r="G161" s="3"/>
      <c r="H161" s="3"/>
      <c r="I161" s="3"/>
    </row>
    <row r="162" spans="7:9" hidden="1" x14ac:dyDescent="0.25">
      <c r="G162" s="3"/>
      <c r="H162" s="3"/>
      <c r="I162" s="3"/>
    </row>
    <row r="163" spans="7:9" hidden="1" x14ac:dyDescent="0.25">
      <c r="G163" s="3"/>
      <c r="H163" s="3"/>
      <c r="I163" s="3"/>
    </row>
    <row r="164" spans="7:9" hidden="1" x14ac:dyDescent="0.25">
      <c r="G164" s="3"/>
      <c r="H164" s="3"/>
      <c r="I164" s="3"/>
    </row>
    <row r="165" spans="7:9" hidden="1" x14ac:dyDescent="0.25">
      <c r="G165" s="3"/>
      <c r="H165" s="3"/>
      <c r="I165" s="3"/>
    </row>
    <row r="166" spans="7:9" hidden="1" x14ac:dyDescent="0.25">
      <c r="G166" s="3"/>
      <c r="H166" s="3"/>
      <c r="I166" s="3"/>
    </row>
    <row r="167" spans="7:9" hidden="1" x14ac:dyDescent="0.25">
      <c r="G167" s="3"/>
      <c r="H167" s="3"/>
      <c r="I167" s="3"/>
    </row>
    <row r="168" spans="7:9" hidden="1" x14ac:dyDescent="0.25">
      <c r="G168" s="3"/>
      <c r="H168" s="3"/>
      <c r="I168" s="3"/>
    </row>
    <row r="169" spans="7:9" hidden="1" x14ac:dyDescent="0.25">
      <c r="G169" s="3"/>
      <c r="H169" s="3"/>
      <c r="I169" s="3"/>
    </row>
    <row r="170" spans="7:9" hidden="1" x14ac:dyDescent="0.25">
      <c r="G170" s="3"/>
      <c r="H170" s="3"/>
      <c r="I170" s="3"/>
    </row>
    <row r="171" spans="7:9" hidden="1" x14ac:dyDescent="0.25">
      <c r="G171" s="3"/>
      <c r="H171" s="3"/>
      <c r="I171" s="3"/>
    </row>
    <row r="172" spans="7:9" hidden="1" x14ac:dyDescent="0.25">
      <c r="G172" s="3"/>
      <c r="H172" s="3"/>
      <c r="I172" s="3"/>
    </row>
    <row r="173" spans="7:9" hidden="1" x14ac:dyDescent="0.25">
      <c r="G173" s="3"/>
      <c r="H173" s="3"/>
      <c r="I173" s="3"/>
    </row>
    <row r="174" spans="7:9" hidden="1" x14ac:dyDescent="0.25">
      <c r="G174" s="3"/>
      <c r="H174" s="3"/>
      <c r="I174" s="3"/>
    </row>
    <row r="175" spans="7:9" hidden="1" x14ac:dyDescent="0.25">
      <c r="G175" s="3"/>
      <c r="H175" s="3"/>
      <c r="I175" s="3"/>
    </row>
    <row r="176" spans="7:9" hidden="1" x14ac:dyDescent="0.25">
      <c r="G176" s="3"/>
      <c r="H176" s="3"/>
      <c r="I176" s="3"/>
    </row>
    <row r="177" spans="7:9" hidden="1" x14ac:dyDescent="0.25">
      <c r="G177" s="3"/>
      <c r="H177" s="3"/>
      <c r="I177" s="3"/>
    </row>
    <row r="178" spans="7:9" hidden="1" x14ac:dyDescent="0.25">
      <c r="G178" s="3"/>
      <c r="H178" s="3"/>
      <c r="I178" s="3"/>
    </row>
    <row r="179" spans="7:9" hidden="1" x14ac:dyDescent="0.25">
      <c r="G179" s="3"/>
      <c r="H179" s="3"/>
      <c r="I179" s="3"/>
    </row>
    <row r="180" spans="7:9" hidden="1" x14ac:dyDescent="0.25">
      <c r="G180" s="3"/>
      <c r="H180" s="3"/>
      <c r="I180" s="3"/>
    </row>
    <row r="181" spans="7:9" hidden="1" x14ac:dyDescent="0.25">
      <c r="G181" s="3"/>
      <c r="H181" s="3"/>
      <c r="I181" s="3"/>
    </row>
    <row r="182" spans="7:9" hidden="1" x14ac:dyDescent="0.25">
      <c r="G182" s="3"/>
      <c r="H182" s="3"/>
      <c r="I182" s="3"/>
    </row>
    <row r="183" spans="7:9" hidden="1" x14ac:dyDescent="0.25">
      <c r="G183" s="3"/>
      <c r="H183" s="3"/>
      <c r="I183" s="3"/>
    </row>
    <row r="184" spans="7:9" hidden="1" x14ac:dyDescent="0.25">
      <c r="G184" s="3"/>
      <c r="H184" s="3"/>
      <c r="I184" s="3"/>
    </row>
    <row r="185" spans="7:9" hidden="1" x14ac:dyDescent="0.25">
      <c r="G185" s="3"/>
      <c r="H185" s="3"/>
      <c r="I185" s="3"/>
    </row>
    <row r="186" spans="7:9" hidden="1" x14ac:dyDescent="0.25">
      <c r="G186" s="3"/>
      <c r="H186" s="3"/>
      <c r="I186" s="3"/>
    </row>
    <row r="187" spans="7:9" hidden="1" x14ac:dyDescent="0.25">
      <c r="G187" s="3"/>
      <c r="H187" s="3"/>
      <c r="I187" s="3"/>
    </row>
    <row r="188" spans="7:9" hidden="1" x14ac:dyDescent="0.25">
      <c r="G188" s="3"/>
      <c r="H188" s="3"/>
      <c r="I188" s="3"/>
    </row>
    <row r="189" spans="7:9" hidden="1" x14ac:dyDescent="0.25">
      <c r="G189" s="3"/>
      <c r="H189" s="3"/>
      <c r="I189" s="3"/>
    </row>
    <row r="190" spans="7:9" hidden="1" x14ac:dyDescent="0.25">
      <c r="G190" s="3"/>
      <c r="H190" s="3"/>
      <c r="I190" s="3"/>
    </row>
    <row r="191" spans="7:9" hidden="1" x14ac:dyDescent="0.25">
      <c r="G191" s="3"/>
      <c r="H191" s="3"/>
      <c r="I191" s="3"/>
    </row>
    <row r="192" spans="7:9" hidden="1" x14ac:dyDescent="0.25">
      <c r="G192" s="3"/>
      <c r="H192" s="3"/>
      <c r="I192" s="3"/>
    </row>
    <row r="193" spans="7:9" hidden="1" x14ac:dyDescent="0.25">
      <c r="G193" s="3"/>
      <c r="H193" s="3"/>
      <c r="I193" s="3"/>
    </row>
    <row r="194" spans="7:9" hidden="1" x14ac:dyDescent="0.25">
      <c r="G194" s="3"/>
      <c r="H194" s="3"/>
      <c r="I194" s="3"/>
    </row>
    <row r="195" spans="7:9" hidden="1" x14ac:dyDescent="0.25">
      <c r="G195" s="3"/>
      <c r="H195" s="3"/>
      <c r="I195" s="3"/>
    </row>
    <row r="196" spans="7:9" hidden="1" x14ac:dyDescent="0.25">
      <c r="G196" s="3"/>
      <c r="H196" s="3"/>
      <c r="I196" s="3"/>
    </row>
    <row r="197" spans="7:9" hidden="1" x14ac:dyDescent="0.25">
      <c r="G197" s="3"/>
      <c r="H197" s="3"/>
      <c r="I197" s="3"/>
    </row>
    <row r="198" spans="7:9" hidden="1" x14ac:dyDescent="0.25">
      <c r="G198" s="3"/>
      <c r="H198" s="3"/>
      <c r="I198" s="3"/>
    </row>
    <row r="199" spans="7:9" hidden="1" x14ac:dyDescent="0.25">
      <c r="G199" s="3"/>
      <c r="H199" s="3"/>
      <c r="I199" s="3"/>
    </row>
    <row r="200" spans="7:9" hidden="1" x14ac:dyDescent="0.25">
      <c r="G200" s="3"/>
      <c r="H200" s="3"/>
      <c r="I200" s="3"/>
    </row>
    <row r="201" spans="7:9" hidden="1" x14ac:dyDescent="0.25">
      <c r="G201" s="3"/>
      <c r="H201" s="3"/>
      <c r="I201" s="3"/>
    </row>
    <row r="202" spans="7:9" hidden="1" x14ac:dyDescent="0.25">
      <c r="G202" s="3"/>
      <c r="H202" s="3"/>
      <c r="I202" s="3"/>
    </row>
    <row r="203" spans="7:9" hidden="1" x14ac:dyDescent="0.25">
      <c r="G203" s="3"/>
      <c r="H203" s="3"/>
      <c r="I203" s="3"/>
    </row>
    <row r="204" spans="7:9" hidden="1" x14ac:dyDescent="0.25">
      <c r="G204" s="3"/>
      <c r="H204" s="3"/>
      <c r="I204" s="3"/>
    </row>
    <row r="205" spans="7:9" hidden="1" x14ac:dyDescent="0.25">
      <c r="G205" s="3"/>
      <c r="H205" s="3"/>
      <c r="I205" s="3"/>
    </row>
    <row r="206" spans="7:9" hidden="1" x14ac:dyDescent="0.25">
      <c r="G206" s="3"/>
      <c r="H206" s="3"/>
      <c r="I206" s="3"/>
    </row>
    <row r="207" spans="7:9" hidden="1" x14ac:dyDescent="0.25">
      <c r="G207" s="3"/>
      <c r="H207" s="3"/>
      <c r="I207" s="3"/>
    </row>
    <row r="208" spans="7:9" hidden="1" x14ac:dyDescent="0.25">
      <c r="G208" s="3"/>
      <c r="H208" s="3"/>
      <c r="I208" s="3"/>
    </row>
    <row r="209" spans="7:9" hidden="1" x14ac:dyDescent="0.25">
      <c r="G209" s="3"/>
      <c r="H209" s="3"/>
      <c r="I209" s="3"/>
    </row>
    <row r="210" spans="7:9" hidden="1" x14ac:dyDescent="0.25">
      <c r="G210" s="3"/>
      <c r="H210" s="3"/>
      <c r="I210" s="3"/>
    </row>
    <row r="211" spans="7:9" hidden="1" x14ac:dyDescent="0.25">
      <c r="G211" s="3"/>
      <c r="H211" s="3"/>
      <c r="I211" s="3"/>
    </row>
    <row r="212" spans="7:9" hidden="1" x14ac:dyDescent="0.25">
      <c r="G212" s="3"/>
      <c r="H212" s="3"/>
      <c r="I212" s="3"/>
    </row>
    <row r="213" spans="7:9" hidden="1" x14ac:dyDescent="0.25">
      <c r="G213" s="3"/>
      <c r="H213" s="3"/>
      <c r="I213" s="3"/>
    </row>
    <row r="214" spans="7:9" hidden="1" x14ac:dyDescent="0.25">
      <c r="G214" s="3"/>
      <c r="H214" s="3"/>
      <c r="I214" s="3"/>
    </row>
    <row r="215" spans="7:9" hidden="1" x14ac:dyDescent="0.25">
      <c r="G215" s="3"/>
      <c r="H215" s="3"/>
      <c r="I215" s="3"/>
    </row>
    <row r="216" spans="7:9" hidden="1" x14ac:dyDescent="0.25">
      <c r="G216" s="3"/>
      <c r="H216" s="3"/>
      <c r="I216" s="3"/>
    </row>
    <row r="217" spans="7:9" hidden="1" x14ac:dyDescent="0.25">
      <c r="G217" s="3"/>
      <c r="H217" s="3"/>
      <c r="I217" s="3"/>
    </row>
    <row r="218" spans="7:9" hidden="1" x14ac:dyDescent="0.25">
      <c r="G218" s="3"/>
      <c r="H218" s="3"/>
      <c r="I218" s="3"/>
    </row>
    <row r="219" spans="7:9" hidden="1" x14ac:dyDescent="0.25">
      <c r="G219" s="3"/>
      <c r="H219" s="3"/>
      <c r="I219" s="3"/>
    </row>
    <row r="220" spans="7:9" hidden="1" x14ac:dyDescent="0.25">
      <c r="G220" s="3"/>
      <c r="H220" s="3"/>
      <c r="I220" s="3"/>
    </row>
    <row r="221" spans="7:9" hidden="1" x14ac:dyDescent="0.25">
      <c r="G221" s="3"/>
      <c r="H221" s="3"/>
      <c r="I221" s="3"/>
    </row>
    <row r="222" spans="7:9" hidden="1" x14ac:dyDescent="0.25">
      <c r="G222" s="3"/>
      <c r="H222" s="3"/>
      <c r="I222" s="3"/>
    </row>
    <row r="223" spans="7:9" hidden="1" x14ac:dyDescent="0.25">
      <c r="G223" s="3"/>
      <c r="H223" s="3"/>
      <c r="I223" s="3"/>
    </row>
    <row r="224" spans="7:9" hidden="1" x14ac:dyDescent="0.25">
      <c r="G224" s="3"/>
      <c r="H224" s="3"/>
      <c r="I224" s="3"/>
    </row>
    <row r="225" spans="7:9" hidden="1" x14ac:dyDescent="0.25">
      <c r="G225" s="3"/>
      <c r="H225" s="3"/>
      <c r="I225" s="3"/>
    </row>
    <row r="226" spans="7:9" hidden="1" x14ac:dyDescent="0.25">
      <c r="G226" s="3"/>
      <c r="H226" s="3"/>
      <c r="I226" s="3"/>
    </row>
    <row r="227" spans="7:9" hidden="1" x14ac:dyDescent="0.25">
      <c r="G227" s="3"/>
      <c r="H227" s="3"/>
      <c r="I227" s="3"/>
    </row>
    <row r="228" spans="7:9" hidden="1" x14ac:dyDescent="0.25">
      <c r="G228" s="3"/>
      <c r="H228" s="3"/>
      <c r="I228" s="3"/>
    </row>
    <row r="229" spans="7:9" hidden="1" x14ac:dyDescent="0.25">
      <c r="G229" s="3"/>
      <c r="H229" s="3"/>
      <c r="I229" s="3"/>
    </row>
    <row r="230" spans="7:9" hidden="1" x14ac:dyDescent="0.25">
      <c r="G230" s="3"/>
      <c r="H230" s="3"/>
      <c r="I230" s="3"/>
    </row>
    <row r="231" spans="7:9" hidden="1" x14ac:dyDescent="0.25">
      <c r="G231" s="3"/>
      <c r="H231" s="3"/>
      <c r="I231" s="3"/>
    </row>
    <row r="232" spans="7:9" hidden="1" x14ac:dyDescent="0.25">
      <c r="G232" s="3"/>
      <c r="H232" s="3"/>
      <c r="I232" s="3"/>
    </row>
    <row r="233" spans="7:9" hidden="1" x14ac:dyDescent="0.25">
      <c r="G233" s="3"/>
      <c r="H233" s="3"/>
      <c r="I233" s="3"/>
    </row>
    <row r="234" spans="7:9" hidden="1" x14ac:dyDescent="0.25">
      <c r="G234" s="3"/>
      <c r="H234" s="3"/>
      <c r="I234" s="3"/>
    </row>
    <row r="235" spans="7:9" hidden="1" x14ac:dyDescent="0.25">
      <c r="G235" s="3"/>
      <c r="H235" s="3"/>
      <c r="I235" s="3"/>
    </row>
    <row r="236" spans="7:9" hidden="1" x14ac:dyDescent="0.25">
      <c r="G236" s="3"/>
      <c r="H236" s="3"/>
      <c r="I236" s="3"/>
    </row>
    <row r="237" spans="7:9" hidden="1" x14ac:dyDescent="0.25">
      <c r="G237" s="3"/>
      <c r="H237" s="3"/>
      <c r="I237" s="3"/>
    </row>
    <row r="238" spans="7:9" hidden="1" x14ac:dyDescent="0.25">
      <c r="G238" s="3"/>
      <c r="H238" s="3"/>
      <c r="I238" s="3"/>
    </row>
    <row r="239" spans="7:9" hidden="1" x14ac:dyDescent="0.25">
      <c r="G239" s="3"/>
      <c r="H239" s="3"/>
      <c r="I239" s="3"/>
    </row>
    <row r="240" spans="7:9" hidden="1" x14ac:dyDescent="0.25">
      <c r="G240" s="3"/>
      <c r="H240" s="3"/>
      <c r="I240" s="3"/>
    </row>
    <row r="241" spans="7:9" hidden="1" x14ac:dyDescent="0.25">
      <c r="G241" s="3"/>
      <c r="H241" s="3"/>
      <c r="I241" s="3"/>
    </row>
    <row r="242" spans="7:9" hidden="1" x14ac:dyDescent="0.25">
      <c r="G242" s="3"/>
      <c r="H242" s="3"/>
      <c r="I242" s="3"/>
    </row>
    <row r="243" spans="7:9" hidden="1" x14ac:dyDescent="0.25">
      <c r="G243" s="3"/>
      <c r="H243" s="3"/>
      <c r="I243" s="3"/>
    </row>
    <row r="244" spans="7:9" hidden="1" x14ac:dyDescent="0.25">
      <c r="G244" s="3"/>
      <c r="H244" s="3"/>
      <c r="I244" s="3"/>
    </row>
    <row r="245" spans="7:9" hidden="1" x14ac:dyDescent="0.25">
      <c r="G245" s="3"/>
      <c r="H245" s="3"/>
      <c r="I245" s="3"/>
    </row>
    <row r="246" spans="7:9" hidden="1" x14ac:dyDescent="0.25">
      <c r="G246" s="3"/>
      <c r="H246" s="3"/>
      <c r="I246" s="3"/>
    </row>
    <row r="247" spans="7:9" hidden="1" x14ac:dyDescent="0.25">
      <c r="G247" s="3"/>
      <c r="H247" s="3"/>
      <c r="I247" s="3"/>
    </row>
    <row r="248" spans="7:9" hidden="1" x14ac:dyDescent="0.25">
      <c r="G248" s="3"/>
      <c r="H248" s="3"/>
      <c r="I248" s="3"/>
    </row>
    <row r="249" spans="7:9" hidden="1" x14ac:dyDescent="0.25">
      <c r="G249" s="3"/>
      <c r="H249" s="3"/>
      <c r="I249" s="3"/>
    </row>
    <row r="250" spans="7:9" hidden="1" x14ac:dyDescent="0.25">
      <c r="G250" s="3"/>
      <c r="H250" s="3"/>
      <c r="I250" s="3"/>
    </row>
    <row r="251" spans="7:9" hidden="1" x14ac:dyDescent="0.25">
      <c r="G251" s="3"/>
      <c r="H251" s="3"/>
      <c r="I251" s="3"/>
    </row>
    <row r="252" spans="7:9" hidden="1" x14ac:dyDescent="0.25">
      <c r="G252" s="3"/>
      <c r="H252" s="3"/>
      <c r="I252" s="3"/>
    </row>
    <row r="253" spans="7:9" hidden="1" x14ac:dyDescent="0.25">
      <c r="G253" s="3"/>
      <c r="H253" s="3"/>
      <c r="I253" s="3"/>
    </row>
    <row r="254" spans="7:9" hidden="1" x14ac:dyDescent="0.25">
      <c r="G254" s="3"/>
      <c r="H254" s="3"/>
      <c r="I254" s="3"/>
    </row>
    <row r="255" spans="7:9" hidden="1" x14ac:dyDescent="0.25">
      <c r="G255" s="3"/>
      <c r="H255" s="3"/>
      <c r="I255" s="3"/>
    </row>
    <row r="256" spans="7:9" hidden="1" x14ac:dyDescent="0.25">
      <c r="G256" s="3"/>
      <c r="H256" s="3"/>
      <c r="I256" s="3"/>
    </row>
    <row r="257" spans="7:9" hidden="1" x14ac:dyDescent="0.25">
      <c r="G257" s="3"/>
      <c r="H257" s="3"/>
      <c r="I257" s="3"/>
    </row>
    <row r="258" spans="7:9" hidden="1" x14ac:dyDescent="0.25">
      <c r="G258" s="3"/>
      <c r="H258" s="3"/>
      <c r="I258" s="3"/>
    </row>
    <row r="259" spans="7:9" hidden="1" x14ac:dyDescent="0.25">
      <c r="G259" s="3"/>
      <c r="H259" s="3"/>
      <c r="I259" s="3"/>
    </row>
    <row r="260" spans="7:9" hidden="1" x14ac:dyDescent="0.25">
      <c r="G260" s="3"/>
      <c r="H260" s="3"/>
      <c r="I260" s="3"/>
    </row>
    <row r="261" spans="7:9" hidden="1" x14ac:dyDescent="0.25">
      <c r="G261" s="3"/>
      <c r="H261" s="3"/>
      <c r="I261" s="3"/>
    </row>
    <row r="262" spans="7:9" hidden="1" x14ac:dyDescent="0.25">
      <c r="G262" s="3"/>
      <c r="H262" s="3"/>
      <c r="I262" s="3"/>
    </row>
    <row r="263" spans="7:9" hidden="1" x14ac:dyDescent="0.25">
      <c r="G263" s="3"/>
      <c r="H263" s="3"/>
      <c r="I263" s="3"/>
    </row>
    <row r="264" spans="7:9" hidden="1" x14ac:dyDescent="0.25">
      <c r="G264" s="3"/>
      <c r="H264" s="3"/>
      <c r="I264" s="3"/>
    </row>
    <row r="265" spans="7:9" hidden="1" x14ac:dyDescent="0.25">
      <c r="G265" s="3"/>
      <c r="H265" s="3"/>
      <c r="I265" s="3"/>
    </row>
    <row r="266" spans="7:9" hidden="1" x14ac:dyDescent="0.25">
      <c r="G266" s="3"/>
      <c r="H266" s="3"/>
      <c r="I266" s="3"/>
    </row>
    <row r="267" spans="7:9" hidden="1" x14ac:dyDescent="0.25">
      <c r="G267" s="3"/>
      <c r="H267" s="3"/>
      <c r="I267" s="3"/>
    </row>
    <row r="268" spans="7:9" hidden="1" x14ac:dyDescent="0.25">
      <c r="G268" s="3"/>
      <c r="H268" s="3"/>
      <c r="I268" s="3"/>
    </row>
    <row r="269" spans="7:9" hidden="1" x14ac:dyDescent="0.25">
      <c r="G269" s="3"/>
      <c r="H269" s="3"/>
      <c r="I269" s="3"/>
    </row>
    <row r="270" spans="7:9" hidden="1" x14ac:dyDescent="0.25">
      <c r="G270" s="3"/>
      <c r="H270" s="3"/>
      <c r="I270" s="3"/>
    </row>
    <row r="271" spans="7:9" hidden="1" x14ac:dyDescent="0.25">
      <c r="G271" s="3"/>
      <c r="H271" s="3"/>
      <c r="I271" s="3"/>
    </row>
    <row r="272" spans="7:9" hidden="1" x14ac:dyDescent="0.25">
      <c r="G272" s="3"/>
      <c r="H272" s="3"/>
      <c r="I272" s="3"/>
    </row>
    <row r="273" spans="7:9" hidden="1" x14ac:dyDescent="0.25">
      <c r="G273" s="3"/>
      <c r="H273" s="3"/>
      <c r="I273" s="3"/>
    </row>
    <row r="274" spans="7:9" hidden="1" x14ac:dyDescent="0.25">
      <c r="G274" s="3"/>
      <c r="H274" s="3"/>
      <c r="I274" s="3"/>
    </row>
    <row r="275" spans="7:9" hidden="1" x14ac:dyDescent="0.25">
      <c r="G275" s="3"/>
      <c r="H275" s="3"/>
      <c r="I275" s="3"/>
    </row>
    <row r="276" spans="7:9" hidden="1" x14ac:dyDescent="0.25">
      <c r="G276" s="3"/>
      <c r="H276" s="3"/>
      <c r="I276" s="3"/>
    </row>
    <row r="277" spans="7:9" hidden="1" x14ac:dyDescent="0.25">
      <c r="G277" s="3"/>
      <c r="H277" s="3"/>
      <c r="I277" s="3"/>
    </row>
    <row r="278" spans="7:9" hidden="1" x14ac:dyDescent="0.25">
      <c r="G278" s="3"/>
      <c r="H278" s="3"/>
      <c r="I278" s="3"/>
    </row>
    <row r="279" spans="7:9" hidden="1" x14ac:dyDescent="0.25">
      <c r="G279" s="3"/>
      <c r="H279" s="3"/>
      <c r="I279" s="3"/>
    </row>
    <row r="280" spans="7:9" hidden="1" x14ac:dyDescent="0.25">
      <c r="G280" s="3"/>
      <c r="H280" s="3"/>
      <c r="I280" s="3"/>
    </row>
    <row r="281" spans="7:9" hidden="1" x14ac:dyDescent="0.25">
      <c r="G281" s="3"/>
      <c r="H281" s="3"/>
      <c r="I281" s="3"/>
    </row>
    <row r="282" spans="7:9" hidden="1" x14ac:dyDescent="0.25">
      <c r="G282" s="3"/>
      <c r="H282" s="3"/>
      <c r="I282" s="3"/>
    </row>
    <row r="283" spans="7:9" hidden="1" x14ac:dyDescent="0.25">
      <c r="G283" s="3"/>
      <c r="H283" s="3"/>
      <c r="I283" s="3"/>
    </row>
    <row r="284" spans="7:9" hidden="1" x14ac:dyDescent="0.25">
      <c r="G284" s="3"/>
      <c r="H284" s="3"/>
      <c r="I284" s="3"/>
    </row>
    <row r="285" spans="7:9" hidden="1" x14ac:dyDescent="0.25">
      <c r="G285" s="3"/>
      <c r="H285" s="3"/>
      <c r="I285" s="3"/>
    </row>
    <row r="286" spans="7:9" hidden="1" x14ac:dyDescent="0.25">
      <c r="G286" s="3"/>
      <c r="H286" s="3"/>
      <c r="I286" s="3"/>
    </row>
    <row r="287" spans="7:9" hidden="1" x14ac:dyDescent="0.25">
      <c r="G287" s="3"/>
      <c r="H287" s="3"/>
      <c r="I287" s="3"/>
    </row>
    <row r="288" spans="7:9" hidden="1" x14ac:dyDescent="0.25">
      <c r="G288" s="3"/>
      <c r="H288" s="3"/>
      <c r="I288" s="3"/>
    </row>
    <row r="289" spans="7:9" hidden="1" x14ac:dyDescent="0.25">
      <c r="G289" s="3"/>
      <c r="H289" s="3"/>
      <c r="I289" s="3"/>
    </row>
    <row r="290" spans="7:9" hidden="1" x14ac:dyDescent="0.25">
      <c r="G290" s="3"/>
      <c r="H290" s="3"/>
      <c r="I290" s="3"/>
    </row>
    <row r="291" spans="7:9" hidden="1" x14ac:dyDescent="0.25">
      <c r="G291" s="3"/>
      <c r="H291" s="3"/>
      <c r="I291" s="3"/>
    </row>
    <row r="292" spans="7:9" hidden="1" x14ac:dyDescent="0.25">
      <c r="G292" s="3"/>
      <c r="H292" s="3"/>
      <c r="I292" s="3"/>
    </row>
    <row r="293" spans="7:9" hidden="1" x14ac:dyDescent="0.25">
      <c r="G293" s="3"/>
      <c r="H293" s="3"/>
      <c r="I293" s="3"/>
    </row>
    <row r="294" spans="7:9" hidden="1" x14ac:dyDescent="0.25">
      <c r="G294" s="3"/>
      <c r="H294" s="3"/>
      <c r="I294" s="3"/>
    </row>
    <row r="295" spans="7:9" hidden="1" x14ac:dyDescent="0.25">
      <c r="G295" s="3"/>
      <c r="H295" s="3"/>
      <c r="I295" s="3"/>
    </row>
    <row r="296" spans="7:9" hidden="1" x14ac:dyDescent="0.25">
      <c r="G296" s="3"/>
      <c r="H296" s="3"/>
      <c r="I296" s="3"/>
    </row>
    <row r="297" spans="7:9" hidden="1" x14ac:dyDescent="0.25">
      <c r="G297" s="3"/>
      <c r="H297" s="3"/>
      <c r="I297" s="3"/>
    </row>
    <row r="298" spans="7:9" hidden="1" x14ac:dyDescent="0.25">
      <c r="G298" s="3"/>
      <c r="H298" s="3"/>
      <c r="I298" s="3"/>
    </row>
    <row r="299" spans="7:9" hidden="1" x14ac:dyDescent="0.25">
      <c r="G299" s="3"/>
      <c r="H299" s="3"/>
      <c r="I299" s="3"/>
    </row>
    <row r="300" spans="7:9" hidden="1" x14ac:dyDescent="0.25">
      <c r="G300" s="3"/>
      <c r="H300" s="3"/>
      <c r="I300" s="3"/>
    </row>
    <row r="301" spans="7:9" hidden="1" x14ac:dyDescent="0.25">
      <c r="G301" s="3"/>
      <c r="H301" s="3"/>
      <c r="I301" s="3"/>
    </row>
    <row r="302" spans="7:9" hidden="1" x14ac:dyDescent="0.25">
      <c r="G302" s="3"/>
      <c r="H302" s="3"/>
      <c r="I302" s="3"/>
    </row>
    <row r="303" spans="7:9" hidden="1" x14ac:dyDescent="0.25">
      <c r="G303" s="3"/>
      <c r="H303" s="3"/>
      <c r="I303" s="3"/>
    </row>
    <row r="304" spans="7:9" hidden="1" x14ac:dyDescent="0.25">
      <c r="G304" s="3"/>
      <c r="H304" s="3"/>
      <c r="I304" s="3"/>
    </row>
    <row r="305" spans="7:9" hidden="1" x14ac:dyDescent="0.25">
      <c r="G305" s="3"/>
      <c r="H305" s="3"/>
      <c r="I305" s="3"/>
    </row>
    <row r="306" spans="7:9" hidden="1" x14ac:dyDescent="0.25">
      <c r="G306" s="3"/>
      <c r="H306" s="3"/>
      <c r="I306" s="3"/>
    </row>
    <row r="307" spans="7:9" hidden="1" x14ac:dyDescent="0.25">
      <c r="G307" s="3"/>
      <c r="H307" s="3"/>
      <c r="I307" s="3"/>
    </row>
    <row r="308" spans="7:9" hidden="1" x14ac:dyDescent="0.25">
      <c r="G308" s="3"/>
      <c r="H308" s="3"/>
      <c r="I308" s="3"/>
    </row>
    <row r="309" spans="7:9" hidden="1" x14ac:dyDescent="0.25">
      <c r="G309" s="3"/>
      <c r="H309" s="3"/>
      <c r="I309" s="3"/>
    </row>
    <row r="310" spans="7:9" hidden="1" x14ac:dyDescent="0.25">
      <c r="G310" s="3"/>
      <c r="H310" s="3"/>
      <c r="I310" s="3"/>
    </row>
    <row r="311" spans="7:9" hidden="1" x14ac:dyDescent="0.25">
      <c r="G311" s="3"/>
      <c r="H311" s="3"/>
      <c r="I311" s="3"/>
    </row>
    <row r="312" spans="7:9" hidden="1" x14ac:dyDescent="0.25">
      <c r="G312" s="3"/>
      <c r="H312" s="3"/>
      <c r="I312" s="3"/>
    </row>
    <row r="313" spans="7:9" hidden="1" x14ac:dyDescent="0.25">
      <c r="G313" s="3"/>
      <c r="H313" s="3"/>
      <c r="I313" s="3"/>
    </row>
    <row r="314" spans="7:9" hidden="1" x14ac:dyDescent="0.25">
      <c r="G314" s="3"/>
      <c r="H314" s="3"/>
      <c r="I314" s="3"/>
    </row>
    <row r="315" spans="7:9" hidden="1" x14ac:dyDescent="0.25">
      <c r="G315" s="3"/>
      <c r="H315" s="3"/>
      <c r="I315" s="3"/>
    </row>
    <row r="316" spans="7:9" hidden="1" x14ac:dyDescent="0.25">
      <c r="G316" s="3"/>
      <c r="H316" s="3"/>
      <c r="I316" s="3"/>
    </row>
    <row r="317" spans="7:9" hidden="1" x14ac:dyDescent="0.25">
      <c r="G317" s="3"/>
      <c r="H317" s="3"/>
      <c r="I317" s="3"/>
    </row>
    <row r="318" spans="7:9" hidden="1" x14ac:dyDescent="0.25">
      <c r="G318" s="3"/>
      <c r="H318" s="3"/>
      <c r="I318" s="3"/>
    </row>
    <row r="319" spans="7:9" hidden="1" x14ac:dyDescent="0.25">
      <c r="G319" s="3"/>
      <c r="H319" s="3"/>
      <c r="I319" s="3"/>
    </row>
    <row r="320" spans="7:9" hidden="1" x14ac:dyDescent="0.25">
      <c r="G320" s="3"/>
      <c r="H320" s="3"/>
      <c r="I320" s="3"/>
    </row>
    <row r="321" spans="7:9" hidden="1" x14ac:dyDescent="0.25">
      <c r="G321" s="3"/>
      <c r="H321" s="3"/>
      <c r="I321" s="3"/>
    </row>
    <row r="322" spans="7:9" hidden="1" x14ac:dyDescent="0.25">
      <c r="G322" s="3"/>
      <c r="H322" s="3"/>
      <c r="I322" s="3"/>
    </row>
    <row r="323" spans="7:9" hidden="1" x14ac:dyDescent="0.25">
      <c r="G323" s="3"/>
      <c r="H323" s="3"/>
      <c r="I323" s="3"/>
    </row>
    <row r="324" spans="7:9" hidden="1" x14ac:dyDescent="0.25">
      <c r="G324" s="3"/>
      <c r="H324" s="3"/>
      <c r="I324" s="3"/>
    </row>
    <row r="325" spans="7:9" hidden="1" x14ac:dyDescent="0.25">
      <c r="G325" s="3"/>
      <c r="H325" s="3"/>
      <c r="I325" s="3"/>
    </row>
    <row r="326" spans="7:9" hidden="1" x14ac:dyDescent="0.25">
      <c r="G326" s="3"/>
      <c r="H326" s="3"/>
      <c r="I326" s="3"/>
    </row>
    <row r="327" spans="7:9" hidden="1" x14ac:dyDescent="0.25">
      <c r="G327" s="3"/>
      <c r="H327" s="3"/>
      <c r="I327" s="3"/>
    </row>
    <row r="328" spans="7:9" hidden="1" x14ac:dyDescent="0.25">
      <c r="G328" s="3"/>
      <c r="H328" s="3"/>
      <c r="I328" s="3"/>
    </row>
    <row r="329" spans="7:9" hidden="1" x14ac:dyDescent="0.25">
      <c r="G329" s="3"/>
      <c r="H329" s="3"/>
      <c r="I329" s="3"/>
    </row>
    <row r="330" spans="7:9" hidden="1" x14ac:dyDescent="0.25">
      <c r="G330" s="3"/>
      <c r="H330" s="3"/>
      <c r="I330" s="3"/>
    </row>
    <row r="331" spans="7:9" hidden="1" x14ac:dyDescent="0.25">
      <c r="G331" s="3"/>
      <c r="H331" s="3"/>
      <c r="I331" s="3"/>
    </row>
    <row r="332" spans="7:9" hidden="1" x14ac:dyDescent="0.25">
      <c r="G332" s="3"/>
      <c r="H332" s="3"/>
      <c r="I332" s="3"/>
    </row>
    <row r="333" spans="7:9" hidden="1" x14ac:dyDescent="0.25">
      <c r="G333" s="3"/>
      <c r="H333" s="3"/>
      <c r="I333" s="3"/>
    </row>
    <row r="334" spans="7:9" hidden="1" x14ac:dyDescent="0.25">
      <c r="G334" s="3"/>
      <c r="H334" s="3"/>
      <c r="I334" s="3"/>
    </row>
    <row r="335" spans="7:9" hidden="1" x14ac:dyDescent="0.25">
      <c r="G335" s="3"/>
      <c r="H335" s="3"/>
      <c r="I335" s="3"/>
    </row>
    <row r="336" spans="7:9" hidden="1" x14ac:dyDescent="0.25">
      <c r="G336" s="3"/>
      <c r="H336" s="3"/>
      <c r="I336" s="3"/>
    </row>
    <row r="337" spans="7:9" hidden="1" x14ac:dyDescent="0.25">
      <c r="G337" s="3"/>
      <c r="H337" s="3"/>
      <c r="I337" s="3"/>
    </row>
    <row r="338" spans="7:9" hidden="1" x14ac:dyDescent="0.25">
      <c r="G338" s="3"/>
      <c r="H338" s="3"/>
      <c r="I338" s="3"/>
    </row>
    <row r="339" spans="7:9" hidden="1" x14ac:dyDescent="0.25">
      <c r="G339" s="3"/>
      <c r="H339" s="3"/>
      <c r="I339" s="3"/>
    </row>
    <row r="340" spans="7:9" hidden="1" x14ac:dyDescent="0.25">
      <c r="G340" s="3"/>
      <c r="H340" s="3"/>
      <c r="I340" s="3"/>
    </row>
    <row r="341" spans="7:9" hidden="1" x14ac:dyDescent="0.25">
      <c r="G341" s="3"/>
      <c r="H341" s="3"/>
      <c r="I341" s="3"/>
    </row>
    <row r="342" spans="7:9" hidden="1" x14ac:dyDescent="0.25">
      <c r="G342" s="3"/>
      <c r="H342" s="3"/>
      <c r="I342" s="3"/>
    </row>
    <row r="343" spans="7:9" hidden="1" x14ac:dyDescent="0.25">
      <c r="G343" s="3"/>
      <c r="H343" s="3"/>
      <c r="I343" s="3"/>
    </row>
    <row r="344" spans="7:9" hidden="1" x14ac:dyDescent="0.25">
      <c r="G344" s="3"/>
      <c r="H344" s="3"/>
      <c r="I344" s="3"/>
    </row>
    <row r="345" spans="7:9" hidden="1" x14ac:dyDescent="0.25">
      <c r="G345" s="3"/>
      <c r="H345" s="3"/>
      <c r="I345" s="3"/>
    </row>
    <row r="346" spans="7:9" hidden="1" x14ac:dyDescent="0.25">
      <c r="G346" s="3"/>
      <c r="H346" s="3"/>
      <c r="I346" s="3"/>
    </row>
    <row r="347" spans="7:9" hidden="1" x14ac:dyDescent="0.25">
      <c r="G347" s="3"/>
      <c r="H347" s="3"/>
      <c r="I347" s="3"/>
    </row>
    <row r="348" spans="7:9" hidden="1" x14ac:dyDescent="0.25">
      <c r="G348" s="3"/>
      <c r="H348" s="3"/>
      <c r="I348" s="3"/>
    </row>
    <row r="349" spans="7:9" hidden="1" x14ac:dyDescent="0.25">
      <c r="G349" s="3"/>
      <c r="H349" s="3"/>
      <c r="I349" s="3"/>
    </row>
    <row r="350" spans="7:9" hidden="1" x14ac:dyDescent="0.25">
      <c r="G350" s="3"/>
      <c r="H350" s="3"/>
      <c r="I350" s="3"/>
    </row>
    <row r="351" spans="7:9" hidden="1" x14ac:dyDescent="0.25">
      <c r="G351" s="3"/>
      <c r="H351" s="3"/>
      <c r="I351" s="3"/>
    </row>
    <row r="352" spans="7:9" hidden="1" x14ac:dyDescent="0.25">
      <c r="G352" s="3"/>
      <c r="H352" s="3"/>
      <c r="I352" s="3"/>
    </row>
    <row r="353" spans="7:9" hidden="1" x14ac:dyDescent="0.25">
      <c r="G353" s="3"/>
      <c r="H353" s="3"/>
      <c r="I353" s="3"/>
    </row>
    <row r="354" spans="7:9" hidden="1" x14ac:dyDescent="0.25">
      <c r="G354" s="3"/>
      <c r="H354" s="3"/>
      <c r="I354" s="3"/>
    </row>
    <row r="355" spans="7:9" hidden="1" x14ac:dyDescent="0.25">
      <c r="G355" s="3"/>
      <c r="H355" s="3"/>
      <c r="I355" s="3"/>
    </row>
    <row r="356" spans="7:9" hidden="1" x14ac:dyDescent="0.25">
      <c r="G356" s="3"/>
      <c r="H356" s="3"/>
      <c r="I356" s="3"/>
    </row>
    <row r="357" spans="7:9" hidden="1" x14ac:dyDescent="0.25">
      <c r="G357" s="3"/>
      <c r="H357" s="3"/>
      <c r="I357" s="3"/>
    </row>
    <row r="358" spans="7:9" hidden="1" x14ac:dyDescent="0.25">
      <c r="G358" s="3"/>
      <c r="H358" s="3"/>
      <c r="I358" s="3"/>
    </row>
    <row r="359" spans="7:9" hidden="1" x14ac:dyDescent="0.25">
      <c r="G359" s="3"/>
      <c r="H359" s="3"/>
      <c r="I359" s="3"/>
    </row>
    <row r="360" spans="7:9" hidden="1" x14ac:dyDescent="0.25">
      <c r="G360" s="3"/>
      <c r="H360" s="3"/>
      <c r="I360" s="3"/>
    </row>
    <row r="361" spans="7:9" hidden="1" x14ac:dyDescent="0.25">
      <c r="G361" s="3"/>
      <c r="H361" s="3"/>
      <c r="I361" s="3"/>
    </row>
    <row r="362" spans="7:9" hidden="1" x14ac:dyDescent="0.25">
      <c r="G362" s="3"/>
      <c r="H362" s="3"/>
      <c r="I362" s="3"/>
    </row>
    <row r="363" spans="7:9" hidden="1" x14ac:dyDescent="0.25">
      <c r="G363" s="3"/>
      <c r="H363" s="3"/>
      <c r="I363" s="3"/>
    </row>
    <row r="364" spans="7:9" hidden="1" x14ac:dyDescent="0.25">
      <c r="G364" s="3"/>
      <c r="H364" s="3"/>
      <c r="I364" s="3"/>
    </row>
    <row r="365" spans="7:9" hidden="1" x14ac:dyDescent="0.25">
      <c r="G365" s="3"/>
      <c r="H365" s="3"/>
      <c r="I365" s="3"/>
    </row>
    <row r="366" spans="7:9" hidden="1" x14ac:dyDescent="0.25">
      <c r="G366" s="3"/>
      <c r="H366" s="3"/>
      <c r="I366" s="3"/>
    </row>
    <row r="367" spans="7:9" hidden="1" x14ac:dyDescent="0.25">
      <c r="G367" s="3"/>
      <c r="H367" s="3"/>
      <c r="I367" s="3"/>
    </row>
    <row r="368" spans="7:9" hidden="1" x14ac:dyDescent="0.25">
      <c r="G368" s="3"/>
      <c r="H368" s="3"/>
      <c r="I368" s="3"/>
    </row>
    <row r="369" spans="7:9" hidden="1" x14ac:dyDescent="0.25">
      <c r="G369" s="3"/>
      <c r="H369" s="3"/>
      <c r="I369" s="3"/>
    </row>
    <row r="370" spans="7:9" hidden="1" x14ac:dyDescent="0.25">
      <c r="G370" s="3"/>
      <c r="H370" s="3"/>
      <c r="I370" s="3"/>
    </row>
    <row r="371" spans="7:9" hidden="1" x14ac:dyDescent="0.25">
      <c r="G371" s="3"/>
      <c r="H371" s="3"/>
      <c r="I371" s="3"/>
    </row>
    <row r="372" spans="7:9" hidden="1" x14ac:dyDescent="0.25">
      <c r="G372" s="3"/>
      <c r="H372" s="3"/>
      <c r="I372" s="3"/>
    </row>
    <row r="373" spans="7:9" hidden="1" x14ac:dyDescent="0.25">
      <c r="G373" s="3"/>
      <c r="H373" s="3"/>
      <c r="I373" s="3"/>
    </row>
    <row r="374" spans="7:9" hidden="1" x14ac:dyDescent="0.25">
      <c r="G374" s="3"/>
      <c r="H374" s="3"/>
      <c r="I374" s="3"/>
    </row>
    <row r="375" spans="7:9" hidden="1" x14ac:dyDescent="0.25">
      <c r="G375" s="3"/>
      <c r="H375" s="3"/>
      <c r="I375" s="3"/>
    </row>
    <row r="376" spans="7:9" hidden="1" x14ac:dyDescent="0.25">
      <c r="G376" s="3"/>
      <c r="H376" s="3"/>
      <c r="I376" s="3"/>
    </row>
    <row r="377" spans="7:9" hidden="1" x14ac:dyDescent="0.25">
      <c r="G377" s="3"/>
      <c r="H377" s="3"/>
      <c r="I377" s="3"/>
    </row>
    <row r="378" spans="7:9" hidden="1" x14ac:dyDescent="0.25">
      <c r="G378" s="3"/>
      <c r="H378" s="3"/>
      <c r="I378" s="3"/>
    </row>
    <row r="379" spans="7:9" hidden="1" x14ac:dyDescent="0.25">
      <c r="G379" s="3"/>
      <c r="H379" s="3"/>
      <c r="I379" s="3"/>
    </row>
    <row r="380" spans="7:9" hidden="1" x14ac:dyDescent="0.25">
      <c r="G380" s="3"/>
      <c r="H380" s="3"/>
      <c r="I380" s="3"/>
    </row>
    <row r="381" spans="7:9" hidden="1" x14ac:dyDescent="0.25">
      <c r="G381" s="3"/>
      <c r="H381" s="3"/>
      <c r="I381" s="3"/>
    </row>
    <row r="382" spans="7:9" hidden="1" x14ac:dyDescent="0.25">
      <c r="G382" s="3"/>
      <c r="H382" s="3"/>
      <c r="I382" s="3"/>
    </row>
    <row r="383" spans="7:9" hidden="1" x14ac:dyDescent="0.25">
      <c r="G383" s="3"/>
      <c r="H383" s="3"/>
      <c r="I383" s="3"/>
    </row>
    <row r="384" spans="7:9" hidden="1" x14ac:dyDescent="0.25">
      <c r="G384" s="3"/>
      <c r="H384" s="3"/>
      <c r="I384" s="3"/>
    </row>
    <row r="385" spans="7:9" hidden="1" x14ac:dyDescent="0.25">
      <c r="G385" s="3"/>
      <c r="H385" s="3"/>
      <c r="I385" s="3"/>
    </row>
    <row r="386" spans="7:9" hidden="1" x14ac:dyDescent="0.25">
      <c r="G386" s="3"/>
      <c r="H386" s="3"/>
      <c r="I386" s="3"/>
    </row>
    <row r="387" spans="7:9" hidden="1" x14ac:dyDescent="0.25">
      <c r="G387" s="3"/>
      <c r="H387" s="3"/>
      <c r="I387" s="3"/>
    </row>
    <row r="388" spans="7:9" hidden="1" x14ac:dyDescent="0.25">
      <c r="G388" s="3"/>
      <c r="H388" s="3"/>
      <c r="I388" s="3"/>
    </row>
    <row r="389" spans="7:9" hidden="1" x14ac:dyDescent="0.25">
      <c r="G389" s="3"/>
      <c r="H389" s="3"/>
      <c r="I389" s="3"/>
    </row>
    <row r="390" spans="7:9" hidden="1" x14ac:dyDescent="0.25">
      <c r="G390" s="3"/>
      <c r="H390" s="3"/>
      <c r="I390" s="3"/>
    </row>
    <row r="391" spans="7:9" hidden="1" x14ac:dyDescent="0.25">
      <c r="G391" s="3"/>
      <c r="H391" s="3"/>
      <c r="I391" s="3"/>
    </row>
    <row r="392" spans="7:9" hidden="1" x14ac:dyDescent="0.25">
      <c r="G392" s="3"/>
      <c r="H392" s="3"/>
      <c r="I392" s="3"/>
    </row>
    <row r="393" spans="7:9" hidden="1" x14ac:dyDescent="0.25">
      <c r="G393" s="3"/>
      <c r="H393" s="3"/>
      <c r="I393" s="3"/>
    </row>
    <row r="394" spans="7:9" hidden="1" x14ac:dyDescent="0.25">
      <c r="G394" s="3"/>
      <c r="H394" s="3"/>
      <c r="I394" s="3"/>
    </row>
    <row r="395" spans="7:9" hidden="1" x14ac:dyDescent="0.25">
      <c r="G395" s="3"/>
      <c r="H395" s="3"/>
      <c r="I395" s="3"/>
    </row>
    <row r="396" spans="7:9" hidden="1" x14ac:dyDescent="0.25">
      <c r="G396" s="3"/>
      <c r="H396" s="3"/>
      <c r="I396" s="3"/>
    </row>
    <row r="397" spans="7:9" hidden="1" x14ac:dyDescent="0.25">
      <c r="G397" s="3"/>
      <c r="H397" s="3"/>
      <c r="I397" s="3"/>
    </row>
    <row r="398" spans="7:9" hidden="1" x14ac:dyDescent="0.25">
      <c r="G398" s="3"/>
      <c r="H398" s="3"/>
      <c r="I398" s="3"/>
    </row>
    <row r="399" spans="7:9" hidden="1" x14ac:dyDescent="0.25">
      <c r="G399" s="3"/>
      <c r="H399" s="3"/>
      <c r="I399" s="3"/>
    </row>
    <row r="400" spans="7:9" hidden="1" x14ac:dyDescent="0.25">
      <c r="G400" s="3"/>
      <c r="H400" s="3"/>
      <c r="I400" s="3"/>
    </row>
    <row r="401" spans="7:9" hidden="1" x14ac:dyDescent="0.25">
      <c r="G401" s="3"/>
      <c r="H401" s="3"/>
      <c r="I401" s="3"/>
    </row>
    <row r="402" spans="7:9" hidden="1" x14ac:dyDescent="0.25">
      <c r="G402" s="3"/>
      <c r="H402" s="3"/>
      <c r="I402" s="3"/>
    </row>
    <row r="403" spans="7:9" hidden="1" x14ac:dyDescent="0.25">
      <c r="G403" s="3"/>
      <c r="H403" s="3"/>
      <c r="I403" s="3"/>
    </row>
    <row r="404" spans="7:9" hidden="1" x14ac:dyDescent="0.25">
      <c r="G404" s="3"/>
      <c r="H404" s="3"/>
      <c r="I404" s="3"/>
    </row>
    <row r="405" spans="7:9" hidden="1" x14ac:dyDescent="0.25">
      <c r="G405" s="3"/>
      <c r="H405" s="3"/>
      <c r="I405" s="3"/>
    </row>
    <row r="406" spans="7:9" hidden="1" x14ac:dyDescent="0.25">
      <c r="G406" s="3"/>
      <c r="H406" s="3"/>
      <c r="I406" s="3"/>
    </row>
    <row r="407" spans="7:9" hidden="1" x14ac:dyDescent="0.25">
      <c r="G407" s="3"/>
      <c r="H407" s="3"/>
      <c r="I407" s="3"/>
    </row>
    <row r="408" spans="7:9" hidden="1" x14ac:dyDescent="0.25">
      <c r="G408" s="3"/>
      <c r="H408" s="3"/>
      <c r="I408" s="3"/>
    </row>
    <row r="409" spans="7:9" hidden="1" x14ac:dyDescent="0.25">
      <c r="G409" s="3"/>
      <c r="H409" s="3"/>
      <c r="I409" s="3"/>
    </row>
    <row r="410" spans="7:9" hidden="1" x14ac:dyDescent="0.25">
      <c r="G410" s="3"/>
      <c r="H410" s="3"/>
      <c r="I410" s="3"/>
    </row>
    <row r="411" spans="7:9" hidden="1" x14ac:dyDescent="0.25">
      <c r="G411" s="3"/>
      <c r="H411" s="3"/>
      <c r="I411" s="3"/>
    </row>
    <row r="412" spans="7:9" hidden="1" x14ac:dyDescent="0.25">
      <c r="G412" s="3"/>
      <c r="H412" s="3"/>
      <c r="I412" s="3"/>
    </row>
    <row r="413" spans="7:9" hidden="1" x14ac:dyDescent="0.25">
      <c r="G413" s="3"/>
      <c r="H413" s="3"/>
      <c r="I413" s="3"/>
    </row>
    <row r="414" spans="7:9" hidden="1" x14ac:dyDescent="0.25">
      <c r="G414" s="3"/>
      <c r="H414" s="3"/>
      <c r="I414" s="3"/>
    </row>
    <row r="415" spans="7:9" hidden="1" x14ac:dyDescent="0.25">
      <c r="G415" s="3"/>
      <c r="H415" s="3"/>
      <c r="I415" s="3"/>
    </row>
    <row r="416" spans="7:9" hidden="1" x14ac:dyDescent="0.25">
      <c r="G416" s="3"/>
      <c r="H416" s="3"/>
      <c r="I416" s="3"/>
    </row>
    <row r="417" spans="7:9" hidden="1" x14ac:dyDescent="0.25">
      <c r="G417" s="3"/>
      <c r="H417" s="3"/>
      <c r="I417" s="3"/>
    </row>
    <row r="418" spans="7:9" hidden="1" x14ac:dyDescent="0.25">
      <c r="G418" s="3"/>
      <c r="H418" s="3"/>
      <c r="I418" s="3"/>
    </row>
    <row r="419" spans="7:9" hidden="1" x14ac:dyDescent="0.25">
      <c r="G419" s="3"/>
      <c r="H419" s="3"/>
      <c r="I419" s="3"/>
    </row>
    <row r="420" spans="7:9" hidden="1" x14ac:dyDescent="0.25">
      <c r="G420" s="3"/>
      <c r="H420" s="3"/>
      <c r="I420" s="3"/>
    </row>
    <row r="421" spans="7:9" hidden="1" x14ac:dyDescent="0.25">
      <c r="G421" s="3"/>
      <c r="H421" s="3"/>
      <c r="I421" s="3"/>
    </row>
    <row r="422" spans="7:9" hidden="1" x14ac:dyDescent="0.25">
      <c r="G422" s="3"/>
      <c r="H422" s="3"/>
      <c r="I422" s="3"/>
    </row>
    <row r="423" spans="7:9" hidden="1" x14ac:dyDescent="0.25">
      <c r="G423" s="3"/>
      <c r="H423" s="3"/>
      <c r="I423" s="3"/>
    </row>
    <row r="424" spans="7:9" hidden="1" x14ac:dyDescent="0.25">
      <c r="G424" s="3"/>
      <c r="H424" s="3"/>
      <c r="I424" s="3"/>
    </row>
    <row r="425" spans="7:9" hidden="1" x14ac:dyDescent="0.25">
      <c r="G425" s="3"/>
      <c r="H425" s="3"/>
      <c r="I425" s="3"/>
    </row>
    <row r="426" spans="7:9" hidden="1" x14ac:dyDescent="0.25">
      <c r="G426" s="3"/>
      <c r="H426" s="3"/>
      <c r="I426" s="3"/>
    </row>
    <row r="427" spans="7:9" hidden="1" x14ac:dyDescent="0.25">
      <c r="G427" s="3"/>
      <c r="H427" s="3"/>
      <c r="I427" s="3"/>
    </row>
    <row r="428" spans="7:9" hidden="1" x14ac:dyDescent="0.25">
      <c r="G428" s="3"/>
      <c r="H428" s="3"/>
      <c r="I428" s="3"/>
    </row>
    <row r="429" spans="7:9" hidden="1" x14ac:dyDescent="0.25">
      <c r="G429" s="3"/>
      <c r="H429" s="3"/>
      <c r="I429" s="3"/>
    </row>
    <row r="430" spans="7:9" hidden="1" x14ac:dyDescent="0.25">
      <c r="G430" s="3"/>
      <c r="H430" s="3"/>
      <c r="I430" s="3"/>
    </row>
    <row r="431" spans="7:9" hidden="1" x14ac:dyDescent="0.25">
      <c r="G431" s="3"/>
      <c r="H431" s="3"/>
      <c r="I431" s="3"/>
    </row>
    <row r="432" spans="7:9" hidden="1" x14ac:dyDescent="0.25">
      <c r="G432" s="3"/>
      <c r="H432" s="3"/>
      <c r="I432" s="3"/>
    </row>
    <row r="433" spans="7:9" hidden="1" x14ac:dyDescent="0.25">
      <c r="G433" s="3"/>
      <c r="H433" s="3"/>
      <c r="I433" s="3"/>
    </row>
    <row r="434" spans="7:9" hidden="1" x14ac:dyDescent="0.25">
      <c r="G434" s="3"/>
      <c r="H434" s="3"/>
      <c r="I434" s="3"/>
    </row>
    <row r="435" spans="7:9" hidden="1" x14ac:dyDescent="0.25">
      <c r="G435" s="3"/>
      <c r="H435" s="3"/>
      <c r="I435" s="3"/>
    </row>
    <row r="436" spans="7:9" hidden="1" x14ac:dyDescent="0.25">
      <c r="G436" s="3"/>
      <c r="H436" s="3"/>
      <c r="I436" s="3"/>
    </row>
    <row r="437" spans="7:9" hidden="1" x14ac:dyDescent="0.25">
      <c r="G437" s="3"/>
      <c r="H437" s="3"/>
      <c r="I437" s="3"/>
    </row>
    <row r="438" spans="7:9" hidden="1" x14ac:dyDescent="0.25">
      <c r="G438" s="3"/>
      <c r="H438" s="3"/>
      <c r="I438" s="3"/>
    </row>
    <row r="439" spans="7:9" hidden="1" x14ac:dyDescent="0.25">
      <c r="G439" s="3"/>
      <c r="H439" s="3"/>
      <c r="I439" s="3"/>
    </row>
    <row r="440" spans="7:9" hidden="1" x14ac:dyDescent="0.25">
      <c r="G440" s="3"/>
      <c r="H440" s="3"/>
      <c r="I440" s="3"/>
    </row>
    <row r="441" spans="7:9" hidden="1" x14ac:dyDescent="0.25">
      <c r="G441" s="3"/>
      <c r="H441" s="3"/>
      <c r="I441" s="3"/>
    </row>
    <row r="442" spans="7:9" hidden="1" x14ac:dyDescent="0.25">
      <c r="G442" s="3"/>
      <c r="H442" s="3"/>
      <c r="I442" s="3"/>
    </row>
    <row r="443" spans="7:9" hidden="1" x14ac:dyDescent="0.25">
      <c r="G443" s="3"/>
      <c r="H443" s="3"/>
      <c r="I443" s="3"/>
    </row>
    <row r="444" spans="7:9" hidden="1" x14ac:dyDescent="0.25">
      <c r="G444" s="3"/>
      <c r="H444" s="3"/>
      <c r="I444" s="3"/>
    </row>
    <row r="445" spans="7:9" hidden="1" x14ac:dyDescent="0.25">
      <c r="G445" s="3"/>
      <c r="H445" s="3"/>
      <c r="I445" s="3"/>
    </row>
    <row r="446" spans="7:9" hidden="1" x14ac:dyDescent="0.25">
      <c r="G446" s="3"/>
      <c r="H446" s="3"/>
      <c r="I446" s="3"/>
    </row>
    <row r="447" spans="7:9" hidden="1" x14ac:dyDescent="0.25">
      <c r="G447" s="3"/>
      <c r="H447" s="3"/>
      <c r="I447" s="3"/>
    </row>
    <row r="448" spans="7:9" hidden="1" x14ac:dyDescent="0.25">
      <c r="G448" s="3"/>
      <c r="H448" s="3"/>
      <c r="I448" s="3"/>
    </row>
    <row r="449" spans="7:9" hidden="1" x14ac:dyDescent="0.25">
      <c r="G449" s="3"/>
      <c r="H449" s="3"/>
      <c r="I449" s="3"/>
    </row>
    <row r="450" spans="7:9" hidden="1" x14ac:dyDescent="0.25">
      <c r="G450" s="3"/>
      <c r="H450" s="3"/>
      <c r="I450" s="3"/>
    </row>
    <row r="451" spans="7:9" hidden="1" x14ac:dyDescent="0.25">
      <c r="G451" s="3"/>
      <c r="H451" s="3"/>
      <c r="I451" s="3"/>
    </row>
    <row r="452" spans="7:9" hidden="1" x14ac:dyDescent="0.25">
      <c r="G452" s="3"/>
      <c r="H452" s="3"/>
      <c r="I452" s="3"/>
    </row>
    <row r="453" spans="7:9" hidden="1" x14ac:dyDescent="0.25">
      <c r="G453" s="3"/>
      <c r="H453" s="3"/>
      <c r="I453" s="3"/>
    </row>
    <row r="454" spans="7:9" hidden="1" x14ac:dyDescent="0.25">
      <c r="G454" s="3"/>
      <c r="H454" s="3"/>
      <c r="I454" s="3"/>
    </row>
    <row r="455" spans="7:9" hidden="1" x14ac:dyDescent="0.25">
      <c r="G455" s="3"/>
      <c r="H455" s="3"/>
      <c r="I455" s="3"/>
    </row>
    <row r="456" spans="7:9" hidden="1" x14ac:dyDescent="0.25">
      <c r="G456" s="3"/>
      <c r="H456" s="3"/>
      <c r="I456" s="3"/>
    </row>
    <row r="457" spans="7:9" hidden="1" x14ac:dyDescent="0.25">
      <c r="G457" s="3"/>
      <c r="H457" s="3"/>
      <c r="I457" s="3"/>
    </row>
    <row r="458" spans="7:9" hidden="1" x14ac:dyDescent="0.25">
      <c r="G458" s="3"/>
      <c r="H458" s="3"/>
      <c r="I458" s="3"/>
    </row>
    <row r="459" spans="7:9" hidden="1" x14ac:dyDescent="0.25">
      <c r="G459" s="3"/>
      <c r="H459" s="3"/>
      <c r="I459" s="3"/>
    </row>
    <row r="460" spans="7:9" hidden="1" x14ac:dyDescent="0.25">
      <c r="G460" s="3"/>
      <c r="H460" s="3"/>
      <c r="I460" s="3"/>
    </row>
    <row r="461" spans="7:9" hidden="1" x14ac:dyDescent="0.25">
      <c r="G461" s="3"/>
      <c r="H461" s="3"/>
      <c r="I461" s="3"/>
    </row>
    <row r="462" spans="7:9" hidden="1" x14ac:dyDescent="0.25">
      <c r="G462" s="3"/>
      <c r="H462" s="3"/>
      <c r="I462" s="3"/>
    </row>
    <row r="463" spans="7:9" hidden="1" x14ac:dyDescent="0.25">
      <c r="G463" s="3"/>
      <c r="H463" s="3"/>
      <c r="I463" s="3"/>
    </row>
    <row r="464" spans="7:9" hidden="1" x14ac:dyDescent="0.25">
      <c r="G464" s="3"/>
      <c r="H464" s="3"/>
      <c r="I464" s="3"/>
    </row>
    <row r="465" spans="7:9" hidden="1" x14ac:dyDescent="0.25">
      <c r="G465" s="3"/>
      <c r="H465" s="3"/>
      <c r="I465" s="3"/>
    </row>
    <row r="466" spans="7:9" hidden="1" x14ac:dyDescent="0.25">
      <c r="G466" s="3"/>
      <c r="H466" s="3"/>
      <c r="I466" s="3"/>
    </row>
    <row r="467" spans="7:9" hidden="1" x14ac:dyDescent="0.25">
      <c r="G467" s="3"/>
      <c r="H467" s="3"/>
      <c r="I467" s="3"/>
    </row>
    <row r="468" spans="7:9" hidden="1" x14ac:dyDescent="0.25">
      <c r="G468" s="3"/>
      <c r="H468" s="3"/>
      <c r="I468" s="3"/>
    </row>
    <row r="469" spans="7:9" hidden="1" x14ac:dyDescent="0.25">
      <c r="G469" s="3"/>
      <c r="H469" s="3"/>
      <c r="I469" s="3"/>
    </row>
    <row r="470" spans="7:9" hidden="1" x14ac:dyDescent="0.25">
      <c r="G470" s="3"/>
      <c r="H470" s="3"/>
      <c r="I470" s="3"/>
    </row>
    <row r="471" spans="7:9" hidden="1" x14ac:dyDescent="0.25">
      <c r="G471" s="3"/>
      <c r="H471" s="3"/>
      <c r="I471" s="3"/>
    </row>
    <row r="472" spans="7:9" hidden="1" x14ac:dyDescent="0.25">
      <c r="G472" s="3"/>
      <c r="H472" s="3"/>
      <c r="I472" s="3"/>
    </row>
    <row r="473" spans="7:9" hidden="1" x14ac:dyDescent="0.25">
      <c r="G473" s="3"/>
      <c r="H473" s="3"/>
      <c r="I473" s="3"/>
    </row>
    <row r="474" spans="7:9" hidden="1" x14ac:dyDescent="0.25">
      <c r="G474" s="3"/>
      <c r="H474" s="3"/>
      <c r="I474" s="3"/>
    </row>
    <row r="475" spans="7:9" hidden="1" x14ac:dyDescent="0.25">
      <c r="G475" s="3"/>
      <c r="H475" s="3"/>
      <c r="I475" s="3"/>
    </row>
    <row r="476" spans="7:9" hidden="1" x14ac:dyDescent="0.25">
      <c r="G476" s="3"/>
      <c r="H476" s="3"/>
      <c r="I476" s="3"/>
    </row>
    <row r="477" spans="7:9" hidden="1" x14ac:dyDescent="0.25">
      <c r="G477" s="3"/>
      <c r="H477" s="3"/>
      <c r="I477" s="3"/>
    </row>
    <row r="478" spans="7:9" hidden="1" x14ac:dyDescent="0.25">
      <c r="G478" s="3"/>
      <c r="H478" s="3"/>
      <c r="I478" s="3"/>
    </row>
    <row r="479" spans="7:9" hidden="1" x14ac:dyDescent="0.25">
      <c r="G479" s="3"/>
      <c r="H479" s="3"/>
      <c r="I479" s="3"/>
    </row>
    <row r="480" spans="7:9" hidden="1" x14ac:dyDescent="0.25">
      <c r="G480" s="3"/>
      <c r="H480" s="3"/>
      <c r="I480" s="3"/>
    </row>
    <row r="481" spans="7:9" hidden="1" x14ac:dyDescent="0.25">
      <c r="G481" s="3"/>
      <c r="H481" s="3"/>
      <c r="I481" s="3"/>
    </row>
    <row r="482" spans="7:9" hidden="1" x14ac:dyDescent="0.25">
      <c r="G482" s="3"/>
      <c r="H482" s="3"/>
      <c r="I482" s="3"/>
    </row>
    <row r="483" spans="7:9" hidden="1" x14ac:dyDescent="0.25">
      <c r="G483" s="3"/>
      <c r="H483" s="3"/>
      <c r="I483" s="3"/>
    </row>
    <row r="484" spans="7:9" hidden="1" x14ac:dyDescent="0.25">
      <c r="G484" s="3"/>
      <c r="H484" s="3"/>
      <c r="I484" s="3"/>
    </row>
    <row r="485" spans="7:9" hidden="1" x14ac:dyDescent="0.25">
      <c r="G485" s="3"/>
      <c r="H485" s="3"/>
      <c r="I485" s="3"/>
    </row>
    <row r="486" spans="7:9" hidden="1" x14ac:dyDescent="0.25">
      <c r="G486" s="3"/>
      <c r="H486" s="3"/>
      <c r="I486" s="3"/>
    </row>
    <row r="487" spans="7:9" hidden="1" x14ac:dyDescent="0.25">
      <c r="G487" s="3"/>
      <c r="H487" s="3"/>
      <c r="I487" s="3"/>
    </row>
    <row r="488" spans="7:9" hidden="1" x14ac:dyDescent="0.25">
      <c r="G488" s="3"/>
      <c r="H488" s="3"/>
      <c r="I488" s="3"/>
    </row>
    <row r="489" spans="7:9" hidden="1" x14ac:dyDescent="0.25">
      <c r="G489" s="3"/>
      <c r="H489" s="3"/>
      <c r="I489" s="3"/>
    </row>
    <row r="490" spans="7:9" hidden="1" x14ac:dyDescent="0.25">
      <c r="G490" s="3"/>
      <c r="H490" s="3"/>
      <c r="I490" s="3"/>
    </row>
    <row r="491" spans="7:9" hidden="1" x14ac:dyDescent="0.25">
      <c r="G491" s="3"/>
      <c r="H491" s="3"/>
      <c r="I491" s="3"/>
    </row>
    <row r="492" spans="7:9" hidden="1" x14ac:dyDescent="0.25">
      <c r="G492" s="3"/>
      <c r="H492" s="3"/>
      <c r="I492" s="3"/>
    </row>
    <row r="493" spans="7:9" hidden="1" x14ac:dyDescent="0.25">
      <c r="G493" s="3"/>
      <c r="H493" s="3"/>
      <c r="I493" s="3"/>
    </row>
    <row r="494" spans="7:9" hidden="1" x14ac:dyDescent="0.25">
      <c r="G494" s="3"/>
      <c r="H494" s="3"/>
      <c r="I494" s="3"/>
    </row>
    <row r="495" spans="7:9" hidden="1" x14ac:dyDescent="0.25">
      <c r="G495" s="3"/>
      <c r="H495" s="3"/>
      <c r="I495" s="3"/>
    </row>
    <row r="496" spans="7:9" hidden="1" x14ac:dyDescent="0.25">
      <c r="G496" s="3"/>
      <c r="H496" s="3"/>
      <c r="I496" s="3"/>
    </row>
    <row r="497" spans="7:9" hidden="1" x14ac:dyDescent="0.25">
      <c r="G497" s="3"/>
      <c r="H497" s="3"/>
      <c r="I497" s="3"/>
    </row>
    <row r="498" spans="7:9" hidden="1" x14ac:dyDescent="0.25">
      <c r="G498" s="3"/>
      <c r="H498" s="3"/>
      <c r="I498" s="3"/>
    </row>
    <row r="499" spans="7:9" hidden="1" x14ac:dyDescent="0.25">
      <c r="G499" s="3"/>
      <c r="H499" s="3"/>
      <c r="I499" s="3"/>
    </row>
    <row r="500" spans="7:9" hidden="1" x14ac:dyDescent="0.25">
      <c r="G500" s="3"/>
      <c r="H500" s="3"/>
      <c r="I500" s="3"/>
    </row>
    <row r="501" spans="7:9" hidden="1" x14ac:dyDescent="0.25">
      <c r="G501" s="3"/>
      <c r="H501" s="3"/>
      <c r="I501" s="3"/>
    </row>
    <row r="502" spans="7:9" hidden="1" x14ac:dyDescent="0.25">
      <c r="G502" s="3"/>
      <c r="H502" s="3"/>
      <c r="I502" s="3"/>
    </row>
    <row r="503" spans="7:9" hidden="1" x14ac:dyDescent="0.25">
      <c r="G503" s="3"/>
      <c r="H503" s="3"/>
      <c r="I503" s="3"/>
    </row>
    <row r="504" spans="7:9" hidden="1" x14ac:dyDescent="0.25">
      <c r="G504" s="3"/>
      <c r="H504" s="3"/>
      <c r="I504" s="3"/>
    </row>
    <row r="505" spans="7:9" hidden="1" x14ac:dyDescent="0.25">
      <c r="G505" s="3"/>
      <c r="H505" s="3"/>
      <c r="I505" s="3"/>
    </row>
    <row r="506" spans="7:9" hidden="1" x14ac:dyDescent="0.25">
      <c r="G506" s="3"/>
      <c r="H506" s="3"/>
      <c r="I506" s="3"/>
    </row>
    <row r="507" spans="7:9" hidden="1" x14ac:dyDescent="0.25">
      <c r="G507" s="3"/>
      <c r="H507" s="3"/>
      <c r="I507" s="3"/>
    </row>
    <row r="508" spans="7:9" hidden="1" x14ac:dyDescent="0.25">
      <c r="G508" s="3"/>
      <c r="H508" s="3"/>
      <c r="I508" s="3"/>
    </row>
    <row r="509" spans="7:9" hidden="1" x14ac:dyDescent="0.25">
      <c r="G509" s="3"/>
      <c r="H509" s="3"/>
      <c r="I509" s="3"/>
    </row>
    <row r="510" spans="7:9" hidden="1" x14ac:dyDescent="0.25">
      <c r="G510" s="3"/>
      <c r="H510" s="3"/>
      <c r="I510" s="3"/>
    </row>
    <row r="511" spans="7:9" hidden="1" x14ac:dyDescent="0.25">
      <c r="G511" s="3"/>
      <c r="H511" s="3"/>
      <c r="I511" s="3"/>
    </row>
    <row r="512" spans="7:9" hidden="1" x14ac:dyDescent="0.25">
      <c r="G512" s="3"/>
      <c r="H512" s="3"/>
      <c r="I512" s="3"/>
    </row>
    <row r="513" spans="7:9" hidden="1" x14ac:dyDescent="0.25">
      <c r="G513" s="3"/>
      <c r="H513" s="3"/>
      <c r="I513" s="3"/>
    </row>
    <row r="514" spans="7:9" hidden="1" x14ac:dyDescent="0.25">
      <c r="G514" s="3"/>
      <c r="H514" s="3"/>
      <c r="I514" s="3"/>
    </row>
    <row r="515" spans="7:9" hidden="1" x14ac:dyDescent="0.25">
      <c r="G515" s="3"/>
      <c r="H515" s="3"/>
      <c r="I515" s="3"/>
    </row>
    <row r="516" spans="7:9" hidden="1" x14ac:dyDescent="0.25">
      <c r="G516" s="3"/>
      <c r="H516" s="3"/>
      <c r="I516" s="3"/>
    </row>
    <row r="517" spans="7:9" hidden="1" x14ac:dyDescent="0.25">
      <c r="G517" s="3"/>
      <c r="H517" s="3"/>
      <c r="I517" s="3"/>
    </row>
    <row r="518" spans="7:9" hidden="1" x14ac:dyDescent="0.25">
      <c r="G518" s="3"/>
      <c r="H518" s="3"/>
      <c r="I518" s="3"/>
    </row>
    <row r="519" spans="7:9" hidden="1" x14ac:dyDescent="0.25">
      <c r="G519" s="3"/>
      <c r="H519" s="3"/>
      <c r="I519" s="3"/>
    </row>
    <row r="520" spans="7:9" hidden="1" x14ac:dyDescent="0.25">
      <c r="G520" s="3"/>
      <c r="H520" s="3"/>
      <c r="I520" s="3"/>
    </row>
    <row r="521" spans="7:9" hidden="1" x14ac:dyDescent="0.25">
      <c r="G521" s="3"/>
      <c r="H521" s="3"/>
      <c r="I521" s="3"/>
    </row>
    <row r="522" spans="7:9" hidden="1" x14ac:dyDescent="0.25">
      <c r="G522" s="3"/>
      <c r="H522" s="3"/>
      <c r="I522" s="3"/>
    </row>
    <row r="523" spans="7:9" hidden="1" x14ac:dyDescent="0.25">
      <c r="G523" s="3"/>
      <c r="H523" s="3"/>
      <c r="I523" s="3"/>
    </row>
    <row r="524" spans="7:9" hidden="1" x14ac:dyDescent="0.25">
      <c r="G524" s="3"/>
      <c r="H524" s="3"/>
      <c r="I524" s="3"/>
    </row>
    <row r="525" spans="7:9" hidden="1" x14ac:dyDescent="0.25">
      <c r="G525" s="3"/>
      <c r="H525" s="3"/>
      <c r="I525" s="3"/>
    </row>
    <row r="526" spans="7:9" hidden="1" x14ac:dyDescent="0.25">
      <c r="G526" s="3"/>
      <c r="H526" s="3"/>
      <c r="I526" s="3"/>
    </row>
    <row r="527" spans="7:9" hidden="1" x14ac:dyDescent="0.25">
      <c r="G527" s="3"/>
      <c r="H527" s="3"/>
      <c r="I527" s="3"/>
    </row>
    <row r="528" spans="7:9" hidden="1" x14ac:dyDescent="0.25">
      <c r="G528" s="3"/>
      <c r="H528" s="3"/>
      <c r="I528" s="3"/>
    </row>
    <row r="529" spans="7:9" hidden="1" x14ac:dyDescent="0.25">
      <c r="G529" s="3"/>
      <c r="H529" s="3"/>
      <c r="I529" s="3"/>
    </row>
    <row r="530" spans="7:9" hidden="1" x14ac:dyDescent="0.25">
      <c r="G530" s="3"/>
      <c r="H530" s="3"/>
      <c r="I530" s="3"/>
    </row>
    <row r="531" spans="7:9" hidden="1" x14ac:dyDescent="0.25">
      <c r="G531" s="3"/>
      <c r="H531" s="3"/>
      <c r="I531" s="3"/>
    </row>
    <row r="532" spans="7:9" hidden="1" x14ac:dyDescent="0.25">
      <c r="G532" s="3"/>
      <c r="H532" s="3"/>
      <c r="I532" s="3"/>
    </row>
    <row r="533" spans="7:9" hidden="1" x14ac:dyDescent="0.25">
      <c r="G533" s="3"/>
      <c r="H533" s="3"/>
      <c r="I533" s="3"/>
    </row>
    <row r="534" spans="7:9" hidden="1" x14ac:dyDescent="0.25">
      <c r="G534" s="3"/>
      <c r="H534" s="3"/>
      <c r="I534" s="3"/>
    </row>
    <row r="535" spans="7:9" hidden="1" x14ac:dyDescent="0.25">
      <c r="G535" s="3"/>
      <c r="H535" s="3"/>
      <c r="I535" s="3"/>
    </row>
    <row r="536" spans="7:9" hidden="1" x14ac:dyDescent="0.25">
      <c r="G536" s="3"/>
      <c r="H536" s="3"/>
      <c r="I536" s="3"/>
    </row>
    <row r="537" spans="7:9" hidden="1" x14ac:dyDescent="0.25">
      <c r="G537" s="3"/>
      <c r="H537" s="3"/>
      <c r="I537" s="3"/>
    </row>
    <row r="538" spans="7:9" hidden="1" x14ac:dyDescent="0.25">
      <c r="G538" s="3"/>
      <c r="H538" s="3"/>
      <c r="I538" s="3"/>
    </row>
    <row r="539" spans="7:9" hidden="1" x14ac:dyDescent="0.25">
      <c r="G539" s="3"/>
      <c r="H539" s="3"/>
      <c r="I539" s="3"/>
    </row>
    <row r="540" spans="7:9" hidden="1" x14ac:dyDescent="0.25">
      <c r="G540" s="3"/>
      <c r="H540" s="3"/>
      <c r="I540" s="3"/>
    </row>
    <row r="541" spans="7:9" hidden="1" x14ac:dyDescent="0.25">
      <c r="G541" s="3"/>
      <c r="H541" s="3"/>
      <c r="I541" s="3"/>
    </row>
    <row r="542" spans="7:9" hidden="1" x14ac:dyDescent="0.25">
      <c r="G542" s="3"/>
      <c r="H542" s="3"/>
      <c r="I542" s="3"/>
    </row>
    <row r="543" spans="7:9" hidden="1" x14ac:dyDescent="0.25">
      <c r="G543" s="3"/>
      <c r="H543" s="3"/>
      <c r="I543" s="3"/>
    </row>
    <row r="544" spans="7:9" hidden="1" x14ac:dyDescent="0.25">
      <c r="G544" s="3"/>
      <c r="H544" s="3"/>
      <c r="I544" s="3"/>
    </row>
    <row r="545" spans="7:9" hidden="1" x14ac:dyDescent="0.25">
      <c r="G545" s="3"/>
      <c r="H545" s="3"/>
      <c r="I545" s="3"/>
    </row>
    <row r="546" spans="7:9" hidden="1" x14ac:dyDescent="0.25">
      <c r="G546" s="3"/>
      <c r="H546" s="3"/>
      <c r="I546" s="3"/>
    </row>
    <row r="547" spans="7:9" hidden="1" x14ac:dyDescent="0.25">
      <c r="G547" s="3"/>
      <c r="H547" s="3"/>
      <c r="I547" s="3"/>
    </row>
    <row r="548" spans="7:9" hidden="1" x14ac:dyDescent="0.25">
      <c r="G548" s="3"/>
      <c r="H548" s="3"/>
      <c r="I548" s="3"/>
    </row>
    <row r="549" spans="7:9" hidden="1" x14ac:dyDescent="0.25">
      <c r="G549" s="3"/>
      <c r="H549" s="3"/>
      <c r="I549" s="3"/>
    </row>
    <row r="550" spans="7:9" hidden="1" x14ac:dyDescent="0.25">
      <c r="G550" s="3"/>
      <c r="H550" s="3"/>
      <c r="I550" s="3"/>
    </row>
    <row r="551" spans="7:9" hidden="1" x14ac:dyDescent="0.25">
      <c r="G551" s="3"/>
      <c r="H551" s="3"/>
      <c r="I551" s="3"/>
    </row>
    <row r="552" spans="7:9" hidden="1" x14ac:dyDescent="0.25">
      <c r="G552" s="3"/>
      <c r="H552" s="3"/>
      <c r="I552" s="3"/>
    </row>
    <row r="553" spans="7:9" hidden="1" x14ac:dyDescent="0.25">
      <c r="G553" s="3"/>
      <c r="H553" s="3"/>
      <c r="I553" s="3"/>
    </row>
    <row r="554" spans="7:9" hidden="1" x14ac:dyDescent="0.25">
      <c r="G554" s="3"/>
      <c r="H554" s="3"/>
      <c r="I554" s="3"/>
    </row>
    <row r="555" spans="7:9" hidden="1" x14ac:dyDescent="0.25">
      <c r="G555" s="3"/>
      <c r="H555" s="3"/>
      <c r="I555" s="3"/>
    </row>
    <row r="556" spans="7:9" hidden="1" x14ac:dyDescent="0.25">
      <c r="G556" s="3"/>
      <c r="H556" s="3"/>
      <c r="I556" s="3"/>
    </row>
    <row r="557" spans="7:9" hidden="1" x14ac:dyDescent="0.25">
      <c r="G557" s="3"/>
      <c r="H557" s="3"/>
      <c r="I557" s="3"/>
    </row>
    <row r="558" spans="7:9" hidden="1" x14ac:dyDescent="0.25">
      <c r="G558" s="3"/>
      <c r="H558" s="3"/>
      <c r="I558" s="3"/>
    </row>
    <row r="559" spans="7:9" hidden="1" x14ac:dyDescent="0.25">
      <c r="G559" s="3"/>
      <c r="H559" s="3"/>
      <c r="I559" s="3"/>
    </row>
    <row r="560" spans="7:9" hidden="1" x14ac:dyDescent="0.25">
      <c r="G560" s="3"/>
      <c r="H560" s="3"/>
      <c r="I560" s="3"/>
    </row>
    <row r="561" spans="7:9" hidden="1" x14ac:dyDescent="0.25">
      <c r="G561" s="3"/>
      <c r="H561" s="3"/>
      <c r="I561" s="3"/>
    </row>
    <row r="562" spans="7:9" hidden="1" x14ac:dyDescent="0.25">
      <c r="G562" s="3"/>
      <c r="H562" s="3"/>
      <c r="I562" s="3"/>
    </row>
    <row r="563" spans="7:9" hidden="1" x14ac:dyDescent="0.25">
      <c r="G563" s="3"/>
      <c r="H563" s="3"/>
      <c r="I563" s="3"/>
    </row>
    <row r="564" spans="7:9" hidden="1" x14ac:dyDescent="0.25">
      <c r="G564" s="3"/>
      <c r="H564" s="3"/>
      <c r="I564" s="3"/>
    </row>
    <row r="565" spans="7:9" hidden="1" x14ac:dyDescent="0.25">
      <c r="G565" s="3"/>
      <c r="H565" s="3"/>
      <c r="I565" s="3"/>
    </row>
    <row r="566" spans="7:9" hidden="1" x14ac:dyDescent="0.25">
      <c r="G566" s="3"/>
      <c r="H566" s="3"/>
      <c r="I566" s="3"/>
    </row>
    <row r="567" spans="7:9" hidden="1" x14ac:dyDescent="0.25">
      <c r="G567" s="3"/>
      <c r="H567" s="3"/>
      <c r="I567" s="3"/>
    </row>
    <row r="568" spans="7:9" hidden="1" x14ac:dyDescent="0.25">
      <c r="G568" s="3"/>
      <c r="H568" s="3"/>
      <c r="I568" s="3"/>
    </row>
    <row r="569" spans="7:9" hidden="1" x14ac:dyDescent="0.25">
      <c r="G569" s="3"/>
      <c r="H569" s="3"/>
      <c r="I569" s="3"/>
    </row>
    <row r="570" spans="7:9" hidden="1" x14ac:dyDescent="0.25">
      <c r="G570" s="3"/>
      <c r="H570" s="3"/>
      <c r="I570" s="3"/>
    </row>
    <row r="571" spans="7:9" hidden="1" x14ac:dyDescent="0.25">
      <c r="G571" s="3"/>
      <c r="H571" s="3"/>
      <c r="I571" s="3"/>
    </row>
    <row r="572" spans="7:9" hidden="1" x14ac:dyDescent="0.25">
      <c r="G572" s="3"/>
      <c r="H572" s="3"/>
      <c r="I572" s="3"/>
    </row>
    <row r="573" spans="7:9" hidden="1" x14ac:dyDescent="0.25">
      <c r="G573" s="3"/>
      <c r="H573" s="3"/>
      <c r="I573" s="3"/>
    </row>
    <row r="574" spans="7:9" hidden="1" x14ac:dyDescent="0.25">
      <c r="G574" s="3"/>
      <c r="H574" s="3"/>
      <c r="I574" s="3"/>
    </row>
    <row r="575" spans="7:9" hidden="1" x14ac:dyDescent="0.25">
      <c r="G575" s="3"/>
      <c r="H575" s="3"/>
      <c r="I575" s="3"/>
    </row>
    <row r="576" spans="7:9" hidden="1" x14ac:dyDescent="0.25">
      <c r="G576" s="3"/>
      <c r="H576" s="3"/>
      <c r="I576" s="3"/>
    </row>
    <row r="577" spans="7:9" hidden="1" x14ac:dyDescent="0.25">
      <c r="G577" s="3"/>
      <c r="H577" s="3"/>
      <c r="I577" s="3"/>
    </row>
    <row r="578" spans="7:9" hidden="1" x14ac:dyDescent="0.25">
      <c r="G578" s="3"/>
      <c r="H578" s="3"/>
      <c r="I578" s="3"/>
    </row>
    <row r="579" spans="7:9" hidden="1" x14ac:dyDescent="0.25">
      <c r="G579" s="3"/>
      <c r="H579" s="3"/>
      <c r="I579" s="3"/>
    </row>
    <row r="580" spans="7:9" hidden="1" x14ac:dyDescent="0.25">
      <c r="G580" s="3"/>
      <c r="H580" s="3"/>
      <c r="I580" s="3"/>
    </row>
    <row r="581" spans="7:9" hidden="1" x14ac:dyDescent="0.25">
      <c r="G581" s="3"/>
      <c r="H581" s="3"/>
      <c r="I581" s="3"/>
    </row>
    <row r="582" spans="7:9" hidden="1" x14ac:dyDescent="0.25">
      <c r="G582" s="3"/>
      <c r="H582" s="3"/>
      <c r="I582" s="3"/>
    </row>
    <row r="583" spans="7:9" hidden="1" x14ac:dyDescent="0.25">
      <c r="G583" s="3"/>
      <c r="H583" s="3"/>
      <c r="I583" s="3"/>
    </row>
    <row r="584" spans="7:9" hidden="1" x14ac:dyDescent="0.25">
      <c r="G584" s="3"/>
      <c r="H584" s="3"/>
      <c r="I584" s="3"/>
    </row>
    <row r="585" spans="7:9" hidden="1" x14ac:dyDescent="0.25">
      <c r="G585" s="3"/>
      <c r="H585" s="3"/>
      <c r="I585" s="3"/>
    </row>
    <row r="586" spans="7:9" hidden="1" x14ac:dyDescent="0.25">
      <c r="G586" s="3"/>
      <c r="H586" s="3"/>
      <c r="I586" s="3"/>
    </row>
    <row r="587" spans="7:9" hidden="1" x14ac:dyDescent="0.25">
      <c r="G587" s="3"/>
      <c r="H587" s="3"/>
      <c r="I587" s="3"/>
    </row>
    <row r="588" spans="7:9" hidden="1" x14ac:dyDescent="0.25">
      <c r="G588" s="3"/>
      <c r="H588" s="3"/>
      <c r="I588" s="3"/>
    </row>
    <row r="589" spans="7:9" hidden="1" x14ac:dyDescent="0.25">
      <c r="G589" s="3"/>
      <c r="H589" s="3"/>
      <c r="I589" s="3"/>
    </row>
    <row r="590" spans="7:9" hidden="1" x14ac:dyDescent="0.25">
      <c r="G590" s="3"/>
      <c r="H590" s="3"/>
      <c r="I590" s="3"/>
    </row>
    <row r="591" spans="7:9" x14ac:dyDescent="0.25">
      <c r="G591" s="3"/>
      <c r="H591" s="3"/>
      <c r="I591" s="3"/>
    </row>
    <row r="592" spans="7:9" x14ac:dyDescent="0.25">
      <c r="G592" s="3"/>
      <c r="H592" s="3"/>
      <c r="I592" s="3"/>
    </row>
    <row r="593" spans="7:9" x14ac:dyDescent="0.25">
      <c r="G593" s="3"/>
      <c r="H593" s="3"/>
      <c r="I593" s="3"/>
    </row>
    <row r="594" spans="7:9" x14ac:dyDescent="0.25">
      <c r="G594" s="3"/>
      <c r="H594" s="3"/>
      <c r="I594" s="3"/>
    </row>
    <row r="595" spans="7:9" x14ac:dyDescent="0.25">
      <c r="G595" s="3"/>
      <c r="H595" s="3"/>
      <c r="I595" s="3"/>
    </row>
    <row r="596" spans="7:9" x14ac:dyDescent="0.25">
      <c r="G596" s="3"/>
      <c r="H596" s="3"/>
      <c r="I596" s="3"/>
    </row>
    <row r="597" spans="7:9" x14ac:dyDescent="0.25">
      <c r="G597" s="3"/>
      <c r="H597" s="3"/>
      <c r="I597" s="3"/>
    </row>
    <row r="598" spans="7:9" x14ac:dyDescent="0.25">
      <c r="G598" s="3"/>
      <c r="H598" s="3"/>
      <c r="I598" s="3"/>
    </row>
    <row r="599" spans="7:9" x14ac:dyDescent="0.25">
      <c r="G599" s="3"/>
      <c r="H599" s="3"/>
      <c r="I599" s="3"/>
    </row>
    <row r="600" spans="7:9" x14ac:dyDescent="0.25">
      <c r="G600" s="3"/>
      <c r="H600" s="3"/>
      <c r="I600" s="3"/>
    </row>
    <row r="601" spans="7:9" x14ac:dyDescent="0.25">
      <c r="G601" s="3"/>
      <c r="H601" s="3"/>
      <c r="I601" s="3"/>
    </row>
    <row r="602" spans="7:9" x14ac:dyDescent="0.25">
      <c r="G602" s="3"/>
      <c r="H602" s="3"/>
      <c r="I602" s="3"/>
    </row>
    <row r="603" spans="7:9" x14ac:dyDescent="0.25">
      <c r="G603" s="3"/>
      <c r="H603" s="3"/>
      <c r="I603" s="3"/>
    </row>
    <row r="604" spans="7:9" x14ac:dyDescent="0.25">
      <c r="G604" s="3"/>
      <c r="H604" s="3"/>
      <c r="I604" s="3"/>
    </row>
    <row r="605" spans="7:9" x14ac:dyDescent="0.25">
      <c r="G605" s="3"/>
      <c r="H605" s="3"/>
      <c r="I605" s="3"/>
    </row>
    <row r="606" spans="7:9" x14ac:dyDescent="0.25">
      <c r="G606" s="3"/>
      <c r="H606" s="3"/>
      <c r="I606" s="3"/>
    </row>
    <row r="607" spans="7:9" x14ac:dyDescent="0.25">
      <c r="G607" s="3"/>
      <c r="H607" s="3"/>
      <c r="I607" s="3"/>
    </row>
    <row r="608" spans="7:9" x14ac:dyDescent="0.25">
      <c r="G608" s="3"/>
      <c r="H608" s="3"/>
      <c r="I608" s="3"/>
    </row>
    <row r="609" spans="7:9" x14ac:dyDescent="0.25">
      <c r="G609" s="3"/>
      <c r="H609" s="3"/>
      <c r="I609" s="3"/>
    </row>
    <row r="610" spans="7:9" x14ac:dyDescent="0.25">
      <c r="G610" s="3"/>
      <c r="H610" s="3"/>
      <c r="I610" s="3"/>
    </row>
    <row r="611" spans="7:9" x14ac:dyDescent="0.25">
      <c r="G611" s="3"/>
      <c r="H611" s="3"/>
      <c r="I611" s="3"/>
    </row>
    <row r="612" spans="7:9" x14ac:dyDescent="0.25">
      <c r="G612" s="3"/>
      <c r="H612" s="3"/>
      <c r="I612" s="3"/>
    </row>
    <row r="613" spans="7:9" x14ac:dyDescent="0.25">
      <c r="G613" s="3"/>
      <c r="H613" s="3"/>
      <c r="I613" s="3"/>
    </row>
    <row r="614" spans="7:9" x14ac:dyDescent="0.25">
      <c r="G614" s="3"/>
      <c r="H614" s="3"/>
      <c r="I614" s="3"/>
    </row>
    <row r="615" spans="7:9" x14ac:dyDescent="0.25">
      <c r="G615" s="3"/>
      <c r="H615" s="3"/>
      <c r="I615" s="3"/>
    </row>
    <row r="616" spans="7:9" x14ac:dyDescent="0.25">
      <c r="G616" s="3"/>
      <c r="H616" s="3"/>
      <c r="I616" s="3"/>
    </row>
    <row r="617" spans="7:9" x14ac:dyDescent="0.25">
      <c r="G617" s="3"/>
      <c r="H617" s="3"/>
      <c r="I617" s="3"/>
    </row>
    <row r="618" spans="7:9" x14ac:dyDescent="0.25">
      <c r="G618" s="3"/>
      <c r="H618" s="3"/>
      <c r="I618" s="3"/>
    </row>
    <row r="619" spans="7:9" x14ac:dyDescent="0.25">
      <c r="G619" s="3"/>
      <c r="H619" s="3"/>
      <c r="I619" s="3"/>
    </row>
    <row r="620" spans="7:9" x14ac:dyDescent="0.25">
      <c r="G620" s="3"/>
      <c r="H620" s="3"/>
      <c r="I620" s="3"/>
    </row>
    <row r="621" spans="7:9" x14ac:dyDescent="0.25">
      <c r="G621" s="3"/>
      <c r="H621" s="3"/>
      <c r="I621" s="3"/>
    </row>
    <row r="622" spans="7:9" x14ac:dyDescent="0.25">
      <c r="G622" s="3"/>
      <c r="H622" s="3"/>
      <c r="I622" s="3"/>
    </row>
    <row r="623" spans="7:9" x14ac:dyDescent="0.25">
      <c r="G623" s="3"/>
      <c r="H623" s="3"/>
      <c r="I623" s="3"/>
    </row>
    <row r="624" spans="7:9" x14ac:dyDescent="0.25">
      <c r="G624" s="3"/>
      <c r="H624" s="3"/>
      <c r="I624" s="3"/>
    </row>
    <row r="625" spans="7:9" x14ac:dyDescent="0.25">
      <c r="G625" s="3"/>
      <c r="H625" s="3"/>
      <c r="I625" s="3"/>
    </row>
    <row r="626" spans="7:9" x14ac:dyDescent="0.25">
      <c r="G626" s="3"/>
      <c r="H626" s="3"/>
      <c r="I626" s="3"/>
    </row>
    <row r="627" spans="7:9" x14ac:dyDescent="0.25">
      <c r="G627" s="3"/>
      <c r="H627" s="3"/>
      <c r="I627" s="3"/>
    </row>
    <row r="628" spans="7:9" x14ac:dyDescent="0.25">
      <c r="G628" s="3"/>
      <c r="H628" s="3"/>
      <c r="I628" s="3"/>
    </row>
    <row r="629" spans="7:9" x14ac:dyDescent="0.25">
      <c r="G629" s="3"/>
      <c r="H629" s="3"/>
      <c r="I629" s="3"/>
    </row>
    <row r="630" spans="7:9" x14ac:dyDescent="0.25">
      <c r="G630" s="3"/>
      <c r="H630" s="3"/>
      <c r="I630" s="3"/>
    </row>
    <row r="631" spans="7:9" x14ac:dyDescent="0.25">
      <c r="G631" s="3"/>
      <c r="H631" s="3"/>
      <c r="I631" s="3"/>
    </row>
    <row r="632" spans="7:9" x14ac:dyDescent="0.25">
      <c r="G632" s="3"/>
      <c r="H632" s="3"/>
      <c r="I632" s="3"/>
    </row>
    <row r="633" spans="7:9" x14ac:dyDescent="0.25">
      <c r="G633" s="3"/>
      <c r="H633" s="3"/>
      <c r="I633" s="3"/>
    </row>
    <row r="634" spans="7:9" x14ac:dyDescent="0.25">
      <c r="G634" s="3"/>
      <c r="H634" s="3"/>
      <c r="I634" s="3"/>
    </row>
    <row r="635" spans="7:9" x14ac:dyDescent="0.25">
      <c r="G635" s="3"/>
      <c r="H635" s="3"/>
      <c r="I635" s="3"/>
    </row>
    <row r="636" spans="7:9" x14ac:dyDescent="0.25">
      <c r="G636" s="3"/>
      <c r="H636" s="3"/>
      <c r="I636" s="3"/>
    </row>
    <row r="637" spans="7:9" x14ac:dyDescent="0.25">
      <c r="G637" s="3"/>
      <c r="H637" s="3"/>
      <c r="I637" s="3"/>
    </row>
    <row r="638" spans="7:9" x14ac:dyDescent="0.25">
      <c r="G638" s="3"/>
      <c r="H638" s="3"/>
      <c r="I638" s="3"/>
    </row>
    <row r="639" spans="7:9" x14ac:dyDescent="0.25">
      <c r="G639" s="3"/>
      <c r="H639" s="3"/>
      <c r="I639" s="3"/>
    </row>
    <row r="640" spans="7:9" x14ac:dyDescent="0.25">
      <c r="G640" s="3"/>
      <c r="H640" s="3"/>
      <c r="I640" s="3"/>
    </row>
    <row r="641" spans="7:9" x14ac:dyDescent="0.25">
      <c r="G641" s="3"/>
      <c r="H641" s="3"/>
      <c r="I641" s="3"/>
    </row>
    <row r="642" spans="7:9" x14ac:dyDescent="0.25">
      <c r="G642" s="3"/>
      <c r="H642" s="3"/>
      <c r="I642" s="3"/>
    </row>
    <row r="643" spans="7:9" x14ac:dyDescent="0.25">
      <c r="G643" s="3"/>
      <c r="H643" s="3"/>
      <c r="I643" s="3"/>
    </row>
    <row r="644" spans="7:9" x14ac:dyDescent="0.25">
      <c r="G644" s="3"/>
      <c r="H644" s="3"/>
      <c r="I644" s="3"/>
    </row>
    <row r="645" spans="7:9" x14ac:dyDescent="0.25">
      <c r="G645" s="3"/>
      <c r="H645" s="3"/>
      <c r="I645" s="3"/>
    </row>
    <row r="646" spans="7:9" x14ac:dyDescent="0.25">
      <c r="G646" s="3"/>
      <c r="H646" s="3"/>
      <c r="I646" s="3"/>
    </row>
    <row r="647" spans="7:9" x14ac:dyDescent="0.25">
      <c r="G647" s="3"/>
      <c r="H647" s="3"/>
      <c r="I647" s="3"/>
    </row>
    <row r="648" spans="7:9" x14ac:dyDescent="0.25">
      <c r="G648" s="3"/>
      <c r="H648" s="3"/>
      <c r="I648" s="3"/>
    </row>
    <row r="649" spans="7:9" x14ac:dyDescent="0.25">
      <c r="G649" s="3"/>
      <c r="H649" s="3"/>
      <c r="I649" s="3"/>
    </row>
    <row r="650" spans="7:9" x14ac:dyDescent="0.25">
      <c r="G650" s="3"/>
      <c r="H650" s="3"/>
      <c r="I650" s="3"/>
    </row>
    <row r="651" spans="7:9" x14ac:dyDescent="0.25">
      <c r="G651" s="3"/>
      <c r="H651" s="3"/>
      <c r="I651" s="3"/>
    </row>
    <row r="652" spans="7:9" x14ac:dyDescent="0.25">
      <c r="G652" s="3"/>
      <c r="H652" s="3"/>
      <c r="I652" s="3"/>
    </row>
    <row r="653" spans="7:9" x14ac:dyDescent="0.25">
      <c r="G653" s="3"/>
      <c r="H653" s="3"/>
      <c r="I653" s="3"/>
    </row>
    <row r="654" spans="7:9" x14ac:dyDescent="0.25">
      <c r="G654" s="3"/>
      <c r="H654" s="3"/>
      <c r="I654" s="3"/>
    </row>
    <row r="655" spans="7:9" x14ac:dyDescent="0.25">
      <c r="G655" s="3"/>
      <c r="H655" s="3"/>
      <c r="I655" s="3"/>
    </row>
    <row r="656" spans="7:9" x14ac:dyDescent="0.25">
      <c r="G656" s="3"/>
      <c r="H656" s="3"/>
      <c r="I656" s="3"/>
    </row>
    <row r="657" spans="7:9" x14ac:dyDescent="0.25">
      <c r="G657" s="3"/>
      <c r="H657" s="3"/>
      <c r="I657" s="3"/>
    </row>
    <row r="658" spans="7:9" x14ac:dyDescent="0.25">
      <c r="G658" s="3"/>
      <c r="H658" s="3"/>
      <c r="I658" s="3"/>
    </row>
    <row r="659" spans="7:9" x14ac:dyDescent="0.25">
      <c r="G659" s="3"/>
      <c r="H659" s="3"/>
      <c r="I659" s="3"/>
    </row>
    <row r="660" spans="7:9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/>
    <row r="742" spans="7:9" x14ac:dyDescent="0.25"/>
    <row r="743" spans="7:9" x14ac:dyDescent="0.25"/>
    <row r="744" spans="7:9" x14ac:dyDescent="0.25"/>
    <row r="745" spans="7:9" x14ac:dyDescent="0.25"/>
    <row r="746" spans="7:9" hidden="1" x14ac:dyDescent="0.25"/>
    <row r="747" spans="7:9" hidden="1" x14ac:dyDescent="0.25"/>
    <row r="748" spans="7:9" hidden="1" x14ac:dyDescent="0.25"/>
    <row r="749" spans="7:9" hidden="1" x14ac:dyDescent="0.25"/>
    <row r="750" spans="7:9" hidden="1" x14ac:dyDescent="0.25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striech ubytovacích blokov a spojovacej chodby - 3. etapa / 02/2026 spoj.chodba L , časť 4</oddHeader>
    <oddFooter>&amp;RStrana &amp;P z &amp;N    &amp;L&amp;7Spracované systémom Systematic® Kalkulus, tel.: 051 77 10 585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15"/>
      <c r="B1" s="19"/>
      <c r="C1" s="19"/>
      <c r="D1" s="19"/>
      <c r="E1" s="19"/>
      <c r="F1" s="20" t="s">
        <v>405</v>
      </c>
      <c r="G1" s="19"/>
      <c r="H1" s="19"/>
      <c r="I1" s="19"/>
      <c r="J1" s="19"/>
      <c r="W1">
        <v>30.126000000000001</v>
      </c>
    </row>
    <row r="2" spans="1:23" ht="30" customHeight="1" thickTop="1" x14ac:dyDescent="0.25">
      <c r="A2" s="40"/>
      <c r="B2" s="210" t="s">
        <v>7</v>
      </c>
      <c r="C2" s="211"/>
      <c r="D2" s="211"/>
      <c r="E2" s="211"/>
      <c r="F2" s="211"/>
      <c r="G2" s="211"/>
      <c r="H2" s="211"/>
      <c r="I2" s="211"/>
      <c r="J2" s="212"/>
    </row>
    <row r="3" spans="1:23" ht="18" customHeight="1" x14ac:dyDescent="0.25">
      <c r="A3" s="40"/>
      <c r="B3" s="31"/>
      <c r="C3" s="28"/>
      <c r="D3" s="24"/>
      <c r="E3" s="24"/>
      <c r="F3" s="24"/>
      <c r="G3" s="24"/>
      <c r="H3" s="24"/>
      <c r="I3" s="35" t="s">
        <v>281</v>
      </c>
      <c r="J3" s="41"/>
    </row>
    <row r="4" spans="1:23" ht="18" customHeight="1" x14ac:dyDescent="0.25">
      <c r="A4" s="40"/>
      <c r="B4" s="31"/>
      <c r="C4" s="28"/>
      <c r="D4" s="24"/>
      <c r="E4" s="24"/>
      <c r="F4" s="24"/>
      <c r="G4" s="24"/>
      <c r="H4" s="24"/>
      <c r="I4" s="35" t="s">
        <v>3</v>
      </c>
      <c r="J4" s="41"/>
    </row>
    <row r="5" spans="1:23" ht="18" customHeight="1" thickBot="1" x14ac:dyDescent="0.3">
      <c r="A5" s="40"/>
      <c r="B5" s="31" t="s">
        <v>282</v>
      </c>
      <c r="C5" s="28"/>
      <c r="D5" s="24"/>
      <c r="E5" s="24"/>
      <c r="F5" s="24" t="s">
        <v>1</v>
      </c>
      <c r="G5" s="24"/>
      <c r="H5" s="24"/>
      <c r="I5" s="35" t="s">
        <v>283</v>
      </c>
      <c r="J5" s="41" t="s">
        <v>6</v>
      </c>
    </row>
    <row r="6" spans="1:23" ht="20.100000000000001" customHeight="1" thickTop="1" x14ac:dyDescent="0.25">
      <c r="A6" s="40"/>
      <c r="B6" s="210" t="s">
        <v>0</v>
      </c>
      <c r="C6" s="211"/>
      <c r="D6" s="211"/>
      <c r="E6" s="211"/>
      <c r="F6" s="211"/>
      <c r="G6" s="211"/>
      <c r="H6" s="211"/>
      <c r="I6" s="211"/>
      <c r="J6" s="212"/>
    </row>
    <row r="7" spans="1:23" ht="18" customHeight="1" x14ac:dyDescent="0.25">
      <c r="A7" s="40"/>
      <c r="B7" s="45" t="s">
        <v>284</v>
      </c>
      <c r="C7" s="46"/>
      <c r="D7" s="47"/>
      <c r="E7" s="47"/>
      <c r="F7" s="47"/>
      <c r="G7" s="47" t="s">
        <v>286</v>
      </c>
      <c r="H7" s="47"/>
      <c r="I7" s="48"/>
      <c r="J7" s="49"/>
    </row>
    <row r="8" spans="1:23" ht="20.100000000000001" customHeight="1" x14ac:dyDescent="0.25">
      <c r="A8" s="40"/>
      <c r="B8" s="213" t="s">
        <v>2</v>
      </c>
      <c r="C8" s="214"/>
      <c r="D8" s="214"/>
      <c r="E8" s="214"/>
      <c r="F8" s="214"/>
      <c r="G8" s="214"/>
      <c r="H8" s="214"/>
      <c r="I8" s="214"/>
      <c r="J8" s="215"/>
    </row>
    <row r="9" spans="1:23" ht="18" customHeight="1" x14ac:dyDescent="0.25">
      <c r="A9" s="40"/>
      <c r="B9" s="31" t="s">
        <v>285</v>
      </c>
      <c r="C9" s="28"/>
      <c r="D9" s="24"/>
      <c r="E9" s="24"/>
      <c r="F9" s="24"/>
      <c r="G9" s="24" t="s">
        <v>286</v>
      </c>
      <c r="H9" s="24"/>
      <c r="I9" s="35"/>
      <c r="J9" s="41"/>
    </row>
    <row r="10" spans="1:23" ht="20.100000000000001" customHeight="1" x14ac:dyDescent="0.25">
      <c r="A10" s="40"/>
      <c r="B10" s="213" t="s">
        <v>4</v>
      </c>
      <c r="C10" s="214"/>
      <c r="D10" s="214"/>
      <c r="E10" s="214"/>
      <c r="F10" s="214"/>
      <c r="G10" s="214"/>
      <c r="H10" s="214"/>
      <c r="I10" s="214"/>
      <c r="J10" s="215"/>
    </row>
    <row r="11" spans="1:23" ht="18" customHeight="1" x14ac:dyDescent="0.25">
      <c r="A11" s="40"/>
      <c r="B11" s="31" t="s">
        <v>285</v>
      </c>
      <c r="C11" s="28"/>
      <c r="D11" s="24"/>
      <c r="E11" s="24"/>
      <c r="F11" s="24"/>
      <c r="G11" s="24" t="s">
        <v>286</v>
      </c>
      <c r="H11" s="24"/>
      <c r="I11" s="35"/>
      <c r="J11" s="41"/>
    </row>
    <row r="12" spans="1:23" ht="18" customHeight="1" thickBot="1" x14ac:dyDescent="0.3">
      <c r="A12" s="40"/>
      <c r="B12" s="31"/>
      <c r="C12" s="28"/>
      <c r="D12" s="24"/>
      <c r="E12" s="24"/>
      <c r="F12" s="24"/>
      <c r="G12" s="24"/>
      <c r="H12" s="24"/>
      <c r="I12" s="35"/>
      <c r="J12" s="41"/>
    </row>
    <row r="13" spans="1:23" ht="18" customHeight="1" thickTop="1" thickBot="1" x14ac:dyDescent="0.3">
      <c r="A13" s="40"/>
      <c r="B13" s="56"/>
      <c r="C13" s="57"/>
      <c r="D13" s="58"/>
      <c r="E13" s="58"/>
      <c r="F13" s="59"/>
      <c r="G13" s="194" t="s">
        <v>307</v>
      </c>
      <c r="H13" s="57" t="s">
        <v>406</v>
      </c>
      <c r="I13" s="59"/>
      <c r="J13" s="60"/>
    </row>
    <row r="14" spans="1:23" ht="18" customHeight="1" thickTop="1" x14ac:dyDescent="0.25">
      <c r="A14" s="40"/>
      <c r="B14" s="61" t="s">
        <v>287</v>
      </c>
      <c r="C14" s="88" t="s">
        <v>288</v>
      </c>
      <c r="D14" s="188" t="s">
        <v>16</v>
      </c>
      <c r="E14" s="189" t="s">
        <v>17</v>
      </c>
      <c r="F14" s="190" t="s">
        <v>289</v>
      </c>
      <c r="G14" s="195" t="s">
        <v>407</v>
      </c>
      <c r="H14" s="187" t="s">
        <v>408</v>
      </c>
      <c r="I14" s="199"/>
      <c r="J14" s="197">
        <f>'Kryci_list 2901'!J15+'Kryci_list 2902'!J15+'Kryci_list 2903'!J15+'Kryci_list 2904'!J15+'Kryci_list 2905'!J15</f>
        <v>0</v>
      </c>
    </row>
    <row r="15" spans="1:23" ht="18" customHeight="1" x14ac:dyDescent="0.25">
      <c r="A15" s="40"/>
      <c r="B15" s="96">
        <v>1</v>
      </c>
      <c r="C15" s="97" t="s">
        <v>291</v>
      </c>
      <c r="D15" s="98">
        <f>'Kryci_list 2901'!D15+'Kryci_list 2902'!D15+'Kryci_list 2903'!D15+'Kryci_list 2904'!D15+'Kryci_list 2905'!D15</f>
        <v>0</v>
      </c>
      <c r="E15" s="99">
        <f>'Kryci_list 2901'!E15+'Kryci_list 2902'!E15+'Kryci_list 2903'!E15+'Kryci_list 2904'!E15+'Kryci_list 2905'!E15</f>
        <v>0</v>
      </c>
      <c r="F15" s="109">
        <f>'Kryci_list 2901'!F15+'Kryci_list 2902'!F15+'Kryci_list 2903'!F15+'Kryci_list 2904'!F15+'Kryci_list 2905'!F15</f>
        <v>0</v>
      </c>
      <c r="G15" s="115" t="s">
        <v>292</v>
      </c>
      <c r="H15" s="76"/>
      <c r="I15" s="124"/>
      <c r="J15" s="121"/>
    </row>
    <row r="16" spans="1:23" ht="18" customHeight="1" x14ac:dyDescent="0.25">
      <c r="A16" s="40"/>
      <c r="B16" s="91">
        <v>2</v>
      </c>
      <c r="C16" s="92" t="s">
        <v>294</v>
      </c>
      <c r="D16" s="93">
        <f>'Kryci_list 2901'!D16+'Kryci_list 2902'!D16+'Kryci_list 2903'!D16+'Kryci_list 2904'!D16+'Kryci_list 2905'!D16</f>
        <v>0</v>
      </c>
      <c r="E16" s="94">
        <f>'Kryci_list 2901'!E16+'Kryci_list 2902'!E16+'Kryci_list 2903'!E16+'Kryci_list 2904'!E16+'Kryci_list 2905'!E16</f>
        <v>0</v>
      </c>
      <c r="F16" s="110">
        <f>'Kryci_list 2901'!F16+'Kryci_list 2902'!F16+'Kryci_list 2903'!F16+'Kryci_list 2904'!F16+'Kryci_list 2905'!F16</f>
        <v>0</v>
      </c>
      <c r="G16" s="113" t="s">
        <v>295</v>
      </c>
      <c r="H16" s="77"/>
      <c r="I16" s="86"/>
      <c r="J16" s="122"/>
    </row>
    <row r="17" spans="1:10" ht="18" customHeight="1" x14ac:dyDescent="0.25">
      <c r="A17" s="40"/>
      <c r="B17" s="64">
        <v>3</v>
      </c>
      <c r="C17" s="67" t="s">
        <v>297</v>
      </c>
      <c r="D17" s="73">
        <f>'Kryci_list 2901'!D17+'Kryci_list 2902'!D17+'Kryci_list 2903'!D17+'Kryci_list 2904'!D17+'Kryci_list 2905'!D17</f>
        <v>0</v>
      </c>
      <c r="E17" s="71">
        <f>'Kryci_list 2901'!E17+'Kryci_list 2902'!E17+'Kryci_list 2903'!E17+'Kryci_list 2904'!E17+'Kryci_list 2905'!E17</f>
        <v>0</v>
      </c>
      <c r="F17" s="76">
        <f>'Kryci_list 2901'!F17+'Kryci_list 2902'!F17+'Kryci_list 2903'!F17+'Kryci_list 2904'!F17+'Kryci_list 2905'!F17</f>
        <v>0</v>
      </c>
      <c r="G17" s="113" t="s">
        <v>298</v>
      </c>
      <c r="H17" s="77"/>
      <c r="I17" s="86"/>
      <c r="J17" s="122"/>
    </row>
    <row r="18" spans="1:10" ht="18" customHeight="1" x14ac:dyDescent="0.25">
      <c r="A18" s="40"/>
      <c r="B18" s="62">
        <v>4</v>
      </c>
      <c r="C18" s="68" t="s">
        <v>300</v>
      </c>
      <c r="D18" s="74">
        <f>'Kryci_list 2901'!D18+'Kryci_list 2902'!D18+'Kryci_list 2903'!D18+'Kryci_list 2904'!D18+'Kryci_list 2905'!D18</f>
        <v>0</v>
      </c>
      <c r="E18" s="72">
        <f>'Kryci_list 2901'!E18+'Kryci_list 2902'!E18+'Kryci_list 2903'!E18+'Kryci_list 2904'!E18+'Kryci_list 2905'!E18</f>
        <v>0</v>
      </c>
      <c r="F18" s="77">
        <f>'Kryci_list 2901'!F18+'Kryci_list 2902'!F18+'Kryci_list 2903'!F18+'Kryci_list 2904'!F18+'Kryci_list 2905'!F18</f>
        <v>0</v>
      </c>
      <c r="G18" s="113" t="s">
        <v>301</v>
      </c>
      <c r="H18" s="77" t="s">
        <v>299</v>
      </c>
      <c r="I18" s="86"/>
      <c r="J18" s="122">
        <f>Rekapitulácia!D12</f>
        <v>0</v>
      </c>
    </row>
    <row r="19" spans="1:10" ht="18" customHeight="1" x14ac:dyDescent="0.25">
      <c r="A19" s="40"/>
      <c r="B19" s="62">
        <v>5</v>
      </c>
      <c r="C19" s="68" t="s">
        <v>302</v>
      </c>
      <c r="D19" s="74">
        <f>'Kryci_list 2901'!D19+'Kryci_list 2902'!D19+'Kryci_list 2903'!D19+'Kryci_list 2904'!D19+'Kryci_list 2905'!D19</f>
        <v>0</v>
      </c>
      <c r="E19" s="72">
        <f>'Kryci_list 2901'!E19+'Kryci_list 2902'!E19+'Kryci_list 2903'!E19+'Kryci_list 2904'!E19+'Kryci_list 2905'!E19</f>
        <v>0</v>
      </c>
      <c r="F19" s="77">
        <f>'Kryci_list 2901'!F19+'Kryci_list 2902'!F19+'Kryci_list 2903'!F19+'Kryci_list 2904'!F19+'Kryci_list 2905'!F19</f>
        <v>0</v>
      </c>
      <c r="G19" s="113" t="s">
        <v>303</v>
      </c>
      <c r="H19" s="77" t="s">
        <v>296</v>
      </c>
      <c r="I19" s="86"/>
      <c r="J19" s="122">
        <f>Rekapitulácia!E12</f>
        <v>0</v>
      </c>
    </row>
    <row r="20" spans="1:10" ht="18" customHeight="1" thickBot="1" x14ac:dyDescent="0.3">
      <c r="A20" s="40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SUM(J14:J19)</f>
        <v>0</v>
      </c>
    </row>
    <row r="21" spans="1:10" ht="18" customHeight="1" thickTop="1" x14ac:dyDescent="0.25">
      <c r="A21" s="40"/>
      <c r="B21" s="63" t="s">
        <v>305</v>
      </c>
      <c r="C21" s="66" t="s">
        <v>306</v>
      </c>
      <c r="D21" s="70"/>
      <c r="E21" s="27"/>
      <c r="F21" s="100"/>
      <c r="G21" s="114"/>
      <c r="H21" s="79" t="s">
        <v>306</v>
      </c>
      <c r="I21" s="37"/>
      <c r="J21" s="127"/>
    </row>
    <row r="22" spans="1:10" ht="18" customHeight="1" x14ac:dyDescent="0.25">
      <c r="A22" s="40"/>
      <c r="B22" s="64">
        <v>13</v>
      </c>
      <c r="C22" s="46" t="s">
        <v>308</v>
      </c>
      <c r="D22" s="37"/>
      <c r="E22" s="86"/>
      <c r="F22" s="76">
        <f>'Kryci_list 2901'!F22+'Kryci_list 2902'!F22+'Kryci_list 2903'!F22+'Kryci_list 2904'!F22+'Kryci_list 2905'!F22</f>
        <v>0</v>
      </c>
      <c r="G22" s="115" t="s">
        <v>319</v>
      </c>
      <c r="H22" s="76" t="s">
        <v>311</v>
      </c>
      <c r="I22" s="86"/>
      <c r="J22" s="121">
        <f>'Kryci_list 2901'!J22+'Kryci_list 2902'!J22+'Kryci_list 2903'!J22+'Kryci_list 2904'!J22+'Kryci_list 2905'!J22</f>
        <v>0</v>
      </c>
    </row>
    <row r="23" spans="1:10" ht="18" customHeight="1" x14ac:dyDescent="0.25">
      <c r="A23" s="40"/>
      <c r="B23" s="62">
        <v>14</v>
      </c>
      <c r="C23" s="28" t="s">
        <v>312</v>
      </c>
      <c r="D23" s="36"/>
      <c r="E23" s="86"/>
      <c r="F23" s="77">
        <f>'Kryci_list 2901'!F23+'Kryci_list 2902'!F23+'Kryci_list 2903'!F23+'Kryci_list 2904'!F23+'Kryci_list 2905'!F23</f>
        <v>0</v>
      </c>
      <c r="G23" s="113" t="s">
        <v>320</v>
      </c>
      <c r="H23" s="77" t="s">
        <v>315</v>
      </c>
      <c r="I23" s="86"/>
      <c r="J23" s="122">
        <f>'Kryci_list 2901'!J23+'Kryci_list 2902'!J23+'Kryci_list 2903'!J23+'Kryci_list 2904'!J23+'Kryci_list 2905'!J23</f>
        <v>0</v>
      </c>
    </row>
    <row r="24" spans="1:10" ht="18" customHeight="1" x14ac:dyDescent="0.25">
      <c r="A24" s="40"/>
      <c r="B24" s="62">
        <v>15</v>
      </c>
      <c r="C24" s="28" t="s">
        <v>316</v>
      </c>
      <c r="D24" s="36"/>
      <c r="E24" s="86"/>
      <c r="F24" s="77">
        <f>'Kryci_list 2901'!F24+'Kryci_list 2902'!F24+'Kryci_list 2903'!F24+'Kryci_list 2904'!F24+'Kryci_list 2905'!F24</f>
        <v>0</v>
      </c>
      <c r="G24" s="113" t="s">
        <v>324</v>
      </c>
      <c r="H24" s="77" t="s">
        <v>318</v>
      </c>
      <c r="I24" s="86"/>
      <c r="J24" s="122">
        <f>'Kryci_list 2901'!J24+'Kryci_list 2902'!J24+'Kryci_list 2903'!J24+'Kryci_list 2904'!J24+'Kryci_list 2905'!J24</f>
        <v>0</v>
      </c>
    </row>
    <row r="25" spans="1:10" ht="18" customHeight="1" x14ac:dyDescent="0.25">
      <c r="A25" s="40"/>
      <c r="B25" s="62">
        <v>16</v>
      </c>
      <c r="C25" s="28"/>
      <c r="D25" s="36"/>
      <c r="E25" s="86"/>
      <c r="F25" s="77"/>
      <c r="G25" s="113" t="s">
        <v>326</v>
      </c>
      <c r="H25" s="77"/>
      <c r="I25" s="86"/>
      <c r="J25" s="122"/>
    </row>
    <row r="26" spans="1:10" ht="18" customHeight="1" x14ac:dyDescent="0.25">
      <c r="A26" s="40"/>
      <c r="B26" s="62">
        <v>17</v>
      </c>
      <c r="C26" s="28"/>
      <c r="D26" s="36"/>
      <c r="E26" s="36"/>
      <c r="F26" s="193"/>
      <c r="G26" s="113" t="s">
        <v>328</v>
      </c>
      <c r="H26" s="77"/>
      <c r="I26" s="86"/>
      <c r="J26" s="122"/>
    </row>
    <row r="27" spans="1:10" ht="18" customHeight="1" thickBot="1" x14ac:dyDescent="0.3">
      <c r="A27" s="40"/>
      <c r="B27" s="96">
        <v>18</v>
      </c>
      <c r="C27" s="191"/>
      <c r="D27" s="103"/>
      <c r="E27" s="192"/>
      <c r="F27" s="76"/>
      <c r="G27" s="196" t="s">
        <v>330</v>
      </c>
      <c r="H27" s="109" t="s">
        <v>276</v>
      </c>
      <c r="I27" s="201"/>
      <c r="J27" s="101">
        <f>SUM(J22:J25)+SUM(F22:F26)</f>
        <v>0</v>
      </c>
    </row>
    <row r="28" spans="1:10" ht="18" customHeight="1" thickTop="1" x14ac:dyDescent="0.25">
      <c r="A28" s="40"/>
      <c r="B28" s="104"/>
      <c r="C28" s="129" t="s">
        <v>321</v>
      </c>
      <c r="D28" s="135"/>
      <c r="E28" s="132"/>
      <c r="F28" s="107"/>
      <c r="G28" s="195" t="s">
        <v>322</v>
      </c>
      <c r="H28" s="187" t="s">
        <v>323</v>
      </c>
      <c r="I28" s="200"/>
      <c r="J28" s="202"/>
    </row>
    <row r="29" spans="1:10" ht="18" customHeight="1" x14ac:dyDescent="0.25">
      <c r="A29" s="40"/>
      <c r="B29" s="80"/>
      <c r="C29" s="131"/>
      <c r="D29" s="137"/>
      <c r="E29" s="133"/>
      <c r="F29" s="26"/>
      <c r="G29" s="115" t="s">
        <v>409</v>
      </c>
      <c r="H29" s="76" t="s">
        <v>410</v>
      </c>
      <c r="I29" s="124"/>
      <c r="J29" s="121">
        <f>F20+J20+J27</f>
        <v>0</v>
      </c>
    </row>
    <row r="30" spans="1:10" ht="18" customHeight="1" x14ac:dyDescent="0.25">
      <c r="A30" s="40"/>
      <c r="B30" s="31"/>
      <c r="C30" s="68"/>
      <c r="D30" s="86"/>
      <c r="E30" s="133"/>
      <c r="F30" s="26"/>
      <c r="G30" s="113" t="s">
        <v>334</v>
      </c>
      <c r="H30" s="77" t="s">
        <v>327</v>
      </c>
      <c r="I30" s="86">
        <f>Rekapitulácia!B13</f>
        <v>0</v>
      </c>
      <c r="J30" s="122">
        <f>ROUND(((ROUND(I30,2)*23)/100),2)*1</f>
        <v>0</v>
      </c>
    </row>
    <row r="31" spans="1:10" ht="18" customHeight="1" x14ac:dyDescent="0.25">
      <c r="A31" s="40"/>
      <c r="B31" s="32"/>
      <c r="C31" s="138"/>
      <c r="D31" s="87"/>
      <c r="E31" s="133"/>
      <c r="F31" s="26"/>
      <c r="G31" s="117" t="s">
        <v>411</v>
      </c>
      <c r="H31" s="110" t="s">
        <v>329</v>
      </c>
      <c r="I31" s="38">
        <f>Rekapitulácia!B14</f>
        <v>0</v>
      </c>
      <c r="J31" s="203">
        <f>ROUND(((ROUND(I31,2)*0)/100),2)</f>
        <v>0</v>
      </c>
    </row>
    <row r="32" spans="1:10" ht="18" customHeight="1" thickBot="1" x14ac:dyDescent="0.3">
      <c r="A32" s="40"/>
      <c r="B32" s="45"/>
      <c r="C32" s="67"/>
      <c r="D32" s="125"/>
      <c r="E32" s="134"/>
      <c r="F32" s="118"/>
      <c r="G32" s="115" t="s">
        <v>332</v>
      </c>
      <c r="H32" s="76" t="s">
        <v>331</v>
      </c>
      <c r="I32" s="125"/>
      <c r="J32" s="198">
        <f>SUM(J28:J30)</f>
        <v>0</v>
      </c>
    </row>
    <row r="33" spans="1:10" ht="18" customHeight="1" thickTop="1" x14ac:dyDescent="0.25">
      <c r="A33" s="40"/>
      <c r="B33" s="104"/>
      <c r="C33" s="105"/>
      <c r="D33" s="25" t="s">
        <v>333</v>
      </c>
      <c r="E33" s="106"/>
      <c r="F33" s="107"/>
      <c r="G33" s="119" t="s">
        <v>412</v>
      </c>
      <c r="H33" s="106" t="s">
        <v>335</v>
      </c>
      <c r="I33" s="78"/>
      <c r="J33" s="120"/>
    </row>
    <row r="34" spans="1:10" ht="18" customHeight="1" x14ac:dyDescent="0.25">
      <c r="A34" s="40"/>
      <c r="B34" s="33"/>
      <c r="C34" s="29"/>
      <c r="D34" s="23"/>
      <c r="E34" s="23"/>
      <c r="F34" s="23"/>
      <c r="G34" s="23"/>
      <c r="H34" s="23"/>
      <c r="I34" s="39"/>
      <c r="J34" s="43"/>
    </row>
    <row r="35" spans="1:10" ht="18" customHeight="1" x14ac:dyDescent="0.25">
      <c r="A35" s="40"/>
      <c r="B35" s="34"/>
      <c r="C35" s="30"/>
      <c r="D35" s="17"/>
      <c r="E35" s="17"/>
      <c r="F35" s="17"/>
      <c r="G35" s="17"/>
      <c r="H35" s="17"/>
      <c r="I35" s="40"/>
      <c r="J35" s="44"/>
    </row>
    <row r="36" spans="1:10" ht="18" customHeight="1" x14ac:dyDescent="0.25">
      <c r="A36" s="40"/>
      <c r="B36" s="34"/>
      <c r="C36" s="30"/>
      <c r="D36" s="17"/>
      <c r="E36" s="17"/>
      <c r="F36" s="17"/>
      <c r="G36" s="17"/>
      <c r="H36" s="17"/>
      <c r="I36" s="40"/>
      <c r="J36" s="44"/>
    </row>
    <row r="37" spans="1:10" ht="18" customHeight="1" x14ac:dyDescent="0.25">
      <c r="A37" s="40"/>
      <c r="B37" s="34"/>
      <c r="C37" s="30"/>
      <c r="D37" s="17"/>
      <c r="E37" s="17"/>
      <c r="F37" s="17"/>
      <c r="G37" s="17"/>
      <c r="H37" s="17"/>
      <c r="I37" s="40"/>
      <c r="J37" s="44"/>
    </row>
    <row r="38" spans="1:10" ht="18" customHeight="1" x14ac:dyDescent="0.25">
      <c r="A38" s="40"/>
      <c r="B38" s="34"/>
      <c r="C38" s="30"/>
      <c r="D38" s="17"/>
      <c r="E38" s="17"/>
      <c r="F38" s="17"/>
      <c r="G38" s="17"/>
      <c r="H38" s="17"/>
      <c r="I38" s="40"/>
      <c r="J38" s="44"/>
    </row>
    <row r="39" spans="1:10" ht="18" customHeight="1" x14ac:dyDescent="0.25">
      <c r="A39" s="40"/>
      <c r="B39" s="34"/>
      <c r="C39" s="30"/>
      <c r="D39" s="17"/>
      <c r="E39" s="17"/>
      <c r="F39" s="17"/>
      <c r="G39" s="17"/>
      <c r="H39" s="17"/>
      <c r="I39" s="40"/>
      <c r="J39" s="44"/>
    </row>
    <row r="40" spans="1:10" ht="18" customHeight="1" thickBot="1" x14ac:dyDescent="0.3">
      <c r="A40" s="40"/>
      <c r="B40" s="80"/>
      <c r="C40" s="81"/>
      <c r="D40" s="82"/>
      <c r="E40" s="82"/>
      <c r="F40" s="82"/>
      <c r="G40" s="82"/>
      <c r="H40" s="82"/>
      <c r="I40" s="83"/>
      <c r="J40" s="84"/>
    </row>
    <row r="41" spans="1:10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</row>
    <row r="42" spans="1:10" x14ac:dyDescent="0.25"/>
    <row r="43" spans="1:10" x14ac:dyDescent="0.25"/>
    <row r="44" spans="1:10" x14ac:dyDescent="0.25"/>
    <row r="45" spans="1:10" x14ac:dyDescent="0.25"/>
    <row r="46" spans="1:10" x14ac:dyDescent="0.25"/>
    <row r="47" spans="1:10" hidden="1" x14ac:dyDescent="0.25"/>
    <row r="48" spans="1:10" hidden="1" x14ac:dyDescent="0.25"/>
    <row r="49" hidden="1" x14ac:dyDescent="0.25"/>
    <row r="50" hidden="1" x14ac:dyDescent="0.25"/>
    <row r="51" hidden="1" x14ac:dyDescent="0.25"/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x14ac:dyDescent="0.25">
      <c r="A1" s="15"/>
      <c r="B1" s="19"/>
      <c r="C1" s="19"/>
      <c r="D1" s="19"/>
      <c r="E1" s="19"/>
      <c r="F1" s="20" t="s">
        <v>280</v>
      </c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>
        <v>30.126000000000001</v>
      </c>
    </row>
    <row r="2" spans="1:23" ht="30" hidden="1" customHeight="1" thickTop="1" x14ac:dyDescent="0.25">
      <c r="A2" s="21"/>
      <c r="B2" s="210"/>
      <c r="C2" s="211"/>
      <c r="D2" s="211"/>
      <c r="E2" s="211"/>
      <c r="F2" s="211"/>
      <c r="G2" s="211"/>
      <c r="H2" s="211"/>
      <c r="I2" s="211"/>
      <c r="J2" s="21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30" customHeight="1" x14ac:dyDescent="0.25">
      <c r="A3" s="21"/>
      <c r="B3" s="213" t="s">
        <v>7</v>
      </c>
      <c r="C3" s="214"/>
      <c r="D3" s="214"/>
      <c r="E3" s="214"/>
      <c r="F3" s="214"/>
      <c r="G3" s="214"/>
      <c r="H3" s="214"/>
      <c r="I3" s="214"/>
      <c r="J3" s="215"/>
      <c r="K3" s="22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3" ht="18" customHeight="1" x14ac:dyDescent="0.25">
      <c r="A4" s="21"/>
      <c r="B4" s="31" t="s">
        <v>8</v>
      </c>
      <c r="C4" s="28"/>
      <c r="D4" s="24"/>
      <c r="E4" s="24"/>
      <c r="F4" s="24"/>
      <c r="G4" s="24"/>
      <c r="H4" s="24"/>
      <c r="I4" s="35" t="s">
        <v>281</v>
      </c>
      <c r="J4" s="41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8" customHeight="1" thickBot="1" x14ac:dyDescent="0.3">
      <c r="A5" s="21"/>
      <c r="B5" s="31"/>
      <c r="C5" s="28"/>
      <c r="D5" s="24"/>
      <c r="E5" s="24"/>
      <c r="F5" s="24"/>
      <c r="G5" s="24"/>
      <c r="H5" s="24"/>
      <c r="I5" s="35" t="s">
        <v>3</v>
      </c>
      <c r="J5" s="41" t="s">
        <v>6</v>
      </c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ht="20.100000000000001" customHeight="1" thickTop="1" x14ac:dyDescent="0.25">
      <c r="A6" s="21"/>
      <c r="B6" s="210" t="s">
        <v>282</v>
      </c>
      <c r="C6" s="211"/>
      <c r="D6" s="211"/>
      <c r="E6" s="216"/>
      <c r="F6" s="53" t="s">
        <v>1</v>
      </c>
      <c r="G6" s="53"/>
      <c r="H6" s="53"/>
      <c r="I6" s="54" t="s">
        <v>283</v>
      </c>
      <c r="J6" s="55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8" customHeight="1" x14ac:dyDescent="0.25">
      <c r="A7" s="21"/>
      <c r="B7" s="45" t="s">
        <v>0</v>
      </c>
      <c r="C7" s="46"/>
      <c r="D7" s="47"/>
      <c r="E7" s="47"/>
      <c r="F7" s="47"/>
      <c r="G7" s="47"/>
      <c r="H7" s="47"/>
      <c r="I7" s="48"/>
      <c r="J7" s="49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0.100000000000001" customHeight="1" x14ac:dyDescent="0.25">
      <c r="A8" s="21"/>
      <c r="B8" s="213" t="s">
        <v>284</v>
      </c>
      <c r="C8" s="214"/>
      <c r="D8" s="214"/>
      <c r="E8" s="214"/>
      <c r="F8" s="214"/>
      <c r="G8" s="214"/>
      <c r="H8" s="214"/>
      <c r="I8" s="214"/>
      <c r="J8" s="215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ht="18" customHeight="1" x14ac:dyDescent="0.25">
      <c r="A9" s="21"/>
      <c r="B9" s="31" t="s">
        <v>2</v>
      </c>
      <c r="C9" s="28"/>
      <c r="D9" s="24"/>
      <c r="E9" s="24"/>
      <c r="F9" s="24"/>
      <c r="G9" s="24"/>
      <c r="H9" s="24"/>
      <c r="I9" s="35"/>
      <c r="J9" s="41"/>
      <c r="K9" s="2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0.100000000000001" customHeight="1" x14ac:dyDescent="0.25">
      <c r="A10" s="21"/>
      <c r="B10" s="213" t="s">
        <v>285</v>
      </c>
      <c r="C10" s="214"/>
      <c r="D10" s="214"/>
      <c r="E10" s="214"/>
      <c r="F10" s="214"/>
      <c r="G10" s="214"/>
      <c r="H10" s="214"/>
      <c r="I10" s="214"/>
      <c r="J10" s="215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18" customHeight="1" x14ac:dyDescent="0.25">
      <c r="A11" s="21"/>
      <c r="B11" s="31" t="s">
        <v>4</v>
      </c>
      <c r="C11" s="28"/>
      <c r="D11" s="24"/>
      <c r="E11" s="24"/>
      <c r="F11" s="24"/>
      <c r="G11" s="24"/>
      <c r="H11" s="24"/>
      <c r="I11" s="35"/>
      <c r="J11" s="41"/>
      <c r="K11" s="2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ht="18" customHeight="1" thickBot="1" x14ac:dyDescent="0.3">
      <c r="A12" s="21"/>
      <c r="B12" s="31" t="s">
        <v>285</v>
      </c>
      <c r="C12" s="28"/>
      <c r="D12" s="24"/>
      <c r="E12" s="24"/>
      <c r="F12" s="24"/>
      <c r="G12" s="24" t="s">
        <v>286</v>
      </c>
      <c r="H12" s="24"/>
      <c r="I12" s="35"/>
      <c r="J12" s="41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8" customHeight="1" thickTop="1" thickBot="1" x14ac:dyDescent="0.3">
      <c r="A13" s="21"/>
      <c r="B13" s="56"/>
      <c r="C13" s="57"/>
      <c r="D13" s="58"/>
      <c r="E13" s="58"/>
      <c r="F13" s="58"/>
      <c r="G13" s="58"/>
      <c r="H13" s="58"/>
      <c r="I13" s="59"/>
      <c r="J13" s="60"/>
      <c r="K13" s="2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8" customHeight="1" thickTop="1" x14ac:dyDescent="0.25">
      <c r="A14" s="21"/>
      <c r="B14" s="61" t="s">
        <v>287</v>
      </c>
      <c r="C14" s="88" t="s">
        <v>288</v>
      </c>
      <c r="D14" s="89" t="s">
        <v>16</v>
      </c>
      <c r="E14" s="90" t="s">
        <v>17</v>
      </c>
      <c r="F14" s="88" t="s">
        <v>289</v>
      </c>
      <c r="G14" s="61" t="s">
        <v>290</v>
      </c>
      <c r="H14" s="50"/>
      <c r="I14" s="51"/>
      <c r="J14" s="52"/>
      <c r="K14" s="2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18" customHeight="1" x14ac:dyDescent="0.25">
      <c r="A15" s="21"/>
      <c r="B15" s="96">
        <v>1</v>
      </c>
      <c r="C15" s="97" t="s">
        <v>291</v>
      </c>
      <c r="D15" s="98">
        <f>'Rekap 2901'!B19</f>
        <v>0</v>
      </c>
      <c r="E15" s="99">
        <f>'Rekap 2901'!C19</f>
        <v>0</v>
      </c>
      <c r="F15" s="109">
        <f>'Rekap 2901'!D19</f>
        <v>0</v>
      </c>
      <c r="G15" s="113" t="s">
        <v>292</v>
      </c>
      <c r="H15" s="65" t="s">
        <v>293</v>
      </c>
      <c r="I15" s="37"/>
      <c r="J15" s="42">
        <v>0</v>
      </c>
      <c r="K15" s="2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ht="18" customHeight="1" x14ac:dyDescent="0.25">
      <c r="A16" s="21"/>
      <c r="B16" s="91">
        <v>2</v>
      </c>
      <c r="C16" s="92" t="s">
        <v>294</v>
      </c>
      <c r="D16" s="93">
        <f>'Rekap 2901'!B28</f>
        <v>0</v>
      </c>
      <c r="E16" s="94">
        <f>'Rekap 2901'!C28</f>
        <v>0</v>
      </c>
      <c r="F16" s="110">
        <f>'Rekap 2901'!D28</f>
        <v>0</v>
      </c>
      <c r="G16" s="113" t="s">
        <v>295</v>
      </c>
      <c r="H16" s="77" t="s">
        <v>296</v>
      </c>
      <c r="I16" s="86"/>
      <c r="J16" s="122">
        <f>'022026-A1 - Blok A12901'!Z161</f>
        <v>0</v>
      </c>
      <c r="K16" s="2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6" ht="18" customHeight="1" x14ac:dyDescent="0.25">
      <c r="A17" s="21"/>
      <c r="B17" s="64">
        <v>3</v>
      </c>
      <c r="C17" s="67" t="s">
        <v>297</v>
      </c>
      <c r="D17" s="73"/>
      <c r="E17" s="71"/>
      <c r="F17" s="76"/>
      <c r="G17" s="113" t="s">
        <v>298</v>
      </c>
      <c r="H17" s="77" t="s">
        <v>299</v>
      </c>
      <c r="I17" s="86"/>
      <c r="J17" s="122"/>
      <c r="K17" s="2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6" ht="18" customHeight="1" x14ac:dyDescent="0.25">
      <c r="A18" s="21"/>
      <c r="B18" s="62">
        <v>4</v>
      </c>
      <c r="C18" s="68" t="s">
        <v>300</v>
      </c>
      <c r="D18" s="74">
        <f>'Rekap 2901'!B32</f>
        <v>0</v>
      </c>
      <c r="E18" s="72">
        <f>'Rekap 2901'!C32</f>
        <v>0</v>
      </c>
      <c r="F18" s="77">
        <f>'Rekap 2901'!D32</f>
        <v>0</v>
      </c>
      <c r="G18" s="113" t="s">
        <v>301</v>
      </c>
      <c r="H18" s="77"/>
      <c r="I18" s="86"/>
      <c r="J18" s="122">
        <v>0</v>
      </c>
      <c r="K18" s="2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6" ht="18" customHeight="1" x14ac:dyDescent="0.25">
      <c r="A19" s="21"/>
      <c r="B19" s="62">
        <v>5</v>
      </c>
      <c r="C19" s="68" t="s">
        <v>302</v>
      </c>
      <c r="D19" s="74"/>
      <c r="E19" s="72"/>
      <c r="F19" s="77"/>
      <c r="G19" s="113" t="s">
        <v>303</v>
      </c>
      <c r="H19" s="77"/>
      <c r="I19" s="86"/>
      <c r="J19" s="122"/>
      <c r="K19" s="2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6" ht="18" customHeight="1" thickBot="1" x14ac:dyDescent="0.3">
      <c r="A20" s="21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SUM(J15:J19)</f>
        <v>0</v>
      </c>
      <c r="K20" s="2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6" ht="18" customHeight="1" thickTop="1" x14ac:dyDescent="0.25">
      <c r="A21" s="21"/>
      <c r="B21" s="63" t="s">
        <v>305</v>
      </c>
      <c r="C21" s="66" t="s">
        <v>306</v>
      </c>
      <c r="D21" s="70"/>
      <c r="E21" s="27"/>
      <c r="F21" s="100"/>
      <c r="G21" s="114" t="s">
        <v>307</v>
      </c>
      <c r="H21" s="79" t="s">
        <v>306</v>
      </c>
      <c r="I21" s="37"/>
      <c r="J21" s="127"/>
      <c r="K21" s="2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6" ht="18" customHeight="1" x14ac:dyDescent="0.25">
      <c r="A22" s="21"/>
      <c r="B22" s="64">
        <v>11</v>
      </c>
      <c r="C22" s="46" t="s">
        <v>308</v>
      </c>
      <c r="D22" s="37"/>
      <c r="E22" s="86" t="s">
        <v>309</v>
      </c>
      <c r="F22" s="76">
        <f>((F15*U22*0)+(F16*V22*0)+(F17*W22*0))/100</f>
        <v>0</v>
      </c>
      <c r="G22" s="115" t="s">
        <v>310</v>
      </c>
      <c r="H22" s="76" t="s">
        <v>311</v>
      </c>
      <c r="I22" s="86" t="s">
        <v>309</v>
      </c>
      <c r="J22" s="121">
        <f>((F15*X22*0)+(F16*Y22*0)+(F17*Z22*0))/100</f>
        <v>0</v>
      </c>
      <c r="K22" s="22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21"/>
      <c r="B23" s="62">
        <v>12</v>
      </c>
      <c r="C23" s="28" t="s">
        <v>312</v>
      </c>
      <c r="D23" s="36"/>
      <c r="E23" s="86" t="s">
        <v>313</v>
      </c>
      <c r="F23" s="77">
        <f>((F15*U23*0)+(F16*V23*0)+(F17*W23*0))/100</f>
        <v>0</v>
      </c>
      <c r="G23" s="113" t="s">
        <v>314</v>
      </c>
      <c r="H23" s="77" t="s">
        <v>315</v>
      </c>
      <c r="I23" s="86" t="s">
        <v>309</v>
      </c>
      <c r="J23" s="122">
        <f>((F15*X23*0)+(F16*Y23*0)+(F17*Z23*0))/100</f>
        <v>0</v>
      </c>
      <c r="K23" s="22"/>
      <c r="L23" s="16"/>
      <c r="M23" s="16"/>
      <c r="N23" s="16"/>
      <c r="O23" s="16"/>
      <c r="P23" s="16"/>
      <c r="Q23" s="16"/>
      <c r="R23" s="16"/>
      <c r="S23" s="16"/>
      <c r="T23" s="16"/>
      <c r="U23" s="16">
        <v>1</v>
      </c>
      <c r="V23" s="16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21"/>
      <c r="B24" s="62">
        <v>13</v>
      </c>
      <c r="C24" s="28" t="s">
        <v>316</v>
      </c>
      <c r="D24" s="36"/>
      <c r="E24" s="86" t="s">
        <v>309</v>
      </c>
      <c r="F24" s="77">
        <f>((F15*U24*0)+(F16*V24*0)+(F17*W24*0))/100</f>
        <v>0</v>
      </c>
      <c r="G24" s="113" t="s">
        <v>317</v>
      </c>
      <c r="H24" s="77" t="s">
        <v>318</v>
      </c>
      <c r="I24" s="86" t="s">
        <v>313</v>
      </c>
      <c r="J24" s="122">
        <f>((F15*X24*0)+(F16*Y24*0)+(F17*Z24*0))/100</f>
        <v>0</v>
      </c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>
        <v>1</v>
      </c>
      <c r="V24" s="16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21"/>
      <c r="B25" s="62">
        <v>14</v>
      </c>
      <c r="C25" s="28"/>
      <c r="D25" s="36"/>
      <c r="E25" s="86"/>
      <c r="F25" s="77"/>
      <c r="G25" s="113" t="s">
        <v>319</v>
      </c>
      <c r="H25" s="77"/>
      <c r="I25" s="86"/>
      <c r="J25" s="122"/>
      <c r="K25" s="2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6" ht="18" customHeight="1" thickBot="1" x14ac:dyDescent="0.3">
      <c r="A26" s="21"/>
      <c r="B26" s="62">
        <v>15</v>
      </c>
      <c r="C26" s="28"/>
      <c r="D26" s="36"/>
      <c r="E26" s="36"/>
      <c r="F26" s="112"/>
      <c r="G26" s="113" t="s">
        <v>320</v>
      </c>
      <c r="H26" s="77" t="s">
        <v>276</v>
      </c>
      <c r="I26" s="126"/>
      <c r="J26" s="101">
        <f>SUM(J22:J25)+SUM(F22:F25)</f>
        <v>0</v>
      </c>
      <c r="K26" s="2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6" ht="18" customHeight="1" thickTop="1" x14ac:dyDescent="0.25">
      <c r="A27" s="21"/>
      <c r="B27" s="104"/>
      <c r="C27" s="129" t="s">
        <v>321</v>
      </c>
      <c r="D27" s="135"/>
      <c r="E27" s="132"/>
      <c r="F27" s="78"/>
      <c r="G27" s="116" t="s">
        <v>322</v>
      </c>
      <c r="H27" s="108" t="s">
        <v>323</v>
      </c>
      <c r="I27" s="37"/>
      <c r="J27" s="42"/>
      <c r="K27" s="2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6" ht="18" customHeight="1" x14ac:dyDescent="0.25">
      <c r="A28" s="21"/>
      <c r="B28" s="34"/>
      <c r="C28" s="130"/>
      <c r="D28" s="136"/>
      <c r="E28" s="133"/>
      <c r="F28" s="26"/>
      <c r="G28" s="117" t="s">
        <v>324</v>
      </c>
      <c r="H28" s="110" t="s">
        <v>325</v>
      </c>
      <c r="I28" s="123"/>
      <c r="J28" s="95">
        <f>F20+J20+F26+J26</f>
        <v>0</v>
      </c>
      <c r="K28" s="2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6" ht="18" customHeight="1" x14ac:dyDescent="0.25">
      <c r="A29" s="21"/>
      <c r="B29" s="80"/>
      <c r="C29" s="131"/>
      <c r="D29" s="137"/>
      <c r="E29" s="133"/>
      <c r="F29" s="26"/>
      <c r="G29" s="115" t="s">
        <v>326</v>
      </c>
      <c r="H29" s="76" t="s">
        <v>327</v>
      </c>
      <c r="I29" s="124">
        <f>J28-SUM('022026-A1 - Blok A12901'!K9:'022026-A1 - Blok A12901'!K160)</f>
        <v>0</v>
      </c>
      <c r="J29" s="121">
        <f>ROUND(((ROUND(I29,2)*23)*1/100),2)</f>
        <v>0</v>
      </c>
      <c r="K29" s="2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6" ht="18" customHeight="1" x14ac:dyDescent="0.25">
      <c r="A30" s="21"/>
      <c r="B30" s="31"/>
      <c r="C30" s="68"/>
      <c r="D30" s="86"/>
      <c r="E30" s="133"/>
      <c r="F30" s="26"/>
      <c r="G30" s="113" t="s">
        <v>328</v>
      </c>
      <c r="H30" s="77" t="s">
        <v>329</v>
      </c>
      <c r="I30" s="86">
        <f>SUM('022026-A1 - Blok A12901'!K9:'022026-A1 - Blok A12901'!K160)</f>
        <v>0</v>
      </c>
      <c r="J30" s="122">
        <f>ROUND(((ROUND(I30,2)*0)/100),2)</f>
        <v>0</v>
      </c>
      <c r="K30" s="2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6" ht="18" customHeight="1" x14ac:dyDescent="0.25">
      <c r="A31" s="21"/>
      <c r="B31" s="32"/>
      <c r="C31" s="138"/>
      <c r="D31" s="87"/>
      <c r="E31" s="133"/>
      <c r="F31" s="26"/>
      <c r="G31" s="117" t="s">
        <v>330</v>
      </c>
      <c r="H31" s="110" t="s">
        <v>331</v>
      </c>
      <c r="I31" s="38"/>
      <c r="J31" s="128">
        <f>SUM(J28:J30)</f>
        <v>0</v>
      </c>
      <c r="K31" s="2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6" ht="18" customHeight="1" thickBot="1" x14ac:dyDescent="0.3">
      <c r="A32" s="21"/>
      <c r="B32" s="45"/>
      <c r="C32" s="67"/>
      <c r="D32" s="125"/>
      <c r="E32" s="134"/>
      <c r="F32" s="118"/>
      <c r="G32" s="115" t="s">
        <v>332</v>
      </c>
      <c r="H32" s="76"/>
      <c r="I32" s="125"/>
      <c r="J32" s="121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8" customHeight="1" thickTop="1" x14ac:dyDescent="0.25">
      <c r="A33" s="21"/>
      <c r="B33" s="104"/>
      <c r="C33" s="105"/>
      <c r="D33" s="25" t="s">
        <v>333</v>
      </c>
      <c r="E33" s="106"/>
      <c r="F33" s="107"/>
      <c r="G33" s="119" t="s">
        <v>334</v>
      </c>
      <c r="H33" s="106" t="s">
        <v>335</v>
      </c>
      <c r="I33" s="78"/>
      <c r="J33" s="120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8" customHeight="1" x14ac:dyDescent="0.25">
      <c r="A34" s="21"/>
      <c r="B34" s="33"/>
      <c r="C34" s="29"/>
      <c r="D34" s="23"/>
      <c r="E34" s="23"/>
      <c r="F34" s="23"/>
      <c r="G34" s="23"/>
      <c r="H34" s="23"/>
      <c r="I34" s="39"/>
      <c r="J34" s="43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25">
      <c r="A35" s="21"/>
      <c r="B35" s="34"/>
      <c r="C35" s="30"/>
      <c r="D35" s="17"/>
      <c r="E35" s="17"/>
      <c r="F35" s="17"/>
      <c r="G35" s="17"/>
      <c r="H35" s="17"/>
      <c r="I35" s="40"/>
      <c r="J35" s="44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25">
      <c r="A36" s="21"/>
      <c r="B36" s="34"/>
      <c r="C36" s="30"/>
      <c r="D36" s="17"/>
      <c r="E36" s="17"/>
      <c r="F36" s="17"/>
      <c r="G36" s="17"/>
      <c r="H36" s="17"/>
      <c r="I36" s="40"/>
      <c r="J36" s="44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8" customHeight="1" x14ac:dyDescent="0.25">
      <c r="A37" s="21"/>
      <c r="B37" s="34"/>
      <c r="C37" s="30"/>
      <c r="D37" s="17"/>
      <c r="E37" s="17"/>
      <c r="F37" s="17"/>
      <c r="G37" s="17"/>
      <c r="H37" s="17"/>
      <c r="I37" s="40"/>
      <c r="J37" s="44"/>
      <c r="K37" s="2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8" customHeight="1" x14ac:dyDescent="0.25">
      <c r="A38" s="21"/>
      <c r="B38" s="34"/>
      <c r="C38" s="30"/>
      <c r="D38" s="17"/>
      <c r="E38" s="17"/>
      <c r="F38" s="17"/>
      <c r="G38" s="17"/>
      <c r="H38" s="17"/>
      <c r="I38" s="40"/>
      <c r="J38" s="44"/>
      <c r="K38" s="2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8" customHeight="1" x14ac:dyDescent="0.25">
      <c r="A39" s="21"/>
      <c r="B39" s="34"/>
      <c r="C39" s="30"/>
      <c r="D39" s="17"/>
      <c r="E39" s="17"/>
      <c r="F39" s="17"/>
      <c r="G39" s="17"/>
      <c r="H39" s="17"/>
      <c r="I39" s="40"/>
      <c r="J39" s="44"/>
      <c r="K39" s="2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thickBot="1" x14ac:dyDescent="0.3">
      <c r="A40" s="21"/>
      <c r="B40" s="80"/>
      <c r="C40" s="81"/>
      <c r="D40" s="82"/>
      <c r="E40" s="82"/>
      <c r="F40" s="82"/>
      <c r="G40" s="82"/>
      <c r="H40" s="82"/>
      <c r="I40" s="83"/>
      <c r="J40" s="84"/>
      <c r="K40" s="2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  <c r="K41" s="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</sheetData>
  <mergeCells count="5">
    <mergeCell ref="B2:J2"/>
    <mergeCell ref="B6:E6"/>
    <mergeCell ref="B8:J8"/>
    <mergeCell ref="B10:J10"/>
    <mergeCell ref="B3:J3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>
      <selection sqref="A1:D1"/>
    </sheetView>
  </sheetViews>
  <sheetFormatPr defaultColWidth="0" defaultRowHeight="15" zeroHeight="1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3" ht="20.100000000000001" customHeight="1" x14ac:dyDescent="0.25">
      <c r="A1" s="217" t="s">
        <v>0</v>
      </c>
      <c r="B1" s="218"/>
      <c r="C1" s="218"/>
      <c r="D1" s="219"/>
      <c r="E1" s="140" t="s">
        <v>1</v>
      </c>
      <c r="F1" s="140"/>
      <c r="G1" s="141"/>
      <c r="H1" s="141"/>
      <c r="I1" s="141"/>
      <c r="J1" s="141"/>
      <c r="K1" s="141"/>
      <c r="L1" s="141"/>
      <c r="W1">
        <v>30.126000000000001</v>
      </c>
    </row>
    <row r="2" spans="1:23" ht="20.100000000000001" customHeight="1" x14ac:dyDescent="0.25">
      <c r="A2" s="217" t="s">
        <v>2</v>
      </c>
      <c r="B2" s="218"/>
      <c r="C2" s="218"/>
      <c r="D2" s="219"/>
      <c r="E2" s="140" t="s">
        <v>3</v>
      </c>
      <c r="F2" s="140"/>
      <c r="G2" s="141"/>
      <c r="H2" s="141"/>
      <c r="I2" s="141"/>
      <c r="J2" s="141"/>
      <c r="K2" s="141"/>
      <c r="L2" s="141"/>
    </row>
    <row r="3" spans="1:23" ht="20.100000000000001" customHeight="1" x14ac:dyDescent="0.25">
      <c r="A3" s="217" t="s">
        <v>4</v>
      </c>
      <c r="B3" s="218"/>
      <c r="C3" s="218"/>
      <c r="D3" s="219"/>
      <c r="E3" s="140" t="s">
        <v>274</v>
      </c>
      <c r="F3" s="140"/>
      <c r="G3" s="141"/>
      <c r="H3" s="141"/>
      <c r="I3" s="141"/>
      <c r="J3" s="141"/>
      <c r="K3" s="141"/>
      <c r="L3" s="141"/>
    </row>
    <row r="4" spans="1:23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23" x14ac:dyDescent="0.25">
      <c r="A5" s="141" t="s">
        <v>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23" x14ac:dyDescent="0.25">
      <c r="A6" s="141" t="s">
        <v>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23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23" x14ac:dyDescent="0.25">
      <c r="A8" s="141" t="s">
        <v>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23" x14ac:dyDescent="0.25">
      <c r="A9" s="142" t="s">
        <v>275</v>
      </c>
      <c r="B9" s="142" t="s">
        <v>16</v>
      </c>
      <c r="C9" s="142" t="s">
        <v>17</v>
      </c>
      <c r="D9" s="142" t="s">
        <v>276</v>
      </c>
      <c r="E9" s="142" t="s">
        <v>277</v>
      </c>
      <c r="F9" s="142" t="s">
        <v>278</v>
      </c>
      <c r="G9" s="142"/>
      <c r="H9" s="142"/>
      <c r="I9" s="142"/>
      <c r="J9" s="142"/>
      <c r="K9" s="142"/>
      <c r="L9" s="142"/>
    </row>
    <row r="10" spans="1:23" x14ac:dyDescent="0.25">
      <c r="A10" s="143" t="s">
        <v>22</v>
      </c>
      <c r="B10" s="144"/>
      <c r="C10" s="145"/>
      <c r="D10" s="145"/>
      <c r="E10" s="146"/>
      <c r="F10" s="146"/>
      <c r="G10" s="147"/>
      <c r="H10" s="147"/>
      <c r="I10" s="147"/>
      <c r="J10" s="147"/>
      <c r="K10" s="147"/>
      <c r="L10" s="147"/>
    </row>
    <row r="11" spans="1:23" x14ac:dyDescent="0.25">
      <c r="A11" s="11" t="s">
        <v>24</v>
      </c>
      <c r="B11" s="10">
        <f>'022026-A1 - Blok A12901'!L13</f>
        <v>0</v>
      </c>
      <c r="C11" s="10">
        <f>'022026-A1 - Blok A12901'!M13</f>
        <v>0</v>
      </c>
      <c r="D11" s="10">
        <f>'022026-A1 - Blok A12901'!I13</f>
        <v>0</v>
      </c>
      <c r="E11" s="148">
        <f>'022026-A1 - Blok A12901'!S13</f>
        <v>10.94</v>
      </c>
      <c r="F11" s="148">
        <f>'022026-A1 - Blok A12901'!V13</f>
        <v>0</v>
      </c>
      <c r="G11" s="11"/>
      <c r="H11" s="11"/>
      <c r="I11" s="11"/>
      <c r="J11" s="11"/>
      <c r="K11" s="11"/>
      <c r="L11" s="11"/>
    </row>
    <row r="12" spans="1:23" x14ac:dyDescent="0.25">
      <c r="A12" s="11" t="s">
        <v>30</v>
      </c>
      <c r="B12" s="10">
        <f>'022026-A1 - Blok A12901'!L44</f>
        <v>0</v>
      </c>
      <c r="C12" s="10">
        <f>'022026-A1 - Blok A12901'!M44</f>
        <v>0</v>
      </c>
      <c r="D12" s="10">
        <f>'022026-A1 - Blok A12901'!I44</f>
        <v>0</v>
      </c>
      <c r="E12" s="148">
        <f>'022026-A1 - Blok A12901'!S44</f>
        <v>0</v>
      </c>
      <c r="F12" s="148">
        <f>'022026-A1 - Blok A12901'!V44</f>
        <v>0</v>
      </c>
      <c r="G12" s="11"/>
      <c r="H12" s="11"/>
      <c r="I12" s="11"/>
      <c r="J12" s="11"/>
      <c r="K12" s="11"/>
      <c r="L12" s="11"/>
    </row>
    <row r="13" spans="1:23" x14ac:dyDescent="0.25">
      <c r="A13" s="11" t="s">
        <v>91</v>
      </c>
      <c r="B13" s="10">
        <f>'022026-A1 - Blok A12901'!L51</f>
        <v>0</v>
      </c>
      <c r="C13" s="10">
        <f>'022026-A1 - Blok A12901'!M51</f>
        <v>0</v>
      </c>
      <c r="D13" s="10">
        <f>'022026-A1 - Blok A12901'!I51</f>
        <v>0</v>
      </c>
      <c r="E13" s="148">
        <f>'022026-A1 - Blok A12901'!S51</f>
        <v>0.56000000000000005</v>
      </c>
      <c r="F13" s="148">
        <f>'022026-A1 - Blok A12901'!V51</f>
        <v>0</v>
      </c>
      <c r="G13" s="11"/>
      <c r="H13" s="11"/>
      <c r="I13" s="11"/>
      <c r="J13" s="11"/>
      <c r="K13" s="11"/>
      <c r="L13" s="11"/>
    </row>
    <row r="14" spans="1:23" x14ac:dyDescent="0.25">
      <c r="A14" s="11" t="s">
        <v>103</v>
      </c>
      <c r="B14" s="10">
        <f>'022026-A1 - Blok A12901'!L56</f>
        <v>0</v>
      </c>
      <c r="C14" s="10">
        <f>'022026-A1 - Blok A12901'!M56</f>
        <v>0</v>
      </c>
      <c r="D14" s="10">
        <f>'022026-A1 - Blok A12901'!I56</f>
        <v>0</v>
      </c>
      <c r="E14" s="148">
        <f>'022026-A1 - Blok A12901'!S56</f>
        <v>0</v>
      </c>
      <c r="F14" s="148">
        <f>'022026-A1 - Blok A12901'!V56</f>
        <v>0</v>
      </c>
      <c r="G14" s="11"/>
      <c r="H14" s="11"/>
      <c r="I14" s="11"/>
      <c r="J14" s="11"/>
      <c r="K14" s="11"/>
      <c r="L14" s="11"/>
    </row>
    <row r="15" spans="1:23" x14ac:dyDescent="0.25">
      <c r="A15" s="11" t="s">
        <v>110</v>
      </c>
      <c r="B15" s="10">
        <f>'022026-A1 - Blok A12901'!L64</f>
        <v>0</v>
      </c>
      <c r="C15" s="10">
        <f>'022026-A1 - Blok A12901'!M64</f>
        <v>0</v>
      </c>
      <c r="D15" s="10">
        <f>'022026-A1 - Blok A12901'!I64</f>
        <v>0</v>
      </c>
      <c r="E15" s="148">
        <f>'022026-A1 - Blok A12901'!S64</f>
        <v>0.37</v>
      </c>
      <c r="F15" s="148">
        <f>'022026-A1 - Blok A12901'!V64</f>
        <v>0</v>
      </c>
      <c r="G15" s="11"/>
      <c r="H15" s="11"/>
      <c r="I15" s="11"/>
      <c r="J15" s="11"/>
      <c r="K15" s="11"/>
      <c r="L15" s="11"/>
    </row>
    <row r="16" spans="1:23" x14ac:dyDescent="0.25">
      <c r="A16" s="11" t="s">
        <v>122</v>
      </c>
      <c r="B16" s="10">
        <f>'022026-A1 - Blok A12901'!L68</f>
        <v>0</v>
      </c>
      <c r="C16" s="10">
        <f>'022026-A1 - Blok A12901'!M68</f>
        <v>0</v>
      </c>
      <c r="D16" s="10">
        <f>'022026-A1 - Blok A12901'!I68</f>
        <v>0</v>
      </c>
      <c r="E16" s="148">
        <f>'022026-A1 - Blok A12901'!S68</f>
        <v>0</v>
      </c>
      <c r="F16" s="148">
        <f>'022026-A1 - Blok A12901'!V68</f>
        <v>0</v>
      </c>
      <c r="G16" s="11"/>
      <c r="H16" s="11"/>
      <c r="I16" s="11"/>
      <c r="J16" s="11"/>
      <c r="K16" s="11"/>
      <c r="L16" s="11"/>
    </row>
    <row r="17" spans="1:12" x14ac:dyDescent="0.25">
      <c r="A17" s="11" t="s">
        <v>128</v>
      </c>
      <c r="B17" s="10">
        <f>'022026-A1 - Blok A12901'!L78</f>
        <v>0</v>
      </c>
      <c r="C17" s="10">
        <f>'022026-A1 - Blok A12901'!M78</f>
        <v>0</v>
      </c>
      <c r="D17" s="10">
        <f>'022026-A1 - Blok A12901'!I78</f>
        <v>0</v>
      </c>
      <c r="E17" s="148">
        <f>'022026-A1 - Blok A12901'!S78</f>
        <v>7.92</v>
      </c>
      <c r="F17" s="148">
        <f>'022026-A1 - Blok A12901'!V78</f>
        <v>0</v>
      </c>
      <c r="G17" s="11"/>
      <c r="H17" s="11"/>
      <c r="I17" s="11"/>
      <c r="J17" s="11"/>
      <c r="K17" s="11"/>
      <c r="L17" s="11"/>
    </row>
    <row r="18" spans="1:12" x14ac:dyDescent="0.25">
      <c r="A18" s="11" t="s">
        <v>147</v>
      </c>
      <c r="B18" s="10">
        <f>'022026-A1 - Blok A12901'!L82</f>
        <v>0</v>
      </c>
      <c r="C18" s="10">
        <f>'022026-A1 - Blok A12901'!M82</f>
        <v>0</v>
      </c>
      <c r="D18" s="10">
        <f>'022026-A1 - Blok A12901'!I82</f>
        <v>0</v>
      </c>
      <c r="E18" s="148">
        <f>'022026-A1 - Blok A12901'!S82</f>
        <v>0</v>
      </c>
      <c r="F18" s="148">
        <f>'022026-A1 - Blok A12901'!V82</f>
        <v>0</v>
      </c>
      <c r="G18" s="11"/>
      <c r="H18" s="11"/>
      <c r="I18" s="11"/>
      <c r="J18" s="11"/>
      <c r="K18" s="11"/>
      <c r="L18" s="11"/>
    </row>
    <row r="19" spans="1:12" x14ac:dyDescent="0.25">
      <c r="A19" s="12" t="s">
        <v>22</v>
      </c>
      <c r="B19" s="149">
        <f>'022026-A1 - Blok A12901'!L84</f>
        <v>0</v>
      </c>
      <c r="C19" s="149">
        <f>'022026-A1 - Blok A12901'!M84</f>
        <v>0</v>
      </c>
      <c r="D19" s="149">
        <f>'022026-A1 - Blok A12901'!I84</f>
        <v>0</v>
      </c>
      <c r="E19" s="150">
        <f>'022026-A1 - Blok A12901'!S84</f>
        <v>19.8</v>
      </c>
      <c r="F19" s="150">
        <f>'022026-A1 - Blok A12901'!V84</f>
        <v>0</v>
      </c>
      <c r="G19" s="12"/>
      <c r="H19" s="12"/>
      <c r="I19" s="12"/>
      <c r="J19" s="12"/>
      <c r="K19" s="12"/>
      <c r="L19" s="12"/>
    </row>
    <row r="20" spans="1:12" x14ac:dyDescent="0.25">
      <c r="A20" s="11"/>
      <c r="B20" s="10"/>
      <c r="C20" s="10"/>
      <c r="D20" s="10"/>
      <c r="E20" s="148"/>
      <c r="F20" s="148"/>
      <c r="G20" s="11"/>
      <c r="H20" s="11"/>
      <c r="I20" s="11"/>
      <c r="J20" s="11"/>
      <c r="K20" s="11"/>
      <c r="L20" s="11"/>
    </row>
    <row r="21" spans="1:12" x14ac:dyDescent="0.25">
      <c r="A21" s="12" t="s">
        <v>151</v>
      </c>
      <c r="B21" s="149"/>
      <c r="C21" s="10"/>
      <c r="D21" s="10"/>
      <c r="E21" s="148"/>
      <c r="F21" s="148"/>
      <c r="G21" s="11"/>
      <c r="H21" s="11"/>
      <c r="I21" s="11"/>
      <c r="J21" s="11"/>
      <c r="K21" s="11"/>
      <c r="L21" s="11"/>
    </row>
    <row r="22" spans="1:12" x14ac:dyDescent="0.25">
      <c r="A22" s="11" t="s">
        <v>153</v>
      </c>
      <c r="B22" s="10">
        <f>'022026-A1 - Blok A12901'!L110</f>
        <v>0</v>
      </c>
      <c r="C22" s="10">
        <f>'022026-A1 - Blok A12901'!M110</f>
        <v>0</v>
      </c>
      <c r="D22" s="10">
        <f>'022026-A1 - Blok A12901'!I110</f>
        <v>0</v>
      </c>
      <c r="E22" s="148">
        <f>'022026-A1 - Blok A12901'!S110</f>
        <v>0.11</v>
      </c>
      <c r="F22" s="148">
        <f>'022026-A1 - Blok A12901'!V110</f>
        <v>0</v>
      </c>
      <c r="G22" s="11"/>
      <c r="H22" s="11"/>
      <c r="I22" s="11"/>
      <c r="J22" s="11"/>
      <c r="K22" s="11"/>
      <c r="L22" s="11"/>
    </row>
    <row r="23" spans="1:12" x14ac:dyDescent="0.25">
      <c r="A23" s="11" t="s">
        <v>199</v>
      </c>
      <c r="B23" s="10">
        <f>'022026-A1 - Blok A12901'!L116</f>
        <v>0</v>
      </c>
      <c r="C23" s="10">
        <f>'022026-A1 - Blok A12901'!M116</f>
        <v>0</v>
      </c>
      <c r="D23" s="10">
        <f>'022026-A1 - Blok A12901'!I116</f>
        <v>0</v>
      </c>
      <c r="E23" s="148">
        <f>'022026-A1 - Blok A12901'!S116</f>
        <v>0.19</v>
      </c>
      <c r="F23" s="148">
        <f>'022026-A1 - Blok A12901'!V116</f>
        <v>0</v>
      </c>
      <c r="G23" s="11"/>
      <c r="H23" s="11"/>
      <c r="I23" s="11"/>
      <c r="J23" s="11"/>
      <c r="K23" s="11"/>
      <c r="L23" s="11"/>
    </row>
    <row r="24" spans="1:12" x14ac:dyDescent="0.25">
      <c r="A24" s="11" t="s">
        <v>209</v>
      </c>
      <c r="B24" s="10">
        <f>'022026-A1 - Blok A12901'!L128</f>
        <v>0</v>
      </c>
      <c r="C24" s="10">
        <f>'022026-A1 - Blok A12901'!M128</f>
        <v>0</v>
      </c>
      <c r="D24" s="10">
        <f>'022026-A1 - Blok A12901'!I128</f>
        <v>0</v>
      </c>
      <c r="E24" s="148">
        <f>'022026-A1 - Blok A12901'!S128</f>
        <v>0.32</v>
      </c>
      <c r="F24" s="148">
        <f>'022026-A1 - Blok A12901'!V128</f>
        <v>1.03</v>
      </c>
      <c r="G24" s="11"/>
      <c r="H24" s="11"/>
      <c r="I24" s="11"/>
      <c r="J24" s="11"/>
      <c r="K24" s="11"/>
      <c r="L24" s="11"/>
    </row>
    <row r="25" spans="1:12" x14ac:dyDescent="0.25">
      <c r="A25" s="11" t="s">
        <v>231</v>
      </c>
      <c r="B25" s="10">
        <f>'022026-A1 - Blok A12901'!L143</f>
        <v>0</v>
      </c>
      <c r="C25" s="10">
        <f>'022026-A1 - Blok A12901'!M143</f>
        <v>0</v>
      </c>
      <c r="D25" s="10">
        <f>'022026-A1 - Blok A12901'!I143</f>
        <v>0</v>
      </c>
      <c r="E25" s="148">
        <f>'022026-A1 - Blok A12901'!S143</f>
        <v>0.12</v>
      </c>
      <c r="F25" s="148">
        <f>'022026-A1 - Blok A12901'!V143</f>
        <v>1.54</v>
      </c>
      <c r="G25" s="11"/>
      <c r="H25" s="11"/>
      <c r="I25" s="11"/>
      <c r="J25" s="11"/>
      <c r="K25" s="11"/>
      <c r="L25" s="11"/>
    </row>
    <row r="26" spans="1:12" x14ac:dyDescent="0.25">
      <c r="A26" s="11" t="s">
        <v>261</v>
      </c>
      <c r="B26" s="10">
        <f>'022026-A1 - Blok A12901'!L147</f>
        <v>0</v>
      </c>
      <c r="C26" s="10">
        <f>'022026-A1 - Blok A12901'!M147</f>
        <v>0</v>
      </c>
      <c r="D26" s="10">
        <f>'022026-A1 - Blok A12901'!I147</f>
        <v>0</v>
      </c>
      <c r="E26" s="148">
        <f>'022026-A1 - Blok A12901'!S147</f>
        <v>0</v>
      </c>
      <c r="F26" s="148">
        <f>'022026-A1 - Blok A12901'!V147</f>
        <v>0</v>
      </c>
      <c r="G26" s="11"/>
      <c r="H26" s="11"/>
      <c r="I26" s="11"/>
      <c r="J26" s="11"/>
      <c r="K26" s="11"/>
      <c r="L26" s="11"/>
    </row>
    <row r="27" spans="1:12" x14ac:dyDescent="0.25">
      <c r="A27" s="11" t="s">
        <v>266</v>
      </c>
      <c r="B27" s="10">
        <f>'022026-A1 - Blok A12901'!L151</f>
        <v>0</v>
      </c>
      <c r="C27" s="10">
        <f>'022026-A1 - Blok A12901'!M151</f>
        <v>0</v>
      </c>
      <c r="D27" s="10">
        <f>'022026-A1 - Blok A12901'!I151</f>
        <v>0</v>
      </c>
      <c r="E27" s="148">
        <f>'022026-A1 - Blok A12901'!S151</f>
        <v>0</v>
      </c>
      <c r="F27" s="148">
        <f>'022026-A1 - Blok A12901'!V151</f>
        <v>0</v>
      </c>
      <c r="G27" s="11"/>
      <c r="H27" s="11"/>
      <c r="I27" s="11"/>
      <c r="J27" s="11"/>
      <c r="K27" s="11"/>
      <c r="L27" s="11"/>
    </row>
    <row r="28" spans="1:12" x14ac:dyDescent="0.25">
      <c r="A28" s="12" t="s">
        <v>151</v>
      </c>
      <c r="B28" s="149">
        <f>'022026-A1 - Blok A12901'!L153</f>
        <v>0</v>
      </c>
      <c r="C28" s="149">
        <f>'022026-A1 - Blok A12901'!M153</f>
        <v>0</v>
      </c>
      <c r="D28" s="149">
        <f>'022026-A1 - Blok A12901'!I153</f>
        <v>0</v>
      </c>
      <c r="E28" s="150">
        <f>'022026-A1 - Blok A12901'!S153</f>
        <v>0.74</v>
      </c>
      <c r="F28" s="150">
        <f>'022026-A1 - Blok A12901'!V153</f>
        <v>2.57</v>
      </c>
      <c r="G28" s="12"/>
      <c r="H28" s="12"/>
      <c r="I28" s="12"/>
      <c r="J28" s="12"/>
      <c r="K28" s="12"/>
      <c r="L28" s="12"/>
    </row>
    <row r="29" spans="1:12" x14ac:dyDescent="0.25">
      <c r="A29" s="11"/>
      <c r="B29" s="10"/>
      <c r="C29" s="10"/>
      <c r="D29" s="10"/>
      <c r="E29" s="148"/>
      <c r="F29" s="148"/>
      <c r="G29" s="11"/>
      <c r="H29" s="11"/>
      <c r="I29" s="11"/>
      <c r="J29" s="11"/>
      <c r="K29" s="11"/>
      <c r="L29" s="11"/>
    </row>
    <row r="30" spans="1:12" x14ac:dyDescent="0.25">
      <c r="A30" s="12" t="s">
        <v>269</v>
      </c>
      <c r="B30" s="149"/>
      <c r="C30" s="10"/>
      <c r="D30" s="10"/>
      <c r="E30" s="148"/>
      <c r="F30" s="148"/>
      <c r="G30" s="11"/>
      <c r="H30" s="11"/>
      <c r="I30" s="11"/>
      <c r="J30" s="11"/>
      <c r="K30" s="11"/>
      <c r="L30" s="11"/>
    </row>
    <row r="31" spans="1:12" x14ac:dyDescent="0.25">
      <c r="A31" s="11" t="s">
        <v>279</v>
      </c>
      <c r="B31" s="10">
        <f>'022026-A1 - Blok A12901'!L157</f>
        <v>0</v>
      </c>
      <c r="C31" s="10">
        <f>'022026-A1 - Blok A12901'!M157</f>
        <v>0</v>
      </c>
      <c r="D31" s="10">
        <f>'022026-A1 - Blok A12901'!I157</f>
        <v>0</v>
      </c>
      <c r="E31" s="148">
        <f>'022026-A1 - Blok A12901'!S157</f>
        <v>0</v>
      </c>
      <c r="F31" s="148">
        <f>'022026-A1 - Blok A12901'!V157</f>
        <v>0</v>
      </c>
      <c r="G31" s="11"/>
      <c r="H31" s="11"/>
      <c r="I31" s="11"/>
      <c r="J31" s="11"/>
      <c r="K31" s="11"/>
      <c r="L31" s="11"/>
    </row>
    <row r="32" spans="1:12" x14ac:dyDescent="0.25">
      <c r="A32" s="12" t="s">
        <v>269</v>
      </c>
      <c r="B32" s="149">
        <f>'022026-A1 - Blok A12901'!L159</f>
        <v>0</v>
      </c>
      <c r="C32" s="149">
        <f>'022026-A1 - Blok A12901'!M159</f>
        <v>0</v>
      </c>
      <c r="D32" s="149">
        <f>'022026-A1 - Blok A12901'!I159</f>
        <v>0</v>
      </c>
      <c r="E32" s="150">
        <f>'022026-A1 - Blok A12901'!S159</f>
        <v>0</v>
      </c>
      <c r="F32" s="150">
        <f>'022026-A1 - Blok A12901'!V159</f>
        <v>0</v>
      </c>
      <c r="G32" s="12"/>
      <c r="H32" s="12"/>
      <c r="I32" s="12"/>
      <c r="J32" s="12"/>
      <c r="K32" s="12"/>
      <c r="L32" s="12"/>
    </row>
    <row r="33" spans="1:12" x14ac:dyDescent="0.25">
      <c r="A33" s="11"/>
      <c r="B33" s="10"/>
      <c r="C33" s="10"/>
      <c r="D33" s="10"/>
      <c r="E33" s="148"/>
      <c r="F33" s="148"/>
      <c r="G33" s="11"/>
      <c r="H33" s="11"/>
      <c r="I33" s="11"/>
      <c r="J33" s="11"/>
      <c r="K33" s="11"/>
      <c r="L33" s="11"/>
    </row>
    <row r="34" spans="1:12" x14ac:dyDescent="0.25">
      <c r="A34" s="12" t="s">
        <v>273</v>
      </c>
      <c r="B34" s="149">
        <f>'022026-A1 - Blok A12901'!L161</f>
        <v>0</v>
      </c>
      <c r="C34" s="149">
        <f>'022026-A1 - Blok A12901'!M161</f>
        <v>0</v>
      </c>
      <c r="D34" s="149">
        <f>'022026-A1 - Blok A12901'!I161</f>
        <v>0</v>
      </c>
      <c r="E34" s="150">
        <f>'022026-A1 - Blok A12901'!S161</f>
        <v>20.53</v>
      </c>
      <c r="F34" s="150">
        <f>'022026-A1 - Blok A12901'!V161</f>
        <v>2.57</v>
      </c>
      <c r="G34" s="12"/>
      <c r="H34" s="12"/>
      <c r="I34" s="12"/>
      <c r="J34" s="12"/>
      <c r="K34" s="12"/>
      <c r="L34" s="12"/>
    </row>
    <row r="35" spans="1:12" x14ac:dyDescent="0.25">
      <c r="B35" s="3"/>
      <c r="C35" s="3"/>
      <c r="D35" s="3"/>
      <c r="E35" s="139"/>
      <c r="F35" s="139"/>
    </row>
    <row r="36" spans="1:12" x14ac:dyDescent="0.25">
      <c r="B36" s="3"/>
      <c r="C36" s="3"/>
      <c r="D36" s="3"/>
      <c r="E36" s="139"/>
      <c r="F36" s="139"/>
    </row>
    <row r="37" spans="1:12" x14ac:dyDescent="0.25">
      <c r="B37" s="3"/>
      <c r="C37" s="3"/>
      <c r="D37" s="3"/>
      <c r="E37" s="139"/>
      <c r="F37" s="139"/>
    </row>
    <row r="38" spans="1:12" x14ac:dyDescent="0.25">
      <c r="B38" s="3"/>
      <c r="C38" s="3"/>
      <c r="D38" s="3"/>
      <c r="E38" s="139"/>
      <c r="F38" s="139"/>
    </row>
    <row r="39" spans="1:12" x14ac:dyDescent="0.25">
      <c r="B39" s="3"/>
      <c r="C39" s="3"/>
      <c r="D39" s="3"/>
      <c r="E39" s="139"/>
      <c r="F39" s="139"/>
    </row>
    <row r="40" spans="1:12" x14ac:dyDescent="0.25">
      <c r="B40" s="3"/>
      <c r="C40" s="3"/>
      <c r="D40" s="3"/>
      <c r="E40" s="139"/>
      <c r="F40" s="139"/>
    </row>
    <row r="41" spans="1:12" x14ac:dyDescent="0.25">
      <c r="B41" s="3"/>
      <c r="C41" s="3"/>
      <c r="D41" s="3"/>
      <c r="E41" s="139"/>
      <c r="F41" s="139"/>
    </row>
    <row r="42" spans="1:12" x14ac:dyDescent="0.25">
      <c r="B42" s="3"/>
      <c r="C42" s="3"/>
      <c r="D42" s="3"/>
      <c r="E42" s="139"/>
      <c r="F42" s="139"/>
    </row>
    <row r="43" spans="1:12" x14ac:dyDescent="0.25">
      <c r="B43" s="3"/>
      <c r="C43" s="3"/>
      <c r="D43" s="3"/>
      <c r="E43" s="139"/>
      <c r="F43" s="139"/>
    </row>
    <row r="44" spans="1:12" x14ac:dyDescent="0.25">
      <c r="B44" s="3"/>
      <c r="C44" s="3"/>
      <c r="D44" s="3"/>
      <c r="E44" s="139"/>
      <c r="F44" s="139"/>
    </row>
    <row r="45" spans="1:12" x14ac:dyDescent="0.25">
      <c r="B45" s="3"/>
      <c r="C45" s="3"/>
      <c r="D45" s="3"/>
      <c r="E45" s="139"/>
      <c r="F45" s="139"/>
    </row>
    <row r="46" spans="1:12" x14ac:dyDescent="0.25">
      <c r="B46" s="3"/>
      <c r="C46" s="3"/>
      <c r="D46" s="3"/>
      <c r="E46" s="139"/>
      <c r="F46" s="139"/>
    </row>
    <row r="47" spans="1:12" x14ac:dyDescent="0.25">
      <c r="B47" s="3"/>
      <c r="C47" s="3"/>
      <c r="D47" s="3"/>
      <c r="E47" s="139"/>
      <c r="F47" s="139"/>
    </row>
    <row r="48" spans="1:12" x14ac:dyDescent="0.25">
      <c r="B48" s="3"/>
      <c r="C48" s="3"/>
      <c r="D48" s="3"/>
      <c r="E48" s="139"/>
      <c r="F48" s="139"/>
    </row>
    <row r="49" spans="2:6" x14ac:dyDescent="0.25">
      <c r="B49" s="3"/>
      <c r="C49" s="3"/>
      <c r="D49" s="3"/>
      <c r="E49" s="139"/>
      <c r="F49" s="139"/>
    </row>
    <row r="50" spans="2:6" x14ac:dyDescent="0.25">
      <c r="B50" s="3"/>
      <c r="C50" s="3"/>
      <c r="D50" s="3"/>
      <c r="E50" s="139"/>
      <c r="F50" s="139"/>
    </row>
    <row r="51" spans="2:6" x14ac:dyDescent="0.25">
      <c r="B51" s="3"/>
      <c r="C51" s="3"/>
      <c r="D51" s="3"/>
      <c r="E51" s="139"/>
      <c r="F51" s="139"/>
    </row>
    <row r="52" spans="2:6" x14ac:dyDescent="0.25">
      <c r="B52" s="3"/>
      <c r="C52" s="3"/>
      <c r="D52" s="3"/>
      <c r="E52" s="139"/>
      <c r="F52" s="139"/>
    </row>
    <row r="53" spans="2:6" x14ac:dyDescent="0.25">
      <c r="B53" s="3"/>
      <c r="C53" s="3"/>
      <c r="D53" s="3"/>
      <c r="E53" s="139"/>
      <c r="F53" s="139"/>
    </row>
    <row r="54" spans="2:6" x14ac:dyDescent="0.25">
      <c r="B54" s="3"/>
      <c r="C54" s="3"/>
      <c r="D54" s="3"/>
      <c r="E54" s="139"/>
      <c r="F54" s="139"/>
    </row>
    <row r="55" spans="2:6" x14ac:dyDescent="0.25">
      <c r="B55" s="3"/>
      <c r="C55" s="3"/>
      <c r="D55" s="3"/>
      <c r="E55" s="139"/>
      <c r="F55" s="139"/>
    </row>
    <row r="56" spans="2:6" x14ac:dyDescent="0.25">
      <c r="B56" s="3"/>
      <c r="C56" s="3"/>
      <c r="D56" s="3"/>
      <c r="E56" s="139"/>
      <c r="F56" s="139"/>
    </row>
    <row r="57" spans="2:6" x14ac:dyDescent="0.25">
      <c r="B57" s="3"/>
      <c r="C57" s="3"/>
      <c r="D57" s="3"/>
      <c r="E57" s="139"/>
      <c r="F57" s="139"/>
    </row>
    <row r="58" spans="2:6" x14ac:dyDescent="0.25">
      <c r="B58" s="3"/>
      <c r="C58" s="3"/>
      <c r="D58" s="3"/>
      <c r="E58" s="139"/>
      <c r="F58" s="139"/>
    </row>
    <row r="59" spans="2:6" x14ac:dyDescent="0.25">
      <c r="B59" s="3"/>
      <c r="C59" s="3"/>
      <c r="D59" s="3"/>
      <c r="E59" s="139"/>
      <c r="F59" s="139"/>
    </row>
    <row r="60" spans="2:6" x14ac:dyDescent="0.25">
      <c r="B60" s="3"/>
      <c r="C60" s="3"/>
      <c r="D60" s="3"/>
      <c r="E60" s="139"/>
      <c r="F60" s="139"/>
    </row>
    <row r="61" spans="2:6" x14ac:dyDescent="0.25">
      <c r="B61" s="3"/>
      <c r="C61" s="3"/>
      <c r="D61" s="3"/>
      <c r="E61" s="139"/>
      <c r="F61" s="139"/>
    </row>
    <row r="62" spans="2:6" x14ac:dyDescent="0.25">
      <c r="B62" s="3"/>
      <c r="C62" s="3"/>
      <c r="D62" s="3"/>
      <c r="E62" s="139"/>
      <c r="F62" s="139"/>
    </row>
    <row r="63" spans="2:6" x14ac:dyDescent="0.25">
      <c r="B63" s="3"/>
      <c r="C63" s="3"/>
      <c r="D63" s="3"/>
      <c r="E63" s="139"/>
      <c r="F63" s="139"/>
    </row>
    <row r="64" spans="2:6" x14ac:dyDescent="0.25">
      <c r="B64" s="3"/>
      <c r="C64" s="3"/>
      <c r="D64" s="3"/>
      <c r="E64" s="139"/>
      <c r="F64" s="139"/>
    </row>
    <row r="65" spans="2:6" x14ac:dyDescent="0.25">
      <c r="B65" s="3"/>
      <c r="C65" s="3"/>
      <c r="D65" s="3"/>
      <c r="E65" s="139"/>
      <c r="F65" s="139"/>
    </row>
    <row r="66" spans="2:6" x14ac:dyDescent="0.25">
      <c r="B66" s="3"/>
      <c r="C66" s="3"/>
      <c r="D66" s="3"/>
      <c r="E66" s="139"/>
      <c r="F66" s="139"/>
    </row>
    <row r="67" spans="2:6" x14ac:dyDescent="0.25">
      <c r="B67" s="3"/>
      <c r="C67" s="3"/>
      <c r="D67" s="3"/>
      <c r="E67" s="139"/>
      <c r="F67" s="139"/>
    </row>
    <row r="68" spans="2:6" x14ac:dyDescent="0.25">
      <c r="B68" s="3"/>
      <c r="C68" s="3"/>
      <c r="D68" s="3"/>
      <c r="E68" s="139"/>
      <c r="F68" s="139"/>
    </row>
    <row r="69" spans="2:6" x14ac:dyDescent="0.25">
      <c r="B69" s="3"/>
      <c r="C69" s="3"/>
      <c r="D69" s="3"/>
      <c r="E69" s="139"/>
      <c r="F69" s="139"/>
    </row>
    <row r="70" spans="2:6" x14ac:dyDescent="0.25">
      <c r="B70" s="3"/>
      <c r="C70" s="3"/>
      <c r="D70" s="3"/>
      <c r="E70" s="139"/>
      <c r="F70" s="139"/>
    </row>
    <row r="71" spans="2:6" x14ac:dyDescent="0.25">
      <c r="B71" s="3"/>
      <c r="C71" s="3"/>
      <c r="D71" s="3"/>
      <c r="E71" s="139"/>
      <c r="F71" s="139"/>
    </row>
    <row r="72" spans="2:6" x14ac:dyDescent="0.25">
      <c r="B72" s="3"/>
      <c r="C72" s="3"/>
      <c r="D72" s="3"/>
      <c r="E72" s="139"/>
      <c r="F72" s="139"/>
    </row>
    <row r="73" spans="2:6" x14ac:dyDescent="0.25">
      <c r="B73" s="3"/>
      <c r="C73" s="3"/>
      <c r="D73" s="3"/>
      <c r="E73" s="139"/>
      <c r="F73" s="139"/>
    </row>
    <row r="74" spans="2:6" x14ac:dyDescent="0.25">
      <c r="B74" s="3"/>
      <c r="C74" s="3"/>
      <c r="D74" s="3"/>
      <c r="E74" s="139"/>
      <c r="F74" s="139"/>
    </row>
    <row r="75" spans="2:6" x14ac:dyDescent="0.25">
      <c r="B75" s="3"/>
      <c r="C75" s="3"/>
      <c r="D75" s="3"/>
      <c r="E75" s="139"/>
      <c r="F75" s="139"/>
    </row>
    <row r="76" spans="2:6" x14ac:dyDescent="0.25">
      <c r="B76" s="3"/>
      <c r="C76" s="3"/>
      <c r="D76" s="3"/>
      <c r="E76" s="139"/>
      <c r="F76" s="139"/>
    </row>
    <row r="77" spans="2:6" x14ac:dyDescent="0.25">
      <c r="B77" s="3"/>
      <c r="C77" s="3"/>
      <c r="D77" s="3"/>
      <c r="E77" s="139"/>
      <c r="F77" s="139"/>
    </row>
    <row r="78" spans="2:6" x14ac:dyDescent="0.25">
      <c r="B78" s="3"/>
      <c r="C78" s="3"/>
      <c r="D78" s="3"/>
      <c r="E78" s="139"/>
      <c r="F78" s="139"/>
    </row>
    <row r="79" spans="2:6" x14ac:dyDescent="0.25">
      <c r="B79" s="3"/>
      <c r="C79" s="3"/>
      <c r="D79" s="3"/>
      <c r="E79" s="139"/>
      <c r="F79" s="139"/>
    </row>
    <row r="80" spans="2:6" x14ac:dyDescent="0.25">
      <c r="B80" s="3"/>
      <c r="C80" s="3"/>
      <c r="D80" s="3"/>
      <c r="E80" s="139"/>
      <c r="F80" s="139"/>
    </row>
    <row r="81" spans="2:6" x14ac:dyDescent="0.25">
      <c r="B81" s="3"/>
      <c r="C81" s="3"/>
      <c r="D81" s="3"/>
      <c r="E81" s="139"/>
      <c r="F81" s="139"/>
    </row>
    <row r="82" spans="2:6" x14ac:dyDescent="0.25">
      <c r="B82" s="3"/>
      <c r="C82" s="3"/>
      <c r="D82" s="3"/>
      <c r="E82" s="139"/>
      <c r="F82" s="139"/>
    </row>
    <row r="83" spans="2:6" x14ac:dyDescent="0.25">
      <c r="B83" s="3"/>
      <c r="C83" s="3"/>
      <c r="D83" s="3"/>
      <c r="E83" s="139"/>
      <c r="F83" s="139"/>
    </row>
    <row r="84" spans="2:6" x14ac:dyDescent="0.25">
      <c r="B84" s="3"/>
      <c r="C84" s="3"/>
      <c r="D84" s="3"/>
      <c r="E84" s="139"/>
      <c r="F84" s="139"/>
    </row>
    <row r="85" spans="2:6" x14ac:dyDescent="0.25">
      <c r="B85" s="3"/>
      <c r="C85" s="3"/>
      <c r="D85" s="3"/>
      <c r="E85" s="139"/>
      <c r="F85" s="139"/>
    </row>
    <row r="86" spans="2:6" x14ac:dyDescent="0.25">
      <c r="B86" s="3"/>
      <c r="C86" s="3"/>
      <c r="D86" s="3"/>
      <c r="E86" s="139"/>
      <c r="F86" s="139"/>
    </row>
    <row r="87" spans="2:6" x14ac:dyDescent="0.25">
      <c r="B87" s="3"/>
      <c r="C87" s="3"/>
      <c r="D87" s="3"/>
      <c r="E87" s="139"/>
      <c r="F87" s="139"/>
    </row>
    <row r="88" spans="2:6" x14ac:dyDescent="0.25">
      <c r="B88" s="3"/>
      <c r="C88" s="3"/>
      <c r="D88" s="3"/>
      <c r="E88" s="139"/>
      <c r="F88" s="139"/>
    </row>
    <row r="89" spans="2:6" x14ac:dyDescent="0.25">
      <c r="B89" s="3"/>
      <c r="C89" s="3"/>
      <c r="D89" s="3"/>
      <c r="E89" s="139"/>
      <c r="F89" s="139"/>
    </row>
    <row r="90" spans="2:6" x14ac:dyDescent="0.25">
      <c r="B90" s="3"/>
      <c r="C90" s="3"/>
      <c r="D90" s="3"/>
      <c r="E90" s="139"/>
      <c r="F90" s="139"/>
    </row>
    <row r="91" spans="2:6" x14ac:dyDescent="0.25">
      <c r="B91" s="3"/>
      <c r="C91" s="3"/>
      <c r="D91" s="3"/>
      <c r="E91" s="139"/>
      <c r="F91" s="139"/>
    </row>
    <row r="92" spans="2:6" x14ac:dyDescent="0.25">
      <c r="B92" s="3"/>
      <c r="C92" s="3"/>
      <c r="D92" s="3"/>
      <c r="E92" s="139"/>
      <c r="F92" s="139"/>
    </row>
    <row r="93" spans="2:6" x14ac:dyDescent="0.25">
      <c r="B93" s="3"/>
      <c r="C93" s="3"/>
      <c r="D93" s="3"/>
      <c r="E93" s="139"/>
      <c r="F93" s="139"/>
    </row>
    <row r="94" spans="2:6" x14ac:dyDescent="0.25"/>
    <row r="95" spans="2:6" x14ac:dyDescent="0.25"/>
    <row r="96" spans="2:6" x14ac:dyDescent="0.25"/>
    <row r="97" x14ac:dyDescent="0.25"/>
    <row r="98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3">
    <mergeCell ref="A1:D1"/>
    <mergeCell ref="A2:D2"/>
    <mergeCell ref="A3:D3"/>
  </mergeCells>
  <printOptions gridLines="1"/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0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customWidth="1"/>
    <col min="2" max="2" width="0" hidden="1" customWidth="1"/>
    <col min="3" max="3" width="13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1"/>
      <c r="B1" s="151"/>
      <c r="C1" s="220" t="s">
        <v>0</v>
      </c>
      <c r="D1" s="221"/>
      <c r="E1" s="221"/>
      <c r="F1" s="221"/>
      <c r="G1" s="221"/>
      <c r="H1" s="221"/>
      <c r="I1" s="152" t="s">
        <v>1</v>
      </c>
      <c r="J1" s="151"/>
      <c r="K1" s="17"/>
      <c r="L1" s="17"/>
      <c r="M1" s="17"/>
      <c r="N1" s="17"/>
      <c r="O1" s="17"/>
      <c r="P1" s="4"/>
      <c r="Q1" s="17"/>
      <c r="R1" s="17"/>
      <c r="S1" s="17"/>
      <c r="T1" s="17"/>
      <c r="U1" s="17"/>
      <c r="V1" s="17"/>
      <c r="W1" s="11">
        <v>30.126000000000001</v>
      </c>
      <c r="X1" s="11"/>
      <c r="Y1" s="11"/>
      <c r="Z1" s="11"/>
    </row>
    <row r="2" spans="1:26" ht="20.100000000000001" customHeight="1" x14ac:dyDescent="0.25">
      <c r="A2" s="151"/>
      <c r="B2" s="151"/>
      <c r="C2" s="220" t="s">
        <v>2</v>
      </c>
      <c r="D2" s="221"/>
      <c r="E2" s="221"/>
      <c r="F2" s="221"/>
      <c r="G2" s="221"/>
      <c r="H2" s="221"/>
      <c r="I2" s="152" t="s">
        <v>3</v>
      </c>
      <c r="J2" s="151"/>
      <c r="K2" s="17"/>
      <c r="L2" s="17"/>
      <c r="M2" s="17"/>
      <c r="N2" s="17"/>
      <c r="O2" s="17"/>
      <c r="P2" s="4"/>
      <c r="Q2" s="17"/>
      <c r="R2" s="17"/>
      <c r="S2" s="17"/>
      <c r="T2" s="17"/>
      <c r="U2" s="17"/>
      <c r="V2" s="17"/>
      <c r="W2" s="11"/>
      <c r="X2" s="11"/>
      <c r="Y2" s="11"/>
      <c r="Z2" s="11"/>
    </row>
    <row r="3" spans="1:26" ht="20.100000000000001" customHeight="1" x14ac:dyDescent="0.25">
      <c r="A3" s="151"/>
      <c r="B3" s="151"/>
      <c r="C3" s="220" t="s">
        <v>4</v>
      </c>
      <c r="D3" s="221"/>
      <c r="E3" s="221"/>
      <c r="F3" s="221"/>
      <c r="G3" s="221"/>
      <c r="H3" s="221"/>
      <c r="I3" s="152"/>
      <c r="J3" s="151"/>
      <c r="K3" s="17"/>
      <c r="L3" s="17"/>
      <c r="M3" s="17"/>
      <c r="N3" s="17"/>
      <c r="O3" s="17"/>
      <c r="P3" s="4"/>
      <c r="Q3" s="17"/>
      <c r="R3" s="17"/>
      <c r="S3" s="17"/>
      <c r="T3" s="17"/>
      <c r="U3" s="17"/>
      <c r="V3" s="17"/>
      <c r="W3" s="11"/>
      <c r="X3" s="11"/>
      <c r="Y3" s="11"/>
      <c r="Z3" s="11"/>
    </row>
    <row r="4" spans="1:26" x14ac:dyDescent="0.25">
      <c r="A4" s="17"/>
      <c r="B4" s="17"/>
      <c r="C4" s="4"/>
      <c r="D4" s="17"/>
      <c r="E4" s="17"/>
      <c r="F4" s="17"/>
      <c r="G4" s="17"/>
      <c r="H4" s="17"/>
      <c r="I4" s="17" t="s">
        <v>5</v>
      </c>
      <c r="J4" s="17"/>
      <c r="K4" s="17"/>
      <c r="L4" s="17"/>
      <c r="M4" s="17"/>
      <c r="N4" s="17"/>
      <c r="O4" s="17"/>
      <c r="P4" s="17" t="s">
        <v>6</v>
      </c>
      <c r="Q4" s="17"/>
      <c r="R4" s="17"/>
      <c r="S4" s="17"/>
      <c r="T4" s="17"/>
      <c r="U4" s="17"/>
      <c r="V4" s="17"/>
      <c r="W4" s="11"/>
      <c r="X4" s="11"/>
      <c r="Y4" s="11"/>
      <c r="Z4" s="11"/>
    </row>
    <row r="5" spans="1:26" x14ac:dyDescent="0.25">
      <c r="A5" s="17"/>
      <c r="B5" s="17"/>
      <c r="C5" s="4" t="s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1"/>
      <c r="X5" s="11"/>
      <c r="Y5" s="11"/>
      <c r="Z5" s="11"/>
    </row>
    <row r="6" spans="1:26" x14ac:dyDescent="0.25">
      <c r="A6" s="17"/>
      <c r="B6" s="17"/>
      <c r="C6" s="4" t="s">
        <v>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"/>
      <c r="X6" s="11"/>
      <c r="Y6" s="11"/>
      <c r="Z6" s="11"/>
    </row>
    <row r="7" spans="1:26" x14ac:dyDescent="0.25">
      <c r="A7" s="17"/>
      <c r="B7" s="17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"/>
      <c r="X7" s="11"/>
      <c r="Y7" s="11"/>
      <c r="Z7" s="11"/>
    </row>
    <row r="8" spans="1:26" x14ac:dyDescent="0.25">
      <c r="A8" s="18"/>
      <c r="B8" s="18"/>
      <c r="C8" s="180" t="s">
        <v>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68"/>
      <c r="X8" s="168"/>
      <c r="Y8" s="168"/>
      <c r="Z8" s="168"/>
    </row>
    <row r="9" spans="1:26" x14ac:dyDescent="0.25">
      <c r="A9" s="153" t="s">
        <v>10</v>
      </c>
      <c r="B9" s="154" t="s">
        <v>11</v>
      </c>
      <c r="C9" s="181" t="s">
        <v>12</v>
      </c>
      <c r="D9" s="154" t="s">
        <v>13</v>
      </c>
      <c r="E9" s="154" t="s">
        <v>14</v>
      </c>
      <c r="F9" s="155" t="s">
        <v>15</v>
      </c>
      <c r="G9" s="154" t="s">
        <v>16</v>
      </c>
      <c r="H9" s="154" t="s">
        <v>17</v>
      </c>
      <c r="I9" s="154" t="s">
        <v>18</v>
      </c>
      <c r="J9" s="156"/>
      <c r="K9" s="154"/>
      <c r="L9" s="154"/>
      <c r="M9" s="154"/>
      <c r="N9" s="154"/>
      <c r="O9" s="154"/>
      <c r="P9" s="155" t="s">
        <v>19</v>
      </c>
      <c r="Q9" s="155"/>
      <c r="R9" s="155"/>
      <c r="S9" s="155" t="s">
        <v>20</v>
      </c>
      <c r="T9" s="155"/>
      <c r="U9" s="155"/>
      <c r="V9" s="155" t="s">
        <v>21</v>
      </c>
      <c r="W9" s="11"/>
      <c r="X9" s="11"/>
      <c r="Y9" s="10"/>
      <c r="Z9" s="11"/>
    </row>
    <row r="10" spans="1:26" x14ac:dyDescent="0.25">
      <c r="A10" s="157"/>
      <c r="B10" s="12"/>
      <c r="C10" s="160"/>
      <c r="D10" s="12" t="s">
        <v>22</v>
      </c>
      <c r="E10" s="12"/>
      <c r="F10" s="158"/>
      <c r="G10" s="12"/>
      <c r="H10" s="12"/>
      <c r="I10" s="12"/>
      <c r="J10" s="149"/>
      <c r="K10" s="12"/>
      <c r="L10" s="12"/>
      <c r="M10" s="12"/>
      <c r="N10" s="12"/>
      <c r="O10" s="12"/>
      <c r="P10" s="158"/>
      <c r="Q10" s="158"/>
      <c r="R10" s="158"/>
      <c r="S10" s="158"/>
      <c r="T10" s="158"/>
      <c r="U10" s="158"/>
      <c r="V10" s="158"/>
      <c r="W10" s="11"/>
      <c r="X10" s="11"/>
      <c r="Y10" s="10"/>
      <c r="Z10" s="11"/>
    </row>
    <row r="11" spans="1:26" x14ac:dyDescent="0.25">
      <c r="A11" s="159"/>
      <c r="B11" s="11"/>
      <c r="C11" s="160" t="s">
        <v>23</v>
      </c>
      <c r="D11" s="161" t="s">
        <v>24</v>
      </c>
      <c r="E11" s="11"/>
      <c r="F11" s="162"/>
      <c r="G11" s="10"/>
      <c r="H11" s="10"/>
      <c r="I11" s="10"/>
      <c r="J11" s="10"/>
      <c r="K11" s="11"/>
      <c r="L11" s="11"/>
      <c r="M11" s="11"/>
      <c r="N11" s="11"/>
      <c r="O11" s="11"/>
      <c r="P11" s="162"/>
      <c r="Q11" s="162"/>
      <c r="R11" s="162"/>
      <c r="S11" s="162"/>
      <c r="T11" s="162"/>
      <c r="U11" s="162"/>
      <c r="V11" s="162"/>
      <c r="W11" s="11"/>
      <c r="X11" s="11"/>
      <c r="Y11" s="10"/>
      <c r="Z11" s="11"/>
    </row>
    <row r="12" spans="1:26" ht="24.95" customHeight="1" x14ac:dyDescent="0.25">
      <c r="A12" s="163">
        <v>1</v>
      </c>
      <c r="B12" s="164" t="s">
        <v>25</v>
      </c>
      <c r="C12" s="182" t="s">
        <v>26</v>
      </c>
      <c r="D12" s="164" t="s">
        <v>27</v>
      </c>
      <c r="E12" s="164" t="s">
        <v>28</v>
      </c>
      <c r="F12" s="165">
        <v>5.3630000000000004</v>
      </c>
      <c r="G12" s="166"/>
      <c r="H12" s="166"/>
      <c r="I12" s="167">
        <f>ROUND(F12*(G12+H12),2)</f>
        <v>0</v>
      </c>
      <c r="J12" s="167">
        <f>ROUND(F12*(N12),2)</f>
        <v>0</v>
      </c>
      <c r="K12" s="10">
        <f>ROUND(F12*(O12),2)</f>
        <v>0</v>
      </c>
      <c r="L12" s="10">
        <f>ROUND(F12*(G12),2)</f>
        <v>0</v>
      </c>
      <c r="M12" s="10">
        <f>ROUND(F12*(H12),2)</f>
        <v>0</v>
      </c>
      <c r="N12" s="11">
        <v>0</v>
      </c>
      <c r="O12" s="11"/>
      <c r="P12" s="162">
        <v>2.04</v>
      </c>
      <c r="Q12" s="162"/>
      <c r="R12" s="162">
        <v>2.04</v>
      </c>
      <c r="S12" s="162">
        <f>ROUND(F12*(P12),3)</f>
        <v>10.941000000000001</v>
      </c>
      <c r="T12" s="162"/>
      <c r="U12" s="162"/>
      <c r="V12" s="162">
        <f>ROUND(F12*(X12),3)</f>
        <v>0</v>
      </c>
      <c r="W12" s="11"/>
      <c r="X12" s="11">
        <v>0</v>
      </c>
      <c r="Y12" s="10"/>
      <c r="Z12" s="11">
        <v>0</v>
      </c>
    </row>
    <row r="13" spans="1:26" x14ac:dyDescent="0.25">
      <c r="A13" s="159"/>
      <c r="B13" s="11"/>
      <c r="C13" s="160" t="s">
        <v>23</v>
      </c>
      <c r="D13" s="161" t="s">
        <v>24</v>
      </c>
      <c r="E13" s="12"/>
      <c r="F13" s="158"/>
      <c r="G13" s="149">
        <f>ROUND((SUM(L11:L12))/1,2)</f>
        <v>0</v>
      </c>
      <c r="H13" s="149">
        <f>ROUND((SUM(M11:M12))/1,2)</f>
        <v>0</v>
      </c>
      <c r="I13" s="149">
        <f>ROUND((SUM(I11:I12))/1,2)</f>
        <v>0</v>
      </c>
      <c r="J13" s="149"/>
      <c r="K13" s="12"/>
      <c r="L13" s="12">
        <f>ROUND((SUM(L11:L12))/1,2)</f>
        <v>0</v>
      </c>
      <c r="M13" s="12">
        <f>ROUND((SUM(M11:M12))/1,2)</f>
        <v>0</v>
      </c>
      <c r="N13" s="12"/>
      <c r="O13" s="12"/>
      <c r="P13" s="158"/>
      <c r="Q13" s="158"/>
      <c r="R13" s="158"/>
      <c r="S13" s="158">
        <f>ROUND((SUM(S11:S12))/1,2)</f>
        <v>10.94</v>
      </c>
      <c r="T13" s="158"/>
      <c r="U13" s="158"/>
      <c r="V13" s="158">
        <f>ROUND((SUM(V11:V12))/1,2)</f>
        <v>0</v>
      </c>
      <c r="W13" s="11"/>
      <c r="X13" s="11"/>
      <c r="Y13" s="10"/>
      <c r="Z13" s="11"/>
    </row>
    <row r="14" spans="1:26" x14ac:dyDescent="0.25">
      <c r="A14" s="159"/>
      <c r="B14" s="11"/>
      <c r="C14" s="183"/>
      <c r="D14" s="11"/>
      <c r="E14" s="11"/>
      <c r="F14" s="162"/>
      <c r="G14" s="10"/>
      <c r="H14" s="10"/>
      <c r="I14" s="10"/>
      <c r="J14" s="10"/>
      <c r="K14" s="11"/>
      <c r="L14" s="11"/>
      <c r="M14" s="11"/>
      <c r="N14" s="11"/>
      <c r="O14" s="11"/>
      <c r="P14" s="162"/>
      <c r="Q14" s="162"/>
      <c r="R14" s="162"/>
      <c r="S14" s="162"/>
      <c r="T14" s="162"/>
      <c r="U14" s="162"/>
      <c r="V14" s="162"/>
      <c r="W14" s="11"/>
      <c r="X14" s="11"/>
      <c r="Y14" s="10"/>
      <c r="Z14" s="11"/>
    </row>
    <row r="15" spans="1:26" x14ac:dyDescent="0.25">
      <c r="A15" s="159"/>
      <c r="B15" s="11"/>
      <c r="C15" s="160" t="s">
        <v>29</v>
      </c>
      <c r="D15" s="161" t="s">
        <v>30</v>
      </c>
      <c r="E15" s="11"/>
      <c r="F15" s="162"/>
      <c r="G15" s="10"/>
      <c r="H15" s="10"/>
      <c r="I15" s="10"/>
      <c r="J15" s="10"/>
      <c r="K15" s="11"/>
      <c r="L15" s="11"/>
      <c r="M15" s="11"/>
      <c r="N15" s="11"/>
      <c r="O15" s="11"/>
      <c r="P15" s="162"/>
      <c r="Q15" s="162"/>
      <c r="R15" s="162"/>
      <c r="S15" s="162"/>
      <c r="T15" s="162"/>
      <c r="U15" s="162"/>
      <c r="V15" s="162"/>
      <c r="W15" s="11"/>
      <c r="X15" s="11"/>
      <c r="Y15" s="10"/>
      <c r="Z15" s="11"/>
    </row>
    <row r="16" spans="1:26" ht="24.95" customHeight="1" x14ac:dyDescent="0.25">
      <c r="A16" s="163">
        <v>2</v>
      </c>
      <c r="B16" s="164" t="s">
        <v>31</v>
      </c>
      <c r="C16" s="182" t="s">
        <v>32</v>
      </c>
      <c r="D16" s="164" t="s">
        <v>33</v>
      </c>
      <c r="E16" s="164" t="s">
        <v>34</v>
      </c>
      <c r="F16" s="165">
        <v>110</v>
      </c>
      <c r="G16" s="166"/>
      <c r="H16" s="166"/>
      <c r="I16" s="167">
        <f t="shared" ref="I16:I43" si="0">ROUND(F16*(G16+H16),2)</f>
        <v>0</v>
      </c>
      <c r="J16" s="167">
        <f t="shared" ref="J16:J43" si="1">ROUND(F16*(N16),2)</f>
        <v>0</v>
      </c>
      <c r="K16" s="10">
        <f t="shared" ref="K16:K43" si="2">ROUND(F16*(O16),2)</f>
        <v>0</v>
      </c>
      <c r="L16" s="10">
        <f t="shared" ref="L16:L43" si="3">ROUND(F16*(G16),2)</f>
        <v>0</v>
      </c>
      <c r="M16" s="10">
        <f t="shared" ref="M16:M43" si="4">ROUND(F16*(H16),2)</f>
        <v>0</v>
      </c>
      <c r="N16" s="11">
        <v>0</v>
      </c>
      <c r="O16" s="11"/>
      <c r="P16" s="162">
        <v>0</v>
      </c>
      <c r="Q16" s="162"/>
      <c r="R16" s="162">
        <v>0</v>
      </c>
      <c r="S16" s="162">
        <f t="shared" ref="S16:S43" si="5">ROUND(F16*(P16),3)</f>
        <v>0</v>
      </c>
      <c r="T16" s="162"/>
      <c r="U16" s="162"/>
      <c r="V16" s="162">
        <f t="shared" ref="V16:V43" si="6">ROUND(F16*(X16),3)</f>
        <v>0</v>
      </c>
      <c r="W16" s="11"/>
      <c r="X16" s="11">
        <v>0</v>
      </c>
      <c r="Y16" s="10"/>
      <c r="Z16" s="11">
        <v>0</v>
      </c>
    </row>
    <row r="17" spans="1:26" ht="24.95" customHeight="1" x14ac:dyDescent="0.25">
      <c r="A17" s="163">
        <v>3</v>
      </c>
      <c r="B17" s="164" t="s">
        <v>35</v>
      </c>
      <c r="C17" s="182" t="s">
        <v>36</v>
      </c>
      <c r="D17" s="164" t="s">
        <v>37</v>
      </c>
      <c r="E17" s="164" t="s">
        <v>38</v>
      </c>
      <c r="F17" s="165">
        <v>46</v>
      </c>
      <c r="G17" s="166"/>
      <c r="H17" s="166"/>
      <c r="I17" s="167">
        <f t="shared" si="0"/>
        <v>0</v>
      </c>
      <c r="J17" s="167">
        <f t="shared" si="1"/>
        <v>0</v>
      </c>
      <c r="K17" s="10">
        <f t="shared" si="2"/>
        <v>0</v>
      </c>
      <c r="L17" s="10">
        <f t="shared" si="3"/>
        <v>0</v>
      </c>
      <c r="M17" s="10">
        <f t="shared" si="4"/>
        <v>0</v>
      </c>
      <c r="N17" s="11">
        <v>0</v>
      </c>
      <c r="O17" s="11"/>
      <c r="P17" s="162">
        <v>0</v>
      </c>
      <c r="Q17" s="162"/>
      <c r="R17" s="162">
        <v>0</v>
      </c>
      <c r="S17" s="162">
        <f t="shared" si="5"/>
        <v>0</v>
      </c>
      <c r="T17" s="162"/>
      <c r="U17" s="162"/>
      <c r="V17" s="162">
        <f t="shared" si="6"/>
        <v>0</v>
      </c>
      <c r="W17" s="11"/>
      <c r="X17" s="11">
        <v>0</v>
      </c>
      <c r="Y17" s="10"/>
      <c r="Z17" s="11">
        <v>0</v>
      </c>
    </row>
    <row r="18" spans="1:26" ht="24.95" customHeight="1" x14ac:dyDescent="0.25">
      <c r="A18" s="163">
        <v>4</v>
      </c>
      <c r="B18" s="164" t="s">
        <v>35</v>
      </c>
      <c r="C18" s="182" t="s">
        <v>39</v>
      </c>
      <c r="D18" s="164" t="s">
        <v>40</v>
      </c>
      <c r="E18" s="164" t="s">
        <v>38</v>
      </c>
      <c r="F18" s="165">
        <v>44</v>
      </c>
      <c r="G18" s="166"/>
      <c r="H18" s="166"/>
      <c r="I18" s="167">
        <f t="shared" si="0"/>
        <v>0</v>
      </c>
      <c r="J18" s="167">
        <f t="shared" si="1"/>
        <v>0</v>
      </c>
      <c r="K18" s="10">
        <f t="shared" si="2"/>
        <v>0</v>
      </c>
      <c r="L18" s="10">
        <f t="shared" si="3"/>
        <v>0</v>
      </c>
      <c r="M18" s="10">
        <f t="shared" si="4"/>
        <v>0</v>
      </c>
      <c r="N18" s="11">
        <v>0</v>
      </c>
      <c r="O18" s="11"/>
      <c r="P18" s="162">
        <v>0</v>
      </c>
      <c r="Q18" s="162"/>
      <c r="R18" s="162">
        <v>0</v>
      </c>
      <c r="S18" s="162">
        <f t="shared" si="5"/>
        <v>0</v>
      </c>
      <c r="T18" s="162"/>
      <c r="U18" s="162"/>
      <c r="V18" s="162">
        <f t="shared" si="6"/>
        <v>0</v>
      </c>
      <c r="W18" s="11"/>
      <c r="X18" s="11">
        <v>0</v>
      </c>
      <c r="Y18" s="10"/>
      <c r="Z18" s="11">
        <v>0</v>
      </c>
    </row>
    <row r="19" spans="1:26" ht="24.95" customHeight="1" x14ac:dyDescent="0.25">
      <c r="A19" s="169">
        <v>5</v>
      </c>
      <c r="B19" s="170" t="s">
        <v>41</v>
      </c>
      <c r="C19" s="184" t="s">
        <v>42</v>
      </c>
      <c r="D19" s="170" t="s">
        <v>43</v>
      </c>
      <c r="E19" s="170" t="s">
        <v>44</v>
      </c>
      <c r="F19" s="171">
        <v>41.8</v>
      </c>
      <c r="G19" s="172"/>
      <c r="H19" s="172"/>
      <c r="I19" s="173">
        <f t="shared" si="0"/>
        <v>0</v>
      </c>
      <c r="J19" s="173">
        <f t="shared" si="1"/>
        <v>0</v>
      </c>
      <c r="K19" s="10">
        <f t="shared" si="2"/>
        <v>0</v>
      </c>
      <c r="L19" s="10">
        <f t="shared" si="3"/>
        <v>0</v>
      </c>
      <c r="M19" s="10">
        <f t="shared" si="4"/>
        <v>0</v>
      </c>
      <c r="N19" s="11">
        <v>0</v>
      </c>
      <c r="O19" s="11"/>
      <c r="P19" s="162">
        <v>0</v>
      </c>
      <c r="Q19" s="162"/>
      <c r="R19" s="162">
        <v>0</v>
      </c>
      <c r="S19" s="162">
        <f t="shared" si="5"/>
        <v>0</v>
      </c>
      <c r="T19" s="162"/>
      <c r="U19" s="162"/>
      <c r="V19" s="162">
        <f t="shared" si="6"/>
        <v>0</v>
      </c>
      <c r="W19" s="11"/>
      <c r="X19" s="11">
        <v>0</v>
      </c>
      <c r="Y19" s="10"/>
      <c r="Z19" s="11">
        <v>0</v>
      </c>
    </row>
    <row r="20" spans="1:26" ht="24.95" customHeight="1" x14ac:dyDescent="0.25">
      <c r="A20" s="163">
        <v>6</v>
      </c>
      <c r="B20" s="164" t="s">
        <v>31</v>
      </c>
      <c r="C20" s="182" t="s">
        <v>45</v>
      </c>
      <c r="D20" s="164" t="s">
        <v>46</v>
      </c>
      <c r="E20" s="164" t="s">
        <v>34</v>
      </c>
      <c r="F20" s="165">
        <v>8</v>
      </c>
      <c r="G20" s="166"/>
      <c r="H20" s="166"/>
      <c r="I20" s="167">
        <f t="shared" si="0"/>
        <v>0</v>
      </c>
      <c r="J20" s="167">
        <f t="shared" si="1"/>
        <v>0</v>
      </c>
      <c r="K20" s="10">
        <f t="shared" si="2"/>
        <v>0</v>
      </c>
      <c r="L20" s="10">
        <f t="shared" si="3"/>
        <v>0</v>
      </c>
      <c r="M20" s="10">
        <f t="shared" si="4"/>
        <v>0</v>
      </c>
      <c r="N20" s="11">
        <v>0</v>
      </c>
      <c r="O20" s="11"/>
      <c r="P20" s="162">
        <v>0</v>
      </c>
      <c r="Q20" s="162"/>
      <c r="R20" s="162">
        <v>0</v>
      </c>
      <c r="S20" s="162">
        <f t="shared" si="5"/>
        <v>0</v>
      </c>
      <c r="T20" s="162"/>
      <c r="U20" s="162"/>
      <c r="V20" s="162">
        <f t="shared" si="6"/>
        <v>0</v>
      </c>
      <c r="W20" s="11"/>
      <c r="X20" s="11">
        <v>0</v>
      </c>
      <c r="Y20" s="10"/>
      <c r="Z20" s="11">
        <v>0</v>
      </c>
    </row>
    <row r="21" spans="1:26" ht="24.95" customHeight="1" x14ac:dyDescent="0.25">
      <c r="A21" s="169">
        <v>7</v>
      </c>
      <c r="B21" s="170" t="s">
        <v>41</v>
      </c>
      <c r="C21" s="184" t="s">
        <v>42</v>
      </c>
      <c r="D21" s="170" t="s">
        <v>43</v>
      </c>
      <c r="E21" s="170" t="s">
        <v>44</v>
      </c>
      <c r="F21" s="171">
        <v>3.04</v>
      </c>
      <c r="G21" s="172"/>
      <c r="H21" s="172"/>
      <c r="I21" s="173">
        <f t="shared" si="0"/>
        <v>0</v>
      </c>
      <c r="J21" s="173">
        <f t="shared" si="1"/>
        <v>0</v>
      </c>
      <c r="K21" s="10">
        <f t="shared" si="2"/>
        <v>0</v>
      </c>
      <c r="L21" s="10">
        <f t="shared" si="3"/>
        <v>0</v>
      </c>
      <c r="M21" s="10">
        <f t="shared" si="4"/>
        <v>0</v>
      </c>
      <c r="N21" s="11">
        <v>0</v>
      </c>
      <c r="O21" s="11"/>
      <c r="P21" s="162">
        <v>0</v>
      </c>
      <c r="Q21" s="162"/>
      <c r="R21" s="162">
        <v>0</v>
      </c>
      <c r="S21" s="162">
        <f t="shared" si="5"/>
        <v>0</v>
      </c>
      <c r="T21" s="162"/>
      <c r="U21" s="162"/>
      <c r="V21" s="162">
        <f t="shared" si="6"/>
        <v>0</v>
      </c>
      <c r="W21" s="11"/>
      <c r="X21" s="11">
        <v>0</v>
      </c>
      <c r="Y21" s="10"/>
      <c r="Z21" s="11">
        <v>0</v>
      </c>
    </row>
    <row r="22" spans="1:26" ht="24.95" customHeight="1" x14ac:dyDescent="0.25">
      <c r="A22" s="169">
        <v>8</v>
      </c>
      <c r="B22" s="170" t="s">
        <v>41</v>
      </c>
      <c r="C22" s="184" t="s">
        <v>47</v>
      </c>
      <c r="D22" s="170" t="s">
        <v>48</v>
      </c>
      <c r="E22" s="170" t="s">
        <v>38</v>
      </c>
      <c r="F22" s="171">
        <v>8</v>
      </c>
      <c r="G22" s="172"/>
      <c r="H22" s="172"/>
      <c r="I22" s="173">
        <f t="shared" si="0"/>
        <v>0</v>
      </c>
      <c r="J22" s="173">
        <f t="shared" si="1"/>
        <v>0</v>
      </c>
      <c r="K22" s="10">
        <f t="shared" si="2"/>
        <v>0</v>
      </c>
      <c r="L22" s="10">
        <f t="shared" si="3"/>
        <v>0</v>
      </c>
      <c r="M22" s="10">
        <f t="shared" si="4"/>
        <v>0</v>
      </c>
      <c r="N22" s="11">
        <v>0</v>
      </c>
      <c r="O22" s="11"/>
      <c r="P22" s="162">
        <v>0</v>
      </c>
      <c r="Q22" s="162"/>
      <c r="R22" s="162">
        <v>0</v>
      </c>
      <c r="S22" s="162">
        <f t="shared" si="5"/>
        <v>0</v>
      </c>
      <c r="T22" s="162"/>
      <c r="U22" s="162"/>
      <c r="V22" s="162">
        <f t="shared" si="6"/>
        <v>0</v>
      </c>
      <c r="W22" s="11"/>
      <c r="X22" s="11">
        <v>0</v>
      </c>
      <c r="Y22" s="10"/>
      <c r="Z22" s="11">
        <v>0</v>
      </c>
    </row>
    <row r="23" spans="1:26" ht="24.95" customHeight="1" x14ac:dyDescent="0.25">
      <c r="A23" s="169">
        <v>9</v>
      </c>
      <c r="B23" s="170" t="s">
        <v>41</v>
      </c>
      <c r="C23" s="184" t="s">
        <v>49</v>
      </c>
      <c r="D23" s="170" t="s">
        <v>50</v>
      </c>
      <c r="E23" s="170" t="s">
        <v>38</v>
      </c>
      <c r="F23" s="171">
        <v>4</v>
      </c>
      <c r="G23" s="172"/>
      <c r="H23" s="172"/>
      <c r="I23" s="173">
        <f t="shared" si="0"/>
        <v>0</v>
      </c>
      <c r="J23" s="173">
        <f t="shared" si="1"/>
        <v>0</v>
      </c>
      <c r="K23" s="10">
        <f t="shared" si="2"/>
        <v>0</v>
      </c>
      <c r="L23" s="10">
        <f t="shared" si="3"/>
        <v>0</v>
      </c>
      <c r="M23" s="10">
        <f t="shared" si="4"/>
        <v>0</v>
      </c>
      <c r="N23" s="11">
        <v>0</v>
      </c>
      <c r="O23" s="11"/>
      <c r="P23" s="162">
        <v>0</v>
      </c>
      <c r="Q23" s="162"/>
      <c r="R23" s="162">
        <v>0</v>
      </c>
      <c r="S23" s="162">
        <f t="shared" si="5"/>
        <v>0</v>
      </c>
      <c r="T23" s="162"/>
      <c r="U23" s="162"/>
      <c r="V23" s="162">
        <f t="shared" si="6"/>
        <v>0</v>
      </c>
      <c r="W23" s="11"/>
      <c r="X23" s="11">
        <v>0</v>
      </c>
      <c r="Y23" s="10"/>
      <c r="Z23" s="11">
        <v>0</v>
      </c>
    </row>
    <row r="24" spans="1:26" ht="24.95" customHeight="1" x14ac:dyDescent="0.25">
      <c r="A24" s="163">
        <v>10</v>
      </c>
      <c r="B24" s="164" t="s">
        <v>31</v>
      </c>
      <c r="C24" s="182" t="s">
        <v>51</v>
      </c>
      <c r="D24" s="164" t="s">
        <v>52</v>
      </c>
      <c r="E24" s="164" t="s">
        <v>38</v>
      </c>
      <c r="F24" s="165">
        <v>1</v>
      </c>
      <c r="G24" s="166"/>
      <c r="H24" s="166"/>
      <c r="I24" s="167">
        <f t="shared" si="0"/>
        <v>0</v>
      </c>
      <c r="J24" s="167">
        <f t="shared" si="1"/>
        <v>0</v>
      </c>
      <c r="K24" s="10">
        <f t="shared" si="2"/>
        <v>0</v>
      </c>
      <c r="L24" s="10">
        <f t="shared" si="3"/>
        <v>0</v>
      </c>
      <c r="M24" s="10">
        <f t="shared" si="4"/>
        <v>0</v>
      </c>
      <c r="N24" s="11">
        <v>0</v>
      </c>
      <c r="O24" s="11"/>
      <c r="P24" s="162">
        <v>0</v>
      </c>
      <c r="Q24" s="162"/>
      <c r="R24" s="162">
        <v>0</v>
      </c>
      <c r="S24" s="162">
        <f t="shared" si="5"/>
        <v>0</v>
      </c>
      <c r="T24" s="162"/>
      <c r="U24" s="162"/>
      <c r="V24" s="162">
        <f t="shared" si="6"/>
        <v>0</v>
      </c>
      <c r="W24" s="11"/>
      <c r="X24" s="11">
        <v>0</v>
      </c>
      <c r="Y24" s="10"/>
      <c r="Z24" s="11">
        <v>0</v>
      </c>
    </row>
    <row r="25" spans="1:26" ht="24.95" customHeight="1" x14ac:dyDescent="0.25">
      <c r="A25" s="169">
        <v>11</v>
      </c>
      <c r="B25" s="170" t="s">
        <v>41</v>
      </c>
      <c r="C25" s="184" t="s">
        <v>53</v>
      </c>
      <c r="D25" s="170" t="s">
        <v>54</v>
      </c>
      <c r="E25" s="170" t="s">
        <v>38</v>
      </c>
      <c r="F25" s="171">
        <v>2</v>
      </c>
      <c r="G25" s="172"/>
      <c r="H25" s="172"/>
      <c r="I25" s="173">
        <f t="shared" si="0"/>
        <v>0</v>
      </c>
      <c r="J25" s="173">
        <f t="shared" si="1"/>
        <v>0</v>
      </c>
      <c r="K25" s="10">
        <f t="shared" si="2"/>
        <v>0</v>
      </c>
      <c r="L25" s="10">
        <f t="shared" si="3"/>
        <v>0</v>
      </c>
      <c r="M25" s="10">
        <f t="shared" si="4"/>
        <v>0</v>
      </c>
      <c r="N25" s="11">
        <v>0</v>
      </c>
      <c r="O25" s="11"/>
      <c r="P25" s="162">
        <v>0</v>
      </c>
      <c r="Q25" s="162"/>
      <c r="R25" s="162">
        <v>0</v>
      </c>
      <c r="S25" s="162">
        <f t="shared" si="5"/>
        <v>0</v>
      </c>
      <c r="T25" s="162"/>
      <c r="U25" s="162"/>
      <c r="V25" s="162">
        <f t="shared" si="6"/>
        <v>0</v>
      </c>
      <c r="W25" s="11"/>
      <c r="X25" s="11">
        <v>0</v>
      </c>
      <c r="Y25" s="10"/>
      <c r="Z25" s="11">
        <v>0</v>
      </c>
    </row>
    <row r="26" spans="1:26" ht="24.95" customHeight="1" x14ac:dyDescent="0.25">
      <c r="A26" s="169">
        <v>12</v>
      </c>
      <c r="B26" s="170" t="s">
        <v>41</v>
      </c>
      <c r="C26" s="184" t="s">
        <v>55</v>
      </c>
      <c r="D26" s="170" t="s">
        <v>56</v>
      </c>
      <c r="E26" s="170" t="s">
        <v>38</v>
      </c>
      <c r="F26" s="171">
        <v>1</v>
      </c>
      <c r="G26" s="172"/>
      <c r="H26" s="172"/>
      <c r="I26" s="173">
        <f t="shared" si="0"/>
        <v>0</v>
      </c>
      <c r="J26" s="173">
        <f t="shared" si="1"/>
        <v>0</v>
      </c>
      <c r="K26" s="10">
        <f t="shared" si="2"/>
        <v>0</v>
      </c>
      <c r="L26" s="10">
        <f t="shared" si="3"/>
        <v>0</v>
      </c>
      <c r="M26" s="10">
        <f t="shared" si="4"/>
        <v>0</v>
      </c>
      <c r="N26" s="11">
        <v>0</v>
      </c>
      <c r="O26" s="11"/>
      <c r="P26" s="162">
        <v>0</v>
      </c>
      <c r="Q26" s="162"/>
      <c r="R26" s="162">
        <v>0</v>
      </c>
      <c r="S26" s="162">
        <f t="shared" si="5"/>
        <v>0</v>
      </c>
      <c r="T26" s="162"/>
      <c r="U26" s="162"/>
      <c r="V26" s="162">
        <f t="shared" si="6"/>
        <v>0</v>
      </c>
      <c r="W26" s="11"/>
      <c r="X26" s="11">
        <v>0</v>
      </c>
      <c r="Y26" s="10"/>
      <c r="Z26" s="11">
        <v>0</v>
      </c>
    </row>
    <row r="27" spans="1:26" ht="24.95" customHeight="1" x14ac:dyDescent="0.25">
      <c r="A27" s="169">
        <v>13</v>
      </c>
      <c r="B27" s="170" t="s">
        <v>41</v>
      </c>
      <c r="C27" s="184" t="s">
        <v>57</v>
      </c>
      <c r="D27" s="170" t="s">
        <v>58</v>
      </c>
      <c r="E27" s="170" t="s">
        <v>38</v>
      </c>
      <c r="F27" s="171">
        <v>1</v>
      </c>
      <c r="G27" s="172"/>
      <c r="H27" s="172"/>
      <c r="I27" s="173">
        <f t="shared" si="0"/>
        <v>0</v>
      </c>
      <c r="J27" s="173">
        <f t="shared" si="1"/>
        <v>0</v>
      </c>
      <c r="K27" s="10">
        <f t="shared" si="2"/>
        <v>0</v>
      </c>
      <c r="L27" s="10">
        <f t="shared" si="3"/>
        <v>0</v>
      </c>
      <c r="M27" s="10">
        <f t="shared" si="4"/>
        <v>0</v>
      </c>
      <c r="N27" s="11">
        <v>0</v>
      </c>
      <c r="O27" s="11"/>
      <c r="P27" s="162">
        <v>0</v>
      </c>
      <c r="Q27" s="162"/>
      <c r="R27" s="162">
        <v>0</v>
      </c>
      <c r="S27" s="162">
        <f t="shared" si="5"/>
        <v>0</v>
      </c>
      <c r="T27" s="162"/>
      <c r="U27" s="162"/>
      <c r="V27" s="162">
        <f t="shared" si="6"/>
        <v>0</v>
      </c>
      <c r="W27" s="11"/>
      <c r="X27" s="11">
        <v>0</v>
      </c>
      <c r="Y27" s="10"/>
      <c r="Z27" s="11">
        <v>0</v>
      </c>
    </row>
    <row r="28" spans="1:26" ht="24.95" customHeight="1" x14ac:dyDescent="0.25">
      <c r="A28" s="169">
        <v>14</v>
      </c>
      <c r="B28" s="170" t="s">
        <v>41</v>
      </c>
      <c r="C28" s="184" t="s">
        <v>59</v>
      </c>
      <c r="D28" s="170" t="s">
        <v>60</v>
      </c>
      <c r="E28" s="170" t="s">
        <v>38</v>
      </c>
      <c r="F28" s="171">
        <v>1</v>
      </c>
      <c r="G28" s="172"/>
      <c r="H28" s="172"/>
      <c r="I28" s="173">
        <f t="shared" si="0"/>
        <v>0</v>
      </c>
      <c r="J28" s="173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1">
        <v>0</v>
      </c>
      <c r="O28" s="11"/>
      <c r="P28" s="162">
        <v>0</v>
      </c>
      <c r="Q28" s="162"/>
      <c r="R28" s="162">
        <v>0</v>
      </c>
      <c r="S28" s="162">
        <f t="shared" si="5"/>
        <v>0</v>
      </c>
      <c r="T28" s="162"/>
      <c r="U28" s="162"/>
      <c r="V28" s="162">
        <f t="shared" si="6"/>
        <v>0</v>
      </c>
      <c r="W28" s="11"/>
      <c r="X28" s="11">
        <v>0</v>
      </c>
      <c r="Y28" s="10"/>
      <c r="Z28" s="11">
        <v>0</v>
      </c>
    </row>
    <row r="29" spans="1:26" ht="24.95" customHeight="1" x14ac:dyDescent="0.25">
      <c r="A29" s="163">
        <v>15</v>
      </c>
      <c r="B29" s="164" t="s">
        <v>31</v>
      </c>
      <c r="C29" s="182" t="s">
        <v>61</v>
      </c>
      <c r="D29" s="164" t="s">
        <v>62</v>
      </c>
      <c r="E29" s="164" t="s">
        <v>38</v>
      </c>
      <c r="F29" s="165">
        <v>44</v>
      </c>
      <c r="G29" s="166"/>
      <c r="H29" s="166"/>
      <c r="I29" s="167">
        <f t="shared" si="0"/>
        <v>0</v>
      </c>
      <c r="J29" s="167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1">
        <v>0</v>
      </c>
      <c r="O29" s="11"/>
      <c r="P29" s="162">
        <v>0</v>
      </c>
      <c r="Q29" s="162"/>
      <c r="R29" s="162">
        <v>0</v>
      </c>
      <c r="S29" s="162">
        <f t="shared" si="5"/>
        <v>0</v>
      </c>
      <c r="T29" s="162"/>
      <c r="U29" s="162"/>
      <c r="V29" s="162">
        <f t="shared" si="6"/>
        <v>0</v>
      </c>
      <c r="W29" s="11"/>
      <c r="X29" s="11">
        <v>0</v>
      </c>
      <c r="Y29" s="10"/>
      <c r="Z29" s="11">
        <v>0</v>
      </c>
    </row>
    <row r="30" spans="1:26" ht="24.95" customHeight="1" x14ac:dyDescent="0.25">
      <c r="A30" s="169">
        <v>16</v>
      </c>
      <c r="B30" s="170" t="s">
        <v>41</v>
      </c>
      <c r="C30" s="184" t="s">
        <v>63</v>
      </c>
      <c r="D30" s="170" t="s">
        <v>50</v>
      </c>
      <c r="E30" s="170" t="s">
        <v>38</v>
      </c>
      <c r="F30" s="171">
        <v>44</v>
      </c>
      <c r="G30" s="172"/>
      <c r="H30" s="172"/>
      <c r="I30" s="173">
        <f t="shared" si="0"/>
        <v>0</v>
      </c>
      <c r="J30" s="173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1">
        <v>0</v>
      </c>
      <c r="O30" s="11"/>
      <c r="P30" s="162">
        <v>0</v>
      </c>
      <c r="Q30" s="162"/>
      <c r="R30" s="162">
        <v>0</v>
      </c>
      <c r="S30" s="162">
        <f t="shared" si="5"/>
        <v>0</v>
      </c>
      <c r="T30" s="162"/>
      <c r="U30" s="162"/>
      <c r="V30" s="162">
        <f t="shared" si="6"/>
        <v>0</v>
      </c>
      <c r="W30" s="11"/>
      <c r="X30" s="11">
        <v>0</v>
      </c>
      <c r="Y30" s="10"/>
      <c r="Z30" s="11">
        <v>0</v>
      </c>
    </row>
    <row r="31" spans="1:26" ht="24.95" customHeight="1" x14ac:dyDescent="0.25">
      <c r="A31" s="163">
        <v>17</v>
      </c>
      <c r="B31" s="164" t="s">
        <v>31</v>
      </c>
      <c r="C31" s="182" t="s">
        <v>64</v>
      </c>
      <c r="D31" s="164" t="s">
        <v>65</v>
      </c>
      <c r="E31" s="164" t="s">
        <v>38</v>
      </c>
      <c r="F31" s="165">
        <v>5</v>
      </c>
      <c r="G31" s="166"/>
      <c r="H31" s="166"/>
      <c r="I31" s="167">
        <f t="shared" si="0"/>
        <v>0</v>
      </c>
      <c r="J31" s="167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1">
        <v>0</v>
      </c>
      <c r="O31" s="11"/>
      <c r="P31" s="162">
        <v>0</v>
      </c>
      <c r="Q31" s="162"/>
      <c r="R31" s="162">
        <v>0</v>
      </c>
      <c r="S31" s="162">
        <f t="shared" si="5"/>
        <v>0</v>
      </c>
      <c r="T31" s="162"/>
      <c r="U31" s="162"/>
      <c r="V31" s="162">
        <f t="shared" si="6"/>
        <v>0</v>
      </c>
      <c r="W31" s="11"/>
      <c r="X31" s="11">
        <v>0</v>
      </c>
      <c r="Y31" s="10"/>
      <c r="Z31" s="11">
        <v>0</v>
      </c>
    </row>
    <row r="32" spans="1:26" ht="24.95" customHeight="1" x14ac:dyDescent="0.25">
      <c r="A32" s="169">
        <v>18</v>
      </c>
      <c r="B32" s="170" t="s">
        <v>41</v>
      </c>
      <c r="C32" s="184" t="s">
        <v>66</v>
      </c>
      <c r="D32" s="170" t="s">
        <v>67</v>
      </c>
      <c r="E32" s="170" t="s">
        <v>38</v>
      </c>
      <c r="F32" s="171">
        <v>2</v>
      </c>
      <c r="G32" s="172"/>
      <c r="H32" s="172"/>
      <c r="I32" s="173">
        <f t="shared" si="0"/>
        <v>0</v>
      </c>
      <c r="J32" s="173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1">
        <v>0</v>
      </c>
      <c r="O32" s="11"/>
      <c r="P32" s="162">
        <v>0</v>
      </c>
      <c r="Q32" s="162"/>
      <c r="R32" s="162">
        <v>0</v>
      </c>
      <c r="S32" s="162">
        <f t="shared" si="5"/>
        <v>0</v>
      </c>
      <c r="T32" s="162"/>
      <c r="U32" s="162"/>
      <c r="V32" s="162">
        <f t="shared" si="6"/>
        <v>0</v>
      </c>
      <c r="W32" s="11"/>
      <c r="X32" s="11">
        <v>0</v>
      </c>
      <c r="Y32" s="10"/>
      <c r="Z32" s="11">
        <v>0</v>
      </c>
    </row>
    <row r="33" spans="1:26" ht="24.95" customHeight="1" x14ac:dyDescent="0.25">
      <c r="A33" s="169">
        <v>19</v>
      </c>
      <c r="B33" s="170" t="s">
        <v>41</v>
      </c>
      <c r="C33" s="184" t="s">
        <v>68</v>
      </c>
      <c r="D33" s="170" t="s">
        <v>69</v>
      </c>
      <c r="E33" s="170" t="s">
        <v>38</v>
      </c>
      <c r="F33" s="171">
        <v>1</v>
      </c>
      <c r="G33" s="172"/>
      <c r="H33" s="172"/>
      <c r="I33" s="173">
        <f t="shared" si="0"/>
        <v>0</v>
      </c>
      <c r="J33" s="173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1">
        <v>0</v>
      </c>
      <c r="O33" s="11"/>
      <c r="P33" s="162">
        <v>0</v>
      </c>
      <c r="Q33" s="162"/>
      <c r="R33" s="162">
        <v>0</v>
      </c>
      <c r="S33" s="162">
        <f t="shared" si="5"/>
        <v>0</v>
      </c>
      <c r="T33" s="162"/>
      <c r="U33" s="162"/>
      <c r="V33" s="162">
        <f t="shared" si="6"/>
        <v>0</v>
      </c>
      <c r="W33" s="11"/>
      <c r="X33" s="11">
        <v>0</v>
      </c>
      <c r="Y33" s="10"/>
      <c r="Z33" s="11">
        <v>0</v>
      </c>
    </row>
    <row r="34" spans="1:26" ht="24.95" customHeight="1" x14ac:dyDescent="0.25">
      <c r="A34" s="169">
        <v>20</v>
      </c>
      <c r="B34" s="170" t="s">
        <v>41</v>
      </c>
      <c r="C34" s="184" t="s">
        <v>70</v>
      </c>
      <c r="D34" s="170" t="s">
        <v>71</v>
      </c>
      <c r="E34" s="170" t="s">
        <v>38</v>
      </c>
      <c r="F34" s="171">
        <v>2</v>
      </c>
      <c r="G34" s="172"/>
      <c r="H34" s="172"/>
      <c r="I34" s="173">
        <f t="shared" si="0"/>
        <v>0</v>
      </c>
      <c r="J34" s="173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1">
        <v>0</v>
      </c>
      <c r="O34" s="11"/>
      <c r="P34" s="162">
        <v>0</v>
      </c>
      <c r="Q34" s="162"/>
      <c r="R34" s="162">
        <v>0</v>
      </c>
      <c r="S34" s="162">
        <f t="shared" si="5"/>
        <v>0</v>
      </c>
      <c r="T34" s="162"/>
      <c r="U34" s="162"/>
      <c r="V34" s="162">
        <f t="shared" si="6"/>
        <v>0</v>
      </c>
      <c r="W34" s="11"/>
      <c r="X34" s="11">
        <v>0</v>
      </c>
      <c r="Y34" s="10"/>
      <c r="Z34" s="11">
        <v>0</v>
      </c>
    </row>
    <row r="35" spans="1:26" ht="24.95" customHeight="1" x14ac:dyDescent="0.25">
      <c r="A35" s="163">
        <v>21</v>
      </c>
      <c r="B35" s="164" t="s">
        <v>31</v>
      </c>
      <c r="C35" s="182" t="s">
        <v>72</v>
      </c>
      <c r="D35" s="164" t="s">
        <v>73</v>
      </c>
      <c r="E35" s="164" t="s">
        <v>38</v>
      </c>
      <c r="F35" s="165">
        <v>2</v>
      </c>
      <c r="G35" s="166"/>
      <c r="H35" s="166"/>
      <c r="I35" s="167">
        <f t="shared" si="0"/>
        <v>0</v>
      </c>
      <c r="J35" s="167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1">
        <v>0</v>
      </c>
      <c r="O35" s="11"/>
      <c r="P35" s="162">
        <v>0</v>
      </c>
      <c r="Q35" s="162"/>
      <c r="R35" s="162">
        <v>0</v>
      </c>
      <c r="S35" s="162">
        <f t="shared" si="5"/>
        <v>0</v>
      </c>
      <c r="T35" s="162"/>
      <c r="U35" s="162"/>
      <c r="V35" s="162">
        <f t="shared" si="6"/>
        <v>0</v>
      </c>
      <c r="W35" s="11"/>
      <c r="X35" s="11">
        <v>0</v>
      </c>
      <c r="Y35" s="10"/>
      <c r="Z35" s="11">
        <v>0</v>
      </c>
    </row>
    <row r="36" spans="1:26" ht="24.95" customHeight="1" x14ac:dyDescent="0.25">
      <c r="A36" s="169">
        <v>22</v>
      </c>
      <c r="B36" s="170" t="s">
        <v>41</v>
      </c>
      <c r="C36" s="184" t="s">
        <v>74</v>
      </c>
      <c r="D36" s="170" t="s">
        <v>75</v>
      </c>
      <c r="E36" s="170" t="s">
        <v>38</v>
      </c>
      <c r="F36" s="171">
        <v>4</v>
      </c>
      <c r="G36" s="172"/>
      <c r="H36" s="172"/>
      <c r="I36" s="173">
        <f t="shared" si="0"/>
        <v>0</v>
      </c>
      <c r="J36" s="173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1">
        <v>0</v>
      </c>
      <c r="O36" s="11"/>
      <c r="P36" s="162">
        <v>0</v>
      </c>
      <c r="Q36" s="162"/>
      <c r="R36" s="162">
        <v>0</v>
      </c>
      <c r="S36" s="162">
        <f t="shared" si="5"/>
        <v>0</v>
      </c>
      <c r="T36" s="162"/>
      <c r="U36" s="162"/>
      <c r="V36" s="162">
        <f t="shared" si="6"/>
        <v>0</v>
      </c>
      <c r="W36" s="11"/>
      <c r="X36" s="11">
        <v>0</v>
      </c>
      <c r="Y36" s="10"/>
      <c r="Z36" s="11">
        <v>0</v>
      </c>
    </row>
    <row r="37" spans="1:26" ht="24.95" customHeight="1" x14ac:dyDescent="0.25">
      <c r="A37" s="169">
        <v>23</v>
      </c>
      <c r="B37" s="170" t="s">
        <v>41</v>
      </c>
      <c r="C37" s="184" t="s">
        <v>76</v>
      </c>
      <c r="D37" s="170" t="s">
        <v>77</v>
      </c>
      <c r="E37" s="170" t="s">
        <v>38</v>
      </c>
      <c r="F37" s="171">
        <v>2</v>
      </c>
      <c r="G37" s="172"/>
      <c r="H37" s="172"/>
      <c r="I37" s="173">
        <f t="shared" si="0"/>
        <v>0</v>
      </c>
      <c r="J37" s="173">
        <f t="shared" si="1"/>
        <v>0</v>
      </c>
      <c r="K37" s="10">
        <f t="shared" si="2"/>
        <v>0</v>
      </c>
      <c r="L37" s="10">
        <f t="shared" si="3"/>
        <v>0</v>
      </c>
      <c r="M37" s="10">
        <f t="shared" si="4"/>
        <v>0</v>
      </c>
      <c r="N37" s="11">
        <v>0</v>
      </c>
      <c r="O37" s="11"/>
      <c r="P37" s="162">
        <v>0</v>
      </c>
      <c r="Q37" s="162"/>
      <c r="R37" s="162">
        <v>0</v>
      </c>
      <c r="S37" s="162">
        <f t="shared" si="5"/>
        <v>0</v>
      </c>
      <c r="T37" s="162"/>
      <c r="U37" s="162"/>
      <c r="V37" s="162">
        <f t="shared" si="6"/>
        <v>0</v>
      </c>
      <c r="W37" s="11"/>
      <c r="X37" s="11">
        <v>0</v>
      </c>
      <c r="Y37" s="10"/>
      <c r="Z37" s="11">
        <v>0</v>
      </c>
    </row>
    <row r="38" spans="1:26" ht="24.95" customHeight="1" x14ac:dyDescent="0.25">
      <c r="A38" s="163">
        <v>24</v>
      </c>
      <c r="B38" s="164" t="s">
        <v>31</v>
      </c>
      <c r="C38" s="182" t="s">
        <v>78</v>
      </c>
      <c r="D38" s="164" t="s">
        <v>79</v>
      </c>
      <c r="E38" s="164" t="s">
        <v>38</v>
      </c>
      <c r="F38" s="165">
        <v>2</v>
      </c>
      <c r="G38" s="166"/>
      <c r="H38" s="166"/>
      <c r="I38" s="167">
        <f t="shared" si="0"/>
        <v>0</v>
      </c>
      <c r="J38" s="167">
        <f t="shared" si="1"/>
        <v>0</v>
      </c>
      <c r="K38" s="10">
        <f t="shared" si="2"/>
        <v>0</v>
      </c>
      <c r="L38" s="10">
        <f t="shared" si="3"/>
        <v>0</v>
      </c>
      <c r="M38" s="10">
        <f t="shared" si="4"/>
        <v>0</v>
      </c>
      <c r="N38" s="11">
        <v>0</v>
      </c>
      <c r="O38" s="11"/>
      <c r="P38" s="162">
        <v>0</v>
      </c>
      <c r="Q38" s="162"/>
      <c r="R38" s="162">
        <v>0</v>
      </c>
      <c r="S38" s="162">
        <f t="shared" si="5"/>
        <v>0</v>
      </c>
      <c r="T38" s="162"/>
      <c r="U38" s="162"/>
      <c r="V38" s="162">
        <f t="shared" si="6"/>
        <v>0</v>
      </c>
      <c r="W38" s="11"/>
      <c r="X38" s="11">
        <v>0</v>
      </c>
      <c r="Y38" s="10"/>
      <c r="Z38" s="11">
        <v>0</v>
      </c>
    </row>
    <row r="39" spans="1:26" ht="24.95" customHeight="1" x14ac:dyDescent="0.25">
      <c r="A39" s="169">
        <v>25</v>
      </c>
      <c r="B39" s="170" t="s">
        <v>41</v>
      </c>
      <c r="C39" s="184" t="s">
        <v>80</v>
      </c>
      <c r="D39" s="170" t="s">
        <v>81</v>
      </c>
      <c r="E39" s="170" t="s">
        <v>38</v>
      </c>
      <c r="F39" s="171">
        <v>2</v>
      </c>
      <c r="G39" s="172"/>
      <c r="H39" s="172"/>
      <c r="I39" s="173">
        <f t="shared" si="0"/>
        <v>0</v>
      </c>
      <c r="J39" s="173">
        <f t="shared" si="1"/>
        <v>0</v>
      </c>
      <c r="K39" s="10">
        <f t="shared" si="2"/>
        <v>0</v>
      </c>
      <c r="L39" s="10">
        <f t="shared" si="3"/>
        <v>0</v>
      </c>
      <c r="M39" s="10">
        <f t="shared" si="4"/>
        <v>0</v>
      </c>
      <c r="N39" s="11">
        <v>0</v>
      </c>
      <c r="O39" s="11"/>
      <c r="P39" s="162">
        <v>0</v>
      </c>
      <c r="Q39" s="162"/>
      <c r="R39" s="162">
        <v>0</v>
      </c>
      <c r="S39" s="162">
        <f t="shared" si="5"/>
        <v>0</v>
      </c>
      <c r="T39" s="162"/>
      <c r="U39" s="162"/>
      <c r="V39" s="162">
        <f t="shared" si="6"/>
        <v>0</v>
      </c>
      <c r="W39" s="11"/>
      <c r="X39" s="11">
        <v>0</v>
      </c>
      <c r="Y39" s="10"/>
      <c r="Z39" s="11">
        <v>0</v>
      </c>
    </row>
    <row r="40" spans="1:26" ht="24.95" customHeight="1" x14ac:dyDescent="0.25">
      <c r="A40" s="163">
        <v>26</v>
      </c>
      <c r="B40" s="164" t="s">
        <v>31</v>
      </c>
      <c r="C40" s="182" t="s">
        <v>82</v>
      </c>
      <c r="D40" s="164" t="s">
        <v>83</v>
      </c>
      <c r="E40" s="164" t="s">
        <v>38</v>
      </c>
      <c r="F40" s="165">
        <v>4</v>
      </c>
      <c r="G40" s="166"/>
      <c r="H40" s="166"/>
      <c r="I40" s="167">
        <f t="shared" si="0"/>
        <v>0</v>
      </c>
      <c r="J40" s="167">
        <f t="shared" si="1"/>
        <v>0</v>
      </c>
      <c r="K40" s="10">
        <f t="shared" si="2"/>
        <v>0</v>
      </c>
      <c r="L40" s="10">
        <f t="shared" si="3"/>
        <v>0</v>
      </c>
      <c r="M40" s="10">
        <f t="shared" si="4"/>
        <v>0</v>
      </c>
      <c r="N40" s="11">
        <v>0</v>
      </c>
      <c r="O40" s="11"/>
      <c r="P40" s="162">
        <v>0</v>
      </c>
      <c r="Q40" s="162"/>
      <c r="R40" s="162">
        <v>0</v>
      </c>
      <c r="S40" s="162">
        <f t="shared" si="5"/>
        <v>0</v>
      </c>
      <c r="T40" s="162"/>
      <c r="U40" s="162"/>
      <c r="V40" s="162">
        <f t="shared" si="6"/>
        <v>0</v>
      </c>
      <c r="W40" s="11"/>
      <c r="X40" s="11">
        <v>0</v>
      </c>
      <c r="Y40" s="10"/>
      <c r="Z40" s="11">
        <v>0</v>
      </c>
    </row>
    <row r="41" spans="1:26" ht="24.95" customHeight="1" x14ac:dyDescent="0.25">
      <c r="A41" s="169">
        <v>27</v>
      </c>
      <c r="B41" s="170" t="s">
        <v>41</v>
      </c>
      <c r="C41" s="184" t="s">
        <v>84</v>
      </c>
      <c r="D41" s="170" t="s">
        <v>85</v>
      </c>
      <c r="E41" s="170" t="s">
        <v>38</v>
      </c>
      <c r="F41" s="171">
        <v>4</v>
      </c>
      <c r="G41" s="172"/>
      <c r="H41" s="172"/>
      <c r="I41" s="173">
        <f t="shared" si="0"/>
        <v>0</v>
      </c>
      <c r="J41" s="173">
        <f t="shared" si="1"/>
        <v>0</v>
      </c>
      <c r="K41" s="10">
        <f t="shared" si="2"/>
        <v>0</v>
      </c>
      <c r="L41" s="10">
        <f t="shared" si="3"/>
        <v>0</v>
      </c>
      <c r="M41" s="10">
        <f t="shared" si="4"/>
        <v>0</v>
      </c>
      <c r="N41" s="11">
        <v>0</v>
      </c>
      <c r="O41" s="11"/>
      <c r="P41" s="162">
        <v>0</v>
      </c>
      <c r="Q41" s="162"/>
      <c r="R41" s="162">
        <v>0</v>
      </c>
      <c r="S41" s="162">
        <f t="shared" si="5"/>
        <v>0</v>
      </c>
      <c r="T41" s="162"/>
      <c r="U41" s="162"/>
      <c r="V41" s="162">
        <f t="shared" si="6"/>
        <v>0</v>
      </c>
      <c r="W41" s="11"/>
      <c r="X41" s="11">
        <v>0</v>
      </c>
      <c r="Y41" s="10"/>
      <c r="Z41" s="11">
        <v>0</v>
      </c>
    </row>
    <row r="42" spans="1:26" ht="24.95" customHeight="1" x14ac:dyDescent="0.25">
      <c r="A42" s="169">
        <v>28</v>
      </c>
      <c r="B42" s="170" t="s">
        <v>41</v>
      </c>
      <c r="C42" s="184" t="s">
        <v>86</v>
      </c>
      <c r="D42" s="170" t="s">
        <v>87</v>
      </c>
      <c r="E42" s="170" t="s">
        <v>38</v>
      </c>
      <c r="F42" s="171">
        <v>8</v>
      </c>
      <c r="G42" s="172"/>
      <c r="H42" s="172"/>
      <c r="I42" s="173">
        <f t="shared" si="0"/>
        <v>0</v>
      </c>
      <c r="J42" s="173">
        <f t="shared" si="1"/>
        <v>0</v>
      </c>
      <c r="K42" s="10">
        <f t="shared" si="2"/>
        <v>0</v>
      </c>
      <c r="L42" s="10">
        <f t="shared" si="3"/>
        <v>0</v>
      </c>
      <c r="M42" s="10">
        <f t="shared" si="4"/>
        <v>0</v>
      </c>
      <c r="N42" s="11">
        <v>0</v>
      </c>
      <c r="O42" s="11"/>
      <c r="P42" s="162">
        <v>0</v>
      </c>
      <c r="Q42" s="162"/>
      <c r="R42" s="162">
        <v>0</v>
      </c>
      <c r="S42" s="162">
        <f t="shared" si="5"/>
        <v>0</v>
      </c>
      <c r="T42" s="162"/>
      <c r="U42" s="162"/>
      <c r="V42" s="162">
        <f t="shared" si="6"/>
        <v>0</v>
      </c>
      <c r="W42" s="11"/>
      <c r="X42" s="11">
        <v>0</v>
      </c>
      <c r="Y42" s="10"/>
      <c r="Z42" s="11">
        <v>0</v>
      </c>
    </row>
    <row r="43" spans="1:26" ht="24.95" customHeight="1" x14ac:dyDescent="0.25">
      <c r="A43" s="169">
        <v>29</v>
      </c>
      <c r="B43" s="170" t="s">
        <v>41</v>
      </c>
      <c r="C43" s="184" t="s">
        <v>88</v>
      </c>
      <c r="D43" s="170" t="s">
        <v>89</v>
      </c>
      <c r="E43" s="170" t="s">
        <v>44</v>
      </c>
      <c r="F43" s="171">
        <v>4.9279999999999999</v>
      </c>
      <c r="G43" s="172"/>
      <c r="H43" s="172"/>
      <c r="I43" s="173">
        <f t="shared" si="0"/>
        <v>0</v>
      </c>
      <c r="J43" s="173">
        <f t="shared" si="1"/>
        <v>0</v>
      </c>
      <c r="K43" s="10">
        <f t="shared" si="2"/>
        <v>0</v>
      </c>
      <c r="L43" s="10">
        <f t="shared" si="3"/>
        <v>0</v>
      </c>
      <c r="M43" s="10">
        <f t="shared" si="4"/>
        <v>0</v>
      </c>
      <c r="N43" s="11">
        <v>0</v>
      </c>
      <c r="O43" s="11"/>
      <c r="P43" s="162">
        <v>0</v>
      </c>
      <c r="Q43" s="162"/>
      <c r="R43" s="162">
        <v>0</v>
      </c>
      <c r="S43" s="162">
        <f t="shared" si="5"/>
        <v>0</v>
      </c>
      <c r="T43" s="162"/>
      <c r="U43" s="162"/>
      <c r="V43" s="162">
        <f t="shared" si="6"/>
        <v>0</v>
      </c>
      <c r="W43" s="11"/>
      <c r="X43" s="11">
        <v>0</v>
      </c>
      <c r="Y43" s="10"/>
      <c r="Z43" s="11">
        <v>0</v>
      </c>
    </row>
    <row r="44" spans="1:26" x14ac:dyDescent="0.25">
      <c r="A44" s="159"/>
      <c r="B44" s="11"/>
      <c r="C44" s="160" t="s">
        <v>29</v>
      </c>
      <c r="D44" s="161" t="s">
        <v>30</v>
      </c>
      <c r="E44" s="12"/>
      <c r="F44" s="158"/>
      <c r="G44" s="149">
        <f>ROUND((SUM(L15:L43))/1,2)</f>
        <v>0</v>
      </c>
      <c r="H44" s="149">
        <f>ROUND((SUM(M15:M43))/1,2)</f>
        <v>0</v>
      </c>
      <c r="I44" s="149">
        <f>ROUND((SUM(I15:I43))/1,2)</f>
        <v>0</v>
      </c>
      <c r="J44" s="149"/>
      <c r="K44" s="12"/>
      <c r="L44" s="12">
        <f>ROUND((SUM(L15:L43))/1,2)</f>
        <v>0</v>
      </c>
      <c r="M44" s="12">
        <f>ROUND((SUM(M15:M43))/1,2)</f>
        <v>0</v>
      </c>
      <c r="N44" s="12"/>
      <c r="O44" s="12"/>
      <c r="P44" s="158"/>
      <c r="Q44" s="158"/>
      <c r="R44" s="158"/>
      <c r="S44" s="158">
        <f>ROUND((SUM(S15:S43))/1,2)</f>
        <v>0</v>
      </c>
      <c r="T44" s="158"/>
      <c r="U44" s="158"/>
      <c r="V44" s="158">
        <f>ROUND((SUM(V15:V43))/1,2)</f>
        <v>0</v>
      </c>
      <c r="W44" s="11"/>
      <c r="X44" s="11"/>
      <c r="Y44" s="10"/>
      <c r="Z44" s="11"/>
    </row>
    <row r="45" spans="1:26" x14ac:dyDescent="0.25">
      <c r="A45" s="159"/>
      <c r="B45" s="11"/>
      <c r="C45" s="183"/>
      <c r="D45" s="11"/>
      <c r="E45" s="11"/>
      <c r="F45" s="162"/>
      <c r="G45" s="10"/>
      <c r="H45" s="10"/>
      <c r="I45" s="10"/>
      <c r="J45" s="10"/>
      <c r="K45" s="11"/>
      <c r="L45" s="11"/>
      <c r="M45" s="11"/>
      <c r="N45" s="11"/>
      <c r="O45" s="11"/>
      <c r="P45" s="162"/>
      <c r="Q45" s="162"/>
      <c r="R45" s="162"/>
      <c r="S45" s="162"/>
      <c r="T45" s="162"/>
      <c r="U45" s="162"/>
      <c r="V45" s="162"/>
      <c r="W45" s="11"/>
      <c r="X45" s="11"/>
      <c r="Y45" s="10"/>
      <c r="Z45" s="11"/>
    </row>
    <row r="46" spans="1:26" x14ac:dyDescent="0.25">
      <c r="A46" s="159"/>
      <c r="B46" s="11"/>
      <c r="C46" s="160" t="s">
        <v>90</v>
      </c>
      <c r="D46" s="161" t="s">
        <v>91</v>
      </c>
      <c r="E46" s="11"/>
      <c r="F46" s="162"/>
      <c r="G46" s="10"/>
      <c r="H46" s="10"/>
      <c r="I46" s="10"/>
      <c r="J46" s="10"/>
      <c r="K46" s="11"/>
      <c r="L46" s="11"/>
      <c r="M46" s="11"/>
      <c r="N46" s="11"/>
      <c r="O46" s="11"/>
      <c r="P46" s="162"/>
      <c r="Q46" s="162"/>
      <c r="R46" s="162"/>
      <c r="S46" s="162"/>
      <c r="T46" s="162"/>
      <c r="U46" s="162"/>
      <c r="V46" s="162"/>
      <c r="W46" s="11"/>
      <c r="X46" s="11"/>
      <c r="Y46" s="10"/>
      <c r="Z46" s="11"/>
    </row>
    <row r="47" spans="1:26" ht="24.95" customHeight="1" x14ac:dyDescent="0.25">
      <c r="A47" s="163">
        <v>30</v>
      </c>
      <c r="B47" s="164" t="s">
        <v>25</v>
      </c>
      <c r="C47" s="182" t="s">
        <v>92</v>
      </c>
      <c r="D47" s="164" t="s">
        <v>93</v>
      </c>
      <c r="E47" s="164" t="s">
        <v>94</v>
      </c>
      <c r="F47" s="165">
        <v>38.201999999999998</v>
      </c>
      <c r="G47" s="166"/>
      <c r="H47" s="166"/>
      <c r="I47" s="167">
        <f>ROUND(F47*(G47+H47),2)</f>
        <v>0</v>
      </c>
      <c r="J47" s="167">
        <f>ROUND(F47*(N47),2)</f>
        <v>0</v>
      </c>
      <c r="K47" s="10">
        <f>ROUND(F47*(O47),2)</f>
        <v>0</v>
      </c>
      <c r="L47" s="10">
        <f>ROUND(F47*(G47),2)</f>
        <v>0</v>
      </c>
      <c r="M47" s="10">
        <f>ROUND(F47*(H47),2)</f>
        <v>0</v>
      </c>
      <c r="N47" s="11">
        <v>0</v>
      </c>
      <c r="O47" s="11"/>
      <c r="P47" s="162">
        <v>3.3400000000000001E-3</v>
      </c>
      <c r="Q47" s="162"/>
      <c r="R47" s="162">
        <v>3.3400000000000001E-3</v>
      </c>
      <c r="S47" s="162">
        <f>ROUND(F47*(P47),3)</f>
        <v>0.128</v>
      </c>
      <c r="T47" s="162"/>
      <c r="U47" s="162"/>
      <c r="V47" s="162">
        <f>ROUND(F47*(X47),3)</f>
        <v>0</v>
      </c>
      <c r="W47" s="11"/>
      <c r="X47" s="11">
        <v>0</v>
      </c>
      <c r="Y47" s="10"/>
      <c r="Z47" s="11">
        <v>0</v>
      </c>
    </row>
    <row r="48" spans="1:26" ht="24.95" customHeight="1" x14ac:dyDescent="0.25">
      <c r="A48" s="163">
        <v>31</v>
      </c>
      <c r="B48" s="164" t="s">
        <v>25</v>
      </c>
      <c r="C48" s="182" t="s">
        <v>95</v>
      </c>
      <c r="D48" s="164" t="s">
        <v>96</v>
      </c>
      <c r="E48" s="164" t="s">
        <v>94</v>
      </c>
      <c r="F48" s="165">
        <v>38.201999999999998</v>
      </c>
      <c r="G48" s="166"/>
      <c r="H48" s="166"/>
      <c r="I48" s="167">
        <f>ROUND(F48*(G48+H48),2)</f>
        <v>0</v>
      </c>
      <c r="J48" s="167">
        <f>ROUND(F48*(N48),2)</f>
        <v>0</v>
      </c>
      <c r="K48" s="10">
        <f>ROUND(F48*(O48),2)</f>
        <v>0</v>
      </c>
      <c r="L48" s="10">
        <f>ROUND(F48*(G48),2)</f>
        <v>0</v>
      </c>
      <c r="M48" s="10">
        <f>ROUND(F48*(H48),2)</f>
        <v>0</v>
      </c>
      <c r="N48" s="11">
        <v>0</v>
      </c>
      <c r="O48" s="11"/>
      <c r="P48" s="162">
        <v>0</v>
      </c>
      <c r="Q48" s="162"/>
      <c r="R48" s="162">
        <v>0</v>
      </c>
      <c r="S48" s="162">
        <f>ROUND(F48*(P48),3)</f>
        <v>0</v>
      </c>
      <c r="T48" s="162"/>
      <c r="U48" s="162"/>
      <c r="V48" s="162">
        <f>ROUND(F48*(X48),3)</f>
        <v>0</v>
      </c>
      <c r="W48" s="11"/>
      <c r="X48" s="11">
        <v>0</v>
      </c>
      <c r="Y48" s="10"/>
      <c r="Z48" s="11">
        <v>0</v>
      </c>
    </row>
    <row r="49" spans="1:26" ht="24.95" customHeight="1" x14ac:dyDescent="0.25">
      <c r="A49" s="163">
        <v>32</v>
      </c>
      <c r="B49" s="164" t="s">
        <v>25</v>
      </c>
      <c r="C49" s="182" t="s">
        <v>97</v>
      </c>
      <c r="D49" s="164" t="s">
        <v>98</v>
      </c>
      <c r="E49" s="164" t="s">
        <v>99</v>
      </c>
      <c r="F49" s="165">
        <v>0.42899999999999999</v>
      </c>
      <c r="G49" s="166"/>
      <c r="H49" s="166"/>
      <c r="I49" s="167">
        <f>ROUND(F49*(G49+H49),2)</f>
        <v>0</v>
      </c>
      <c r="J49" s="167">
        <f>ROUND(F49*(N49),2)</f>
        <v>0</v>
      </c>
      <c r="K49" s="10">
        <f>ROUND(F49*(O49),2)</f>
        <v>0</v>
      </c>
      <c r="L49" s="10">
        <f>ROUND(F49*(G49),2)</f>
        <v>0</v>
      </c>
      <c r="M49" s="10">
        <f>ROUND(F49*(H49),2)</f>
        <v>0</v>
      </c>
      <c r="N49" s="11">
        <v>0</v>
      </c>
      <c r="O49" s="11"/>
      <c r="P49" s="162">
        <v>1.0156100000000001</v>
      </c>
      <c r="Q49" s="162"/>
      <c r="R49" s="162">
        <v>1.0156100000000001</v>
      </c>
      <c r="S49" s="162">
        <f>ROUND(F49*(P49),3)</f>
        <v>0.436</v>
      </c>
      <c r="T49" s="162"/>
      <c r="U49" s="162"/>
      <c r="V49" s="162">
        <f>ROUND(F49*(X49),3)</f>
        <v>0</v>
      </c>
      <c r="W49" s="11"/>
      <c r="X49" s="11">
        <v>0</v>
      </c>
      <c r="Y49" s="10"/>
      <c r="Z49" s="11">
        <v>0</v>
      </c>
    </row>
    <row r="50" spans="1:26" ht="24.95" customHeight="1" x14ac:dyDescent="0.25">
      <c r="A50" s="163">
        <v>33</v>
      </c>
      <c r="B50" s="164" t="s">
        <v>31</v>
      </c>
      <c r="C50" s="182" t="s">
        <v>100</v>
      </c>
      <c r="D50" s="164" t="s">
        <v>101</v>
      </c>
      <c r="E50" s="164" t="s">
        <v>94</v>
      </c>
      <c r="F50" s="165">
        <v>30.859000000000002</v>
      </c>
      <c r="G50" s="166"/>
      <c r="H50" s="166"/>
      <c r="I50" s="167">
        <f>ROUND(F50*(G50+H50),2)</f>
        <v>0</v>
      </c>
      <c r="J50" s="167">
        <f>ROUND(F50*(N50),2)</f>
        <v>0</v>
      </c>
      <c r="K50" s="10">
        <f>ROUND(F50*(O50),2)</f>
        <v>0</v>
      </c>
      <c r="L50" s="10">
        <f>ROUND(F50*(G50),2)</f>
        <v>0</v>
      </c>
      <c r="M50" s="10">
        <f>ROUND(F50*(H50),2)</f>
        <v>0</v>
      </c>
      <c r="N50" s="11">
        <v>0</v>
      </c>
      <c r="O50" s="11"/>
      <c r="P50" s="162">
        <v>0</v>
      </c>
      <c r="Q50" s="162"/>
      <c r="R50" s="162">
        <v>0</v>
      </c>
      <c r="S50" s="162">
        <f>ROUND(F50*(P50),3)</f>
        <v>0</v>
      </c>
      <c r="T50" s="162"/>
      <c r="U50" s="162"/>
      <c r="V50" s="162">
        <f>ROUND(F50*(X50),3)</f>
        <v>0</v>
      </c>
      <c r="W50" s="11"/>
      <c r="X50" s="11">
        <v>0</v>
      </c>
      <c r="Y50" s="10"/>
      <c r="Z50" s="11">
        <v>0</v>
      </c>
    </row>
    <row r="51" spans="1:26" x14ac:dyDescent="0.25">
      <c r="A51" s="159"/>
      <c r="B51" s="11"/>
      <c r="C51" s="160" t="s">
        <v>90</v>
      </c>
      <c r="D51" s="161" t="s">
        <v>91</v>
      </c>
      <c r="E51" s="12"/>
      <c r="F51" s="158"/>
      <c r="G51" s="149">
        <f>ROUND((SUM(L46:L50))/1,2)</f>
        <v>0</v>
      </c>
      <c r="H51" s="149">
        <f>ROUND((SUM(M46:M50))/1,2)</f>
        <v>0</v>
      </c>
      <c r="I51" s="149">
        <f>ROUND((SUM(I46:I50))/1,2)</f>
        <v>0</v>
      </c>
      <c r="J51" s="149"/>
      <c r="K51" s="12"/>
      <c r="L51" s="12">
        <f>ROUND((SUM(L46:L50))/1,2)</f>
        <v>0</v>
      </c>
      <c r="M51" s="12">
        <f>ROUND((SUM(M46:M50))/1,2)</f>
        <v>0</v>
      </c>
      <c r="N51" s="12"/>
      <c r="O51" s="12"/>
      <c r="P51" s="158"/>
      <c r="Q51" s="158"/>
      <c r="R51" s="158"/>
      <c r="S51" s="158">
        <f>ROUND((SUM(S46:S50))/1,2)</f>
        <v>0.56000000000000005</v>
      </c>
      <c r="T51" s="158"/>
      <c r="U51" s="158"/>
      <c r="V51" s="158">
        <f>ROUND((SUM(V46:V50))/1,2)</f>
        <v>0</v>
      </c>
      <c r="W51" s="11"/>
      <c r="X51" s="11"/>
      <c r="Y51" s="10"/>
      <c r="Z51" s="11"/>
    </row>
    <row r="52" spans="1:26" x14ac:dyDescent="0.25">
      <c r="A52" s="159"/>
      <c r="B52" s="11"/>
      <c r="C52" s="183"/>
      <c r="D52" s="11"/>
      <c r="E52" s="11"/>
      <c r="F52" s="162"/>
      <c r="G52" s="10"/>
      <c r="H52" s="10"/>
      <c r="I52" s="10"/>
      <c r="J52" s="10"/>
      <c r="K52" s="11"/>
      <c r="L52" s="11"/>
      <c r="M52" s="11"/>
      <c r="N52" s="11"/>
      <c r="O52" s="11"/>
      <c r="P52" s="162"/>
      <c r="Q52" s="162"/>
      <c r="R52" s="162"/>
      <c r="S52" s="162"/>
      <c r="T52" s="162"/>
      <c r="U52" s="162"/>
      <c r="V52" s="162"/>
      <c r="W52" s="11"/>
      <c r="X52" s="11"/>
      <c r="Y52" s="10"/>
      <c r="Z52" s="11"/>
    </row>
    <row r="53" spans="1:26" x14ac:dyDescent="0.25">
      <c r="A53" s="159"/>
      <c r="B53" s="11"/>
      <c r="C53" s="160" t="s">
        <v>102</v>
      </c>
      <c r="D53" s="161" t="s">
        <v>103</v>
      </c>
      <c r="E53" s="11"/>
      <c r="F53" s="162"/>
      <c r="G53" s="10"/>
      <c r="H53" s="10"/>
      <c r="I53" s="10"/>
      <c r="J53" s="10"/>
      <c r="K53" s="11"/>
      <c r="L53" s="11"/>
      <c r="M53" s="11"/>
      <c r="N53" s="11"/>
      <c r="O53" s="11"/>
      <c r="P53" s="162"/>
      <c r="Q53" s="162"/>
      <c r="R53" s="162"/>
      <c r="S53" s="162"/>
      <c r="T53" s="162"/>
      <c r="U53" s="162"/>
      <c r="V53" s="162"/>
      <c r="W53" s="11"/>
      <c r="X53" s="11"/>
      <c r="Y53" s="10"/>
      <c r="Z53" s="11"/>
    </row>
    <row r="54" spans="1:26" ht="24.95" customHeight="1" x14ac:dyDescent="0.25">
      <c r="A54" s="163">
        <v>34</v>
      </c>
      <c r="B54" s="164" t="s">
        <v>25</v>
      </c>
      <c r="C54" s="182" t="s">
        <v>104</v>
      </c>
      <c r="D54" s="164" t="s">
        <v>105</v>
      </c>
      <c r="E54" s="164" t="s">
        <v>94</v>
      </c>
      <c r="F54" s="165">
        <v>8.2289999999999992</v>
      </c>
      <c r="G54" s="166"/>
      <c r="H54" s="166"/>
      <c r="I54" s="167">
        <f>ROUND(F54*(G54+H54),2)</f>
        <v>0</v>
      </c>
      <c r="J54" s="167">
        <f>ROUND(F54*(N54),2)</f>
        <v>0</v>
      </c>
      <c r="K54" s="10">
        <f>ROUND(F54*(O54),2)</f>
        <v>0</v>
      </c>
      <c r="L54" s="10">
        <f>ROUND(F54*(G54),2)</f>
        <v>0</v>
      </c>
      <c r="M54" s="10">
        <f>ROUND(F54*(H54),2)</f>
        <v>0</v>
      </c>
      <c r="N54" s="11">
        <v>0</v>
      </c>
      <c r="O54" s="11"/>
      <c r="P54" s="162">
        <v>3.1999999999999999E-5</v>
      </c>
      <c r="Q54" s="162"/>
      <c r="R54" s="162">
        <v>3.1999999999999999E-5</v>
      </c>
      <c r="S54" s="162">
        <f>ROUND(F54*(P54),3)</f>
        <v>0</v>
      </c>
      <c r="T54" s="162"/>
      <c r="U54" s="162"/>
      <c r="V54" s="162">
        <f>ROUND(F54*(X54),3)</f>
        <v>0</v>
      </c>
      <c r="W54" s="11"/>
      <c r="X54" s="11">
        <v>0</v>
      </c>
      <c r="Y54" s="10"/>
      <c r="Z54" s="11">
        <v>0</v>
      </c>
    </row>
    <row r="55" spans="1:26" ht="24.95" customHeight="1" x14ac:dyDescent="0.25">
      <c r="A55" s="169">
        <v>35</v>
      </c>
      <c r="B55" s="170" t="s">
        <v>106</v>
      </c>
      <c r="C55" s="184" t="s">
        <v>107</v>
      </c>
      <c r="D55" s="170" t="s">
        <v>108</v>
      </c>
      <c r="E55" s="170" t="s">
        <v>94</v>
      </c>
      <c r="F55" s="171">
        <v>8.64</v>
      </c>
      <c r="G55" s="172"/>
      <c r="H55" s="172"/>
      <c r="I55" s="173">
        <f>ROUND(F55*(G55+H55),2)</f>
        <v>0</v>
      </c>
      <c r="J55" s="173">
        <f>ROUND(F55*(N55),2)</f>
        <v>0</v>
      </c>
      <c r="K55" s="10">
        <f>ROUND(F55*(O55),2)</f>
        <v>0</v>
      </c>
      <c r="L55" s="10">
        <f>ROUND(F55*(G55),2)</f>
        <v>0</v>
      </c>
      <c r="M55" s="10">
        <f>ROUND(F55*(H55),2)</f>
        <v>0</v>
      </c>
      <c r="N55" s="11">
        <v>0</v>
      </c>
      <c r="O55" s="11"/>
      <c r="P55" s="162">
        <v>0</v>
      </c>
      <c r="Q55" s="162"/>
      <c r="R55" s="162">
        <v>0</v>
      </c>
      <c r="S55" s="162">
        <f>ROUND(F55*(P55),3)</f>
        <v>0</v>
      </c>
      <c r="T55" s="162"/>
      <c r="U55" s="162"/>
      <c r="V55" s="162">
        <f>ROUND(F55*(X55),3)</f>
        <v>0</v>
      </c>
      <c r="W55" s="11"/>
      <c r="X55" s="11">
        <v>0</v>
      </c>
      <c r="Y55" s="10"/>
      <c r="Z55" s="11">
        <v>0</v>
      </c>
    </row>
    <row r="56" spans="1:26" x14ac:dyDescent="0.25">
      <c r="A56" s="159"/>
      <c r="B56" s="11"/>
      <c r="C56" s="160" t="s">
        <v>102</v>
      </c>
      <c r="D56" s="161" t="s">
        <v>103</v>
      </c>
      <c r="E56" s="12"/>
      <c r="F56" s="158"/>
      <c r="G56" s="149">
        <f>ROUND((SUM(L53:L55))/1,2)</f>
        <v>0</v>
      </c>
      <c r="H56" s="149">
        <f>ROUND((SUM(M53:M55))/1,2)</f>
        <v>0</v>
      </c>
      <c r="I56" s="149">
        <f>ROUND((SUM(I53:I55))/1,2)</f>
        <v>0</v>
      </c>
      <c r="J56" s="149"/>
      <c r="K56" s="12"/>
      <c r="L56" s="12">
        <f>ROUND((SUM(L53:L55))/1,2)</f>
        <v>0</v>
      </c>
      <c r="M56" s="12">
        <f>ROUND((SUM(M53:M55))/1,2)</f>
        <v>0</v>
      </c>
      <c r="N56" s="12"/>
      <c r="O56" s="12"/>
      <c r="P56" s="158"/>
      <c r="Q56" s="158"/>
      <c r="R56" s="158"/>
      <c r="S56" s="158">
        <f>ROUND((SUM(S53:S55))/1,2)</f>
        <v>0</v>
      </c>
      <c r="T56" s="158"/>
      <c r="U56" s="158"/>
      <c r="V56" s="158">
        <f>ROUND((SUM(V53:V55))/1,2)</f>
        <v>0</v>
      </c>
      <c r="W56" s="11"/>
      <c r="X56" s="11"/>
      <c r="Y56" s="10"/>
      <c r="Z56" s="11"/>
    </row>
    <row r="57" spans="1:26" x14ac:dyDescent="0.25">
      <c r="A57" s="159"/>
      <c r="B57" s="11"/>
      <c r="C57" s="183"/>
      <c r="D57" s="11"/>
      <c r="E57" s="11"/>
      <c r="F57" s="162"/>
      <c r="G57" s="10"/>
      <c r="H57" s="10"/>
      <c r="I57" s="10"/>
      <c r="J57" s="10"/>
      <c r="K57" s="11"/>
      <c r="L57" s="11"/>
      <c r="M57" s="11"/>
      <c r="N57" s="11"/>
      <c r="O57" s="11"/>
      <c r="P57" s="162"/>
      <c r="Q57" s="162"/>
      <c r="R57" s="162"/>
      <c r="S57" s="162"/>
      <c r="T57" s="162"/>
      <c r="U57" s="162"/>
      <c r="V57" s="162"/>
      <c r="W57" s="11"/>
      <c r="X57" s="11"/>
      <c r="Y57" s="10"/>
      <c r="Z57" s="11"/>
    </row>
    <row r="58" spans="1:26" x14ac:dyDescent="0.25">
      <c r="A58" s="159"/>
      <c r="B58" s="11"/>
      <c r="C58" s="160" t="s">
        <v>109</v>
      </c>
      <c r="D58" s="161" t="s">
        <v>110</v>
      </c>
      <c r="E58" s="11"/>
      <c r="F58" s="162"/>
      <c r="G58" s="10"/>
      <c r="H58" s="10"/>
      <c r="I58" s="10"/>
      <c r="J58" s="10"/>
      <c r="K58" s="11"/>
      <c r="L58" s="11"/>
      <c r="M58" s="11"/>
      <c r="N58" s="11"/>
      <c r="O58" s="11"/>
      <c r="P58" s="162"/>
      <c r="Q58" s="162"/>
      <c r="R58" s="162"/>
      <c r="S58" s="162"/>
      <c r="T58" s="162"/>
      <c r="U58" s="162"/>
      <c r="V58" s="162"/>
      <c r="W58" s="11"/>
      <c r="X58" s="11"/>
      <c r="Y58" s="10"/>
      <c r="Z58" s="11"/>
    </row>
    <row r="59" spans="1:26" ht="24.95" customHeight="1" x14ac:dyDescent="0.25">
      <c r="A59" s="163">
        <v>36</v>
      </c>
      <c r="B59" s="164" t="s">
        <v>31</v>
      </c>
      <c r="C59" s="182" t="s">
        <v>111</v>
      </c>
      <c r="D59" s="164" t="s">
        <v>112</v>
      </c>
      <c r="E59" s="164" t="s">
        <v>94</v>
      </c>
      <c r="F59" s="165">
        <v>13.125</v>
      </c>
      <c r="G59" s="166"/>
      <c r="H59" s="166"/>
      <c r="I59" s="167">
        <f>ROUND(F59*(G59+H59),2)</f>
        <v>0</v>
      </c>
      <c r="J59" s="167">
        <f>ROUND(F59*(N59),2)</f>
        <v>0</v>
      </c>
      <c r="K59" s="10">
        <f>ROUND(F59*(O59),2)</f>
        <v>0</v>
      </c>
      <c r="L59" s="10">
        <f>ROUND(F59*(G59),2)</f>
        <v>0</v>
      </c>
      <c r="M59" s="10">
        <f>ROUND(F59*(H59),2)</f>
        <v>0</v>
      </c>
      <c r="N59" s="11">
        <v>0</v>
      </c>
      <c r="O59" s="11"/>
      <c r="P59" s="162">
        <v>0</v>
      </c>
      <c r="Q59" s="162"/>
      <c r="R59" s="162">
        <v>0</v>
      </c>
      <c r="S59" s="162">
        <f>ROUND(F59*(P59),3)</f>
        <v>0</v>
      </c>
      <c r="T59" s="162"/>
      <c r="U59" s="162"/>
      <c r="V59" s="162">
        <f>ROUND(F59*(X59),3)</f>
        <v>0</v>
      </c>
      <c r="W59" s="11"/>
      <c r="X59" s="11">
        <v>0</v>
      </c>
      <c r="Y59" s="10"/>
      <c r="Z59" s="11">
        <v>0</v>
      </c>
    </row>
    <row r="60" spans="1:26" ht="24.95" customHeight="1" x14ac:dyDescent="0.25">
      <c r="A60" s="163">
        <v>37</v>
      </c>
      <c r="B60" s="164" t="s">
        <v>31</v>
      </c>
      <c r="C60" s="182" t="s">
        <v>113</v>
      </c>
      <c r="D60" s="164" t="s">
        <v>114</v>
      </c>
      <c r="E60" s="164" t="s">
        <v>94</v>
      </c>
      <c r="F60" s="165">
        <v>71</v>
      </c>
      <c r="G60" s="166"/>
      <c r="H60" s="166"/>
      <c r="I60" s="167">
        <f>ROUND(F60*(G60+H60),2)</f>
        <v>0</v>
      </c>
      <c r="J60" s="167">
        <f>ROUND(F60*(N60),2)</f>
        <v>0</v>
      </c>
      <c r="K60" s="10">
        <f>ROUND(F60*(O60),2)</f>
        <v>0</v>
      </c>
      <c r="L60" s="10">
        <f>ROUND(F60*(G60),2)</f>
        <v>0</v>
      </c>
      <c r="M60" s="10">
        <f>ROUND(F60*(H60),2)</f>
        <v>0</v>
      </c>
      <c r="N60" s="11">
        <v>0</v>
      </c>
      <c r="O60" s="11"/>
      <c r="P60" s="162">
        <v>0</v>
      </c>
      <c r="Q60" s="162"/>
      <c r="R60" s="162">
        <v>0</v>
      </c>
      <c r="S60" s="162">
        <f>ROUND(F60*(P60),3)</f>
        <v>0</v>
      </c>
      <c r="T60" s="162"/>
      <c r="U60" s="162"/>
      <c r="V60" s="162">
        <f>ROUND(F60*(X60),3)</f>
        <v>0</v>
      </c>
      <c r="W60" s="11"/>
      <c r="X60" s="11">
        <v>0</v>
      </c>
      <c r="Y60" s="10"/>
      <c r="Z60" s="11">
        <v>0</v>
      </c>
    </row>
    <row r="61" spans="1:26" ht="24.95" customHeight="1" x14ac:dyDescent="0.25">
      <c r="A61" s="163">
        <v>38</v>
      </c>
      <c r="B61" s="164" t="s">
        <v>25</v>
      </c>
      <c r="C61" s="182" t="s">
        <v>115</v>
      </c>
      <c r="D61" s="164" t="s">
        <v>116</v>
      </c>
      <c r="E61" s="164" t="s">
        <v>94</v>
      </c>
      <c r="F61" s="165">
        <v>71</v>
      </c>
      <c r="G61" s="166"/>
      <c r="H61" s="166"/>
      <c r="I61" s="167">
        <f>ROUND(F61*(G61+H61),2)</f>
        <v>0</v>
      </c>
      <c r="J61" s="167">
        <f>ROUND(F61*(N61),2)</f>
        <v>0</v>
      </c>
      <c r="K61" s="10">
        <f>ROUND(F61*(O61),2)</f>
        <v>0</v>
      </c>
      <c r="L61" s="10">
        <f>ROUND(F61*(G61),2)</f>
        <v>0</v>
      </c>
      <c r="M61" s="10">
        <f>ROUND(F61*(H61),2)</f>
        <v>0</v>
      </c>
      <c r="N61" s="11">
        <v>0</v>
      </c>
      <c r="O61" s="11"/>
      <c r="P61" s="162">
        <v>5.2599999999999999E-3</v>
      </c>
      <c r="Q61" s="162"/>
      <c r="R61" s="162">
        <v>5.2599999999999999E-3</v>
      </c>
      <c r="S61" s="162">
        <f>ROUND(F61*(P61),3)</f>
        <v>0.373</v>
      </c>
      <c r="T61" s="162"/>
      <c r="U61" s="162"/>
      <c r="V61" s="162">
        <f>ROUND(F61*(X61),3)</f>
        <v>0</v>
      </c>
      <c r="W61" s="11"/>
      <c r="X61" s="11">
        <v>0</v>
      </c>
      <c r="Y61" s="10"/>
      <c r="Z61" s="11">
        <v>0</v>
      </c>
    </row>
    <row r="62" spans="1:26" ht="24.95" customHeight="1" x14ac:dyDescent="0.25">
      <c r="A62" s="163">
        <v>39</v>
      </c>
      <c r="B62" s="164" t="s">
        <v>31</v>
      </c>
      <c r="C62" s="182" t="s">
        <v>117</v>
      </c>
      <c r="D62" s="164" t="s">
        <v>118</v>
      </c>
      <c r="E62" s="164" t="s">
        <v>94</v>
      </c>
      <c r="F62" s="165">
        <v>13.125</v>
      </c>
      <c r="G62" s="166"/>
      <c r="H62" s="166"/>
      <c r="I62" s="167">
        <f>ROUND(F62*(G62+H62),2)</f>
        <v>0</v>
      </c>
      <c r="J62" s="167">
        <f>ROUND(F62*(N62),2)</f>
        <v>0</v>
      </c>
      <c r="K62" s="10">
        <f>ROUND(F62*(O62),2)</f>
        <v>0</v>
      </c>
      <c r="L62" s="10">
        <f>ROUND(F62*(G62),2)</f>
        <v>0</v>
      </c>
      <c r="M62" s="10">
        <f>ROUND(F62*(H62),2)</f>
        <v>0</v>
      </c>
      <c r="N62" s="11">
        <v>0</v>
      </c>
      <c r="O62" s="11"/>
      <c r="P62" s="162">
        <v>0</v>
      </c>
      <c r="Q62" s="162"/>
      <c r="R62" s="162">
        <v>0</v>
      </c>
      <c r="S62" s="162">
        <f>ROUND(F62*(P62),3)</f>
        <v>0</v>
      </c>
      <c r="T62" s="162"/>
      <c r="U62" s="162"/>
      <c r="V62" s="162">
        <f>ROUND(F62*(X62),3)</f>
        <v>0</v>
      </c>
      <c r="W62" s="11"/>
      <c r="X62" s="11">
        <v>0</v>
      </c>
      <c r="Y62" s="10"/>
      <c r="Z62" s="11">
        <v>0</v>
      </c>
    </row>
    <row r="63" spans="1:26" ht="24.95" customHeight="1" x14ac:dyDescent="0.25">
      <c r="A63" s="163">
        <v>40</v>
      </c>
      <c r="B63" s="164" t="s">
        <v>31</v>
      </c>
      <c r="C63" s="182" t="s">
        <v>119</v>
      </c>
      <c r="D63" s="164" t="s">
        <v>120</v>
      </c>
      <c r="E63" s="164" t="s">
        <v>94</v>
      </c>
      <c r="F63" s="165">
        <v>34</v>
      </c>
      <c r="G63" s="166"/>
      <c r="H63" s="166"/>
      <c r="I63" s="167">
        <f>ROUND(F63*(G63+H63),2)</f>
        <v>0</v>
      </c>
      <c r="J63" s="167">
        <f>ROUND(F63*(N63),2)</f>
        <v>0</v>
      </c>
      <c r="K63" s="10">
        <f>ROUND(F63*(O63),2)</f>
        <v>0</v>
      </c>
      <c r="L63" s="10">
        <f>ROUND(F63*(G63),2)</f>
        <v>0</v>
      </c>
      <c r="M63" s="10">
        <f>ROUND(F63*(H63),2)</f>
        <v>0</v>
      </c>
      <c r="N63" s="11">
        <v>0</v>
      </c>
      <c r="O63" s="11"/>
      <c r="P63" s="162">
        <v>0</v>
      </c>
      <c r="Q63" s="162"/>
      <c r="R63" s="162">
        <v>0</v>
      </c>
      <c r="S63" s="162">
        <f>ROUND(F63*(P63),3)</f>
        <v>0</v>
      </c>
      <c r="T63" s="162"/>
      <c r="U63" s="162"/>
      <c r="V63" s="162">
        <f>ROUND(F63*(X63),3)</f>
        <v>0</v>
      </c>
      <c r="W63" s="11"/>
      <c r="X63" s="11">
        <v>0</v>
      </c>
      <c r="Y63" s="10"/>
      <c r="Z63" s="11">
        <v>0</v>
      </c>
    </row>
    <row r="64" spans="1:26" x14ac:dyDescent="0.25">
      <c r="A64" s="159"/>
      <c r="B64" s="11"/>
      <c r="C64" s="160" t="s">
        <v>109</v>
      </c>
      <c r="D64" s="161" t="s">
        <v>110</v>
      </c>
      <c r="E64" s="12"/>
      <c r="F64" s="158"/>
      <c r="G64" s="149">
        <f>ROUND((SUM(L58:L63))/1,2)</f>
        <v>0</v>
      </c>
      <c r="H64" s="149">
        <f>ROUND((SUM(M58:M63))/1,2)</f>
        <v>0</v>
      </c>
      <c r="I64" s="149">
        <f>ROUND((SUM(I58:I63))/1,2)</f>
        <v>0</v>
      </c>
      <c r="J64" s="149"/>
      <c r="K64" s="12"/>
      <c r="L64" s="12">
        <f>ROUND((SUM(L58:L63))/1,2)</f>
        <v>0</v>
      </c>
      <c r="M64" s="12">
        <f>ROUND((SUM(M58:M63))/1,2)</f>
        <v>0</v>
      </c>
      <c r="N64" s="12"/>
      <c r="O64" s="12"/>
      <c r="P64" s="158"/>
      <c r="Q64" s="158"/>
      <c r="R64" s="158"/>
      <c r="S64" s="158">
        <f>ROUND((SUM(S58:S63))/1,2)</f>
        <v>0.37</v>
      </c>
      <c r="T64" s="158"/>
      <c r="U64" s="158"/>
      <c r="V64" s="158">
        <f>ROUND((SUM(V58:V63))/1,2)</f>
        <v>0</v>
      </c>
      <c r="W64" s="11"/>
      <c r="X64" s="11"/>
      <c r="Y64" s="10"/>
      <c r="Z64" s="11"/>
    </row>
    <row r="65" spans="1:26" x14ac:dyDescent="0.25">
      <c r="A65" s="159"/>
      <c r="B65" s="11"/>
      <c r="C65" s="183"/>
      <c r="D65" s="11"/>
      <c r="E65" s="11"/>
      <c r="F65" s="162"/>
      <c r="G65" s="10"/>
      <c r="H65" s="10"/>
      <c r="I65" s="10"/>
      <c r="J65" s="10"/>
      <c r="K65" s="11"/>
      <c r="L65" s="11"/>
      <c r="M65" s="11"/>
      <c r="N65" s="11"/>
      <c r="O65" s="11"/>
      <c r="P65" s="162"/>
      <c r="Q65" s="162"/>
      <c r="R65" s="162"/>
      <c r="S65" s="162"/>
      <c r="T65" s="162"/>
      <c r="U65" s="162"/>
      <c r="V65" s="162"/>
      <c r="W65" s="11"/>
      <c r="X65" s="11"/>
      <c r="Y65" s="10"/>
      <c r="Z65" s="11"/>
    </row>
    <row r="66" spans="1:26" x14ac:dyDescent="0.25">
      <c r="A66" s="159"/>
      <c r="B66" s="11"/>
      <c r="C66" s="160" t="s">
        <v>121</v>
      </c>
      <c r="D66" s="161" t="s">
        <v>122</v>
      </c>
      <c r="E66" s="11"/>
      <c r="F66" s="162"/>
      <c r="G66" s="10"/>
      <c r="H66" s="10"/>
      <c r="I66" s="10"/>
      <c r="J66" s="10"/>
      <c r="K66" s="11"/>
      <c r="L66" s="11"/>
      <c r="M66" s="11"/>
      <c r="N66" s="11"/>
      <c r="O66" s="11"/>
      <c r="P66" s="162"/>
      <c r="Q66" s="162"/>
      <c r="R66" s="162"/>
      <c r="S66" s="162"/>
      <c r="T66" s="162"/>
      <c r="U66" s="162"/>
      <c r="V66" s="162"/>
      <c r="W66" s="11"/>
      <c r="X66" s="11"/>
      <c r="Y66" s="10"/>
      <c r="Z66" s="11"/>
    </row>
    <row r="67" spans="1:26" ht="24.95" customHeight="1" x14ac:dyDescent="0.25">
      <c r="A67" s="163">
        <v>41</v>
      </c>
      <c r="B67" s="164" t="s">
        <v>123</v>
      </c>
      <c r="C67" s="182" t="s">
        <v>124</v>
      </c>
      <c r="D67" s="164" t="s">
        <v>125</v>
      </c>
      <c r="E67" s="164" t="s">
        <v>126</v>
      </c>
      <c r="F67" s="165">
        <v>7</v>
      </c>
      <c r="G67" s="166"/>
      <c r="H67" s="166"/>
      <c r="I67" s="167">
        <f>ROUND(F67*(G67+H67),2)</f>
        <v>0</v>
      </c>
      <c r="J67" s="167">
        <f>ROUND(F67*(N67),2)</f>
        <v>0</v>
      </c>
      <c r="K67" s="10">
        <f>ROUND(F67*(O67),2)</f>
        <v>0</v>
      </c>
      <c r="L67" s="10">
        <f>ROUND(F67*(G67),2)</f>
        <v>0</v>
      </c>
      <c r="M67" s="10">
        <f>ROUND(F67*(H67),2)</f>
        <v>0</v>
      </c>
      <c r="N67" s="11">
        <v>0</v>
      </c>
      <c r="O67" s="11"/>
      <c r="P67" s="162">
        <v>0</v>
      </c>
      <c r="Q67" s="162"/>
      <c r="R67" s="162">
        <v>0</v>
      </c>
      <c r="S67" s="162">
        <f>ROUND(F67*(P67),3)</f>
        <v>0</v>
      </c>
      <c r="T67" s="162"/>
      <c r="U67" s="162"/>
      <c r="V67" s="162">
        <f>ROUND(F67*(X67),3)</f>
        <v>0</v>
      </c>
      <c r="W67" s="11"/>
      <c r="X67" s="11">
        <v>0</v>
      </c>
      <c r="Y67" s="10"/>
      <c r="Z67" s="11">
        <v>0</v>
      </c>
    </row>
    <row r="68" spans="1:26" x14ac:dyDescent="0.25">
      <c r="A68" s="159"/>
      <c r="B68" s="11"/>
      <c r="C68" s="160" t="s">
        <v>121</v>
      </c>
      <c r="D68" s="161" t="s">
        <v>122</v>
      </c>
      <c r="E68" s="12"/>
      <c r="F68" s="158"/>
      <c r="G68" s="149">
        <f>ROUND((SUM(L66:L67))/1,2)</f>
        <v>0</v>
      </c>
      <c r="H68" s="149">
        <f>ROUND((SUM(M66:M67))/1,2)</f>
        <v>0</v>
      </c>
      <c r="I68" s="149">
        <f>ROUND((SUM(I66:I67))/1,2)</f>
        <v>0</v>
      </c>
      <c r="J68" s="149"/>
      <c r="K68" s="12"/>
      <c r="L68" s="12">
        <f>ROUND((SUM(L66:L67))/1,2)</f>
        <v>0</v>
      </c>
      <c r="M68" s="12">
        <f>ROUND((SUM(M66:M67))/1,2)</f>
        <v>0</v>
      </c>
      <c r="N68" s="12"/>
      <c r="O68" s="12"/>
      <c r="P68" s="158"/>
      <c r="Q68" s="158"/>
      <c r="R68" s="158"/>
      <c r="S68" s="158">
        <f>ROUND((SUM(S66:S67))/1,2)</f>
        <v>0</v>
      </c>
      <c r="T68" s="158"/>
      <c r="U68" s="158"/>
      <c r="V68" s="158">
        <f>ROUND((SUM(V66:V67))/1,2)</f>
        <v>0</v>
      </c>
      <c r="W68" s="11"/>
      <c r="X68" s="11"/>
      <c r="Y68" s="10"/>
      <c r="Z68" s="11"/>
    </row>
    <row r="69" spans="1:26" x14ac:dyDescent="0.25">
      <c r="A69" s="159"/>
      <c r="B69" s="11"/>
      <c r="C69" s="183"/>
      <c r="D69" s="11"/>
      <c r="E69" s="11"/>
      <c r="F69" s="162"/>
      <c r="G69" s="10"/>
      <c r="H69" s="10"/>
      <c r="I69" s="10"/>
      <c r="J69" s="10"/>
      <c r="K69" s="11"/>
      <c r="L69" s="11"/>
      <c r="M69" s="11"/>
      <c r="N69" s="11"/>
      <c r="O69" s="11"/>
      <c r="P69" s="162"/>
      <c r="Q69" s="162"/>
      <c r="R69" s="162"/>
      <c r="S69" s="162"/>
      <c r="T69" s="162"/>
      <c r="U69" s="162"/>
      <c r="V69" s="162"/>
      <c r="W69" s="11"/>
      <c r="X69" s="11"/>
      <c r="Y69" s="10"/>
      <c r="Z69" s="11"/>
    </row>
    <row r="70" spans="1:26" x14ac:dyDescent="0.25">
      <c r="A70" s="159"/>
      <c r="B70" s="11"/>
      <c r="C70" s="160" t="s">
        <v>127</v>
      </c>
      <c r="D70" s="161" t="s">
        <v>128</v>
      </c>
      <c r="E70" s="11"/>
      <c r="F70" s="162"/>
      <c r="G70" s="10"/>
      <c r="H70" s="10"/>
      <c r="I70" s="10"/>
      <c r="J70" s="10"/>
      <c r="K70" s="11"/>
      <c r="L70" s="11"/>
      <c r="M70" s="11"/>
      <c r="N70" s="11"/>
      <c r="O70" s="11"/>
      <c r="P70" s="162"/>
      <c r="Q70" s="162"/>
      <c r="R70" s="162"/>
      <c r="S70" s="162"/>
      <c r="T70" s="162"/>
      <c r="U70" s="162"/>
      <c r="V70" s="162"/>
      <c r="W70" s="11"/>
      <c r="X70" s="11"/>
      <c r="Y70" s="10"/>
      <c r="Z70" s="11"/>
    </row>
    <row r="71" spans="1:26" ht="24.95" customHeight="1" x14ac:dyDescent="0.25">
      <c r="A71" s="163">
        <v>42</v>
      </c>
      <c r="B71" s="164" t="s">
        <v>25</v>
      </c>
      <c r="C71" s="182" t="s">
        <v>129</v>
      </c>
      <c r="D71" s="164" t="s">
        <v>130</v>
      </c>
      <c r="E71" s="164" t="s">
        <v>34</v>
      </c>
      <c r="F71" s="165">
        <v>3</v>
      </c>
      <c r="G71" s="166"/>
      <c r="H71" s="166"/>
      <c r="I71" s="167">
        <f t="shared" ref="I71:I77" si="7">ROUND(F71*(G71+H71),2)</f>
        <v>0</v>
      </c>
      <c r="J71" s="167">
        <f t="shared" ref="J71:J77" si="8">ROUND(F71*(N71),2)</f>
        <v>0</v>
      </c>
      <c r="K71" s="10">
        <f t="shared" ref="K71:K77" si="9">ROUND(F71*(O71),2)</f>
        <v>0</v>
      </c>
      <c r="L71" s="10">
        <f t="shared" ref="L71:L77" si="10">ROUND(F71*(G71),2)</f>
        <v>0</v>
      </c>
      <c r="M71" s="10">
        <f t="shared" ref="M71:M77" si="11">ROUND(F71*(H71),2)</f>
        <v>0</v>
      </c>
      <c r="N71" s="11">
        <v>0</v>
      </c>
      <c r="O71" s="11"/>
      <c r="P71" s="162">
        <v>9.4499999999999998E-4</v>
      </c>
      <c r="Q71" s="162"/>
      <c r="R71" s="162">
        <v>9.4499999999999998E-4</v>
      </c>
      <c r="S71" s="162">
        <f t="shared" ref="S71:S77" si="12">ROUND(F71*(P71),3)</f>
        <v>3.0000000000000001E-3</v>
      </c>
      <c r="T71" s="162"/>
      <c r="U71" s="162"/>
      <c r="V71" s="162">
        <f t="shared" ref="V71:V77" si="13">ROUND(F71*(X71),3)</f>
        <v>0</v>
      </c>
      <c r="W71" s="11"/>
      <c r="X71" s="11">
        <v>0</v>
      </c>
      <c r="Y71" s="10"/>
      <c r="Z71" s="11">
        <v>0</v>
      </c>
    </row>
    <row r="72" spans="1:26" ht="24.95" customHeight="1" x14ac:dyDescent="0.25">
      <c r="A72" s="163">
        <v>43</v>
      </c>
      <c r="B72" s="164" t="s">
        <v>25</v>
      </c>
      <c r="C72" s="182" t="s">
        <v>131</v>
      </c>
      <c r="D72" s="164" t="s">
        <v>132</v>
      </c>
      <c r="E72" s="164" t="s">
        <v>34</v>
      </c>
      <c r="F72" s="165">
        <v>16</v>
      </c>
      <c r="G72" s="166"/>
      <c r="H72" s="166"/>
      <c r="I72" s="167">
        <f t="shared" si="7"/>
        <v>0</v>
      </c>
      <c r="J72" s="167">
        <f t="shared" si="8"/>
        <v>0</v>
      </c>
      <c r="K72" s="10">
        <f t="shared" si="9"/>
        <v>0</v>
      </c>
      <c r="L72" s="10">
        <f t="shared" si="10"/>
        <v>0</v>
      </c>
      <c r="M72" s="10">
        <f t="shared" si="11"/>
        <v>0</v>
      </c>
      <c r="N72" s="11">
        <v>0</v>
      </c>
      <c r="O72" s="11"/>
      <c r="P72" s="162">
        <v>9.4499999999999998E-4</v>
      </c>
      <c r="Q72" s="162"/>
      <c r="R72" s="162">
        <v>9.4499999999999998E-4</v>
      </c>
      <c r="S72" s="162">
        <f t="shared" si="12"/>
        <v>1.4999999999999999E-2</v>
      </c>
      <c r="T72" s="162"/>
      <c r="U72" s="162"/>
      <c r="V72" s="162">
        <f t="shared" si="13"/>
        <v>0</v>
      </c>
      <c r="W72" s="11"/>
      <c r="X72" s="11">
        <v>0</v>
      </c>
      <c r="Y72" s="10"/>
      <c r="Z72" s="11">
        <v>0</v>
      </c>
    </row>
    <row r="73" spans="1:26" ht="24.95" customHeight="1" x14ac:dyDescent="0.25">
      <c r="A73" s="163">
        <v>44</v>
      </c>
      <c r="B73" s="164" t="s">
        <v>133</v>
      </c>
      <c r="C73" s="182" t="s">
        <v>134</v>
      </c>
      <c r="D73" s="164" t="s">
        <v>135</v>
      </c>
      <c r="E73" s="164" t="s">
        <v>94</v>
      </c>
      <c r="F73" s="165">
        <v>153.71</v>
      </c>
      <c r="G73" s="166"/>
      <c r="H73" s="166"/>
      <c r="I73" s="167">
        <f t="shared" si="7"/>
        <v>0</v>
      </c>
      <c r="J73" s="167">
        <f t="shared" si="8"/>
        <v>0</v>
      </c>
      <c r="K73" s="10">
        <f t="shared" si="9"/>
        <v>0</v>
      </c>
      <c r="L73" s="10">
        <f t="shared" si="10"/>
        <v>0</v>
      </c>
      <c r="M73" s="10">
        <f t="shared" si="11"/>
        <v>0</v>
      </c>
      <c r="N73" s="11">
        <v>0</v>
      </c>
      <c r="O73" s="11"/>
      <c r="P73" s="162">
        <v>2.572E-2</v>
      </c>
      <c r="Q73" s="162"/>
      <c r="R73" s="162">
        <v>2.572E-2</v>
      </c>
      <c r="S73" s="162">
        <f t="shared" si="12"/>
        <v>3.9529999999999998</v>
      </c>
      <c r="T73" s="162"/>
      <c r="U73" s="162"/>
      <c r="V73" s="162">
        <f t="shared" si="13"/>
        <v>0</v>
      </c>
      <c r="W73" s="11"/>
      <c r="X73" s="11">
        <v>0</v>
      </c>
      <c r="Y73" s="10"/>
      <c r="Z73" s="11">
        <v>0</v>
      </c>
    </row>
    <row r="74" spans="1:26" ht="24.95" customHeight="1" x14ac:dyDescent="0.25">
      <c r="A74" s="163">
        <v>45</v>
      </c>
      <c r="B74" s="164" t="s">
        <v>136</v>
      </c>
      <c r="C74" s="182" t="s">
        <v>137</v>
      </c>
      <c r="D74" s="164" t="s">
        <v>138</v>
      </c>
      <c r="E74" s="164" t="s">
        <v>94</v>
      </c>
      <c r="F74" s="165">
        <v>153.71</v>
      </c>
      <c r="G74" s="166"/>
      <c r="H74" s="166"/>
      <c r="I74" s="167">
        <f t="shared" si="7"/>
        <v>0</v>
      </c>
      <c r="J74" s="167">
        <f t="shared" si="8"/>
        <v>0</v>
      </c>
      <c r="K74" s="10">
        <f t="shared" si="9"/>
        <v>0</v>
      </c>
      <c r="L74" s="10">
        <f t="shared" si="10"/>
        <v>0</v>
      </c>
      <c r="M74" s="10">
        <f t="shared" si="11"/>
        <v>0</v>
      </c>
      <c r="N74" s="11">
        <v>0</v>
      </c>
      <c r="O74" s="11"/>
      <c r="P74" s="162">
        <v>2.572E-2</v>
      </c>
      <c r="Q74" s="162"/>
      <c r="R74" s="162">
        <v>2.572E-2</v>
      </c>
      <c r="S74" s="162">
        <f t="shared" si="12"/>
        <v>3.9529999999999998</v>
      </c>
      <c r="T74" s="162"/>
      <c r="U74" s="162"/>
      <c r="V74" s="162">
        <f t="shared" si="13"/>
        <v>0</v>
      </c>
      <c r="W74" s="11"/>
      <c r="X74" s="11">
        <v>0</v>
      </c>
      <c r="Y74" s="10"/>
      <c r="Z74" s="11">
        <v>0</v>
      </c>
    </row>
    <row r="75" spans="1:26" ht="35.1" customHeight="1" x14ac:dyDescent="0.25">
      <c r="A75" s="163">
        <v>46</v>
      </c>
      <c r="B75" s="164" t="s">
        <v>31</v>
      </c>
      <c r="C75" s="182" t="s">
        <v>139</v>
      </c>
      <c r="D75" s="164" t="s">
        <v>140</v>
      </c>
      <c r="E75" s="164" t="s">
        <v>28</v>
      </c>
      <c r="F75" s="165">
        <v>2.5</v>
      </c>
      <c r="G75" s="166"/>
      <c r="H75" s="166"/>
      <c r="I75" s="167">
        <f t="shared" si="7"/>
        <v>0</v>
      </c>
      <c r="J75" s="167">
        <f t="shared" si="8"/>
        <v>0</v>
      </c>
      <c r="K75" s="10">
        <f t="shared" si="9"/>
        <v>0</v>
      </c>
      <c r="L75" s="10">
        <f t="shared" si="10"/>
        <v>0</v>
      </c>
      <c r="M75" s="10">
        <f t="shared" si="11"/>
        <v>0</v>
      </c>
      <c r="N75" s="11">
        <v>0</v>
      </c>
      <c r="O75" s="11"/>
      <c r="P75" s="162">
        <v>0</v>
      </c>
      <c r="Q75" s="162"/>
      <c r="R75" s="162">
        <v>0</v>
      </c>
      <c r="S75" s="162">
        <f t="shared" si="12"/>
        <v>0</v>
      </c>
      <c r="T75" s="162"/>
      <c r="U75" s="162"/>
      <c r="V75" s="162">
        <f t="shared" si="13"/>
        <v>0</v>
      </c>
      <c r="W75" s="11"/>
      <c r="X75" s="11">
        <v>0</v>
      </c>
      <c r="Y75" s="10"/>
      <c r="Z75" s="11">
        <v>0</v>
      </c>
    </row>
    <row r="76" spans="1:26" ht="24.95" customHeight="1" x14ac:dyDescent="0.25">
      <c r="A76" s="163">
        <v>47</v>
      </c>
      <c r="B76" s="164" t="s">
        <v>141</v>
      </c>
      <c r="C76" s="182" t="s">
        <v>142</v>
      </c>
      <c r="D76" s="164" t="s">
        <v>143</v>
      </c>
      <c r="E76" s="164" t="s">
        <v>99</v>
      </c>
      <c r="F76" s="165">
        <v>6</v>
      </c>
      <c r="G76" s="166"/>
      <c r="H76" s="166"/>
      <c r="I76" s="167">
        <f t="shared" si="7"/>
        <v>0</v>
      </c>
      <c r="J76" s="167">
        <f t="shared" si="8"/>
        <v>0</v>
      </c>
      <c r="K76" s="10">
        <f t="shared" si="9"/>
        <v>0</v>
      </c>
      <c r="L76" s="10">
        <f t="shared" si="10"/>
        <v>0</v>
      </c>
      <c r="M76" s="10">
        <f t="shared" si="11"/>
        <v>0</v>
      </c>
      <c r="N76" s="11">
        <v>0</v>
      </c>
      <c r="O76" s="11"/>
      <c r="P76" s="162">
        <v>0</v>
      </c>
      <c r="Q76" s="162"/>
      <c r="R76" s="162">
        <v>0</v>
      </c>
      <c r="S76" s="162">
        <f t="shared" si="12"/>
        <v>0</v>
      </c>
      <c r="T76" s="162"/>
      <c r="U76" s="162"/>
      <c r="V76" s="162">
        <f t="shared" si="13"/>
        <v>0</v>
      </c>
      <c r="W76" s="11"/>
      <c r="X76" s="11">
        <v>0</v>
      </c>
      <c r="Y76" s="10"/>
      <c r="Z76" s="11">
        <v>0</v>
      </c>
    </row>
    <row r="77" spans="1:26" ht="24.95" customHeight="1" x14ac:dyDescent="0.25">
      <c r="A77" s="163">
        <v>48</v>
      </c>
      <c r="B77" s="164" t="s">
        <v>141</v>
      </c>
      <c r="C77" s="182" t="s">
        <v>144</v>
      </c>
      <c r="D77" s="164" t="s">
        <v>145</v>
      </c>
      <c r="E77" s="164" t="s">
        <v>99</v>
      </c>
      <c r="F77" s="165">
        <v>6</v>
      </c>
      <c r="G77" s="166"/>
      <c r="H77" s="166"/>
      <c r="I77" s="167">
        <f t="shared" si="7"/>
        <v>0</v>
      </c>
      <c r="J77" s="167">
        <f t="shared" si="8"/>
        <v>0</v>
      </c>
      <c r="K77" s="10">
        <f t="shared" si="9"/>
        <v>0</v>
      </c>
      <c r="L77" s="10">
        <f t="shared" si="10"/>
        <v>0</v>
      </c>
      <c r="M77" s="10">
        <f t="shared" si="11"/>
        <v>0</v>
      </c>
      <c r="N77" s="11">
        <v>0</v>
      </c>
      <c r="O77" s="11"/>
      <c r="P77" s="162">
        <v>0</v>
      </c>
      <c r="Q77" s="162"/>
      <c r="R77" s="162">
        <v>0</v>
      </c>
      <c r="S77" s="162">
        <f t="shared" si="12"/>
        <v>0</v>
      </c>
      <c r="T77" s="162"/>
      <c r="U77" s="162"/>
      <c r="V77" s="162">
        <f t="shared" si="13"/>
        <v>0</v>
      </c>
      <c r="W77" s="11"/>
      <c r="X77" s="11">
        <v>0</v>
      </c>
      <c r="Y77" s="10"/>
      <c r="Z77" s="11">
        <v>0</v>
      </c>
    </row>
    <row r="78" spans="1:26" x14ac:dyDescent="0.25">
      <c r="A78" s="159"/>
      <c r="B78" s="11"/>
      <c r="C78" s="160" t="s">
        <v>127</v>
      </c>
      <c r="D78" s="161" t="s">
        <v>128</v>
      </c>
      <c r="E78" s="12"/>
      <c r="F78" s="158"/>
      <c r="G78" s="149">
        <f>ROUND((SUM(L70:L77))/1,2)</f>
        <v>0</v>
      </c>
      <c r="H78" s="149">
        <f>ROUND((SUM(M70:M77))/1,2)</f>
        <v>0</v>
      </c>
      <c r="I78" s="149">
        <f>ROUND((SUM(I70:I77))/1,2)</f>
        <v>0</v>
      </c>
      <c r="J78" s="149"/>
      <c r="K78" s="12"/>
      <c r="L78" s="12">
        <f>ROUND((SUM(L70:L77))/1,2)</f>
        <v>0</v>
      </c>
      <c r="M78" s="12">
        <f>ROUND((SUM(M70:M77))/1,2)</f>
        <v>0</v>
      </c>
      <c r="N78" s="12"/>
      <c r="O78" s="12"/>
      <c r="P78" s="158"/>
      <c r="Q78" s="158"/>
      <c r="R78" s="158"/>
      <c r="S78" s="158">
        <f>ROUND((SUM(S70:S77))/1,2)</f>
        <v>7.92</v>
      </c>
      <c r="T78" s="158"/>
      <c r="U78" s="158"/>
      <c r="V78" s="158">
        <f>ROUND((SUM(V70:V77))/1,2)</f>
        <v>0</v>
      </c>
      <c r="W78" s="11"/>
      <c r="X78" s="11"/>
      <c r="Y78" s="10"/>
      <c r="Z78" s="11"/>
    </row>
    <row r="79" spans="1:26" x14ac:dyDescent="0.25">
      <c r="A79" s="159"/>
      <c r="B79" s="11"/>
      <c r="C79" s="183"/>
      <c r="D79" s="11"/>
      <c r="E79" s="11"/>
      <c r="F79" s="162"/>
      <c r="G79" s="10"/>
      <c r="H79" s="10"/>
      <c r="I79" s="10"/>
      <c r="J79" s="10"/>
      <c r="K79" s="11"/>
      <c r="L79" s="11"/>
      <c r="M79" s="11"/>
      <c r="N79" s="11"/>
      <c r="O79" s="11"/>
      <c r="P79" s="162"/>
      <c r="Q79" s="162"/>
      <c r="R79" s="162"/>
      <c r="S79" s="162"/>
      <c r="T79" s="162"/>
      <c r="U79" s="162"/>
      <c r="V79" s="162"/>
      <c r="W79" s="11"/>
      <c r="X79" s="11"/>
      <c r="Y79" s="10"/>
      <c r="Z79" s="11"/>
    </row>
    <row r="80" spans="1:26" x14ac:dyDescent="0.25">
      <c r="A80" s="159"/>
      <c r="B80" s="11"/>
      <c r="C80" s="160" t="s">
        <v>146</v>
      </c>
      <c r="D80" s="161" t="s">
        <v>147</v>
      </c>
      <c r="E80" s="11"/>
      <c r="F80" s="162"/>
      <c r="G80" s="10"/>
      <c r="H80" s="10"/>
      <c r="I80" s="10"/>
      <c r="J80" s="10"/>
      <c r="K80" s="11"/>
      <c r="L80" s="11"/>
      <c r="M80" s="11"/>
      <c r="N80" s="11"/>
      <c r="O80" s="11"/>
      <c r="P80" s="162"/>
      <c r="Q80" s="162"/>
      <c r="R80" s="162"/>
      <c r="S80" s="162"/>
      <c r="T80" s="162"/>
      <c r="U80" s="162"/>
      <c r="V80" s="162"/>
      <c r="W80" s="11"/>
      <c r="X80" s="11"/>
      <c r="Y80" s="10"/>
      <c r="Z80" s="11"/>
    </row>
    <row r="81" spans="1:26" ht="24.95" customHeight="1" x14ac:dyDescent="0.25">
      <c r="A81" s="163">
        <v>49</v>
      </c>
      <c r="B81" s="164" t="s">
        <v>148</v>
      </c>
      <c r="C81" s="182" t="s">
        <v>149</v>
      </c>
      <c r="D81" s="164" t="s">
        <v>150</v>
      </c>
      <c r="E81" s="164" t="s">
        <v>99</v>
      </c>
      <c r="F81" s="165">
        <v>24.646000000000001</v>
      </c>
      <c r="G81" s="166"/>
      <c r="H81" s="166"/>
      <c r="I81" s="167">
        <f>ROUND(F81*(G81+H81),2)</f>
        <v>0</v>
      </c>
      <c r="J81" s="167">
        <f>ROUND(F81*(N81),2)</f>
        <v>0</v>
      </c>
      <c r="K81" s="10">
        <f>ROUND(F81*(O81),2)</f>
        <v>0</v>
      </c>
      <c r="L81" s="10">
        <f>ROUND(F81*(G81),2)</f>
        <v>0</v>
      </c>
      <c r="M81" s="10">
        <f>ROUND(F81*(H81),2)</f>
        <v>0</v>
      </c>
      <c r="N81" s="11">
        <v>0</v>
      </c>
      <c r="O81" s="11"/>
      <c r="P81" s="162">
        <v>0</v>
      </c>
      <c r="Q81" s="162"/>
      <c r="R81" s="162">
        <v>0</v>
      </c>
      <c r="S81" s="162">
        <f>ROUND(F81*(P81),3)</f>
        <v>0</v>
      </c>
      <c r="T81" s="162"/>
      <c r="U81" s="162"/>
      <c r="V81" s="162">
        <f>ROUND(F81*(X81),3)</f>
        <v>0</v>
      </c>
      <c r="W81" s="11"/>
      <c r="X81" s="11">
        <v>0</v>
      </c>
      <c r="Y81" s="10"/>
      <c r="Z81" s="11">
        <v>0</v>
      </c>
    </row>
    <row r="82" spans="1:26" x14ac:dyDescent="0.25">
      <c r="A82" s="159"/>
      <c r="B82" s="11"/>
      <c r="C82" s="160" t="s">
        <v>146</v>
      </c>
      <c r="D82" s="161" t="s">
        <v>147</v>
      </c>
      <c r="E82" s="12"/>
      <c r="F82" s="158"/>
      <c r="G82" s="149">
        <f>ROUND((SUM(L80:L81))/1,2)</f>
        <v>0</v>
      </c>
      <c r="H82" s="149">
        <f>ROUND((SUM(M80:M81))/1,2)</f>
        <v>0</v>
      </c>
      <c r="I82" s="149">
        <f>ROUND((SUM(I80:I81))/1,2)</f>
        <v>0</v>
      </c>
      <c r="J82" s="149"/>
      <c r="K82" s="12"/>
      <c r="L82" s="12">
        <f>ROUND((SUM(L80:L81))/1,2)</f>
        <v>0</v>
      </c>
      <c r="M82" s="12">
        <f>ROUND((SUM(M80:M81))/1,2)</f>
        <v>0</v>
      </c>
      <c r="N82" s="12"/>
      <c r="O82" s="12"/>
      <c r="P82" s="158"/>
      <c r="Q82" s="158"/>
      <c r="R82" s="158"/>
      <c r="S82" s="158">
        <f>ROUND((SUM(S80:S81))/1,2)</f>
        <v>0</v>
      </c>
      <c r="T82" s="158"/>
      <c r="U82" s="158"/>
      <c r="V82" s="158">
        <f>ROUND((SUM(V80:V81))/1,2)</f>
        <v>0</v>
      </c>
      <c r="W82" s="11"/>
      <c r="X82" s="11"/>
      <c r="Y82" s="10"/>
      <c r="Z82" s="11"/>
    </row>
    <row r="83" spans="1:26" x14ac:dyDescent="0.25">
      <c r="A83" s="159"/>
      <c r="B83" s="11"/>
      <c r="C83" s="183"/>
      <c r="D83" s="11"/>
      <c r="E83" s="11"/>
      <c r="F83" s="162"/>
      <c r="G83" s="10"/>
      <c r="H83" s="10"/>
      <c r="I83" s="10"/>
      <c r="J83" s="10"/>
      <c r="K83" s="11"/>
      <c r="L83" s="11"/>
      <c r="M83" s="11"/>
      <c r="N83" s="11"/>
      <c r="O83" s="11"/>
      <c r="P83" s="162"/>
      <c r="Q83" s="162"/>
      <c r="R83" s="162"/>
      <c r="S83" s="162"/>
      <c r="T83" s="162"/>
      <c r="U83" s="162"/>
      <c r="V83" s="162"/>
      <c r="W83" s="11"/>
      <c r="X83" s="11"/>
      <c r="Y83" s="10"/>
      <c r="Z83" s="11"/>
    </row>
    <row r="84" spans="1:26" x14ac:dyDescent="0.25">
      <c r="A84" s="159"/>
      <c r="B84" s="11"/>
      <c r="C84" s="160"/>
      <c r="D84" s="12" t="s">
        <v>22</v>
      </c>
      <c r="E84" s="12"/>
      <c r="F84" s="158"/>
      <c r="G84" s="149">
        <f>ROUND((SUM(L10:L83))/2,2)</f>
        <v>0</v>
      </c>
      <c r="H84" s="149">
        <f>ROUND((SUM(M10:M83))/2,2)</f>
        <v>0</v>
      </c>
      <c r="I84" s="149">
        <f>ROUND((SUM(I10:I83))/2,2)</f>
        <v>0</v>
      </c>
      <c r="J84" s="149"/>
      <c r="K84" s="12"/>
      <c r="L84" s="12">
        <f>ROUND((SUM(L10:L83))/2,2)</f>
        <v>0</v>
      </c>
      <c r="M84" s="12">
        <f>ROUND((SUM(M10:M83))/2,2)</f>
        <v>0</v>
      </c>
      <c r="N84" s="12"/>
      <c r="O84" s="12"/>
      <c r="P84" s="158"/>
      <c r="Q84" s="158"/>
      <c r="R84" s="158"/>
      <c r="S84" s="158">
        <f>ROUND((SUM(S10:S83))/2,2)</f>
        <v>19.8</v>
      </c>
      <c r="T84" s="158"/>
      <c r="U84" s="158"/>
      <c r="V84" s="158">
        <f>ROUND((SUM(V10:V83))/2,2)</f>
        <v>0</v>
      </c>
      <c r="W84" s="11"/>
      <c r="X84" s="11"/>
      <c r="Y84" s="10"/>
      <c r="Z84" s="11"/>
    </row>
    <row r="85" spans="1:26" x14ac:dyDescent="0.25">
      <c r="A85" s="159"/>
      <c r="B85" s="11"/>
      <c r="C85" s="183"/>
      <c r="D85" s="11"/>
      <c r="E85" s="11"/>
      <c r="F85" s="162"/>
      <c r="G85" s="10"/>
      <c r="H85" s="10"/>
      <c r="I85" s="10"/>
      <c r="J85" s="10"/>
      <c r="K85" s="11"/>
      <c r="L85" s="11"/>
      <c r="M85" s="11"/>
      <c r="N85" s="11"/>
      <c r="O85" s="11"/>
      <c r="P85" s="162"/>
      <c r="Q85" s="162"/>
      <c r="R85" s="162"/>
      <c r="S85" s="162"/>
      <c r="T85" s="162"/>
      <c r="U85" s="162"/>
      <c r="V85" s="162"/>
      <c r="W85" s="11"/>
      <c r="X85" s="11"/>
      <c r="Y85" s="10"/>
      <c r="Z85" s="11"/>
    </row>
    <row r="86" spans="1:26" x14ac:dyDescent="0.25">
      <c r="A86" s="159"/>
      <c r="B86" s="11"/>
      <c r="C86" s="160"/>
      <c r="D86" s="12" t="s">
        <v>151</v>
      </c>
      <c r="E86" s="11"/>
      <c r="F86" s="162"/>
      <c r="G86" s="10"/>
      <c r="H86" s="10"/>
      <c r="I86" s="10"/>
      <c r="J86" s="10"/>
      <c r="K86" s="11"/>
      <c r="L86" s="11"/>
      <c r="M86" s="11"/>
      <c r="N86" s="11"/>
      <c r="O86" s="11"/>
      <c r="P86" s="162"/>
      <c r="Q86" s="162"/>
      <c r="R86" s="162"/>
      <c r="S86" s="162"/>
      <c r="T86" s="162"/>
      <c r="U86" s="162"/>
      <c r="V86" s="162"/>
      <c r="W86" s="11"/>
      <c r="X86" s="11"/>
      <c r="Y86" s="10"/>
      <c r="Z86" s="11"/>
    </row>
    <row r="87" spans="1:26" x14ac:dyDescent="0.25">
      <c r="A87" s="159"/>
      <c r="B87" s="11"/>
      <c r="C87" s="160" t="s">
        <v>152</v>
      </c>
      <c r="D87" s="161" t="s">
        <v>153</v>
      </c>
      <c r="E87" s="11"/>
      <c r="F87" s="162"/>
      <c r="G87" s="10"/>
      <c r="H87" s="10"/>
      <c r="I87" s="10"/>
      <c r="J87" s="10"/>
      <c r="K87" s="11"/>
      <c r="L87" s="11"/>
      <c r="M87" s="11"/>
      <c r="N87" s="11"/>
      <c r="O87" s="11"/>
      <c r="P87" s="162"/>
      <c r="Q87" s="162"/>
      <c r="R87" s="162"/>
      <c r="S87" s="162"/>
      <c r="T87" s="162"/>
      <c r="U87" s="162"/>
      <c r="V87" s="162"/>
      <c r="W87" s="11"/>
      <c r="X87" s="11"/>
      <c r="Y87" s="10"/>
      <c r="Z87" s="11"/>
    </row>
    <row r="88" spans="1:26" ht="24.95" customHeight="1" x14ac:dyDescent="0.25">
      <c r="A88" s="163">
        <v>50</v>
      </c>
      <c r="B88" s="164" t="s">
        <v>154</v>
      </c>
      <c r="C88" s="182" t="s">
        <v>155</v>
      </c>
      <c r="D88" s="164" t="s">
        <v>156</v>
      </c>
      <c r="E88" s="164" t="s">
        <v>126</v>
      </c>
      <c r="F88" s="165">
        <v>7</v>
      </c>
      <c r="G88" s="166"/>
      <c r="H88" s="166"/>
      <c r="I88" s="167">
        <f t="shared" ref="I88:I109" si="14">ROUND(F88*(G88+H88),2)</f>
        <v>0</v>
      </c>
      <c r="J88" s="167">
        <f t="shared" ref="J88:J109" si="15">ROUND(F88*(N88),2)</f>
        <v>0</v>
      </c>
      <c r="K88" s="10">
        <f t="shared" ref="K88:K109" si="16">ROUND(F88*(O88),2)</f>
        <v>0</v>
      </c>
      <c r="L88" s="10">
        <f t="shared" ref="L88:L109" si="17">ROUND(F88*(G88),2)</f>
        <v>0</v>
      </c>
      <c r="M88" s="10">
        <f t="shared" ref="M88:M109" si="18">ROUND(F88*(H88),2)</f>
        <v>0</v>
      </c>
      <c r="N88" s="11">
        <v>0</v>
      </c>
      <c r="O88" s="11"/>
      <c r="P88" s="162">
        <v>4.0000000000000003E-5</v>
      </c>
      <c r="Q88" s="162"/>
      <c r="R88" s="162">
        <v>4.0000000000000003E-5</v>
      </c>
      <c r="S88" s="162">
        <f t="shared" ref="S88:S109" si="19">ROUND(F88*(P88),3)</f>
        <v>0</v>
      </c>
      <c r="T88" s="162"/>
      <c r="U88" s="162"/>
      <c r="V88" s="162">
        <f t="shared" ref="V88:V109" si="20">ROUND(F88*(X88),3)</f>
        <v>0</v>
      </c>
      <c r="W88" s="11"/>
      <c r="X88" s="11">
        <v>0</v>
      </c>
      <c r="Y88" s="10"/>
      <c r="Z88" s="11">
        <v>0</v>
      </c>
    </row>
    <row r="89" spans="1:26" ht="24.95" customHeight="1" x14ac:dyDescent="0.25">
      <c r="A89" s="169">
        <v>51</v>
      </c>
      <c r="B89" s="170" t="s">
        <v>106</v>
      </c>
      <c r="C89" s="184" t="s">
        <v>157</v>
      </c>
      <c r="D89" s="170" t="s">
        <v>158</v>
      </c>
      <c r="E89" s="170" t="s">
        <v>126</v>
      </c>
      <c r="F89" s="171">
        <v>1</v>
      </c>
      <c r="G89" s="172"/>
      <c r="H89" s="172"/>
      <c r="I89" s="173">
        <f t="shared" si="14"/>
        <v>0</v>
      </c>
      <c r="J89" s="173">
        <f t="shared" si="15"/>
        <v>0</v>
      </c>
      <c r="K89" s="10">
        <f t="shared" si="16"/>
        <v>0</v>
      </c>
      <c r="L89" s="10">
        <f t="shared" si="17"/>
        <v>0</v>
      </c>
      <c r="M89" s="10">
        <f t="shared" si="18"/>
        <v>0</v>
      </c>
      <c r="N89" s="11">
        <v>0</v>
      </c>
      <c r="O89" s="11"/>
      <c r="P89" s="162">
        <v>1.33E-3</v>
      </c>
      <c r="Q89" s="162"/>
      <c r="R89" s="162">
        <v>1.33E-3</v>
      </c>
      <c r="S89" s="162">
        <f t="shared" si="19"/>
        <v>1E-3</v>
      </c>
      <c r="T89" s="162"/>
      <c r="U89" s="162"/>
      <c r="V89" s="162">
        <f t="shared" si="20"/>
        <v>0</v>
      </c>
      <c r="W89" s="11"/>
      <c r="X89" s="11">
        <v>0</v>
      </c>
      <c r="Y89" s="10"/>
      <c r="Z89" s="11">
        <v>0</v>
      </c>
    </row>
    <row r="90" spans="1:26" ht="24.95" customHeight="1" x14ac:dyDescent="0.25">
      <c r="A90" s="169">
        <v>52</v>
      </c>
      <c r="B90" s="170" t="s">
        <v>106</v>
      </c>
      <c r="C90" s="184" t="s">
        <v>159</v>
      </c>
      <c r="D90" s="170" t="s">
        <v>160</v>
      </c>
      <c r="E90" s="170" t="s">
        <v>126</v>
      </c>
      <c r="F90" s="171">
        <v>7</v>
      </c>
      <c r="G90" s="172"/>
      <c r="H90" s="172"/>
      <c r="I90" s="173">
        <f t="shared" si="14"/>
        <v>0</v>
      </c>
      <c r="J90" s="173">
        <f t="shared" si="15"/>
        <v>0</v>
      </c>
      <c r="K90" s="10">
        <f t="shared" si="16"/>
        <v>0</v>
      </c>
      <c r="L90" s="10">
        <f t="shared" si="17"/>
        <v>0</v>
      </c>
      <c r="M90" s="10">
        <f t="shared" si="18"/>
        <v>0</v>
      </c>
      <c r="N90" s="11">
        <v>0</v>
      </c>
      <c r="O90" s="11"/>
      <c r="P90" s="162">
        <v>1.73E-3</v>
      </c>
      <c r="Q90" s="162"/>
      <c r="R90" s="162">
        <v>1.73E-3</v>
      </c>
      <c r="S90" s="162">
        <f t="shared" si="19"/>
        <v>1.2E-2</v>
      </c>
      <c r="T90" s="162"/>
      <c r="U90" s="162"/>
      <c r="V90" s="162">
        <f t="shared" si="20"/>
        <v>0</v>
      </c>
      <c r="W90" s="11"/>
      <c r="X90" s="11">
        <v>0</v>
      </c>
      <c r="Y90" s="10"/>
      <c r="Z90" s="11">
        <v>0</v>
      </c>
    </row>
    <row r="91" spans="1:26" ht="24.95" customHeight="1" x14ac:dyDescent="0.25">
      <c r="A91" s="169">
        <v>53</v>
      </c>
      <c r="B91" s="170" t="s">
        <v>106</v>
      </c>
      <c r="C91" s="184" t="s">
        <v>161</v>
      </c>
      <c r="D91" s="170" t="s">
        <v>162</v>
      </c>
      <c r="E91" s="170" t="s">
        <v>126</v>
      </c>
      <c r="F91" s="171">
        <v>6</v>
      </c>
      <c r="G91" s="172"/>
      <c r="H91" s="172"/>
      <c r="I91" s="173">
        <f t="shared" si="14"/>
        <v>0</v>
      </c>
      <c r="J91" s="173">
        <f t="shared" si="15"/>
        <v>0</v>
      </c>
      <c r="K91" s="10">
        <f t="shared" si="16"/>
        <v>0</v>
      </c>
      <c r="L91" s="10">
        <f t="shared" si="17"/>
        <v>0</v>
      </c>
      <c r="M91" s="10">
        <f t="shared" si="18"/>
        <v>0</v>
      </c>
      <c r="N91" s="11">
        <v>0</v>
      </c>
      <c r="O91" s="11"/>
      <c r="P91" s="162">
        <v>5.1000000000000004E-4</v>
      </c>
      <c r="Q91" s="162"/>
      <c r="R91" s="162">
        <v>5.1000000000000004E-4</v>
      </c>
      <c r="S91" s="162">
        <f t="shared" si="19"/>
        <v>3.0000000000000001E-3</v>
      </c>
      <c r="T91" s="162"/>
      <c r="U91" s="162"/>
      <c r="V91" s="162">
        <f t="shared" si="20"/>
        <v>0</v>
      </c>
      <c r="W91" s="11"/>
      <c r="X91" s="11">
        <v>0</v>
      </c>
      <c r="Y91" s="10"/>
      <c r="Z91" s="11">
        <v>0</v>
      </c>
    </row>
    <row r="92" spans="1:26" ht="24.95" customHeight="1" x14ac:dyDescent="0.25">
      <c r="A92" s="169">
        <v>54</v>
      </c>
      <c r="B92" s="170" t="s">
        <v>106</v>
      </c>
      <c r="C92" s="184" t="s">
        <v>163</v>
      </c>
      <c r="D92" s="170" t="s">
        <v>164</v>
      </c>
      <c r="E92" s="170" t="s">
        <v>126</v>
      </c>
      <c r="F92" s="171">
        <v>7</v>
      </c>
      <c r="G92" s="172"/>
      <c r="H92" s="172"/>
      <c r="I92" s="173">
        <f t="shared" si="14"/>
        <v>0</v>
      </c>
      <c r="J92" s="173">
        <f t="shared" si="15"/>
        <v>0</v>
      </c>
      <c r="K92" s="10">
        <f t="shared" si="16"/>
        <v>0</v>
      </c>
      <c r="L92" s="10">
        <f t="shared" si="17"/>
        <v>0</v>
      </c>
      <c r="M92" s="10">
        <f t="shared" si="18"/>
        <v>0</v>
      </c>
      <c r="N92" s="11">
        <v>0</v>
      </c>
      <c r="O92" s="11"/>
      <c r="P92" s="162">
        <v>0</v>
      </c>
      <c r="Q92" s="162"/>
      <c r="R92" s="162">
        <v>0</v>
      </c>
      <c r="S92" s="162">
        <f t="shared" si="19"/>
        <v>0</v>
      </c>
      <c r="T92" s="162"/>
      <c r="U92" s="162"/>
      <c r="V92" s="162">
        <f t="shared" si="20"/>
        <v>0</v>
      </c>
      <c r="W92" s="11"/>
      <c r="X92" s="11">
        <v>0</v>
      </c>
      <c r="Y92" s="10"/>
      <c r="Z92" s="11">
        <v>0</v>
      </c>
    </row>
    <row r="93" spans="1:26" ht="24.95" customHeight="1" x14ac:dyDescent="0.25">
      <c r="A93" s="163">
        <v>55</v>
      </c>
      <c r="B93" s="164" t="s">
        <v>154</v>
      </c>
      <c r="C93" s="182" t="s">
        <v>165</v>
      </c>
      <c r="D93" s="164" t="s">
        <v>166</v>
      </c>
      <c r="E93" s="164" t="s">
        <v>94</v>
      </c>
      <c r="F93" s="165">
        <v>222.191</v>
      </c>
      <c r="G93" s="166"/>
      <c r="H93" s="166"/>
      <c r="I93" s="167">
        <f t="shared" si="14"/>
        <v>0</v>
      </c>
      <c r="J93" s="167">
        <f t="shared" si="15"/>
        <v>0</v>
      </c>
      <c r="K93" s="10">
        <f t="shared" si="16"/>
        <v>0</v>
      </c>
      <c r="L93" s="10">
        <f t="shared" si="17"/>
        <v>0</v>
      </c>
      <c r="M93" s="10">
        <f t="shared" si="18"/>
        <v>0</v>
      </c>
      <c r="N93" s="11">
        <v>0</v>
      </c>
      <c r="O93" s="11"/>
      <c r="P93" s="162">
        <v>3.3000000000000005E-4</v>
      </c>
      <c r="Q93" s="162"/>
      <c r="R93" s="162">
        <v>3.3000000000000005E-4</v>
      </c>
      <c r="S93" s="162">
        <f t="shared" si="19"/>
        <v>7.2999999999999995E-2</v>
      </c>
      <c r="T93" s="162"/>
      <c r="U93" s="162"/>
      <c r="V93" s="162">
        <f t="shared" si="20"/>
        <v>0</v>
      </c>
      <c r="W93" s="11"/>
      <c r="X93" s="11">
        <v>0</v>
      </c>
      <c r="Y93" s="10"/>
      <c r="Z93" s="11">
        <v>0</v>
      </c>
    </row>
    <row r="94" spans="1:26" ht="24.95" customHeight="1" x14ac:dyDescent="0.25">
      <c r="A94" s="169">
        <v>56</v>
      </c>
      <c r="B94" s="170" t="s">
        <v>167</v>
      </c>
      <c r="C94" s="184" t="s">
        <v>168</v>
      </c>
      <c r="D94" s="170" t="s">
        <v>169</v>
      </c>
      <c r="E94" s="170" t="s">
        <v>94</v>
      </c>
      <c r="F94" s="171">
        <v>255.52</v>
      </c>
      <c r="G94" s="172"/>
      <c r="H94" s="172"/>
      <c r="I94" s="173">
        <f t="shared" si="14"/>
        <v>0</v>
      </c>
      <c r="J94" s="173">
        <f t="shared" si="15"/>
        <v>0</v>
      </c>
      <c r="K94" s="10">
        <f t="shared" si="16"/>
        <v>0</v>
      </c>
      <c r="L94" s="10">
        <f t="shared" si="17"/>
        <v>0</v>
      </c>
      <c r="M94" s="10">
        <f t="shared" si="18"/>
        <v>0</v>
      </c>
      <c r="N94" s="11">
        <v>0</v>
      </c>
      <c r="O94" s="11"/>
      <c r="P94" s="162">
        <v>0</v>
      </c>
      <c r="Q94" s="162"/>
      <c r="R94" s="162">
        <v>0</v>
      </c>
      <c r="S94" s="162">
        <f t="shared" si="19"/>
        <v>0</v>
      </c>
      <c r="T94" s="162"/>
      <c r="U94" s="162"/>
      <c r="V94" s="162">
        <f t="shared" si="20"/>
        <v>0</v>
      </c>
      <c r="W94" s="11"/>
      <c r="X94" s="11">
        <v>0</v>
      </c>
      <c r="Y94" s="10"/>
      <c r="Z94" s="11">
        <v>0</v>
      </c>
    </row>
    <row r="95" spans="1:26" ht="24.95" customHeight="1" x14ac:dyDescent="0.25">
      <c r="A95" s="163">
        <v>57</v>
      </c>
      <c r="B95" s="164" t="s">
        <v>154</v>
      </c>
      <c r="C95" s="182" t="s">
        <v>170</v>
      </c>
      <c r="D95" s="164" t="s">
        <v>171</v>
      </c>
      <c r="E95" s="164" t="s">
        <v>94</v>
      </c>
      <c r="F95" s="165">
        <v>172.31200000000001</v>
      </c>
      <c r="G95" s="166"/>
      <c r="H95" s="166"/>
      <c r="I95" s="167">
        <f t="shared" si="14"/>
        <v>0</v>
      </c>
      <c r="J95" s="167">
        <f t="shared" si="15"/>
        <v>0</v>
      </c>
      <c r="K95" s="10">
        <f t="shared" si="16"/>
        <v>0</v>
      </c>
      <c r="L95" s="10">
        <f t="shared" si="17"/>
        <v>0</v>
      </c>
      <c r="M95" s="10">
        <f t="shared" si="18"/>
        <v>0</v>
      </c>
      <c r="N95" s="11">
        <v>0</v>
      </c>
      <c r="O95" s="11"/>
      <c r="P95" s="162">
        <v>9.0000000000000006E-5</v>
      </c>
      <c r="Q95" s="162"/>
      <c r="R95" s="162">
        <v>9.0000000000000006E-5</v>
      </c>
      <c r="S95" s="162">
        <f t="shared" si="19"/>
        <v>1.6E-2</v>
      </c>
      <c r="T95" s="162"/>
      <c r="U95" s="162"/>
      <c r="V95" s="162">
        <f t="shared" si="20"/>
        <v>0</v>
      </c>
      <c r="W95" s="11"/>
      <c r="X95" s="11">
        <v>0</v>
      </c>
      <c r="Y95" s="10"/>
      <c r="Z95" s="11">
        <v>0</v>
      </c>
    </row>
    <row r="96" spans="1:26" ht="24.95" customHeight="1" x14ac:dyDescent="0.25">
      <c r="A96" s="169">
        <v>58</v>
      </c>
      <c r="B96" s="170" t="s">
        <v>167</v>
      </c>
      <c r="C96" s="184" t="s">
        <v>168</v>
      </c>
      <c r="D96" s="170" t="s">
        <v>169</v>
      </c>
      <c r="E96" s="170" t="s">
        <v>94</v>
      </c>
      <c r="F96" s="171">
        <v>227.88300000000001</v>
      </c>
      <c r="G96" s="172"/>
      <c r="H96" s="172"/>
      <c r="I96" s="173">
        <f t="shared" si="14"/>
        <v>0</v>
      </c>
      <c r="J96" s="173">
        <f t="shared" si="15"/>
        <v>0</v>
      </c>
      <c r="K96" s="10">
        <f t="shared" si="16"/>
        <v>0</v>
      </c>
      <c r="L96" s="10">
        <f t="shared" si="17"/>
        <v>0</v>
      </c>
      <c r="M96" s="10">
        <f t="shared" si="18"/>
        <v>0</v>
      </c>
      <c r="N96" s="11">
        <v>0</v>
      </c>
      <c r="O96" s="11"/>
      <c r="P96" s="162">
        <v>0</v>
      </c>
      <c r="Q96" s="162"/>
      <c r="R96" s="162">
        <v>0</v>
      </c>
      <c r="S96" s="162">
        <f t="shared" si="19"/>
        <v>0</v>
      </c>
      <c r="T96" s="162"/>
      <c r="U96" s="162"/>
      <c r="V96" s="162">
        <f t="shared" si="20"/>
        <v>0</v>
      </c>
      <c r="W96" s="11"/>
      <c r="X96" s="11">
        <v>0</v>
      </c>
      <c r="Y96" s="10"/>
      <c r="Z96" s="11">
        <v>0</v>
      </c>
    </row>
    <row r="97" spans="1:26" ht="24.95" customHeight="1" x14ac:dyDescent="0.25">
      <c r="A97" s="169">
        <v>59</v>
      </c>
      <c r="B97" s="170" t="s">
        <v>41</v>
      </c>
      <c r="C97" s="184" t="s">
        <v>172</v>
      </c>
      <c r="D97" s="170" t="s">
        <v>173</v>
      </c>
      <c r="E97" s="170" t="s">
        <v>38</v>
      </c>
      <c r="F97" s="171">
        <v>541.05999999999995</v>
      </c>
      <c r="G97" s="172"/>
      <c r="H97" s="172"/>
      <c r="I97" s="173">
        <f t="shared" si="14"/>
        <v>0</v>
      </c>
      <c r="J97" s="173">
        <f t="shared" si="15"/>
        <v>0</v>
      </c>
      <c r="K97" s="10">
        <f t="shared" si="16"/>
        <v>0</v>
      </c>
      <c r="L97" s="10">
        <f t="shared" si="17"/>
        <v>0</v>
      </c>
      <c r="M97" s="10">
        <f t="shared" si="18"/>
        <v>0</v>
      </c>
      <c r="N97" s="11">
        <v>0</v>
      </c>
      <c r="O97" s="11"/>
      <c r="P97" s="162">
        <v>0</v>
      </c>
      <c r="Q97" s="162"/>
      <c r="R97" s="162">
        <v>0</v>
      </c>
      <c r="S97" s="162">
        <f t="shared" si="19"/>
        <v>0</v>
      </c>
      <c r="T97" s="162"/>
      <c r="U97" s="162"/>
      <c r="V97" s="162">
        <f t="shared" si="20"/>
        <v>0</v>
      </c>
      <c r="W97" s="11"/>
      <c r="X97" s="11">
        <v>0</v>
      </c>
      <c r="Y97" s="10"/>
      <c r="Z97" s="11">
        <v>0</v>
      </c>
    </row>
    <row r="98" spans="1:26" ht="24.95" customHeight="1" x14ac:dyDescent="0.25">
      <c r="A98" s="163">
        <v>60</v>
      </c>
      <c r="B98" s="164" t="s">
        <v>154</v>
      </c>
      <c r="C98" s="182" t="s">
        <v>174</v>
      </c>
      <c r="D98" s="164" t="s">
        <v>175</v>
      </c>
      <c r="E98" s="164" t="s">
        <v>38</v>
      </c>
      <c r="F98" s="165">
        <v>9</v>
      </c>
      <c r="G98" s="166"/>
      <c r="H98" s="166"/>
      <c r="I98" s="167">
        <f t="shared" si="14"/>
        <v>0</v>
      </c>
      <c r="J98" s="167">
        <f t="shared" si="15"/>
        <v>0</v>
      </c>
      <c r="K98" s="10">
        <f t="shared" si="16"/>
        <v>0</v>
      </c>
      <c r="L98" s="10">
        <f t="shared" si="17"/>
        <v>0</v>
      </c>
      <c r="M98" s="10">
        <f t="shared" si="18"/>
        <v>0</v>
      </c>
      <c r="N98" s="11">
        <v>0</v>
      </c>
      <c r="O98" s="11"/>
      <c r="P98" s="162">
        <v>4.0000000000000003E-5</v>
      </c>
      <c r="Q98" s="162"/>
      <c r="R98" s="162">
        <v>4.0000000000000003E-5</v>
      </c>
      <c r="S98" s="162">
        <f t="shared" si="19"/>
        <v>0</v>
      </c>
      <c r="T98" s="162"/>
      <c r="U98" s="162"/>
      <c r="V98" s="162">
        <f t="shared" si="20"/>
        <v>0</v>
      </c>
      <c r="W98" s="11"/>
      <c r="X98" s="11">
        <v>0</v>
      </c>
      <c r="Y98" s="10"/>
      <c r="Z98" s="11">
        <v>0</v>
      </c>
    </row>
    <row r="99" spans="1:26" ht="24.95" customHeight="1" x14ac:dyDescent="0.25">
      <c r="A99" s="169">
        <v>61</v>
      </c>
      <c r="B99" s="170" t="s">
        <v>167</v>
      </c>
      <c r="C99" s="184" t="s">
        <v>176</v>
      </c>
      <c r="D99" s="170" t="s">
        <v>177</v>
      </c>
      <c r="E99" s="170" t="s">
        <v>94</v>
      </c>
      <c r="F99" s="171">
        <v>1.6</v>
      </c>
      <c r="G99" s="172"/>
      <c r="H99" s="172"/>
      <c r="I99" s="173">
        <f t="shared" si="14"/>
        <v>0</v>
      </c>
      <c r="J99" s="173">
        <f t="shared" si="15"/>
        <v>0</v>
      </c>
      <c r="K99" s="10">
        <f t="shared" si="16"/>
        <v>0</v>
      </c>
      <c r="L99" s="10">
        <f t="shared" si="17"/>
        <v>0</v>
      </c>
      <c r="M99" s="10">
        <f t="shared" si="18"/>
        <v>0</v>
      </c>
      <c r="N99" s="11">
        <v>0</v>
      </c>
      <c r="O99" s="11"/>
      <c r="P99" s="162">
        <v>0</v>
      </c>
      <c r="Q99" s="162"/>
      <c r="R99" s="162">
        <v>0</v>
      </c>
      <c r="S99" s="162">
        <f t="shared" si="19"/>
        <v>0</v>
      </c>
      <c r="T99" s="162"/>
      <c r="U99" s="162"/>
      <c r="V99" s="162">
        <f t="shared" si="20"/>
        <v>0</v>
      </c>
      <c r="W99" s="11"/>
      <c r="X99" s="11">
        <v>0</v>
      </c>
      <c r="Y99" s="10"/>
      <c r="Z99" s="11">
        <v>0</v>
      </c>
    </row>
    <row r="100" spans="1:26" ht="24.95" customHeight="1" x14ac:dyDescent="0.25">
      <c r="A100" s="169">
        <v>62</v>
      </c>
      <c r="B100" s="170" t="s">
        <v>106</v>
      </c>
      <c r="C100" s="184" t="s">
        <v>178</v>
      </c>
      <c r="D100" s="170" t="s">
        <v>179</v>
      </c>
      <c r="E100" s="170" t="s">
        <v>38</v>
      </c>
      <c r="F100" s="171">
        <v>9</v>
      </c>
      <c r="G100" s="172"/>
      <c r="H100" s="172"/>
      <c r="I100" s="173">
        <f t="shared" si="14"/>
        <v>0</v>
      </c>
      <c r="J100" s="173">
        <f t="shared" si="15"/>
        <v>0</v>
      </c>
      <c r="K100" s="10">
        <f t="shared" si="16"/>
        <v>0</v>
      </c>
      <c r="L100" s="10">
        <f t="shared" si="17"/>
        <v>0</v>
      </c>
      <c r="M100" s="10">
        <f t="shared" si="18"/>
        <v>0</v>
      </c>
      <c r="N100" s="11">
        <v>0</v>
      </c>
      <c r="O100" s="11"/>
      <c r="P100" s="162">
        <v>0</v>
      </c>
      <c r="Q100" s="162"/>
      <c r="R100" s="162">
        <v>0</v>
      </c>
      <c r="S100" s="162">
        <f t="shared" si="19"/>
        <v>0</v>
      </c>
      <c r="T100" s="162"/>
      <c r="U100" s="162"/>
      <c r="V100" s="162">
        <f t="shared" si="20"/>
        <v>0</v>
      </c>
      <c r="W100" s="11"/>
      <c r="X100" s="11">
        <v>0</v>
      </c>
      <c r="Y100" s="10"/>
      <c r="Z100" s="11">
        <v>0</v>
      </c>
    </row>
    <row r="101" spans="1:26" ht="24.95" customHeight="1" x14ac:dyDescent="0.25">
      <c r="A101" s="169">
        <v>63</v>
      </c>
      <c r="B101" s="170" t="s">
        <v>41</v>
      </c>
      <c r="C101" s="184" t="s">
        <v>180</v>
      </c>
      <c r="D101" s="170" t="s">
        <v>181</v>
      </c>
      <c r="E101" s="170" t="s">
        <v>38</v>
      </c>
      <c r="F101" s="171">
        <v>20</v>
      </c>
      <c r="G101" s="172"/>
      <c r="H101" s="172"/>
      <c r="I101" s="173">
        <f t="shared" si="14"/>
        <v>0</v>
      </c>
      <c r="J101" s="173">
        <f t="shared" si="15"/>
        <v>0</v>
      </c>
      <c r="K101" s="10">
        <f t="shared" si="16"/>
        <v>0</v>
      </c>
      <c r="L101" s="10">
        <f t="shared" si="17"/>
        <v>0</v>
      </c>
      <c r="M101" s="10">
        <f t="shared" si="18"/>
        <v>0</v>
      </c>
      <c r="N101" s="11">
        <v>0</v>
      </c>
      <c r="O101" s="11"/>
      <c r="P101" s="162">
        <v>0</v>
      </c>
      <c r="Q101" s="162"/>
      <c r="R101" s="162">
        <v>0</v>
      </c>
      <c r="S101" s="162">
        <f t="shared" si="19"/>
        <v>0</v>
      </c>
      <c r="T101" s="162"/>
      <c r="U101" s="162"/>
      <c r="V101" s="162">
        <f t="shared" si="20"/>
        <v>0</v>
      </c>
      <c r="W101" s="11"/>
      <c r="X101" s="11">
        <v>0</v>
      </c>
      <c r="Y101" s="10"/>
      <c r="Z101" s="11">
        <v>0</v>
      </c>
    </row>
    <row r="102" spans="1:26" ht="24.95" customHeight="1" x14ac:dyDescent="0.25">
      <c r="A102" s="163">
        <v>64</v>
      </c>
      <c r="B102" s="164" t="s">
        <v>154</v>
      </c>
      <c r="C102" s="182" t="s">
        <v>182</v>
      </c>
      <c r="D102" s="164" t="s">
        <v>183</v>
      </c>
      <c r="E102" s="164" t="s">
        <v>38</v>
      </c>
      <c r="F102" s="165">
        <v>46</v>
      </c>
      <c r="G102" s="166"/>
      <c r="H102" s="166"/>
      <c r="I102" s="167">
        <f t="shared" si="14"/>
        <v>0</v>
      </c>
      <c r="J102" s="167">
        <f t="shared" si="15"/>
        <v>0</v>
      </c>
      <c r="K102" s="10">
        <f t="shared" si="16"/>
        <v>0</v>
      </c>
      <c r="L102" s="10">
        <f t="shared" si="17"/>
        <v>0</v>
      </c>
      <c r="M102" s="10">
        <f t="shared" si="18"/>
        <v>0</v>
      </c>
      <c r="N102" s="11">
        <v>0</v>
      </c>
      <c r="O102" s="11"/>
      <c r="P102" s="162">
        <v>4.0000000000000003E-5</v>
      </c>
      <c r="Q102" s="162"/>
      <c r="R102" s="162">
        <v>4.0000000000000003E-5</v>
      </c>
      <c r="S102" s="162">
        <f t="shared" si="19"/>
        <v>2E-3</v>
      </c>
      <c r="T102" s="162"/>
      <c r="U102" s="162"/>
      <c r="V102" s="162">
        <f t="shared" si="20"/>
        <v>0</v>
      </c>
      <c r="W102" s="11"/>
      <c r="X102" s="11">
        <v>0</v>
      </c>
      <c r="Y102" s="10"/>
      <c r="Z102" s="11">
        <v>0</v>
      </c>
    </row>
    <row r="103" spans="1:26" ht="24.95" customHeight="1" x14ac:dyDescent="0.25">
      <c r="A103" s="169">
        <v>65</v>
      </c>
      <c r="B103" s="170" t="s">
        <v>41</v>
      </c>
      <c r="C103" s="184" t="s">
        <v>184</v>
      </c>
      <c r="D103" s="170" t="s">
        <v>185</v>
      </c>
      <c r="E103" s="170" t="s">
        <v>94</v>
      </c>
      <c r="F103" s="171">
        <v>1.04</v>
      </c>
      <c r="G103" s="172"/>
      <c r="H103" s="172"/>
      <c r="I103" s="173">
        <f t="shared" si="14"/>
        <v>0</v>
      </c>
      <c r="J103" s="173">
        <f t="shared" si="15"/>
        <v>0</v>
      </c>
      <c r="K103" s="10">
        <f t="shared" si="16"/>
        <v>0</v>
      </c>
      <c r="L103" s="10">
        <f t="shared" si="17"/>
        <v>0</v>
      </c>
      <c r="M103" s="10">
        <f t="shared" si="18"/>
        <v>0</v>
      </c>
      <c r="N103" s="11">
        <v>0</v>
      </c>
      <c r="O103" s="11"/>
      <c r="P103" s="162">
        <v>0</v>
      </c>
      <c r="Q103" s="162"/>
      <c r="R103" s="162">
        <v>0</v>
      </c>
      <c r="S103" s="162">
        <f t="shared" si="19"/>
        <v>0</v>
      </c>
      <c r="T103" s="162"/>
      <c r="U103" s="162"/>
      <c r="V103" s="162">
        <f t="shared" si="20"/>
        <v>0</v>
      </c>
      <c r="W103" s="11"/>
      <c r="X103" s="11">
        <v>0</v>
      </c>
      <c r="Y103" s="10"/>
      <c r="Z103" s="11">
        <v>0</v>
      </c>
    </row>
    <row r="104" spans="1:26" ht="24.95" customHeight="1" x14ac:dyDescent="0.25">
      <c r="A104" s="169">
        <v>66</v>
      </c>
      <c r="B104" s="170" t="s">
        <v>41</v>
      </c>
      <c r="C104" s="184" t="s">
        <v>186</v>
      </c>
      <c r="D104" s="170" t="s">
        <v>187</v>
      </c>
      <c r="E104" s="170" t="s">
        <v>38</v>
      </c>
      <c r="F104" s="171">
        <v>4</v>
      </c>
      <c r="G104" s="172"/>
      <c r="H104" s="172"/>
      <c r="I104" s="173">
        <f t="shared" si="14"/>
        <v>0</v>
      </c>
      <c r="J104" s="173">
        <f t="shared" si="15"/>
        <v>0</v>
      </c>
      <c r="K104" s="10">
        <f t="shared" si="16"/>
        <v>0</v>
      </c>
      <c r="L104" s="10">
        <f t="shared" si="17"/>
        <v>0</v>
      </c>
      <c r="M104" s="10">
        <f t="shared" si="18"/>
        <v>0</v>
      </c>
      <c r="N104" s="11">
        <v>0</v>
      </c>
      <c r="O104" s="11"/>
      <c r="P104" s="162">
        <v>0</v>
      </c>
      <c r="Q104" s="162"/>
      <c r="R104" s="162">
        <v>0</v>
      </c>
      <c r="S104" s="162">
        <f t="shared" si="19"/>
        <v>0</v>
      </c>
      <c r="T104" s="162"/>
      <c r="U104" s="162"/>
      <c r="V104" s="162">
        <f t="shared" si="20"/>
        <v>0</v>
      </c>
      <c r="W104" s="11"/>
      <c r="X104" s="11">
        <v>0</v>
      </c>
      <c r="Y104" s="10"/>
      <c r="Z104" s="11">
        <v>0</v>
      </c>
    </row>
    <row r="105" spans="1:26" ht="24.95" customHeight="1" x14ac:dyDescent="0.25">
      <c r="A105" s="169">
        <v>67</v>
      </c>
      <c r="B105" s="170" t="s">
        <v>41</v>
      </c>
      <c r="C105" s="184" t="s">
        <v>188</v>
      </c>
      <c r="D105" s="170" t="s">
        <v>189</v>
      </c>
      <c r="E105" s="170" t="s">
        <v>38</v>
      </c>
      <c r="F105" s="171">
        <v>2</v>
      </c>
      <c r="G105" s="172"/>
      <c r="H105" s="172"/>
      <c r="I105" s="173">
        <f t="shared" si="14"/>
        <v>0</v>
      </c>
      <c r="J105" s="173">
        <f t="shared" si="15"/>
        <v>0</v>
      </c>
      <c r="K105" s="10">
        <f t="shared" si="16"/>
        <v>0</v>
      </c>
      <c r="L105" s="10">
        <f t="shared" si="17"/>
        <v>0</v>
      </c>
      <c r="M105" s="10">
        <f t="shared" si="18"/>
        <v>0</v>
      </c>
      <c r="N105" s="11">
        <v>0</v>
      </c>
      <c r="O105" s="11"/>
      <c r="P105" s="162">
        <v>0</v>
      </c>
      <c r="Q105" s="162"/>
      <c r="R105" s="162">
        <v>0</v>
      </c>
      <c r="S105" s="162">
        <f t="shared" si="19"/>
        <v>0</v>
      </c>
      <c r="T105" s="162"/>
      <c r="U105" s="162"/>
      <c r="V105" s="162">
        <f t="shared" si="20"/>
        <v>0</v>
      </c>
      <c r="W105" s="11"/>
      <c r="X105" s="11">
        <v>0</v>
      </c>
      <c r="Y105" s="10"/>
      <c r="Z105" s="11">
        <v>0</v>
      </c>
    </row>
    <row r="106" spans="1:26" ht="24.95" customHeight="1" x14ac:dyDescent="0.25">
      <c r="A106" s="163">
        <v>68</v>
      </c>
      <c r="B106" s="164" t="s">
        <v>154</v>
      </c>
      <c r="C106" s="182" t="s">
        <v>190</v>
      </c>
      <c r="D106" s="164" t="s">
        <v>191</v>
      </c>
      <c r="E106" s="164" t="s">
        <v>34</v>
      </c>
      <c r="F106" s="165">
        <v>86</v>
      </c>
      <c r="G106" s="166"/>
      <c r="H106" s="166"/>
      <c r="I106" s="167">
        <f t="shared" si="14"/>
        <v>0</v>
      </c>
      <c r="J106" s="167">
        <f t="shared" si="15"/>
        <v>0</v>
      </c>
      <c r="K106" s="10">
        <f t="shared" si="16"/>
        <v>0</v>
      </c>
      <c r="L106" s="10">
        <f t="shared" si="17"/>
        <v>0</v>
      </c>
      <c r="M106" s="10">
        <f t="shared" si="18"/>
        <v>0</v>
      </c>
      <c r="N106" s="11">
        <v>0</v>
      </c>
      <c r="O106" s="11"/>
      <c r="P106" s="162">
        <v>3.0000000000000001E-5</v>
      </c>
      <c r="Q106" s="162"/>
      <c r="R106" s="162">
        <v>3.0000000000000001E-5</v>
      </c>
      <c r="S106" s="162">
        <f t="shared" si="19"/>
        <v>3.0000000000000001E-3</v>
      </c>
      <c r="T106" s="162"/>
      <c r="U106" s="162"/>
      <c r="V106" s="162">
        <f t="shared" si="20"/>
        <v>0</v>
      </c>
      <c r="W106" s="11"/>
      <c r="X106" s="11">
        <v>0</v>
      </c>
      <c r="Y106" s="10"/>
      <c r="Z106" s="11">
        <v>0</v>
      </c>
    </row>
    <row r="107" spans="1:26" ht="24.95" customHeight="1" x14ac:dyDescent="0.25">
      <c r="A107" s="163">
        <v>69</v>
      </c>
      <c r="B107" s="164" t="s">
        <v>154</v>
      </c>
      <c r="C107" s="182" t="s">
        <v>192</v>
      </c>
      <c r="D107" s="164" t="s">
        <v>193</v>
      </c>
      <c r="E107" s="164" t="s">
        <v>94</v>
      </c>
      <c r="F107" s="165">
        <v>208</v>
      </c>
      <c r="G107" s="166"/>
      <c r="H107" s="166"/>
      <c r="I107" s="167">
        <f t="shared" si="14"/>
        <v>0</v>
      </c>
      <c r="J107" s="167">
        <f t="shared" si="15"/>
        <v>0</v>
      </c>
      <c r="K107" s="10">
        <f t="shared" si="16"/>
        <v>0</v>
      </c>
      <c r="L107" s="10">
        <f t="shared" si="17"/>
        <v>0</v>
      </c>
      <c r="M107" s="10">
        <f t="shared" si="18"/>
        <v>0</v>
      </c>
      <c r="N107" s="11">
        <v>0</v>
      </c>
      <c r="O107" s="11"/>
      <c r="P107" s="162">
        <v>0</v>
      </c>
      <c r="Q107" s="162"/>
      <c r="R107" s="162">
        <v>0</v>
      </c>
      <c r="S107" s="162">
        <f t="shared" si="19"/>
        <v>0</v>
      </c>
      <c r="T107" s="162"/>
      <c r="U107" s="162"/>
      <c r="V107" s="162">
        <f t="shared" si="20"/>
        <v>0</v>
      </c>
      <c r="W107" s="11"/>
      <c r="X107" s="11">
        <v>0</v>
      </c>
      <c r="Y107" s="10"/>
      <c r="Z107" s="11">
        <v>0</v>
      </c>
    </row>
    <row r="108" spans="1:26" ht="24.95" customHeight="1" x14ac:dyDescent="0.25">
      <c r="A108" s="169">
        <v>70</v>
      </c>
      <c r="B108" s="170" t="s">
        <v>167</v>
      </c>
      <c r="C108" s="184" t="s">
        <v>194</v>
      </c>
      <c r="D108" s="170" t="s">
        <v>195</v>
      </c>
      <c r="E108" s="170" t="s">
        <v>94</v>
      </c>
      <c r="F108" s="171">
        <v>239.2</v>
      </c>
      <c r="G108" s="172"/>
      <c r="H108" s="172"/>
      <c r="I108" s="173">
        <f t="shared" si="14"/>
        <v>0</v>
      </c>
      <c r="J108" s="173">
        <f t="shared" si="15"/>
        <v>0</v>
      </c>
      <c r="K108" s="10">
        <f t="shared" si="16"/>
        <v>0</v>
      </c>
      <c r="L108" s="10">
        <f t="shared" si="17"/>
        <v>0</v>
      </c>
      <c r="M108" s="10">
        <f t="shared" si="18"/>
        <v>0</v>
      </c>
      <c r="N108" s="11">
        <v>0</v>
      </c>
      <c r="O108" s="11"/>
      <c r="P108" s="162">
        <v>0</v>
      </c>
      <c r="Q108" s="162"/>
      <c r="R108" s="162">
        <v>0</v>
      </c>
      <c r="S108" s="162">
        <f t="shared" si="19"/>
        <v>0</v>
      </c>
      <c r="T108" s="162"/>
      <c r="U108" s="162"/>
      <c r="V108" s="162">
        <f t="shared" si="20"/>
        <v>0</v>
      </c>
      <c r="W108" s="11"/>
      <c r="X108" s="11">
        <v>0</v>
      </c>
      <c r="Y108" s="10"/>
      <c r="Z108" s="11">
        <v>0</v>
      </c>
    </row>
    <row r="109" spans="1:26" ht="24.95" customHeight="1" x14ac:dyDescent="0.25">
      <c r="A109" s="163">
        <v>71</v>
      </c>
      <c r="B109" s="164" t="s">
        <v>154</v>
      </c>
      <c r="C109" s="182" t="s">
        <v>196</v>
      </c>
      <c r="D109" s="164" t="s">
        <v>197</v>
      </c>
      <c r="E109" s="164" t="s">
        <v>99</v>
      </c>
      <c r="F109" s="165">
        <v>1.1319999999999999</v>
      </c>
      <c r="G109" s="166"/>
      <c r="H109" s="166"/>
      <c r="I109" s="167">
        <f t="shared" si="14"/>
        <v>0</v>
      </c>
      <c r="J109" s="167">
        <f t="shared" si="15"/>
        <v>0</v>
      </c>
      <c r="K109" s="10">
        <f t="shared" si="16"/>
        <v>0</v>
      </c>
      <c r="L109" s="10">
        <f t="shared" si="17"/>
        <v>0</v>
      </c>
      <c r="M109" s="10">
        <f t="shared" si="18"/>
        <v>0</v>
      </c>
      <c r="N109" s="11">
        <v>0</v>
      </c>
      <c r="O109" s="11"/>
      <c r="P109" s="162">
        <v>0</v>
      </c>
      <c r="Q109" s="162"/>
      <c r="R109" s="162">
        <v>0</v>
      </c>
      <c r="S109" s="162">
        <f t="shared" si="19"/>
        <v>0</v>
      </c>
      <c r="T109" s="162"/>
      <c r="U109" s="162"/>
      <c r="V109" s="162">
        <f t="shared" si="20"/>
        <v>0</v>
      </c>
      <c r="W109" s="11"/>
      <c r="X109" s="11">
        <v>0</v>
      </c>
      <c r="Y109" s="10"/>
      <c r="Z109" s="11">
        <v>0</v>
      </c>
    </row>
    <row r="110" spans="1:26" x14ac:dyDescent="0.25">
      <c r="A110" s="159"/>
      <c r="B110" s="11"/>
      <c r="C110" s="160" t="s">
        <v>152</v>
      </c>
      <c r="D110" s="161" t="s">
        <v>153</v>
      </c>
      <c r="E110" s="12"/>
      <c r="F110" s="158"/>
      <c r="G110" s="149">
        <f>ROUND((SUM(L87:L109))/1,2)</f>
        <v>0</v>
      </c>
      <c r="H110" s="149">
        <f>ROUND((SUM(M87:M109))/1,2)</f>
        <v>0</v>
      </c>
      <c r="I110" s="149">
        <f>ROUND((SUM(I87:I109))/1,2)</f>
        <v>0</v>
      </c>
      <c r="J110" s="149"/>
      <c r="K110" s="12"/>
      <c r="L110" s="12">
        <f>ROUND((SUM(L87:L109))/1,2)</f>
        <v>0</v>
      </c>
      <c r="M110" s="12">
        <f>ROUND((SUM(M87:M109))/1,2)</f>
        <v>0</v>
      </c>
      <c r="N110" s="12"/>
      <c r="O110" s="12"/>
      <c r="P110" s="158"/>
      <c r="Q110" s="158"/>
      <c r="R110" s="158"/>
      <c r="S110" s="158">
        <f>ROUND((SUM(S87:S109))/1,2)</f>
        <v>0.11</v>
      </c>
      <c r="T110" s="158"/>
      <c r="U110" s="158"/>
      <c r="V110" s="158">
        <f>ROUND((SUM(V87:V109))/1,2)</f>
        <v>0</v>
      </c>
      <c r="W110" s="11"/>
      <c r="X110" s="11"/>
      <c r="Y110" s="10"/>
      <c r="Z110" s="11"/>
    </row>
    <row r="111" spans="1:26" x14ac:dyDescent="0.25">
      <c r="A111" s="159"/>
      <c r="B111" s="11"/>
      <c r="C111" s="183"/>
      <c r="D111" s="11"/>
      <c r="E111" s="11"/>
      <c r="F111" s="162"/>
      <c r="G111" s="10"/>
      <c r="H111" s="10"/>
      <c r="I111" s="10"/>
      <c r="J111" s="10"/>
      <c r="K111" s="11"/>
      <c r="L111" s="11"/>
      <c r="M111" s="11"/>
      <c r="N111" s="11"/>
      <c r="O111" s="11"/>
      <c r="P111" s="162"/>
      <c r="Q111" s="162"/>
      <c r="R111" s="162"/>
      <c r="S111" s="162"/>
      <c r="T111" s="162"/>
      <c r="U111" s="162"/>
      <c r="V111" s="162"/>
      <c r="W111" s="11"/>
      <c r="X111" s="11"/>
      <c r="Y111" s="10"/>
      <c r="Z111" s="11"/>
    </row>
    <row r="112" spans="1:26" x14ac:dyDescent="0.25">
      <c r="A112" s="159"/>
      <c r="B112" s="11"/>
      <c r="C112" s="160" t="s">
        <v>198</v>
      </c>
      <c r="D112" s="161" t="s">
        <v>199</v>
      </c>
      <c r="E112" s="11"/>
      <c r="F112" s="162"/>
      <c r="G112" s="10"/>
      <c r="H112" s="10"/>
      <c r="I112" s="10"/>
      <c r="J112" s="10"/>
      <c r="K112" s="11"/>
      <c r="L112" s="11"/>
      <c r="M112" s="11"/>
      <c r="N112" s="11"/>
      <c r="O112" s="11"/>
      <c r="P112" s="162"/>
      <c r="Q112" s="162"/>
      <c r="R112" s="162"/>
      <c r="S112" s="162"/>
      <c r="T112" s="162"/>
      <c r="U112" s="162"/>
      <c r="V112" s="162"/>
      <c r="W112" s="11"/>
      <c r="X112" s="11"/>
      <c r="Y112" s="10"/>
      <c r="Z112" s="11"/>
    </row>
    <row r="113" spans="1:26" ht="24.95" customHeight="1" x14ac:dyDescent="0.25">
      <c r="A113" s="163">
        <v>72</v>
      </c>
      <c r="B113" s="164" t="s">
        <v>200</v>
      </c>
      <c r="C113" s="182" t="s">
        <v>201</v>
      </c>
      <c r="D113" s="164" t="s">
        <v>202</v>
      </c>
      <c r="E113" s="164" t="s">
        <v>94</v>
      </c>
      <c r="F113" s="165">
        <v>172.31200000000001</v>
      </c>
      <c r="G113" s="166"/>
      <c r="H113" s="166"/>
      <c r="I113" s="167">
        <f>ROUND(F113*(G113+H113),2)</f>
        <v>0</v>
      </c>
      <c r="J113" s="167">
        <f>ROUND(F113*(N113),2)</f>
        <v>0</v>
      </c>
      <c r="K113" s="10">
        <f>ROUND(F113*(O113),2)</f>
        <v>0</v>
      </c>
      <c r="L113" s="10">
        <f>ROUND(F113*(G113),2)</f>
        <v>0</v>
      </c>
      <c r="M113" s="10">
        <f>ROUND(F113*(H113),2)</f>
        <v>0</v>
      </c>
      <c r="N113" s="11">
        <v>0</v>
      </c>
      <c r="O113" s="11"/>
      <c r="P113" s="162">
        <v>1.085E-3</v>
      </c>
      <c r="Q113" s="162"/>
      <c r="R113" s="162">
        <v>1.085E-3</v>
      </c>
      <c r="S113" s="162">
        <f>ROUND(F113*(P113),3)</f>
        <v>0.187</v>
      </c>
      <c r="T113" s="162"/>
      <c r="U113" s="162"/>
      <c r="V113" s="162">
        <f>ROUND(F113*(X113),3)</f>
        <v>0</v>
      </c>
      <c r="W113" s="11"/>
      <c r="X113" s="11">
        <v>0</v>
      </c>
      <c r="Y113" s="10"/>
      <c r="Z113" s="11">
        <v>0</v>
      </c>
    </row>
    <row r="114" spans="1:26" ht="24.95" customHeight="1" x14ac:dyDescent="0.25">
      <c r="A114" s="169">
        <v>73</v>
      </c>
      <c r="B114" s="170" t="s">
        <v>41</v>
      </c>
      <c r="C114" s="184" t="s">
        <v>203</v>
      </c>
      <c r="D114" s="170" t="s">
        <v>204</v>
      </c>
      <c r="E114" s="170" t="s">
        <v>94</v>
      </c>
      <c r="F114" s="171">
        <v>396.31900000000002</v>
      </c>
      <c r="G114" s="172"/>
      <c r="H114" s="172"/>
      <c r="I114" s="173">
        <f>ROUND(F114*(G114+H114),2)</f>
        <v>0</v>
      </c>
      <c r="J114" s="173">
        <f>ROUND(F114*(N114),2)</f>
        <v>0</v>
      </c>
      <c r="K114" s="10">
        <f>ROUND(F114*(O114),2)</f>
        <v>0</v>
      </c>
      <c r="L114" s="10">
        <f>ROUND(F114*(G114),2)</f>
        <v>0</v>
      </c>
      <c r="M114" s="10">
        <f>ROUND(F114*(H114),2)</f>
        <v>0</v>
      </c>
      <c r="N114" s="11">
        <v>0</v>
      </c>
      <c r="O114" s="11"/>
      <c r="P114" s="162">
        <v>0</v>
      </c>
      <c r="Q114" s="162"/>
      <c r="R114" s="162">
        <v>0</v>
      </c>
      <c r="S114" s="162">
        <f>ROUND(F114*(P114),3)</f>
        <v>0</v>
      </c>
      <c r="T114" s="162"/>
      <c r="U114" s="162"/>
      <c r="V114" s="162">
        <f>ROUND(F114*(X114),3)</f>
        <v>0</v>
      </c>
      <c r="W114" s="11"/>
      <c r="X114" s="11">
        <v>0</v>
      </c>
      <c r="Y114" s="10"/>
      <c r="Z114" s="11">
        <v>0</v>
      </c>
    </row>
    <row r="115" spans="1:26" ht="24.95" customHeight="1" x14ac:dyDescent="0.25">
      <c r="A115" s="163">
        <v>74</v>
      </c>
      <c r="B115" s="164" t="s">
        <v>205</v>
      </c>
      <c r="C115" s="182" t="s">
        <v>206</v>
      </c>
      <c r="D115" s="164" t="s">
        <v>207</v>
      </c>
      <c r="E115" s="164" t="s">
        <v>99</v>
      </c>
      <c r="F115" s="165">
        <v>2.5779999999999998</v>
      </c>
      <c r="G115" s="166"/>
      <c r="H115" s="166"/>
      <c r="I115" s="167">
        <f>ROUND(F115*(G115+H115),2)</f>
        <v>0</v>
      </c>
      <c r="J115" s="167">
        <f>ROUND(F115*(N115),2)</f>
        <v>0</v>
      </c>
      <c r="K115" s="10">
        <f>ROUND(F115*(O115),2)</f>
        <v>0</v>
      </c>
      <c r="L115" s="10">
        <f>ROUND(F115*(G115),2)</f>
        <v>0</v>
      </c>
      <c r="M115" s="10">
        <f>ROUND(F115*(H115),2)</f>
        <v>0</v>
      </c>
      <c r="N115" s="11">
        <v>0</v>
      </c>
      <c r="O115" s="11"/>
      <c r="P115" s="162">
        <v>0</v>
      </c>
      <c r="Q115" s="162"/>
      <c r="R115" s="162">
        <v>0</v>
      </c>
      <c r="S115" s="162">
        <f>ROUND(F115*(P115),3)</f>
        <v>0</v>
      </c>
      <c r="T115" s="162"/>
      <c r="U115" s="162"/>
      <c r="V115" s="162">
        <f>ROUND(F115*(X115),3)</f>
        <v>0</v>
      </c>
      <c r="W115" s="11"/>
      <c r="X115" s="11">
        <v>0</v>
      </c>
      <c r="Y115" s="10"/>
      <c r="Z115" s="11">
        <v>0</v>
      </c>
    </row>
    <row r="116" spans="1:26" x14ac:dyDescent="0.25">
      <c r="A116" s="159"/>
      <c r="B116" s="11"/>
      <c r="C116" s="160" t="s">
        <v>198</v>
      </c>
      <c r="D116" s="161" t="s">
        <v>199</v>
      </c>
      <c r="E116" s="12"/>
      <c r="F116" s="158"/>
      <c r="G116" s="149">
        <f>ROUND((SUM(L112:L115))/1,2)</f>
        <v>0</v>
      </c>
      <c r="H116" s="149">
        <f>ROUND((SUM(M112:M115))/1,2)</f>
        <v>0</v>
      </c>
      <c r="I116" s="149">
        <f>ROUND((SUM(I112:I115))/1,2)</f>
        <v>0</v>
      </c>
      <c r="J116" s="149"/>
      <c r="K116" s="12"/>
      <c r="L116" s="12">
        <f>ROUND((SUM(L112:L115))/1,2)</f>
        <v>0</v>
      </c>
      <c r="M116" s="12">
        <f>ROUND((SUM(M112:M115))/1,2)</f>
        <v>0</v>
      </c>
      <c r="N116" s="12"/>
      <c r="O116" s="12"/>
      <c r="P116" s="158"/>
      <c r="Q116" s="158"/>
      <c r="R116" s="158"/>
      <c r="S116" s="158">
        <f>ROUND((SUM(S112:S115))/1,2)</f>
        <v>0.19</v>
      </c>
      <c r="T116" s="158"/>
      <c r="U116" s="158"/>
      <c r="V116" s="158">
        <f>ROUND((SUM(V112:V115))/1,2)</f>
        <v>0</v>
      </c>
      <c r="W116" s="11"/>
      <c r="X116" s="11"/>
      <c r="Y116" s="10"/>
      <c r="Z116" s="11"/>
    </row>
    <row r="117" spans="1:26" x14ac:dyDescent="0.25">
      <c r="A117" s="159"/>
      <c r="B117" s="11"/>
      <c r="C117" s="183"/>
      <c r="D117" s="11"/>
      <c r="E117" s="11"/>
      <c r="F117" s="162"/>
      <c r="G117" s="10"/>
      <c r="H117" s="10"/>
      <c r="I117" s="10"/>
      <c r="J117" s="10"/>
      <c r="K117" s="11"/>
      <c r="L117" s="11"/>
      <c r="M117" s="11"/>
      <c r="N117" s="11"/>
      <c r="O117" s="11"/>
      <c r="P117" s="162"/>
      <c r="Q117" s="162"/>
      <c r="R117" s="162"/>
      <c r="S117" s="162"/>
      <c r="T117" s="162"/>
      <c r="U117" s="162"/>
      <c r="V117" s="162"/>
      <c r="W117" s="11"/>
      <c r="X117" s="11"/>
      <c r="Y117" s="10"/>
      <c r="Z117" s="11"/>
    </row>
    <row r="118" spans="1:26" x14ac:dyDescent="0.25">
      <c r="A118" s="159"/>
      <c r="B118" s="11"/>
      <c r="C118" s="160" t="s">
        <v>208</v>
      </c>
      <c r="D118" s="161" t="s">
        <v>209</v>
      </c>
      <c r="E118" s="11"/>
      <c r="F118" s="162"/>
      <c r="G118" s="10"/>
      <c r="H118" s="10"/>
      <c r="I118" s="10"/>
      <c r="J118" s="10"/>
      <c r="K118" s="11"/>
      <c r="L118" s="11"/>
      <c r="M118" s="11"/>
      <c r="N118" s="11"/>
      <c r="O118" s="11"/>
      <c r="P118" s="162"/>
      <c r="Q118" s="162"/>
      <c r="R118" s="162"/>
      <c r="S118" s="162"/>
      <c r="T118" s="162"/>
      <c r="U118" s="162"/>
      <c r="V118" s="162"/>
      <c r="W118" s="11"/>
      <c r="X118" s="11"/>
      <c r="Y118" s="10"/>
      <c r="Z118" s="11"/>
    </row>
    <row r="119" spans="1:26" ht="24.95" customHeight="1" x14ac:dyDescent="0.25">
      <c r="A119" s="163">
        <v>75</v>
      </c>
      <c r="B119" s="164" t="s">
        <v>210</v>
      </c>
      <c r="C119" s="182" t="s">
        <v>211</v>
      </c>
      <c r="D119" s="164" t="s">
        <v>212</v>
      </c>
      <c r="E119" s="164" t="s">
        <v>94</v>
      </c>
      <c r="F119" s="165">
        <v>177.15600000000001</v>
      </c>
      <c r="G119" s="166"/>
      <c r="H119" s="166"/>
      <c r="I119" s="167">
        <f t="shared" ref="I119:I127" si="21">ROUND(F119*(G119+H119),2)</f>
        <v>0</v>
      </c>
      <c r="J119" s="167">
        <f t="shared" ref="J119:J127" si="22">ROUND(F119*(N119),2)</f>
        <v>0</v>
      </c>
      <c r="K119" s="10">
        <f t="shared" ref="K119:K127" si="23">ROUND(F119*(O119),2)</f>
        <v>0</v>
      </c>
      <c r="L119" s="10">
        <f t="shared" ref="L119:L127" si="24">ROUND(F119*(G119),2)</f>
        <v>0</v>
      </c>
      <c r="M119" s="10">
        <f t="shared" ref="M119:M127" si="25">ROUND(F119*(H119),2)</f>
        <v>0</v>
      </c>
      <c r="N119" s="11">
        <v>0</v>
      </c>
      <c r="O119" s="11"/>
      <c r="P119" s="162">
        <v>0</v>
      </c>
      <c r="Q119" s="162"/>
      <c r="R119" s="162">
        <v>0</v>
      </c>
      <c r="S119" s="162">
        <f t="shared" ref="S119:S127" si="26">ROUND(F119*(P119),3)</f>
        <v>0</v>
      </c>
      <c r="T119" s="162"/>
      <c r="U119" s="162"/>
      <c r="V119" s="162">
        <f t="shared" ref="V119:V127" si="27">ROUND(F119*(X119),3)</f>
        <v>0.88600000000000001</v>
      </c>
      <c r="W119" s="11"/>
      <c r="X119" s="11">
        <v>5.0000000000000001E-3</v>
      </c>
      <c r="Y119" s="10"/>
      <c r="Z119" s="11">
        <v>0</v>
      </c>
    </row>
    <row r="120" spans="1:26" ht="24.95" customHeight="1" x14ac:dyDescent="0.25">
      <c r="A120" s="163">
        <v>76</v>
      </c>
      <c r="B120" s="164" t="s">
        <v>210</v>
      </c>
      <c r="C120" s="182" t="s">
        <v>213</v>
      </c>
      <c r="D120" s="164" t="s">
        <v>214</v>
      </c>
      <c r="E120" s="164" t="s">
        <v>34</v>
      </c>
      <c r="F120" s="165">
        <v>5.85</v>
      </c>
      <c r="G120" s="166"/>
      <c r="H120" s="166"/>
      <c r="I120" s="167">
        <f t="shared" si="21"/>
        <v>0</v>
      </c>
      <c r="J120" s="167">
        <f t="shared" si="22"/>
        <v>0</v>
      </c>
      <c r="K120" s="10">
        <f t="shared" si="23"/>
        <v>0</v>
      </c>
      <c r="L120" s="10">
        <f t="shared" si="24"/>
        <v>0</v>
      </c>
      <c r="M120" s="10">
        <f t="shared" si="25"/>
        <v>0</v>
      </c>
      <c r="N120" s="11">
        <v>0</v>
      </c>
      <c r="O120" s="11"/>
      <c r="P120" s="162">
        <v>0</v>
      </c>
      <c r="Q120" s="162"/>
      <c r="R120" s="162">
        <v>0</v>
      </c>
      <c r="S120" s="162">
        <f t="shared" si="26"/>
        <v>0</v>
      </c>
      <c r="T120" s="162"/>
      <c r="U120" s="162"/>
      <c r="V120" s="162">
        <f t="shared" si="27"/>
        <v>0.14000000000000001</v>
      </c>
      <c r="W120" s="11"/>
      <c r="X120" s="11">
        <v>2.4E-2</v>
      </c>
      <c r="Y120" s="10"/>
      <c r="Z120" s="11">
        <v>0</v>
      </c>
    </row>
    <row r="121" spans="1:26" ht="24.95" customHeight="1" x14ac:dyDescent="0.25">
      <c r="A121" s="163">
        <v>77</v>
      </c>
      <c r="B121" s="164" t="s">
        <v>215</v>
      </c>
      <c r="C121" s="182" t="s">
        <v>216</v>
      </c>
      <c r="D121" s="164" t="s">
        <v>217</v>
      </c>
      <c r="E121" s="164" t="s">
        <v>34</v>
      </c>
      <c r="F121" s="165">
        <v>330</v>
      </c>
      <c r="G121" s="166"/>
      <c r="H121" s="166"/>
      <c r="I121" s="167">
        <f t="shared" si="21"/>
        <v>0</v>
      </c>
      <c r="J121" s="167">
        <f t="shared" si="22"/>
        <v>0</v>
      </c>
      <c r="K121" s="10">
        <f t="shared" si="23"/>
        <v>0</v>
      </c>
      <c r="L121" s="10">
        <f t="shared" si="24"/>
        <v>0</v>
      </c>
      <c r="M121" s="10">
        <f t="shared" si="25"/>
        <v>0</v>
      </c>
      <c r="N121" s="11">
        <v>0</v>
      </c>
      <c r="O121" s="11"/>
      <c r="P121" s="162">
        <v>2.5999999999999998E-4</v>
      </c>
      <c r="Q121" s="162"/>
      <c r="R121" s="162">
        <v>2.5999999999999998E-4</v>
      </c>
      <c r="S121" s="162">
        <f t="shared" si="26"/>
        <v>8.5999999999999993E-2</v>
      </c>
      <c r="T121" s="162"/>
      <c r="U121" s="162"/>
      <c r="V121" s="162">
        <f t="shared" si="27"/>
        <v>0</v>
      </c>
      <c r="W121" s="11"/>
      <c r="X121" s="11">
        <v>0</v>
      </c>
      <c r="Y121" s="10"/>
      <c r="Z121" s="11">
        <v>0</v>
      </c>
    </row>
    <row r="122" spans="1:26" ht="24.95" customHeight="1" x14ac:dyDescent="0.25">
      <c r="A122" s="163">
        <v>78</v>
      </c>
      <c r="B122" s="164" t="s">
        <v>215</v>
      </c>
      <c r="C122" s="182" t="s">
        <v>218</v>
      </c>
      <c r="D122" s="164" t="s">
        <v>219</v>
      </c>
      <c r="E122" s="164" t="s">
        <v>34</v>
      </c>
      <c r="F122" s="165">
        <v>94.1</v>
      </c>
      <c r="G122" s="166"/>
      <c r="H122" s="166"/>
      <c r="I122" s="167">
        <f t="shared" si="21"/>
        <v>0</v>
      </c>
      <c r="J122" s="167">
        <f t="shared" si="22"/>
        <v>0</v>
      </c>
      <c r="K122" s="10">
        <f t="shared" si="23"/>
        <v>0</v>
      </c>
      <c r="L122" s="10">
        <f t="shared" si="24"/>
        <v>0</v>
      </c>
      <c r="M122" s="10">
        <f t="shared" si="25"/>
        <v>0</v>
      </c>
      <c r="N122" s="11">
        <v>0</v>
      </c>
      <c r="O122" s="11"/>
      <c r="P122" s="162">
        <v>2.5999999999999998E-4</v>
      </c>
      <c r="Q122" s="162"/>
      <c r="R122" s="162">
        <v>2.5999999999999998E-4</v>
      </c>
      <c r="S122" s="162">
        <f t="shared" si="26"/>
        <v>2.4E-2</v>
      </c>
      <c r="T122" s="162"/>
      <c r="U122" s="162"/>
      <c r="V122" s="162">
        <f t="shared" si="27"/>
        <v>0</v>
      </c>
      <c r="W122" s="11"/>
      <c r="X122" s="11">
        <v>0</v>
      </c>
      <c r="Y122" s="10"/>
      <c r="Z122" s="11">
        <v>0</v>
      </c>
    </row>
    <row r="123" spans="1:26" ht="24.95" customHeight="1" x14ac:dyDescent="0.25">
      <c r="A123" s="169">
        <v>79</v>
      </c>
      <c r="B123" s="170" t="s">
        <v>41</v>
      </c>
      <c r="C123" s="184" t="s">
        <v>220</v>
      </c>
      <c r="D123" s="170" t="s">
        <v>221</v>
      </c>
      <c r="E123" s="170" t="s">
        <v>28</v>
      </c>
      <c r="F123" s="171">
        <v>9.8970000000000002</v>
      </c>
      <c r="G123" s="172"/>
      <c r="H123" s="172"/>
      <c r="I123" s="173">
        <f t="shared" si="21"/>
        <v>0</v>
      </c>
      <c r="J123" s="173">
        <f t="shared" si="22"/>
        <v>0</v>
      </c>
      <c r="K123" s="10">
        <f t="shared" si="23"/>
        <v>0</v>
      </c>
      <c r="L123" s="10">
        <f t="shared" si="24"/>
        <v>0</v>
      </c>
      <c r="M123" s="10">
        <f t="shared" si="25"/>
        <v>0</v>
      </c>
      <c r="N123" s="11">
        <v>0</v>
      </c>
      <c r="O123" s="11"/>
      <c r="P123" s="162">
        <v>0</v>
      </c>
      <c r="Q123" s="162"/>
      <c r="R123" s="162">
        <v>0</v>
      </c>
      <c r="S123" s="162">
        <f t="shared" si="26"/>
        <v>0</v>
      </c>
      <c r="T123" s="162"/>
      <c r="U123" s="162"/>
      <c r="V123" s="162">
        <f t="shared" si="27"/>
        <v>0</v>
      </c>
      <c r="W123" s="11"/>
      <c r="X123" s="11">
        <v>0</v>
      </c>
      <c r="Y123" s="10"/>
      <c r="Z123" s="11">
        <v>0</v>
      </c>
    </row>
    <row r="124" spans="1:26" ht="24.95" customHeight="1" x14ac:dyDescent="0.25">
      <c r="A124" s="163">
        <v>80</v>
      </c>
      <c r="B124" s="164" t="s">
        <v>31</v>
      </c>
      <c r="C124" s="182" t="s">
        <v>222</v>
      </c>
      <c r="D124" s="164" t="s">
        <v>223</v>
      </c>
      <c r="E124" s="164" t="s">
        <v>94</v>
      </c>
      <c r="F124" s="165">
        <v>197</v>
      </c>
      <c r="G124" s="166"/>
      <c r="H124" s="166"/>
      <c r="I124" s="167">
        <f t="shared" si="21"/>
        <v>0</v>
      </c>
      <c r="J124" s="167">
        <f t="shared" si="22"/>
        <v>0</v>
      </c>
      <c r="K124" s="10">
        <f t="shared" si="23"/>
        <v>0</v>
      </c>
      <c r="L124" s="10">
        <f t="shared" si="24"/>
        <v>0</v>
      </c>
      <c r="M124" s="10">
        <f t="shared" si="25"/>
        <v>0</v>
      </c>
      <c r="N124" s="11">
        <v>0</v>
      </c>
      <c r="O124" s="11"/>
      <c r="P124" s="162">
        <v>0</v>
      </c>
      <c r="Q124" s="162"/>
      <c r="R124" s="162">
        <v>0</v>
      </c>
      <c r="S124" s="162">
        <f t="shared" si="26"/>
        <v>0</v>
      </c>
      <c r="T124" s="162"/>
      <c r="U124" s="162"/>
      <c r="V124" s="162">
        <f t="shared" si="27"/>
        <v>0</v>
      </c>
      <c r="W124" s="11"/>
      <c r="X124" s="11">
        <v>0</v>
      </c>
      <c r="Y124" s="10"/>
      <c r="Z124" s="11">
        <v>0</v>
      </c>
    </row>
    <row r="125" spans="1:26" ht="24.95" customHeight="1" x14ac:dyDescent="0.25">
      <c r="A125" s="169">
        <v>81</v>
      </c>
      <c r="B125" s="170" t="s">
        <v>41</v>
      </c>
      <c r="C125" s="184" t="s">
        <v>224</v>
      </c>
      <c r="D125" s="170" t="s">
        <v>225</v>
      </c>
      <c r="E125" s="170" t="s">
        <v>94</v>
      </c>
      <c r="F125" s="171">
        <v>216.7</v>
      </c>
      <c r="G125" s="172"/>
      <c r="H125" s="172"/>
      <c r="I125" s="173">
        <f t="shared" si="21"/>
        <v>0</v>
      </c>
      <c r="J125" s="173">
        <f t="shared" si="22"/>
        <v>0</v>
      </c>
      <c r="K125" s="10">
        <f t="shared" si="23"/>
        <v>0</v>
      </c>
      <c r="L125" s="10">
        <f t="shared" si="24"/>
        <v>0</v>
      </c>
      <c r="M125" s="10">
        <f t="shared" si="25"/>
        <v>0</v>
      </c>
      <c r="N125" s="11">
        <v>0</v>
      </c>
      <c r="O125" s="11"/>
      <c r="P125" s="162">
        <v>0</v>
      </c>
      <c r="Q125" s="162"/>
      <c r="R125" s="162">
        <v>0</v>
      </c>
      <c r="S125" s="162">
        <f t="shared" si="26"/>
        <v>0</v>
      </c>
      <c r="T125" s="162"/>
      <c r="U125" s="162"/>
      <c r="V125" s="162">
        <f t="shared" si="27"/>
        <v>0</v>
      </c>
      <c r="W125" s="11"/>
      <c r="X125" s="11">
        <v>0</v>
      </c>
      <c r="Y125" s="10"/>
      <c r="Z125" s="11">
        <v>0</v>
      </c>
    </row>
    <row r="126" spans="1:26" ht="50.1" customHeight="1" x14ac:dyDescent="0.25">
      <c r="A126" s="163">
        <v>82</v>
      </c>
      <c r="B126" s="164" t="s">
        <v>215</v>
      </c>
      <c r="C126" s="182" t="s">
        <v>226</v>
      </c>
      <c r="D126" s="164" t="s">
        <v>227</v>
      </c>
      <c r="E126" s="164" t="s">
        <v>28</v>
      </c>
      <c r="F126" s="165">
        <v>8.9969999999999999</v>
      </c>
      <c r="G126" s="166"/>
      <c r="H126" s="166"/>
      <c r="I126" s="167">
        <f t="shared" si="21"/>
        <v>0</v>
      </c>
      <c r="J126" s="167">
        <f t="shared" si="22"/>
        <v>0</v>
      </c>
      <c r="K126" s="10">
        <f t="shared" si="23"/>
        <v>0</v>
      </c>
      <c r="L126" s="10">
        <f t="shared" si="24"/>
        <v>0</v>
      </c>
      <c r="M126" s="10">
        <f t="shared" si="25"/>
        <v>0</v>
      </c>
      <c r="N126" s="11">
        <v>0</v>
      </c>
      <c r="O126" s="11"/>
      <c r="P126" s="162">
        <v>2.3100000000000002E-2</v>
      </c>
      <c r="Q126" s="162"/>
      <c r="R126" s="162">
        <v>2.3100000000000002E-2</v>
      </c>
      <c r="S126" s="162">
        <f t="shared" si="26"/>
        <v>0.20799999999999999</v>
      </c>
      <c r="T126" s="162"/>
      <c r="U126" s="162"/>
      <c r="V126" s="162">
        <f t="shared" si="27"/>
        <v>0</v>
      </c>
      <c r="W126" s="11"/>
      <c r="X126" s="11">
        <v>0</v>
      </c>
      <c r="Y126" s="10"/>
      <c r="Z126" s="11">
        <v>0</v>
      </c>
    </row>
    <row r="127" spans="1:26" ht="24.95" customHeight="1" x14ac:dyDescent="0.25">
      <c r="A127" s="163">
        <v>83</v>
      </c>
      <c r="B127" s="164" t="s">
        <v>215</v>
      </c>
      <c r="C127" s="182" t="s">
        <v>228</v>
      </c>
      <c r="D127" s="164" t="s">
        <v>229</v>
      </c>
      <c r="E127" s="164" t="s">
        <v>99</v>
      </c>
      <c r="F127" s="165">
        <v>7.4710000000000001</v>
      </c>
      <c r="G127" s="166"/>
      <c r="H127" s="166"/>
      <c r="I127" s="167">
        <f t="shared" si="21"/>
        <v>0</v>
      </c>
      <c r="J127" s="167">
        <f t="shared" si="22"/>
        <v>0</v>
      </c>
      <c r="K127" s="10">
        <f t="shared" si="23"/>
        <v>0</v>
      </c>
      <c r="L127" s="10">
        <f t="shared" si="24"/>
        <v>0</v>
      </c>
      <c r="M127" s="10">
        <f t="shared" si="25"/>
        <v>0</v>
      </c>
      <c r="N127" s="11">
        <v>0</v>
      </c>
      <c r="O127" s="11"/>
      <c r="P127" s="162">
        <v>0</v>
      </c>
      <c r="Q127" s="162"/>
      <c r="R127" s="162">
        <v>0</v>
      </c>
      <c r="S127" s="162">
        <f t="shared" si="26"/>
        <v>0</v>
      </c>
      <c r="T127" s="162"/>
      <c r="U127" s="162"/>
      <c r="V127" s="162">
        <f t="shared" si="27"/>
        <v>0</v>
      </c>
      <c r="W127" s="11"/>
      <c r="X127" s="11">
        <v>0</v>
      </c>
      <c r="Y127" s="10"/>
      <c r="Z127" s="11">
        <v>0</v>
      </c>
    </row>
    <row r="128" spans="1:26" x14ac:dyDescent="0.25">
      <c r="A128" s="159"/>
      <c r="B128" s="11"/>
      <c r="C128" s="160" t="s">
        <v>208</v>
      </c>
      <c r="D128" s="161" t="s">
        <v>209</v>
      </c>
      <c r="E128" s="12"/>
      <c r="F128" s="158"/>
      <c r="G128" s="149">
        <f>ROUND((SUM(L118:L127))/1,2)</f>
        <v>0</v>
      </c>
      <c r="H128" s="149">
        <f>ROUND((SUM(M118:M127))/1,2)</f>
        <v>0</v>
      </c>
      <c r="I128" s="149">
        <f>ROUND((SUM(I118:I127))/1,2)</f>
        <v>0</v>
      </c>
      <c r="J128" s="149"/>
      <c r="K128" s="12"/>
      <c r="L128" s="12">
        <f>ROUND((SUM(L118:L127))/1,2)</f>
        <v>0</v>
      </c>
      <c r="M128" s="12">
        <f>ROUND((SUM(M118:M127))/1,2)</f>
        <v>0</v>
      </c>
      <c r="N128" s="12"/>
      <c r="O128" s="12"/>
      <c r="P128" s="158"/>
      <c r="Q128" s="158"/>
      <c r="R128" s="158"/>
      <c r="S128" s="158">
        <f>ROUND((SUM(S118:S127))/1,2)</f>
        <v>0.32</v>
      </c>
      <c r="T128" s="158"/>
      <c r="U128" s="158"/>
      <c r="V128" s="158">
        <f>ROUND((SUM(V118:V127))/1,2)</f>
        <v>1.03</v>
      </c>
      <c r="W128" s="11"/>
      <c r="X128" s="11"/>
      <c r="Y128" s="10"/>
      <c r="Z128" s="11"/>
    </row>
    <row r="129" spans="1:26" x14ac:dyDescent="0.25">
      <c r="A129" s="159"/>
      <c r="B129" s="11"/>
      <c r="C129" s="183"/>
      <c r="D129" s="11"/>
      <c r="E129" s="11"/>
      <c r="F129" s="162"/>
      <c r="G129" s="10"/>
      <c r="H129" s="10"/>
      <c r="I129" s="10"/>
      <c r="J129" s="10"/>
      <c r="K129" s="11"/>
      <c r="L129" s="11"/>
      <c r="M129" s="11"/>
      <c r="N129" s="11"/>
      <c r="O129" s="11"/>
      <c r="P129" s="162"/>
      <c r="Q129" s="162"/>
      <c r="R129" s="162"/>
      <c r="S129" s="162"/>
      <c r="T129" s="162"/>
      <c r="U129" s="162"/>
      <c r="V129" s="162"/>
      <c r="W129" s="11"/>
      <c r="X129" s="11"/>
      <c r="Y129" s="10"/>
      <c r="Z129" s="11"/>
    </row>
    <row r="130" spans="1:26" x14ac:dyDescent="0.25">
      <c r="A130" s="159"/>
      <c r="B130" s="11"/>
      <c r="C130" s="160" t="s">
        <v>230</v>
      </c>
      <c r="D130" s="161" t="s">
        <v>231</v>
      </c>
      <c r="E130" s="11"/>
      <c r="F130" s="162"/>
      <c r="G130" s="10"/>
      <c r="H130" s="10"/>
      <c r="I130" s="10"/>
      <c r="J130" s="10"/>
      <c r="K130" s="11"/>
      <c r="L130" s="11"/>
      <c r="M130" s="11"/>
      <c r="N130" s="11"/>
      <c r="O130" s="11"/>
      <c r="P130" s="162"/>
      <c r="Q130" s="162"/>
      <c r="R130" s="162"/>
      <c r="S130" s="162"/>
      <c r="T130" s="162"/>
      <c r="U130" s="162"/>
      <c r="V130" s="162"/>
      <c r="W130" s="11"/>
      <c r="X130" s="11"/>
      <c r="Y130" s="10"/>
      <c r="Z130" s="11"/>
    </row>
    <row r="131" spans="1:26" ht="24.95" customHeight="1" x14ac:dyDescent="0.25">
      <c r="A131" s="163">
        <v>84</v>
      </c>
      <c r="B131" s="164" t="s">
        <v>232</v>
      </c>
      <c r="C131" s="182" t="s">
        <v>233</v>
      </c>
      <c r="D131" s="164" t="s">
        <v>234</v>
      </c>
      <c r="E131" s="164" t="s">
        <v>94</v>
      </c>
      <c r="F131" s="165">
        <v>186.375</v>
      </c>
      <c r="G131" s="166"/>
      <c r="H131" s="166"/>
      <c r="I131" s="167">
        <f t="shared" ref="I131:I142" si="28">ROUND(F131*(G131+H131),2)</f>
        <v>0</v>
      </c>
      <c r="J131" s="167">
        <f t="shared" ref="J131:J142" si="29">ROUND(F131*(N131),2)</f>
        <v>0</v>
      </c>
      <c r="K131" s="10">
        <f t="shared" ref="K131:K142" si="30">ROUND(F131*(O131),2)</f>
        <v>0</v>
      </c>
      <c r="L131" s="10">
        <f t="shared" ref="L131:L142" si="31">ROUND(F131*(G131),2)</f>
        <v>0</v>
      </c>
      <c r="M131" s="10">
        <f t="shared" ref="M131:M142" si="32">ROUND(F131*(H131),2)</f>
        <v>0</v>
      </c>
      <c r="N131" s="11">
        <v>0</v>
      </c>
      <c r="O131" s="11"/>
      <c r="P131" s="162">
        <v>0</v>
      </c>
      <c r="Q131" s="162"/>
      <c r="R131" s="162">
        <v>0</v>
      </c>
      <c r="S131" s="162">
        <f t="shared" ref="S131:S142" si="33">ROUND(F131*(P131),3)</f>
        <v>0</v>
      </c>
      <c r="T131" s="162"/>
      <c r="U131" s="162"/>
      <c r="V131" s="162">
        <f t="shared" ref="V131:V142" si="34">ROUND(F131*(X131),3)</f>
        <v>1.4</v>
      </c>
      <c r="W131" s="11"/>
      <c r="X131" s="11">
        <v>7.5100000000000002E-3</v>
      </c>
      <c r="Y131" s="10"/>
      <c r="Z131" s="11">
        <v>0</v>
      </c>
    </row>
    <row r="132" spans="1:26" ht="24.95" customHeight="1" x14ac:dyDescent="0.25">
      <c r="A132" s="163">
        <v>85</v>
      </c>
      <c r="B132" s="164" t="s">
        <v>232</v>
      </c>
      <c r="C132" s="182" t="s">
        <v>235</v>
      </c>
      <c r="D132" s="164" t="s">
        <v>236</v>
      </c>
      <c r="E132" s="164" t="s">
        <v>34</v>
      </c>
      <c r="F132" s="165">
        <v>54.65</v>
      </c>
      <c r="G132" s="166"/>
      <c r="H132" s="166"/>
      <c r="I132" s="167">
        <f t="shared" si="28"/>
        <v>0</v>
      </c>
      <c r="J132" s="167">
        <f t="shared" si="29"/>
        <v>0</v>
      </c>
      <c r="K132" s="10">
        <f t="shared" si="30"/>
        <v>0</v>
      </c>
      <c r="L132" s="10">
        <f t="shared" si="31"/>
        <v>0</v>
      </c>
      <c r="M132" s="10">
        <f t="shared" si="32"/>
        <v>0</v>
      </c>
      <c r="N132" s="11">
        <v>0</v>
      </c>
      <c r="O132" s="11"/>
      <c r="P132" s="162">
        <v>0</v>
      </c>
      <c r="Q132" s="162"/>
      <c r="R132" s="162">
        <v>0</v>
      </c>
      <c r="S132" s="162">
        <f t="shared" si="33"/>
        <v>0</v>
      </c>
      <c r="T132" s="162"/>
      <c r="U132" s="162"/>
      <c r="V132" s="162">
        <f t="shared" si="34"/>
        <v>0.126</v>
      </c>
      <c r="W132" s="11"/>
      <c r="X132" s="11">
        <v>2.3E-3</v>
      </c>
      <c r="Y132" s="10"/>
      <c r="Z132" s="11">
        <v>0</v>
      </c>
    </row>
    <row r="133" spans="1:26" ht="24.95" customHeight="1" x14ac:dyDescent="0.25">
      <c r="A133" s="163">
        <v>86</v>
      </c>
      <c r="B133" s="164" t="s">
        <v>232</v>
      </c>
      <c r="C133" s="182" t="s">
        <v>237</v>
      </c>
      <c r="D133" s="164" t="s">
        <v>238</v>
      </c>
      <c r="E133" s="164" t="s">
        <v>38</v>
      </c>
      <c r="F133" s="165">
        <v>4</v>
      </c>
      <c r="G133" s="166"/>
      <c r="H133" s="166"/>
      <c r="I133" s="167">
        <f t="shared" si="28"/>
        <v>0</v>
      </c>
      <c r="J133" s="167">
        <f t="shared" si="29"/>
        <v>0</v>
      </c>
      <c r="K133" s="10">
        <f t="shared" si="30"/>
        <v>0</v>
      </c>
      <c r="L133" s="10">
        <f t="shared" si="31"/>
        <v>0</v>
      </c>
      <c r="M133" s="10">
        <f t="shared" si="32"/>
        <v>0</v>
      </c>
      <c r="N133" s="11">
        <v>0</v>
      </c>
      <c r="O133" s="11"/>
      <c r="P133" s="162">
        <v>0</v>
      </c>
      <c r="Q133" s="162"/>
      <c r="R133" s="162">
        <v>0</v>
      </c>
      <c r="S133" s="162">
        <f t="shared" si="33"/>
        <v>0</v>
      </c>
      <c r="T133" s="162"/>
      <c r="U133" s="162"/>
      <c r="V133" s="162">
        <f t="shared" si="34"/>
        <v>1.2E-2</v>
      </c>
      <c r="W133" s="11"/>
      <c r="X133" s="11">
        <v>3.0500000000000002E-3</v>
      </c>
      <c r="Y133" s="10"/>
      <c r="Z133" s="11">
        <v>0</v>
      </c>
    </row>
    <row r="134" spans="1:26" ht="24.95" customHeight="1" x14ac:dyDescent="0.25">
      <c r="A134" s="163">
        <v>87</v>
      </c>
      <c r="B134" s="164" t="s">
        <v>239</v>
      </c>
      <c r="C134" s="182" t="s">
        <v>240</v>
      </c>
      <c r="D134" s="164" t="s">
        <v>241</v>
      </c>
      <c r="E134" s="164" t="s">
        <v>34</v>
      </c>
      <c r="F134" s="165">
        <v>13.2</v>
      </c>
      <c r="G134" s="166"/>
      <c r="H134" s="166"/>
      <c r="I134" s="167">
        <f t="shared" si="28"/>
        <v>0</v>
      </c>
      <c r="J134" s="167">
        <f t="shared" si="29"/>
        <v>0</v>
      </c>
      <c r="K134" s="10">
        <f t="shared" si="30"/>
        <v>0</v>
      </c>
      <c r="L134" s="10">
        <f t="shared" si="31"/>
        <v>0</v>
      </c>
      <c r="M134" s="10">
        <f t="shared" si="32"/>
        <v>0</v>
      </c>
      <c r="N134" s="11">
        <v>0</v>
      </c>
      <c r="O134" s="11"/>
      <c r="P134" s="162">
        <v>3.0393999999999998E-3</v>
      </c>
      <c r="Q134" s="162"/>
      <c r="R134" s="162">
        <v>3.0393999999999998E-3</v>
      </c>
      <c r="S134" s="162">
        <f t="shared" si="33"/>
        <v>0.04</v>
      </c>
      <c r="T134" s="162"/>
      <c r="U134" s="162"/>
      <c r="V134" s="162">
        <f t="shared" si="34"/>
        <v>0</v>
      </c>
      <c r="W134" s="11"/>
      <c r="X134" s="11">
        <v>0</v>
      </c>
      <c r="Y134" s="10"/>
      <c r="Z134" s="11">
        <v>0</v>
      </c>
    </row>
    <row r="135" spans="1:26" ht="24.95" customHeight="1" x14ac:dyDescent="0.25">
      <c r="A135" s="163">
        <v>88</v>
      </c>
      <c r="B135" s="164" t="s">
        <v>239</v>
      </c>
      <c r="C135" s="182" t="s">
        <v>242</v>
      </c>
      <c r="D135" s="164" t="s">
        <v>243</v>
      </c>
      <c r="E135" s="164" t="s">
        <v>34</v>
      </c>
      <c r="F135" s="165">
        <v>41.3</v>
      </c>
      <c r="G135" s="166"/>
      <c r="H135" s="166"/>
      <c r="I135" s="167">
        <f t="shared" si="28"/>
        <v>0</v>
      </c>
      <c r="J135" s="167">
        <f t="shared" si="29"/>
        <v>0</v>
      </c>
      <c r="K135" s="10">
        <f t="shared" si="30"/>
        <v>0</v>
      </c>
      <c r="L135" s="10">
        <f t="shared" si="31"/>
        <v>0</v>
      </c>
      <c r="M135" s="10">
        <f t="shared" si="32"/>
        <v>0</v>
      </c>
      <c r="N135" s="11">
        <v>0</v>
      </c>
      <c r="O135" s="11"/>
      <c r="P135" s="162">
        <v>1.8407324E-3</v>
      </c>
      <c r="Q135" s="162"/>
      <c r="R135" s="162">
        <v>1.8407324E-3</v>
      </c>
      <c r="S135" s="162">
        <f t="shared" si="33"/>
        <v>7.5999999999999998E-2</v>
      </c>
      <c r="T135" s="162"/>
      <c r="U135" s="162"/>
      <c r="V135" s="162">
        <f t="shared" si="34"/>
        <v>0</v>
      </c>
      <c r="W135" s="11"/>
      <c r="X135" s="11">
        <v>0</v>
      </c>
      <c r="Y135" s="10"/>
      <c r="Z135" s="11">
        <v>0</v>
      </c>
    </row>
    <row r="136" spans="1:26" ht="24.95" customHeight="1" x14ac:dyDescent="0.25">
      <c r="A136" s="163">
        <v>89</v>
      </c>
      <c r="B136" s="164" t="s">
        <v>31</v>
      </c>
      <c r="C136" s="182" t="s">
        <v>244</v>
      </c>
      <c r="D136" s="164" t="s">
        <v>245</v>
      </c>
      <c r="E136" s="164" t="s">
        <v>38</v>
      </c>
      <c r="F136" s="165">
        <v>4</v>
      </c>
      <c r="G136" s="166"/>
      <c r="H136" s="166"/>
      <c r="I136" s="167">
        <f t="shared" si="28"/>
        <v>0</v>
      </c>
      <c r="J136" s="167">
        <f t="shared" si="29"/>
        <v>0</v>
      </c>
      <c r="K136" s="10">
        <f t="shared" si="30"/>
        <v>0</v>
      </c>
      <c r="L136" s="10">
        <f t="shared" si="31"/>
        <v>0</v>
      </c>
      <c r="M136" s="10">
        <f t="shared" si="32"/>
        <v>0</v>
      </c>
      <c r="N136" s="11">
        <v>0</v>
      </c>
      <c r="O136" s="11"/>
      <c r="P136" s="162">
        <v>0</v>
      </c>
      <c r="Q136" s="162"/>
      <c r="R136" s="162">
        <v>0</v>
      </c>
      <c r="S136" s="162">
        <f t="shared" si="33"/>
        <v>0</v>
      </c>
      <c r="T136" s="162"/>
      <c r="U136" s="162"/>
      <c r="V136" s="162">
        <f t="shared" si="34"/>
        <v>0</v>
      </c>
      <c r="W136" s="11"/>
      <c r="X136" s="11">
        <v>0</v>
      </c>
      <c r="Y136" s="10"/>
      <c r="Z136" s="11">
        <v>0</v>
      </c>
    </row>
    <row r="137" spans="1:26" ht="24.95" customHeight="1" x14ac:dyDescent="0.25">
      <c r="A137" s="163">
        <v>90</v>
      </c>
      <c r="B137" s="164" t="s">
        <v>31</v>
      </c>
      <c r="C137" s="182" t="s">
        <v>246</v>
      </c>
      <c r="D137" s="164" t="s">
        <v>247</v>
      </c>
      <c r="E137" s="164" t="s">
        <v>34</v>
      </c>
      <c r="F137" s="165">
        <v>13.2</v>
      </c>
      <c r="G137" s="166"/>
      <c r="H137" s="166"/>
      <c r="I137" s="167">
        <f t="shared" si="28"/>
        <v>0</v>
      </c>
      <c r="J137" s="167">
        <f t="shared" si="29"/>
        <v>0</v>
      </c>
      <c r="K137" s="10">
        <f t="shared" si="30"/>
        <v>0</v>
      </c>
      <c r="L137" s="10">
        <f t="shared" si="31"/>
        <v>0</v>
      </c>
      <c r="M137" s="10">
        <f t="shared" si="32"/>
        <v>0</v>
      </c>
      <c r="N137" s="11">
        <v>0</v>
      </c>
      <c r="O137" s="11"/>
      <c r="P137" s="162">
        <v>0</v>
      </c>
      <c r="Q137" s="162"/>
      <c r="R137" s="162">
        <v>0</v>
      </c>
      <c r="S137" s="162">
        <f t="shared" si="33"/>
        <v>0</v>
      </c>
      <c r="T137" s="162"/>
      <c r="U137" s="162"/>
      <c r="V137" s="162">
        <f t="shared" si="34"/>
        <v>0</v>
      </c>
      <c r="W137" s="11"/>
      <c r="X137" s="11">
        <v>0</v>
      </c>
      <c r="Y137" s="10"/>
      <c r="Z137" s="11">
        <v>0</v>
      </c>
    </row>
    <row r="138" spans="1:26" ht="24.95" customHeight="1" x14ac:dyDescent="0.25">
      <c r="A138" s="163">
        <v>91</v>
      </c>
      <c r="B138" s="164" t="s">
        <v>31</v>
      </c>
      <c r="C138" s="182" t="s">
        <v>248</v>
      </c>
      <c r="D138" s="164" t="s">
        <v>249</v>
      </c>
      <c r="E138" s="164" t="s">
        <v>38</v>
      </c>
      <c r="F138" s="165">
        <v>2</v>
      </c>
      <c r="G138" s="166"/>
      <c r="H138" s="166"/>
      <c r="I138" s="167">
        <f t="shared" si="28"/>
        <v>0</v>
      </c>
      <c r="J138" s="167">
        <f t="shared" si="29"/>
        <v>0</v>
      </c>
      <c r="K138" s="10">
        <f t="shared" si="30"/>
        <v>0</v>
      </c>
      <c r="L138" s="10">
        <f t="shared" si="31"/>
        <v>0</v>
      </c>
      <c r="M138" s="10">
        <f t="shared" si="32"/>
        <v>0</v>
      </c>
      <c r="N138" s="11">
        <v>0</v>
      </c>
      <c r="O138" s="11"/>
      <c r="P138" s="162">
        <v>0</v>
      </c>
      <c r="Q138" s="162"/>
      <c r="R138" s="162">
        <v>0</v>
      </c>
      <c r="S138" s="162">
        <f t="shared" si="33"/>
        <v>0</v>
      </c>
      <c r="T138" s="162"/>
      <c r="U138" s="162"/>
      <c r="V138" s="162">
        <f t="shared" si="34"/>
        <v>0</v>
      </c>
      <c r="W138" s="11"/>
      <c r="X138" s="11">
        <v>0</v>
      </c>
      <c r="Y138" s="10"/>
      <c r="Z138" s="11">
        <v>0</v>
      </c>
    </row>
    <row r="139" spans="1:26" ht="24.95" customHeight="1" x14ac:dyDescent="0.25">
      <c r="A139" s="163">
        <v>92</v>
      </c>
      <c r="B139" s="164" t="s">
        <v>31</v>
      </c>
      <c r="C139" s="182" t="s">
        <v>250</v>
      </c>
      <c r="D139" s="164" t="s">
        <v>251</v>
      </c>
      <c r="E139" s="164" t="s">
        <v>38</v>
      </c>
      <c r="F139" s="165">
        <v>6</v>
      </c>
      <c r="G139" s="166"/>
      <c r="H139" s="166"/>
      <c r="I139" s="167">
        <f t="shared" si="28"/>
        <v>0</v>
      </c>
      <c r="J139" s="167">
        <f t="shared" si="29"/>
        <v>0</v>
      </c>
      <c r="K139" s="10">
        <f t="shared" si="30"/>
        <v>0</v>
      </c>
      <c r="L139" s="10">
        <f t="shared" si="31"/>
        <v>0</v>
      </c>
      <c r="M139" s="10">
        <f t="shared" si="32"/>
        <v>0</v>
      </c>
      <c r="N139" s="11">
        <v>0</v>
      </c>
      <c r="O139" s="11"/>
      <c r="P139" s="162">
        <v>0</v>
      </c>
      <c r="Q139" s="162"/>
      <c r="R139" s="162">
        <v>0</v>
      </c>
      <c r="S139" s="162">
        <f t="shared" si="33"/>
        <v>0</v>
      </c>
      <c r="T139" s="162"/>
      <c r="U139" s="162"/>
      <c r="V139" s="162">
        <f t="shared" si="34"/>
        <v>0</v>
      </c>
      <c r="W139" s="11"/>
      <c r="X139" s="11">
        <v>0</v>
      </c>
      <c r="Y139" s="10"/>
      <c r="Z139" s="11">
        <v>0</v>
      </c>
    </row>
    <row r="140" spans="1:26" ht="24.95" customHeight="1" x14ac:dyDescent="0.25">
      <c r="A140" s="169">
        <v>93</v>
      </c>
      <c r="B140" s="170" t="s">
        <v>252</v>
      </c>
      <c r="C140" s="184" t="s">
        <v>253</v>
      </c>
      <c r="D140" s="170" t="s">
        <v>254</v>
      </c>
      <c r="E140" s="170" t="s">
        <v>38</v>
      </c>
      <c r="F140" s="171">
        <v>6</v>
      </c>
      <c r="G140" s="172"/>
      <c r="H140" s="172"/>
      <c r="I140" s="173">
        <f t="shared" si="28"/>
        <v>0</v>
      </c>
      <c r="J140" s="173">
        <f t="shared" si="29"/>
        <v>0</v>
      </c>
      <c r="K140" s="10">
        <f t="shared" si="30"/>
        <v>0</v>
      </c>
      <c r="L140" s="10">
        <f t="shared" si="31"/>
        <v>0</v>
      </c>
      <c r="M140" s="10">
        <f t="shared" si="32"/>
        <v>0</v>
      </c>
      <c r="N140" s="11">
        <v>0</v>
      </c>
      <c r="O140" s="11"/>
      <c r="P140" s="162">
        <v>0</v>
      </c>
      <c r="Q140" s="162"/>
      <c r="R140" s="162">
        <v>0</v>
      </c>
      <c r="S140" s="162">
        <f t="shared" si="33"/>
        <v>0</v>
      </c>
      <c r="T140" s="162"/>
      <c r="U140" s="162"/>
      <c r="V140" s="162">
        <f t="shared" si="34"/>
        <v>0</v>
      </c>
      <c r="W140" s="11"/>
      <c r="X140" s="11">
        <v>0</v>
      </c>
      <c r="Y140" s="10"/>
      <c r="Z140" s="11">
        <v>0</v>
      </c>
    </row>
    <row r="141" spans="1:26" ht="24.95" customHeight="1" x14ac:dyDescent="0.25">
      <c r="A141" s="163">
        <v>94</v>
      </c>
      <c r="B141" s="164" t="s">
        <v>31</v>
      </c>
      <c r="C141" s="182" t="s">
        <v>255</v>
      </c>
      <c r="D141" s="164" t="s">
        <v>256</v>
      </c>
      <c r="E141" s="164" t="s">
        <v>34</v>
      </c>
      <c r="F141" s="165">
        <v>8</v>
      </c>
      <c r="G141" s="166"/>
      <c r="H141" s="166"/>
      <c r="I141" s="167">
        <f t="shared" si="28"/>
        <v>0</v>
      </c>
      <c r="J141" s="167">
        <f t="shared" si="29"/>
        <v>0</v>
      </c>
      <c r="K141" s="10">
        <f t="shared" si="30"/>
        <v>0</v>
      </c>
      <c r="L141" s="10">
        <f t="shared" si="31"/>
        <v>0</v>
      </c>
      <c r="M141" s="10">
        <f t="shared" si="32"/>
        <v>0</v>
      </c>
      <c r="N141" s="11">
        <v>0</v>
      </c>
      <c r="O141" s="11"/>
      <c r="P141" s="162">
        <v>0</v>
      </c>
      <c r="Q141" s="162"/>
      <c r="R141" s="162">
        <v>0</v>
      </c>
      <c r="S141" s="162">
        <f t="shared" si="33"/>
        <v>0</v>
      </c>
      <c r="T141" s="162"/>
      <c r="U141" s="162"/>
      <c r="V141" s="162">
        <f t="shared" si="34"/>
        <v>0</v>
      </c>
      <c r="W141" s="11"/>
      <c r="X141" s="11">
        <v>0</v>
      </c>
      <c r="Y141" s="10"/>
      <c r="Z141" s="11">
        <v>0</v>
      </c>
    </row>
    <row r="142" spans="1:26" ht="24.95" customHeight="1" x14ac:dyDescent="0.25">
      <c r="A142" s="163">
        <v>95</v>
      </c>
      <c r="B142" s="164" t="s">
        <v>257</v>
      </c>
      <c r="C142" s="182" t="s">
        <v>258</v>
      </c>
      <c r="D142" s="164" t="s">
        <v>259</v>
      </c>
      <c r="E142" s="164" t="s">
        <v>99</v>
      </c>
      <c r="F142" s="165">
        <v>0.22800000000000001</v>
      </c>
      <c r="G142" s="166"/>
      <c r="H142" s="166"/>
      <c r="I142" s="167">
        <f t="shared" si="28"/>
        <v>0</v>
      </c>
      <c r="J142" s="167">
        <f t="shared" si="29"/>
        <v>0</v>
      </c>
      <c r="K142" s="10">
        <f t="shared" si="30"/>
        <v>0</v>
      </c>
      <c r="L142" s="10">
        <f t="shared" si="31"/>
        <v>0</v>
      </c>
      <c r="M142" s="10">
        <f t="shared" si="32"/>
        <v>0</v>
      </c>
      <c r="N142" s="11">
        <v>0</v>
      </c>
      <c r="O142" s="11"/>
      <c r="P142" s="162">
        <v>0</v>
      </c>
      <c r="Q142" s="162"/>
      <c r="R142" s="162">
        <v>0</v>
      </c>
      <c r="S142" s="162">
        <f t="shared" si="33"/>
        <v>0</v>
      </c>
      <c r="T142" s="162"/>
      <c r="U142" s="162"/>
      <c r="V142" s="162">
        <f t="shared" si="34"/>
        <v>0</v>
      </c>
      <c r="W142" s="11"/>
      <c r="X142" s="11">
        <v>0</v>
      </c>
      <c r="Y142" s="10"/>
      <c r="Z142" s="11">
        <v>0</v>
      </c>
    </row>
    <row r="143" spans="1:26" x14ac:dyDescent="0.25">
      <c r="A143" s="159"/>
      <c r="B143" s="11"/>
      <c r="C143" s="160" t="s">
        <v>230</v>
      </c>
      <c r="D143" s="161" t="s">
        <v>231</v>
      </c>
      <c r="E143" s="12"/>
      <c r="F143" s="158"/>
      <c r="G143" s="149">
        <f>ROUND((SUM(L130:L142))/1,2)</f>
        <v>0</v>
      </c>
      <c r="H143" s="149">
        <f>ROUND((SUM(M130:M142))/1,2)</f>
        <v>0</v>
      </c>
      <c r="I143" s="149">
        <f>ROUND((SUM(I130:I142))/1,2)</f>
        <v>0</v>
      </c>
      <c r="J143" s="149"/>
      <c r="K143" s="12"/>
      <c r="L143" s="12">
        <f>ROUND((SUM(L130:L142))/1,2)</f>
        <v>0</v>
      </c>
      <c r="M143" s="12">
        <f>ROUND((SUM(M130:M142))/1,2)</f>
        <v>0</v>
      </c>
      <c r="N143" s="12"/>
      <c r="O143" s="12"/>
      <c r="P143" s="158"/>
      <c r="Q143" s="158"/>
      <c r="R143" s="158"/>
      <c r="S143" s="158">
        <f>ROUND((SUM(S130:S142))/1,2)</f>
        <v>0.12</v>
      </c>
      <c r="T143" s="158"/>
      <c r="U143" s="158"/>
      <c r="V143" s="158">
        <f>ROUND((SUM(V130:V142))/1,2)</f>
        <v>1.54</v>
      </c>
      <c r="W143" s="11"/>
      <c r="X143" s="11"/>
      <c r="Y143" s="10"/>
      <c r="Z143" s="11"/>
    </row>
    <row r="144" spans="1:26" x14ac:dyDescent="0.25">
      <c r="A144" s="159"/>
      <c r="B144" s="11"/>
      <c r="C144" s="183"/>
      <c r="D144" s="11"/>
      <c r="E144" s="11"/>
      <c r="F144" s="162"/>
      <c r="G144" s="10"/>
      <c r="H144" s="10"/>
      <c r="I144" s="10"/>
      <c r="J144" s="10"/>
      <c r="K144" s="11"/>
      <c r="L144" s="11"/>
      <c r="M144" s="11"/>
      <c r="N144" s="11"/>
      <c r="O144" s="11"/>
      <c r="P144" s="162"/>
      <c r="Q144" s="162"/>
      <c r="R144" s="162"/>
      <c r="S144" s="162"/>
      <c r="T144" s="162"/>
      <c r="U144" s="162"/>
      <c r="V144" s="162"/>
      <c r="W144" s="11"/>
      <c r="X144" s="11"/>
      <c r="Y144" s="10"/>
      <c r="Z144" s="11"/>
    </row>
    <row r="145" spans="1:26" x14ac:dyDescent="0.25">
      <c r="A145" s="159"/>
      <c r="B145" s="11"/>
      <c r="C145" s="160" t="s">
        <v>260</v>
      </c>
      <c r="D145" s="161" t="s">
        <v>261</v>
      </c>
      <c r="E145" s="11"/>
      <c r="F145" s="162"/>
      <c r="G145" s="10"/>
      <c r="H145" s="10"/>
      <c r="I145" s="10"/>
      <c r="J145" s="10"/>
      <c r="K145" s="11"/>
      <c r="L145" s="11"/>
      <c r="M145" s="11"/>
      <c r="N145" s="11"/>
      <c r="O145" s="11"/>
      <c r="P145" s="162"/>
      <c r="Q145" s="162"/>
      <c r="R145" s="162"/>
      <c r="S145" s="162"/>
      <c r="T145" s="162"/>
      <c r="U145" s="162"/>
      <c r="V145" s="162"/>
      <c r="W145" s="11"/>
      <c r="X145" s="11"/>
      <c r="Y145" s="10"/>
      <c r="Z145" s="11"/>
    </row>
    <row r="146" spans="1:26" ht="24.95" customHeight="1" x14ac:dyDescent="0.25">
      <c r="A146" s="163">
        <v>96</v>
      </c>
      <c r="B146" s="164" t="s">
        <v>262</v>
      </c>
      <c r="C146" s="182" t="s">
        <v>263</v>
      </c>
      <c r="D146" s="164" t="s">
        <v>264</v>
      </c>
      <c r="E146" s="164" t="s">
        <v>126</v>
      </c>
      <c r="F146" s="165">
        <v>19</v>
      </c>
      <c r="G146" s="166"/>
      <c r="H146" s="166"/>
      <c r="I146" s="167">
        <f>ROUND(F146*(G146+H146),2)</f>
        <v>0</v>
      </c>
      <c r="J146" s="167">
        <f>ROUND(F146*(N146),2)</f>
        <v>0</v>
      </c>
      <c r="K146" s="10">
        <f>ROUND(F146*(O146),2)</f>
        <v>0</v>
      </c>
      <c r="L146" s="10">
        <f>ROUND(F146*(G146),2)</f>
        <v>0</v>
      </c>
      <c r="M146" s="10">
        <f>ROUND(F146*(H146),2)</f>
        <v>0</v>
      </c>
      <c r="N146" s="11">
        <v>0</v>
      </c>
      <c r="O146" s="11"/>
      <c r="P146" s="162">
        <v>0</v>
      </c>
      <c r="Q146" s="162"/>
      <c r="R146" s="162">
        <v>0</v>
      </c>
      <c r="S146" s="162">
        <f>ROUND(F146*(P146),3)</f>
        <v>0</v>
      </c>
      <c r="T146" s="162"/>
      <c r="U146" s="162"/>
      <c r="V146" s="162">
        <f>ROUND(F146*(X146),3)</f>
        <v>0</v>
      </c>
      <c r="W146" s="11"/>
      <c r="X146" s="11">
        <v>0</v>
      </c>
      <c r="Y146" s="10"/>
      <c r="Z146" s="11">
        <v>0</v>
      </c>
    </row>
    <row r="147" spans="1:26" x14ac:dyDescent="0.25">
      <c r="A147" s="159"/>
      <c r="B147" s="11"/>
      <c r="C147" s="160" t="s">
        <v>260</v>
      </c>
      <c r="D147" s="161" t="s">
        <v>261</v>
      </c>
      <c r="E147" s="12"/>
      <c r="F147" s="158"/>
      <c r="G147" s="149">
        <f>ROUND((SUM(L145:L146))/1,2)</f>
        <v>0</v>
      </c>
      <c r="H147" s="149">
        <f>ROUND((SUM(M145:M146))/1,2)</f>
        <v>0</v>
      </c>
      <c r="I147" s="149">
        <f>ROUND((SUM(I145:I146))/1,2)</f>
        <v>0</v>
      </c>
      <c r="J147" s="149"/>
      <c r="K147" s="12"/>
      <c r="L147" s="12">
        <f>ROUND((SUM(L145:L146))/1,2)</f>
        <v>0</v>
      </c>
      <c r="M147" s="12">
        <f>ROUND((SUM(M145:M146))/1,2)</f>
        <v>0</v>
      </c>
      <c r="N147" s="12"/>
      <c r="O147" s="12"/>
      <c r="P147" s="158"/>
      <c r="Q147" s="158"/>
      <c r="R147" s="158"/>
      <c r="S147" s="158">
        <f>ROUND((SUM(S145:S146))/1,2)</f>
        <v>0</v>
      </c>
      <c r="T147" s="158"/>
      <c r="U147" s="158"/>
      <c r="V147" s="158">
        <f>ROUND((SUM(V145:V146))/1,2)</f>
        <v>0</v>
      </c>
      <c r="W147" s="11"/>
      <c r="X147" s="11"/>
      <c r="Y147" s="10"/>
      <c r="Z147" s="11"/>
    </row>
    <row r="148" spans="1:26" x14ac:dyDescent="0.25">
      <c r="A148" s="159"/>
      <c r="B148" s="11"/>
      <c r="C148" s="183"/>
      <c r="D148" s="11"/>
      <c r="E148" s="11"/>
      <c r="F148" s="162"/>
      <c r="G148" s="10"/>
      <c r="H148" s="10"/>
      <c r="I148" s="10"/>
      <c r="J148" s="10"/>
      <c r="K148" s="11"/>
      <c r="L148" s="11"/>
      <c r="M148" s="11"/>
      <c r="N148" s="11"/>
      <c r="O148" s="11"/>
      <c r="P148" s="162"/>
      <c r="Q148" s="162"/>
      <c r="R148" s="162"/>
      <c r="S148" s="162"/>
      <c r="T148" s="162"/>
      <c r="U148" s="162"/>
      <c r="V148" s="162"/>
      <c r="W148" s="11"/>
      <c r="X148" s="11"/>
      <c r="Y148" s="10"/>
      <c r="Z148" s="11"/>
    </row>
    <row r="149" spans="1:26" x14ac:dyDescent="0.25">
      <c r="A149" s="159"/>
      <c r="B149" s="11"/>
      <c r="C149" s="160" t="s">
        <v>265</v>
      </c>
      <c r="D149" s="161" t="s">
        <v>266</v>
      </c>
      <c r="E149" s="11"/>
      <c r="F149" s="162"/>
      <c r="G149" s="10"/>
      <c r="H149" s="10"/>
      <c r="I149" s="10"/>
      <c r="J149" s="10"/>
      <c r="K149" s="11"/>
      <c r="L149" s="11"/>
      <c r="M149" s="11"/>
      <c r="N149" s="11"/>
      <c r="O149" s="11"/>
      <c r="P149" s="162"/>
      <c r="Q149" s="162"/>
      <c r="R149" s="162"/>
      <c r="S149" s="162"/>
      <c r="T149" s="162"/>
      <c r="U149" s="162"/>
      <c r="V149" s="162"/>
      <c r="W149" s="11"/>
      <c r="X149" s="11"/>
      <c r="Y149" s="10"/>
      <c r="Z149" s="11"/>
    </row>
    <row r="150" spans="1:26" ht="24.95" customHeight="1" x14ac:dyDescent="0.25">
      <c r="A150" s="163">
        <v>97</v>
      </c>
      <c r="B150" s="164" t="s">
        <v>31</v>
      </c>
      <c r="C150" s="182" t="s">
        <v>267</v>
      </c>
      <c r="D150" s="164" t="s">
        <v>268</v>
      </c>
      <c r="E150" s="164" t="s">
        <v>94</v>
      </c>
      <c r="F150" s="165">
        <v>13.125</v>
      </c>
      <c r="G150" s="166"/>
      <c r="H150" s="166"/>
      <c r="I150" s="167">
        <f>ROUND(F150*(G150+H150),2)</f>
        <v>0</v>
      </c>
      <c r="J150" s="167">
        <f>ROUND(F150*(N150),2)</f>
        <v>0</v>
      </c>
      <c r="K150" s="10">
        <f>ROUND(F150*(O150),2)</f>
        <v>0</v>
      </c>
      <c r="L150" s="10">
        <f>ROUND(F150*(G150),2)</f>
        <v>0</v>
      </c>
      <c r="M150" s="10">
        <f>ROUND(F150*(H150),2)</f>
        <v>0</v>
      </c>
      <c r="N150" s="11">
        <v>0</v>
      </c>
      <c r="O150" s="11"/>
      <c r="P150" s="162">
        <v>0</v>
      </c>
      <c r="Q150" s="162"/>
      <c r="R150" s="162">
        <v>0</v>
      </c>
      <c r="S150" s="162">
        <f>ROUND(F150*(P150),3)</f>
        <v>0</v>
      </c>
      <c r="T150" s="162"/>
      <c r="U150" s="162"/>
      <c r="V150" s="162">
        <f>ROUND(F150*(X150),3)</f>
        <v>0</v>
      </c>
      <c r="W150" s="11"/>
      <c r="X150" s="11">
        <v>0</v>
      </c>
      <c r="Y150" s="10"/>
      <c r="Z150" s="11">
        <v>0</v>
      </c>
    </row>
    <row r="151" spans="1:26" x14ac:dyDescent="0.25">
      <c r="A151" s="159"/>
      <c r="B151" s="11"/>
      <c r="C151" s="160" t="s">
        <v>265</v>
      </c>
      <c r="D151" s="161" t="s">
        <v>266</v>
      </c>
      <c r="E151" s="12"/>
      <c r="F151" s="158"/>
      <c r="G151" s="149">
        <f>ROUND((SUM(L149:L150))/1,2)</f>
        <v>0</v>
      </c>
      <c r="H151" s="149">
        <f>ROUND((SUM(M149:M150))/1,2)</f>
        <v>0</v>
      </c>
      <c r="I151" s="149">
        <f>ROUND((SUM(I149:I150))/1,2)</f>
        <v>0</v>
      </c>
      <c r="J151" s="149"/>
      <c r="K151" s="12"/>
      <c r="L151" s="12">
        <f>ROUND((SUM(L149:L150))/1,2)</f>
        <v>0</v>
      </c>
      <c r="M151" s="12">
        <f>ROUND((SUM(M149:M150))/1,2)</f>
        <v>0</v>
      </c>
      <c r="N151" s="12"/>
      <c r="O151" s="12"/>
      <c r="P151" s="158"/>
      <c r="Q151" s="158"/>
      <c r="R151" s="158"/>
      <c r="S151" s="158">
        <f>ROUND((SUM(S149:S150))/1,2)</f>
        <v>0</v>
      </c>
      <c r="T151" s="158"/>
      <c r="U151" s="158"/>
      <c r="V151" s="158">
        <f>ROUND((SUM(V149:V150))/1,2)</f>
        <v>0</v>
      </c>
      <c r="W151" s="11"/>
      <c r="X151" s="11"/>
      <c r="Y151" s="10"/>
      <c r="Z151" s="11"/>
    </row>
    <row r="152" spans="1:26" x14ac:dyDescent="0.25">
      <c r="A152" s="159"/>
      <c r="B152" s="11"/>
      <c r="C152" s="183"/>
      <c r="D152" s="11"/>
      <c r="E152" s="11"/>
      <c r="F152" s="162"/>
      <c r="G152" s="10"/>
      <c r="H152" s="10"/>
      <c r="I152" s="10"/>
      <c r="J152" s="10"/>
      <c r="K152" s="11"/>
      <c r="L152" s="11"/>
      <c r="M152" s="11"/>
      <c r="N152" s="11"/>
      <c r="O152" s="11"/>
      <c r="P152" s="162"/>
      <c r="Q152" s="162"/>
      <c r="R152" s="162"/>
      <c r="S152" s="162"/>
      <c r="T152" s="162"/>
      <c r="U152" s="162"/>
      <c r="V152" s="162"/>
      <c r="W152" s="11"/>
      <c r="X152" s="11"/>
      <c r="Y152" s="10"/>
      <c r="Z152" s="11"/>
    </row>
    <row r="153" spans="1:26" x14ac:dyDescent="0.25">
      <c r="A153" s="159"/>
      <c r="B153" s="11"/>
      <c r="C153" s="160"/>
      <c r="D153" s="12" t="s">
        <v>151</v>
      </c>
      <c r="E153" s="12"/>
      <c r="F153" s="158"/>
      <c r="G153" s="149">
        <f>ROUND((SUM(L86:L152))/2,2)</f>
        <v>0</v>
      </c>
      <c r="H153" s="149">
        <f>ROUND((SUM(M86:M152))/2,2)</f>
        <v>0</v>
      </c>
      <c r="I153" s="149">
        <f>ROUND((SUM(I86:I152))/2,2)</f>
        <v>0</v>
      </c>
      <c r="J153" s="149"/>
      <c r="K153" s="12"/>
      <c r="L153" s="12">
        <f>ROUND((SUM(L86:L152))/2,2)</f>
        <v>0</v>
      </c>
      <c r="M153" s="12">
        <f>ROUND((SUM(M86:M152))/2,2)</f>
        <v>0</v>
      </c>
      <c r="N153" s="12"/>
      <c r="O153" s="12"/>
      <c r="P153" s="158"/>
      <c r="Q153" s="158"/>
      <c r="R153" s="158"/>
      <c r="S153" s="158">
        <f>ROUND((SUM(S86:S152))/2,2)</f>
        <v>0.74</v>
      </c>
      <c r="T153" s="158"/>
      <c r="U153" s="158"/>
      <c r="V153" s="158">
        <f>ROUND((SUM(V86:V152))/2,2)</f>
        <v>2.57</v>
      </c>
      <c r="W153" s="11"/>
      <c r="X153" s="11"/>
      <c r="Y153" s="10"/>
      <c r="Z153" s="11"/>
    </row>
    <row r="154" spans="1:26" x14ac:dyDescent="0.25">
      <c r="A154" s="159"/>
      <c r="B154" s="11"/>
      <c r="C154" s="183"/>
      <c r="D154" s="11"/>
      <c r="E154" s="11"/>
      <c r="F154" s="162"/>
      <c r="G154" s="10"/>
      <c r="H154" s="10"/>
      <c r="I154" s="10"/>
      <c r="J154" s="10"/>
      <c r="K154" s="11"/>
      <c r="L154" s="11"/>
      <c r="M154" s="11"/>
      <c r="N154" s="11"/>
      <c r="O154" s="11"/>
      <c r="P154" s="162"/>
      <c r="Q154" s="162"/>
      <c r="R154" s="162"/>
      <c r="S154" s="162"/>
      <c r="T154" s="162"/>
      <c r="U154" s="162"/>
      <c r="V154" s="162"/>
      <c r="W154" s="11"/>
      <c r="X154" s="11"/>
      <c r="Y154" s="10"/>
      <c r="Z154" s="11"/>
    </row>
    <row r="155" spans="1:26" x14ac:dyDescent="0.25">
      <c r="A155" s="159"/>
      <c r="B155" s="11"/>
      <c r="C155" s="160"/>
      <c r="D155" s="12" t="s">
        <v>269</v>
      </c>
      <c r="E155" s="11"/>
      <c r="F155" s="162"/>
      <c r="G155" s="10"/>
      <c r="H155" s="10"/>
      <c r="I155" s="10"/>
      <c r="J155" s="10"/>
      <c r="K155" s="11"/>
      <c r="L155" s="11"/>
      <c r="M155" s="11"/>
      <c r="N155" s="11"/>
      <c r="O155" s="11"/>
      <c r="P155" s="162"/>
      <c r="Q155" s="162"/>
      <c r="R155" s="162"/>
      <c r="S155" s="162"/>
      <c r="T155" s="162"/>
      <c r="U155" s="162"/>
      <c r="V155" s="162"/>
      <c r="W155" s="11"/>
      <c r="X155" s="11"/>
      <c r="Y155" s="10"/>
      <c r="Z155" s="11"/>
    </row>
    <row r="156" spans="1:26" ht="24.95" customHeight="1" x14ac:dyDescent="0.25">
      <c r="A156" s="163">
        <v>98</v>
      </c>
      <c r="B156" s="164" t="s">
        <v>31</v>
      </c>
      <c r="C156" s="174" t="s">
        <v>270</v>
      </c>
      <c r="D156" s="175" t="s">
        <v>271</v>
      </c>
      <c r="E156" s="164" t="s">
        <v>272</v>
      </c>
      <c r="F156" s="165">
        <v>15</v>
      </c>
      <c r="G156" s="166"/>
      <c r="H156" s="166"/>
      <c r="I156" s="167">
        <f>ROUND(F156*(G156+H156),2)</f>
        <v>0</v>
      </c>
      <c r="J156" s="167">
        <f>ROUND(F156*(N156),2)</f>
        <v>0</v>
      </c>
      <c r="K156" s="10">
        <f>ROUND(F156*(O156),2)</f>
        <v>0</v>
      </c>
      <c r="L156" s="10">
        <f>ROUND(F156*(G156),2)</f>
        <v>0</v>
      </c>
      <c r="M156" s="10">
        <f>ROUND(F156*(H156),2)</f>
        <v>0</v>
      </c>
      <c r="N156" s="11">
        <v>0</v>
      </c>
      <c r="O156" s="11"/>
      <c r="P156" s="162">
        <v>0</v>
      </c>
      <c r="Q156" s="162"/>
      <c r="R156" s="162">
        <v>0</v>
      </c>
      <c r="S156" s="162">
        <f>ROUND(F156*(P156),3)</f>
        <v>0</v>
      </c>
      <c r="T156" s="162"/>
      <c r="U156" s="162"/>
      <c r="V156" s="162">
        <f>ROUND(F156*(X156),3)</f>
        <v>0</v>
      </c>
      <c r="W156" s="11"/>
      <c r="X156" s="11">
        <v>0</v>
      </c>
      <c r="Y156" s="10"/>
      <c r="Z156" s="11">
        <v>0</v>
      </c>
    </row>
    <row r="157" spans="1:26" x14ac:dyDescent="0.25">
      <c r="A157" s="159"/>
      <c r="B157" s="11"/>
      <c r="C157" s="160"/>
      <c r="D157" s="12"/>
      <c r="E157" s="12"/>
      <c r="F157" s="158"/>
      <c r="G157" s="149">
        <f>ROUND((SUM(L156:L156))/1,2)</f>
        <v>0</v>
      </c>
      <c r="H157" s="149">
        <f>ROUND((SUM(M156:M156))/1,2)</f>
        <v>0</v>
      </c>
      <c r="I157" s="149">
        <f>ROUND((SUM(I156:I156))/1,2)</f>
        <v>0</v>
      </c>
      <c r="J157" s="149"/>
      <c r="K157" s="12"/>
      <c r="L157" s="12">
        <f>ROUND((SUM(L156:L156))/1,2)</f>
        <v>0</v>
      </c>
      <c r="M157" s="12">
        <f>ROUND((SUM(M156:M156))/1,2)</f>
        <v>0</v>
      </c>
      <c r="N157" s="12"/>
      <c r="O157" s="12"/>
      <c r="P157" s="158"/>
      <c r="Q157" s="158"/>
      <c r="R157" s="158"/>
      <c r="S157" s="158">
        <f>ROUND((SUM(S156:S156))/1,2)</f>
        <v>0</v>
      </c>
      <c r="T157" s="158"/>
      <c r="U157" s="158"/>
      <c r="V157" s="158">
        <f>ROUND((SUM(V156:V156))/1,2)</f>
        <v>0</v>
      </c>
      <c r="W157" s="11"/>
      <c r="X157" s="11"/>
      <c r="Y157" s="10"/>
      <c r="Z157" s="11"/>
    </row>
    <row r="158" spans="1:26" x14ac:dyDescent="0.25">
      <c r="A158" s="159"/>
      <c r="B158" s="11"/>
      <c r="C158" s="183"/>
      <c r="D158" s="11"/>
      <c r="E158" s="11"/>
      <c r="F158" s="162"/>
      <c r="G158" s="10"/>
      <c r="H158" s="10"/>
      <c r="I158" s="10"/>
      <c r="J158" s="10"/>
      <c r="K158" s="11"/>
      <c r="L158" s="11"/>
      <c r="M158" s="11"/>
      <c r="N158" s="11"/>
      <c r="O158" s="11"/>
      <c r="P158" s="162"/>
      <c r="Q158" s="162"/>
      <c r="R158" s="162"/>
      <c r="S158" s="162"/>
      <c r="T158" s="162"/>
      <c r="U158" s="162"/>
      <c r="V158" s="162"/>
      <c r="W158" s="11"/>
      <c r="X158" s="11"/>
      <c r="Y158" s="10"/>
      <c r="Z158" s="11"/>
    </row>
    <row r="159" spans="1:26" x14ac:dyDescent="0.25">
      <c r="A159" s="159"/>
      <c r="B159" s="11"/>
      <c r="C159" s="160"/>
      <c r="D159" s="12" t="s">
        <v>269</v>
      </c>
      <c r="E159" s="12"/>
      <c r="F159" s="158"/>
      <c r="G159" s="149">
        <f>ROUND((SUM(L155:L158))/2,2)</f>
        <v>0</v>
      </c>
      <c r="H159" s="149">
        <f>ROUND((SUM(M155:M158))/2,2)</f>
        <v>0</v>
      </c>
      <c r="I159" s="149">
        <f>ROUND((SUM(I155:I158))/2,2)</f>
        <v>0</v>
      </c>
      <c r="J159" s="149"/>
      <c r="K159" s="149"/>
      <c r="L159" s="149">
        <f>ROUND((SUM(L155:L158))/2,2)</f>
        <v>0</v>
      </c>
      <c r="M159" s="149">
        <f>ROUND((SUM(M155:M158))/2,2)</f>
        <v>0</v>
      </c>
      <c r="N159" s="12"/>
      <c r="O159" s="12"/>
      <c r="P159" s="158"/>
      <c r="Q159" s="158"/>
      <c r="R159" s="158"/>
      <c r="S159" s="158">
        <f>ROUND((SUM(S155:S158))/2,2)</f>
        <v>0</v>
      </c>
      <c r="T159" s="158"/>
      <c r="U159" s="158"/>
      <c r="V159" s="158">
        <f>ROUND((SUM(V155:V158))/2,2)</f>
        <v>0</v>
      </c>
      <c r="W159" s="11"/>
      <c r="X159" s="11"/>
      <c r="Y159" s="10"/>
      <c r="Z159" s="11"/>
    </row>
    <row r="160" spans="1:26" x14ac:dyDescent="0.25">
      <c r="A160" s="159"/>
      <c r="B160" s="11"/>
      <c r="C160" s="183"/>
      <c r="D160" s="11"/>
      <c r="E160" s="11"/>
      <c r="F160" s="162"/>
      <c r="G160" s="10"/>
      <c r="H160" s="10"/>
      <c r="I160" s="10"/>
      <c r="J160" s="10"/>
      <c r="K160" s="10"/>
      <c r="L160" s="10"/>
      <c r="M160" s="10"/>
      <c r="N160" s="11"/>
      <c r="O160" s="11"/>
      <c r="P160" s="162"/>
      <c r="Q160" s="162"/>
      <c r="R160" s="162"/>
      <c r="S160" s="162"/>
      <c r="T160" s="162"/>
      <c r="U160" s="162"/>
      <c r="V160" s="162"/>
      <c r="W160" s="11"/>
      <c r="X160" s="11"/>
      <c r="Y160" s="10"/>
      <c r="Z160" s="11"/>
    </row>
    <row r="161" spans="1:26" x14ac:dyDescent="0.25">
      <c r="A161" s="176"/>
      <c r="B161" s="177"/>
      <c r="C161" s="185"/>
      <c r="D161" s="177" t="s">
        <v>273</v>
      </c>
      <c r="E161" s="177"/>
      <c r="F161" s="178"/>
      <c r="G161" s="179">
        <f>ROUND((SUM(L9:L160))/3,2)</f>
        <v>0</v>
      </c>
      <c r="H161" s="179">
        <f>ROUND((SUM(M9:M160))/3,2)</f>
        <v>0</v>
      </c>
      <c r="I161" s="179">
        <f>ROUND((SUM(I9:I160))/3,2)</f>
        <v>0</v>
      </c>
      <c r="J161" s="179"/>
      <c r="K161" s="179">
        <f>ROUND((SUM(K9:K160))/3,2)</f>
        <v>0</v>
      </c>
      <c r="L161" s="179">
        <f>ROUND((SUM(L9:L160))/3,2)</f>
        <v>0</v>
      </c>
      <c r="M161" s="179">
        <f>ROUND((SUM(M9:M160))/3,2)</f>
        <v>0</v>
      </c>
      <c r="N161" s="177"/>
      <c r="O161" s="177"/>
      <c r="P161" s="178"/>
      <c r="Q161" s="178"/>
      <c r="R161" s="178"/>
      <c r="S161" s="178">
        <f>ROUND((SUM(S9:S160))/3,2)</f>
        <v>20.53</v>
      </c>
      <c r="T161" s="178"/>
      <c r="U161" s="178"/>
      <c r="V161" s="178">
        <f>ROUND((SUM(V9:V160))/3,2)</f>
        <v>2.57</v>
      </c>
      <c r="W161" s="11"/>
      <c r="X161" s="10"/>
      <c r="Y161" s="10">
        <f>(SUM(Y9:Y160))</f>
        <v>0</v>
      </c>
      <c r="Z161" s="11">
        <f>(SUM(Z9:Z160))</f>
        <v>0</v>
      </c>
    </row>
    <row r="162" spans="1:26" x14ac:dyDescent="0.25">
      <c r="A162" s="159"/>
      <c r="B162" s="11"/>
      <c r="C162" s="183"/>
      <c r="D162" s="11"/>
      <c r="E162" s="11"/>
      <c r="F162" s="162"/>
      <c r="G162" s="10"/>
      <c r="H162" s="10"/>
      <c r="I162" s="10"/>
      <c r="J162" s="10"/>
      <c r="K162" s="11"/>
      <c r="L162" s="11"/>
      <c r="M162" s="11"/>
      <c r="N162" s="11"/>
      <c r="O162" s="11"/>
      <c r="P162" s="162"/>
      <c r="Q162" s="162"/>
      <c r="R162" s="162"/>
      <c r="S162" s="162"/>
      <c r="T162" s="162"/>
      <c r="U162" s="162"/>
      <c r="V162" s="162"/>
      <c r="W162" s="11"/>
      <c r="X162" s="11"/>
      <c r="Y162" s="10"/>
      <c r="Z162" s="11"/>
    </row>
    <row r="163" spans="1:26" x14ac:dyDescent="0.25">
      <c r="G163" s="3"/>
      <c r="H163" s="3"/>
      <c r="I163" s="3"/>
    </row>
    <row r="164" spans="1:26" x14ac:dyDescent="0.25">
      <c r="G164" s="3"/>
      <c r="H164" s="3"/>
      <c r="I164" s="3"/>
    </row>
    <row r="165" spans="1:26" hidden="1" x14ac:dyDescent="0.25">
      <c r="G165" s="3"/>
      <c r="H165" s="3"/>
      <c r="I165" s="3"/>
    </row>
    <row r="166" spans="1:26" hidden="1" x14ac:dyDescent="0.25">
      <c r="G166" s="3"/>
      <c r="H166" s="3"/>
      <c r="I166" s="3"/>
    </row>
    <row r="167" spans="1:26" hidden="1" x14ac:dyDescent="0.25">
      <c r="G167" s="3"/>
      <c r="H167" s="3"/>
      <c r="I167" s="3"/>
    </row>
    <row r="168" spans="1:26" hidden="1" x14ac:dyDescent="0.25">
      <c r="G168" s="3"/>
      <c r="H168" s="3"/>
      <c r="I168" s="3"/>
    </row>
    <row r="169" spans="1:26" hidden="1" x14ac:dyDescent="0.25">
      <c r="G169" s="3"/>
      <c r="H169" s="3"/>
      <c r="I169" s="3"/>
    </row>
    <row r="170" spans="1:26" hidden="1" x14ac:dyDescent="0.25">
      <c r="G170" s="3"/>
      <c r="H170" s="3"/>
      <c r="I170" s="3"/>
    </row>
    <row r="171" spans="1:26" hidden="1" x14ac:dyDescent="0.25">
      <c r="G171" s="3"/>
      <c r="H171" s="3"/>
      <c r="I171" s="3"/>
    </row>
    <row r="172" spans="1:26" hidden="1" x14ac:dyDescent="0.25">
      <c r="G172" s="3"/>
      <c r="H172" s="3"/>
      <c r="I172" s="3"/>
    </row>
    <row r="173" spans="1:26" hidden="1" x14ac:dyDescent="0.25">
      <c r="G173" s="3"/>
      <c r="H173" s="3"/>
      <c r="I173" s="3"/>
    </row>
    <row r="174" spans="1:26" hidden="1" x14ac:dyDescent="0.25">
      <c r="G174" s="3"/>
      <c r="H174" s="3"/>
      <c r="I174" s="3"/>
    </row>
    <row r="175" spans="1:26" hidden="1" x14ac:dyDescent="0.25">
      <c r="G175" s="3"/>
      <c r="H175" s="3"/>
      <c r="I175" s="3"/>
    </row>
    <row r="176" spans="1:26" hidden="1" x14ac:dyDescent="0.25">
      <c r="G176" s="3"/>
      <c r="H176" s="3"/>
      <c r="I176" s="3"/>
    </row>
    <row r="177" spans="7:9" hidden="1" x14ac:dyDescent="0.25">
      <c r="G177" s="3"/>
      <c r="H177" s="3"/>
      <c r="I177" s="3"/>
    </row>
    <row r="178" spans="7:9" hidden="1" x14ac:dyDescent="0.25">
      <c r="G178" s="3"/>
      <c r="H178" s="3"/>
      <c r="I178" s="3"/>
    </row>
    <row r="179" spans="7:9" hidden="1" x14ac:dyDescent="0.25">
      <c r="G179" s="3"/>
      <c r="H179" s="3"/>
      <c r="I179" s="3"/>
    </row>
    <row r="180" spans="7:9" hidden="1" x14ac:dyDescent="0.25">
      <c r="G180" s="3"/>
      <c r="H180" s="3"/>
      <c r="I180" s="3"/>
    </row>
    <row r="181" spans="7:9" hidden="1" x14ac:dyDescent="0.25">
      <c r="G181" s="3"/>
      <c r="H181" s="3"/>
      <c r="I181" s="3"/>
    </row>
    <row r="182" spans="7:9" hidden="1" x14ac:dyDescent="0.25">
      <c r="G182" s="3"/>
      <c r="H182" s="3"/>
      <c r="I182" s="3"/>
    </row>
    <row r="183" spans="7:9" hidden="1" x14ac:dyDescent="0.25">
      <c r="G183" s="3"/>
      <c r="H183" s="3"/>
      <c r="I183" s="3"/>
    </row>
    <row r="184" spans="7:9" hidden="1" x14ac:dyDescent="0.25">
      <c r="G184" s="3"/>
      <c r="H184" s="3"/>
      <c r="I184" s="3"/>
    </row>
    <row r="185" spans="7:9" hidden="1" x14ac:dyDescent="0.25">
      <c r="G185" s="3"/>
      <c r="H185" s="3"/>
      <c r="I185" s="3"/>
    </row>
    <row r="186" spans="7:9" hidden="1" x14ac:dyDescent="0.25">
      <c r="G186" s="3"/>
      <c r="H186" s="3"/>
      <c r="I186" s="3"/>
    </row>
    <row r="187" spans="7:9" hidden="1" x14ac:dyDescent="0.25">
      <c r="G187" s="3"/>
      <c r="H187" s="3"/>
      <c r="I187" s="3"/>
    </row>
    <row r="188" spans="7:9" hidden="1" x14ac:dyDescent="0.25">
      <c r="G188" s="3"/>
      <c r="H188" s="3"/>
      <c r="I188" s="3"/>
    </row>
    <row r="189" spans="7:9" hidden="1" x14ac:dyDescent="0.25">
      <c r="G189" s="3"/>
      <c r="H189" s="3"/>
      <c r="I189" s="3"/>
    </row>
    <row r="190" spans="7:9" hidden="1" x14ac:dyDescent="0.25">
      <c r="G190" s="3"/>
      <c r="H190" s="3"/>
      <c r="I190" s="3"/>
    </row>
    <row r="191" spans="7:9" hidden="1" x14ac:dyDescent="0.25">
      <c r="G191" s="3"/>
      <c r="H191" s="3"/>
      <c r="I191" s="3"/>
    </row>
    <row r="192" spans="7:9" hidden="1" x14ac:dyDescent="0.25">
      <c r="G192" s="3"/>
      <c r="H192" s="3"/>
      <c r="I192" s="3"/>
    </row>
    <row r="193" spans="7:9" hidden="1" x14ac:dyDescent="0.25">
      <c r="G193" s="3"/>
      <c r="H193" s="3"/>
      <c r="I193" s="3"/>
    </row>
    <row r="194" spans="7:9" hidden="1" x14ac:dyDescent="0.25">
      <c r="G194" s="3"/>
      <c r="H194" s="3"/>
      <c r="I194" s="3"/>
    </row>
    <row r="195" spans="7:9" hidden="1" x14ac:dyDescent="0.25">
      <c r="G195" s="3"/>
      <c r="H195" s="3"/>
      <c r="I195" s="3"/>
    </row>
    <row r="196" spans="7:9" hidden="1" x14ac:dyDescent="0.25">
      <c r="G196" s="3"/>
      <c r="H196" s="3"/>
      <c r="I196" s="3"/>
    </row>
    <row r="197" spans="7:9" hidden="1" x14ac:dyDescent="0.25">
      <c r="G197" s="3"/>
      <c r="H197" s="3"/>
      <c r="I197" s="3"/>
    </row>
    <row r="198" spans="7:9" hidden="1" x14ac:dyDescent="0.25">
      <c r="G198" s="3"/>
      <c r="H198" s="3"/>
      <c r="I198" s="3"/>
    </row>
    <row r="199" spans="7:9" hidden="1" x14ac:dyDescent="0.25">
      <c r="G199" s="3"/>
      <c r="H199" s="3"/>
      <c r="I199" s="3"/>
    </row>
    <row r="200" spans="7:9" hidden="1" x14ac:dyDescent="0.25">
      <c r="G200" s="3"/>
      <c r="H200" s="3"/>
      <c r="I200" s="3"/>
    </row>
    <row r="201" spans="7:9" hidden="1" x14ac:dyDescent="0.25">
      <c r="G201" s="3"/>
      <c r="H201" s="3"/>
      <c r="I201" s="3"/>
    </row>
    <row r="202" spans="7:9" hidden="1" x14ac:dyDescent="0.25">
      <c r="G202" s="3"/>
      <c r="H202" s="3"/>
      <c r="I202" s="3"/>
    </row>
    <row r="203" spans="7:9" hidden="1" x14ac:dyDescent="0.25">
      <c r="G203" s="3"/>
      <c r="H203" s="3"/>
      <c r="I203" s="3"/>
    </row>
    <row r="204" spans="7:9" hidden="1" x14ac:dyDescent="0.25">
      <c r="G204" s="3"/>
      <c r="H204" s="3"/>
      <c r="I204" s="3"/>
    </row>
    <row r="205" spans="7:9" hidden="1" x14ac:dyDescent="0.25">
      <c r="G205" s="3"/>
      <c r="H205" s="3"/>
      <c r="I205" s="3"/>
    </row>
    <row r="206" spans="7:9" hidden="1" x14ac:dyDescent="0.25">
      <c r="G206" s="3"/>
      <c r="H206" s="3"/>
      <c r="I206" s="3"/>
    </row>
    <row r="207" spans="7:9" hidden="1" x14ac:dyDescent="0.25">
      <c r="G207" s="3"/>
      <c r="H207" s="3"/>
      <c r="I207" s="3"/>
    </row>
    <row r="208" spans="7:9" hidden="1" x14ac:dyDescent="0.25">
      <c r="G208" s="3"/>
      <c r="H208" s="3"/>
      <c r="I208" s="3"/>
    </row>
    <row r="209" spans="7:9" hidden="1" x14ac:dyDescent="0.25">
      <c r="G209" s="3"/>
      <c r="H209" s="3"/>
      <c r="I209" s="3"/>
    </row>
    <row r="210" spans="7:9" hidden="1" x14ac:dyDescent="0.25">
      <c r="G210" s="3"/>
      <c r="H210" s="3"/>
      <c r="I210" s="3"/>
    </row>
    <row r="211" spans="7:9" hidden="1" x14ac:dyDescent="0.25">
      <c r="G211" s="3"/>
      <c r="H211" s="3"/>
      <c r="I211" s="3"/>
    </row>
    <row r="212" spans="7:9" hidden="1" x14ac:dyDescent="0.25">
      <c r="G212" s="3"/>
      <c r="H212" s="3"/>
      <c r="I212" s="3"/>
    </row>
    <row r="213" spans="7:9" hidden="1" x14ac:dyDescent="0.25">
      <c r="G213" s="3"/>
      <c r="H213" s="3"/>
      <c r="I213" s="3"/>
    </row>
    <row r="214" spans="7:9" hidden="1" x14ac:dyDescent="0.25">
      <c r="G214" s="3"/>
      <c r="H214" s="3"/>
      <c r="I214" s="3"/>
    </row>
    <row r="215" spans="7:9" hidden="1" x14ac:dyDescent="0.25">
      <c r="G215" s="3"/>
      <c r="H215" s="3"/>
      <c r="I215" s="3"/>
    </row>
    <row r="216" spans="7:9" hidden="1" x14ac:dyDescent="0.25">
      <c r="G216" s="3"/>
      <c r="H216" s="3"/>
      <c r="I216" s="3"/>
    </row>
    <row r="217" spans="7:9" hidden="1" x14ac:dyDescent="0.25">
      <c r="G217" s="3"/>
      <c r="H217" s="3"/>
      <c r="I217" s="3"/>
    </row>
    <row r="218" spans="7:9" hidden="1" x14ac:dyDescent="0.25">
      <c r="G218" s="3"/>
      <c r="H218" s="3"/>
      <c r="I218" s="3"/>
    </row>
    <row r="219" spans="7:9" hidden="1" x14ac:dyDescent="0.25">
      <c r="G219" s="3"/>
      <c r="H219" s="3"/>
      <c r="I219" s="3"/>
    </row>
    <row r="220" spans="7:9" hidden="1" x14ac:dyDescent="0.25">
      <c r="G220" s="3"/>
      <c r="H220" s="3"/>
      <c r="I220" s="3"/>
    </row>
    <row r="221" spans="7:9" hidden="1" x14ac:dyDescent="0.25">
      <c r="G221" s="3"/>
      <c r="H221" s="3"/>
      <c r="I221" s="3"/>
    </row>
    <row r="222" spans="7:9" hidden="1" x14ac:dyDescent="0.25">
      <c r="G222" s="3"/>
      <c r="H222" s="3"/>
      <c r="I222" s="3"/>
    </row>
    <row r="223" spans="7:9" hidden="1" x14ac:dyDescent="0.25">
      <c r="G223" s="3"/>
      <c r="H223" s="3"/>
      <c r="I223" s="3"/>
    </row>
    <row r="224" spans="7:9" hidden="1" x14ac:dyDescent="0.25">
      <c r="G224" s="3"/>
      <c r="H224" s="3"/>
      <c r="I224" s="3"/>
    </row>
    <row r="225" spans="7:9" hidden="1" x14ac:dyDescent="0.25">
      <c r="G225" s="3"/>
      <c r="H225" s="3"/>
      <c r="I225" s="3"/>
    </row>
    <row r="226" spans="7:9" hidden="1" x14ac:dyDescent="0.25">
      <c r="G226" s="3"/>
      <c r="H226" s="3"/>
      <c r="I226" s="3"/>
    </row>
    <row r="227" spans="7:9" hidden="1" x14ac:dyDescent="0.25">
      <c r="G227" s="3"/>
      <c r="H227" s="3"/>
      <c r="I227" s="3"/>
    </row>
    <row r="228" spans="7:9" hidden="1" x14ac:dyDescent="0.25">
      <c r="G228" s="3"/>
      <c r="H228" s="3"/>
      <c r="I228" s="3"/>
    </row>
    <row r="229" spans="7:9" hidden="1" x14ac:dyDescent="0.25">
      <c r="G229" s="3"/>
      <c r="H229" s="3"/>
      <c r="I229" s="3"/>
    </row>
    <row r="230" spans="7:9" hidden="1" x14ac:dyDescent="0.25">
      <c r="G230" s="3"/>
      <c r="H230" s="3"/>
      <c r="I230" s="3"/>
    </row>
    <row r="231" spans="7:9" hidden="1" x14ac:dyDescent="0.25">
      <c r="G231" s="3"/>
      <c r="H231" s="3"/>
      <c r="I231" s="3"/>
    </row>
    <row r="232" spans="7:9" hidden="1" x14ac:dyDescent="0.25">
      <c r="G232" s="3"/>
      <c r="H232" s="3"/>
      <c r="I232" s="3"/>
    </row>
    <row r="233" spans="7:9" hidden="1" x14ac:dyDescent="0.25">
      <c r="G233" s="3"/>
      <c r="H233" s="3"/>
      <c r="I233" s="3"/>
    </row>
    <row r="234" spans="7:9" hidden="1" x14ac:dyDescent="0.25">
      <c r="G234" s="3"/>
      <c r="H234" s="3"/>
      <c r="I234" s="3"/>
    </row>
    <row r="235" spans="7:9" hidden="1" x14ac:dyDescent="0.25">
      <c r="G235" s="3"/>
      <c r="H235" s="3"/>
      <c r="I235" s="3"/>
    </row>
    <row r="236" spans="7:9" hidden="1" x14ac:dyDescent="0.25">
      <c r="G236" s="3"/>
      <c r="H236" s="3"/>
      <c r="I236" s="3"/>
    </row>
    <row r="237" spans="7:9" hidden="1" x14ac:dyDescent="0.25">
      <c r="G237" s="3"/>
      <c r="H237" s="3"/>
      <c r="I237" s="3"/>
    </row>
    <row r="238" spans="7:9" hidden="1" x14ac:dyDescent="0.25">
      <c r="G238" s="3"/>
      <c r="H238" s="3"/>
      <c r="I238" s="3"/>
    </row>
    <row r="239" spans="7:9" hidden="1" x14ac:dyDescent="0.25">
      <c r="G239" s="3"/>
      <c r="H239" s="3"/>
      <c r="I239" s="3"/>
    </row>
    <row r="240" spans="7:9" hidden="1" x14ac:dyDescent="0.25">
      <c r="G240" s="3"/>
      <c r="H240" s="3"/>
      <c r="I240" s="3"/>
    </row>
    <row r="241" spans="7:9" hidden="1" x14ac:dyDescent="0.25">
      <c r="G241" s="3"/>
      <c r="H241" s="3"/>
      <c r="I241" s="3"/>
    </row>
    <row r="242" spans="7:9" hidden="1" x14ac:dyDescent="0.25">
      <c r="G242" s="3"/>
      <c r="H242" s="3"/>
      <c r="I242" s="3"/>
    </row>
    <row r="243" spans="7:9" hidden="1" x14ac:dyDescent="0.25">
      <c r="G243" s="3"/>
      <c r="H243" s="3"/>
      <c r="I243" s="3"/>
    </row>
    <row r="244" spans="7:9" hidden="1" x14ac:dyDescent="0.25">
      <c r="G244" s="3"/>
      <c r="H244" s="3"/>
      <c r="I244" s="3"/>
    </row>
    <row r="245" spans="7:9" hidden="1" x14ac:dyDescent="0.25">
      <c r="G245" s="3"/>
      <c r="H245" s="3"/>
      <c r="I245" s="3"/>
    </row>
    <row r="246" spans="7:9" hidden="1" x14ac:dyDescent="0.25">
      <c r="G246" s="3"/>
      <c r="H246" s="3"/>
      <c r="I246" s="3"/>
    </row>
    <row r="247" spans="7:9" hidden="1" x14ac:dyDescent="0.25">
      <c r="G247" s="3"/>
      <c r="H247" s="3"/>
      <c r="I247" s="3"/>
    </row>
    <row r="248" spans="7:9" hidden="1" x14ac:dyDescent="0.25">
      <c r="G248" s="3"/>
      <c r="H248" s="3"/>
      <c r="I248" s="3"/>
    </row>
    <row r="249" spans="7:9" hidden="1" x14ac:dyDescent="0.25">
      <c r="G249" s="3"/>
      <c r="H249" s="3"/>
      <c r="I249" s="3"/>
    </row>
    <row r="250" spans="7:9" hidden="1" x14ac:dyDescent="0.25">
      <c r="G250" s="3"/>
      <c r="H250" s="3"/>
      <c r="I250" s="3"/>
    </row>
    <row r="251" spans="7:9" hidden="1" x14ac:dyDescent="0.25">
      <c r="G251" s="3"/>
      <c r="H251" s="3"/>
      <c r="I251" s="3"/>
    </row>
    <row r="252" spans="7:9" hidden="1" x14ac:dyDescent="0.25">
      <c r="G252" s="3"/>
      <c r="H252" s="3"/>
      <c r="I252" s="3"/>
    </row>
    <row r="253" spans="7:9" hidden="1" x14ac:dyDescent="0.25">
      <c r="G253" s="3"/>
      <c r="H253" s="3"/>
      <c r="I253" s="3"/>
    </row>
    <row r="254" spans="7:9" hidden="1" x14ac:dyDescent="0.25">
      <c r="G254" s="3"/>
      <c r="H254" s="3"/>
      <c r="I254" s="3"/>
    </row>
    <row r="255" spans="7:9" hidden="1" x14ac:dyDescent="0.25">
      <c r="G255" s="3"/>
      <c r="H255" s="3"/>
      <c r="I255" s="3"/>
    </row>
    <row r="256" spans="7:9" hidden="1" x14ac:dyDescent="0.25">
      <c r="G256" s="3"/>
      <c r="H256" s="3"/>
      <c r="I256" s="3"/>
    </row>
    <row r="257" spans="7:9" hidden="1" x14ac:dyDescent="0.25">
      <c r="G257" s="3"/>
      <c r="H257" s="3"/>
      <c r="I257" s="3"/>
    </row>
    <row r="258" spans="7:9" hidden="1" x14ac:dyDescent="0.25">
      <c r="G258" s="3"/>
      <c r="H258" s="3"/>
      <c r="I258" s="3"/>
    </row>
    <row r="259" spans="7:9" hidden="1" x14ac:dyDescent="0.25">
      <c r="G259" s="3"/>
      <c r="H259" s="3"/>
      <c r="I259" s="3"/>
    </row>
    <row r="260" spans="7:9" hidden="1" x14ac:dyDescent="0.25">
      <c r="G260" s="3"/>
      <c r="H260" s="3"/>
      <c r="I260" s="3"/>
    </row>
    <row r="261" spans="7:9" hidden="1" x14ac:dyDescent="0.25">
      <c r="G261" s="3"/>
      <c r="H261" s="3"/>
      <c r="I261" s="3"/>
    </row>
    <row r="262" spans="7:9" hidden="1" x14ac:dyDescent="0.25">
      <c r="G262" s="3"/>
      <c r="H262" s="3"/>
      <c r="I262" s="3"/>
    </row>
    <row r="263" spans="7:9" hidden="1" x14ac:dyDescent="0.25">
      <c r="G263" s="3"/>
      <c r="H263" s="3"/>
      <c r="I263" s="3"/>
    </row>
    <row r="264" spans="7:9" hidden="1" x14ac:dyDescent="0.25">
      <c r="G264" s="3"/>
      <c r="H264" s="3"/>
      <c r="I264" s="3"/>
    </row>
    <row r="265" spans="7:9" hidden="1" x14ac:dyDescent="0.25">
      <c r="G265" s="3"/>
      <c r="H265" s="3"/>
      <c r="I265" s="3"/>
    </row>
    <row r="266" spans="7:9" hidden="1" x14ac:dyDescent="0.25">
      <c r="G266" s="3"/>
      <c r="H266" s="3"/>
      <c r="I266" s="3"/>
    </row>
    <row r="267" spans="7:9" hidden="1" x14ac:dyDescent="0.25">
      <c r="G267" s="3"/>
      <c r="H267" s="3"/>
      <c r="I267" s="3"/>
    </row>
    <row r="268" spans="7:9" hidden="1" x14ac:dyDescent="0.25">
      <c r="G268" s="3"/>
      <c r="H268" s="3"/>
      <c r="I268" s="3"/>
    </row>
    <row r="269" spans="7:9" hidden="1" x14ac:dyDescent="0.25">
      <c r="G269" s="3"/>
      <c r="H269" s="3"/>
      <c r="I269" s="3"/>
    </row>
    <row r="270" spans="7:9" hidden="1" x14ac:dyDescent="0.25">
      <c r="G270" s="3"/>
      <c r="H270" s="3"/>
      <c r="I270" s="3"/>
    </row>
    <row r="271" spans="7:9" hidden="1" x14ac:dyDescent="0.25">
      <c r="G271" s="3"/>
      <c r="H271" s="3"/>
      <c r="I271" s="3"/>
    </row>
    <row r="272" spans="7:9" hidden="1" x14ac:dyDescent="0.25">
      <c r="G272" s="3"/>
      <c r="H272" s="3"/>
      <c r="I272" s="3"/>
    </row>
    <row r="273" spans="7:9" hidden="1" x14ac:dyDescent="0.25">
      <c r="G273" s="3"/>
      <c r="H273" s="3"/>
      <c r="I273" s="3"/>
    </row>
    <row r="274" spans="7:9" hidden="1" x14ac:dyDescent="0.25">
      <c r="G274" s="3"/>
      <c r="H274" s="3"/>
      <c r="I274" s="3"/>
    </row>
    <row r="275" spans="7:9" hidden="1" x14ac:dyDescent="0.25">
      <c r="G275" s="3"/>
      <c r="H275" s="3"/>
      <c r="I275" s="3"/>
    </row>
    <row r="276" spans="7:9" hidden="1" x14ac:dyDescent="0.25">
      <c r="G276" s="3"/>
      <c r="H276" s="3"/>
      <c r="I276" s="3"/>
    </row>
    <row r="277" spans="7:9" hidden="1" x14ac:dyDescent="0.25">
      <c r="G277" s="3"/>
      <c r="H277" s="3"/>
      <c r="I277" s="3"/>
    </row>
    <row r="278" spans="7:9" hidden="1" x14ac:dyDescent="0.25">
      <c r="G278" s="3"/>
      <c r="H278" s="3"/>
      <c r="I278" s="3"/>
    </row>
    <row r="279" spans="7:9" hidden="1" x14ac:dyDescent="0.25">
      <c r="G279" s="3"/>
      <c r="H279" s="3"/>
      <c r="I279" s="3"/>
    </row>
    <row r="280" spans="7:9" hidden="1" x14ac:dyDescent="0.25">
      <c r="G280" s="3"/>
      <c r="H280" s="3"/>
      <c r="I280" s="3"/>
    </row>
    <row r="281" spans="7:9" hidden="1" x14ac:dyDescent="0.25">
      <c r="G281" s="3"/>
      <c r="H281" s="3"/>
      <c r="I281" s="3"/>
    </row>
    <row r="282" spans="7:9" hidden="1" x14ac:dyDescent="0.25">
      <c r="G282" s="3"/>
      <c r="H282" s="3"/>
      <c r="I282" s="3"/>
    </row>
    <row r="283" spans="7:9" hidden="1" x14ac:dyDescent="0.25">
      <c r="G283" s="3"/>
      <c r="H283" s="3"/>
      <c r="I283" s="3"/>
    </row>
    <row r="284" spans="7:9" hidden="1" x14ac:dyDescent="0.25">
      <c r="G284" s="3"/>
      <c r="H284" s="3"/>
      <c r="I284" s="3"/>
    </row>
    <row r="285" spans="7:9" hidden="1" x14ac:dyDescent="0.25">
      <c r="G285" s="3"/>
      <c r="H285" s="3"/>
      <c r="I285" s="3"/>
    </row>
    <row r="286" spans="7:9" hidden="1" x14ac:dyDescent="0.25">
      <c r="G286" s="3"/>
      <c r="H286" s="3"/>
      <c r="I286" s="3"/>
    </row>
    <row r="287" spans="7:9" hidden="1" x14ac:dyDescent="0.25">
      <c r="G287" s="3"/>
      <c r="H287" s="3"/>
      <c r="I287" s="3"/>
    </row>
    <row r="288" spans="7:9" hidden="1" x14ac:dyDescent="0.25">
      <c r="G288" s="3"/>
      <c r="H288" s="3"/>
      <c r="I288" s="3"/>
    </row>
    <row r="289" spans="7:9" hidden="1" x14ac:dyDescent="0.25">
      <c r="G289" s="3"/>
      <c r="H289" s="3"/>
      <c r="I289" s="3"/>
    </row>
    <row r="290" spans="7:9" hidden="1" x14ac:dyDescent="0.25">
      <c r="G290" s="3"/>
      <c r="H290" s="3"/>
      <c r="I290" s="3"/>
    </row>
    <row r="291" spans="7:9" hidden="1" x14ac:dyDescent="0.25">
      <c r="G291" s="3"/>
      <c r="H291" s="3"/>
      <c r="I291" s="3"/>
    </row>
    <row r="292" spans="7:9" hidden="1" x14ac:dyDescent="0.25">
      <c r="G292" s="3"/>
      <c r="H292" s="3"/>
      <c r="I292" s="3"/>
    </row>
    <row r="293" spans="7:9" hidden="1" x14ac:dyDescent="0.25">
      <c r="G293" s="3"/>
      <c r="H293" s="3"/>
      <c r="I293" s="3"/>
    </row>
    <row r="294" spans="7:9" hidden="1" x14ac:dyDescent="0.25">
      <c r="G294" s="3"/>
      <c r="H294" s="3"/>
      <c r="I294" s="3"/>
    </row>
    <row r="295" spans="7:9" hidden="1" x14ac:dyDescent="0.25">
      <c r="G295" s="3"/>
      <c r="H295" s="3"/>
      <c r="I295" s="3"/>
    </row>
    <row r="296" spans="7:9" hidden="1" x14ac:dyDescent="0.25">
      <c r="G296" s="3"/>
      <c r="H296" s="3"/>
      <c r="I296" s="3"/>
    </row>
    <row r="297" spans="7:9" hidden="1" x14ac:dyDescent="0.25">
      <c r="G297" s="3"/>
      <c r="H297" s="3"/>
      <c r="I297" s="3"/>
    </row>
    <row r="298" spans="7:9" hidden="1" x14ac:dyDescent="0.25">
      <c r="G298" s="3"/>
      <c r="H298" s="3"/>
      <c r="I298" s="3"/>
    </row>
    <row r="299" spans="7:9" hidden="1" x14ac:dyDescent="0.25">
      <c r="G299" s="3"/>
      <c r="H299" s="3"/>
      <c r="I299" s="3"/>
    </row>
    <row r="300" spans="7:9" hidden="1" x14ac:dyDescent="0.25">
      <c r="G300" s="3"/>
      <c r="H300" s="3"/>
      <c r="I300" s="3"/>
    </row>
    <row r="301" spans="7:9" hidden="1" x14ac:dyDescent="0.25">
      <c r="G301" s="3"/>
      <c r="H301" s="3"/>
      <c r="I301" s="3"/>
    </row>
    <row r="302" spans="7:9" hidden="1" x14ac:dyDescent="0.25">
      <c r="G302" s="3"/>
      <c r="H302" s="3"/>
      <c r="I302" s="3"/>
    </row>
    <row r="303" spans="7:9" hidden="1" x14ac:dyDescent="0.25">
      <c r="G303" s="3"/>
      <c r="H303" s="3"/>
      <c r="I303" s="3"/>
    </row>
    <row r="304" spans="7:9" hidden="1" x14ac:dyDescent="0.25">
      <c r="G304" s="3"/>
      <c r="H304" s="3"/>
      <c r="I304" s="3"/>
    </row>
    <row r="305" spans="7:9" hidden="1" x14ac:dyDescent="0.25">
      <c r="G305" s="3"/>
      <c r="H305" s="3"/>
      <c r="I305" s="3"/>
    </row>
    <row r="306" spans="7:9" hidden="1" x14ac:dyDescent="0.25">
      <c r="G306" s="3"/>
      <c r="H306" s="3"/>
      <c r="I306" s="3"/>
    </row>
    <row r="307" spans="7:9" hidden="1" x14ac:dyDescent="0.25">
      <c r="G307" s="3"/>
      <c r="H307" s="3"/>
      <c r="I307" s="3"/>
    </row>
    <row r="308" spans="7:9" hidden="1" x14ac:dyDescent="0.25">
      <c r="G308" s="3"/>
      <c r="H308" s="3"/>
      <c r="I308" s="3"/>
    </row>
    <row r="309" spans="7:9" hidden="1" x14ac:dyDescent="0.25">
      <c r="G309" s="3"/>
      <c r="H309" s="3"/>
      <c r="I309" s="3"/>
    </row>
    <row r="310" spans="7:9" hidden="1" x14ac:dyDescent="0.25">
      <c r="G310" s="3"/>
      <c r="H310" s="3"/>
      <c r="I310" s="3"/>
    </row>
    <row r="311" spans="7:9" hidden="1" x14ac:dyDescent="0.25">
      <c r="G311" s="3"/>
      <c r="H311" s="3"/>
      <c r="I311" s="3"/>
    </row>
    <row r="312" spans="7:9" hidden="1" x14ac:dyDescent="0.25">
      <c r="G312" s="3"/>
      <c r="H312" s="3"/>
      <c r="I312" s="3"/>
    </row>
    <row r="313" spans="7:9" hidden="1" x14ac:dyDescent="0.25">
      <c r="G313" s="3"/>
      <c r="H313" s="3"/>
      <c r="I313" s="3"/>
    </row>
    <row r="314" spans="7:9" hidden="1" x14ac:dyDescent="0.25">
      <c r="G314" s="3"/>
      <c r="H314" s="3"/>
      <c r="I314" s="3"/>
    </row>
    <row r="315" spans="7:9" hidden="1" x14ac:dyDescent="0.25">
      <c r="G315" s="3"/>
      <c r="H315" s="3"/>
      <c r="I315" s="3"/>
    </row>
    <row r="316" spans="7:9" hidden="1" x14ac:dyDescent="0.25">
      <c r="G316" s="3"/>
      <c r="H316" s="3"/>
      <c r="I316" s="3"/>
    </row>
    <row r="317" spans="7:9" hidden="1" x14ac:dyDescent="0.25">
      <c r="G317" s="3"/>
      <c r="H317" s="3"/>
      <c r="I317" s="3"/>
    </row>
    <row r="318" spans="7:9" hidden="1" x14ac:dyDescent="0.25">
      <c r="G318" s="3"/>
      <c r="H318" s="3"/>
      <c r="I318" s="3"/>
    </row>
    <row r="319" spans="7:9" hidden="1" x14ac:dyDescent="0.25">
      <c r="G319" s="3"/>
      <c r="H319" s="3"/>
      <c r="I319" s="3"/>
    </row>
    <row r="320" spans="7:9" hidden="1" x14ac:dyDescent="0.25">
      <c r="G320" s="3"/>
      <c r="H320" s="3"/>
      <c r="I320" s="3"/>
    </row>
    <row r="321" spans="7:9" hidden="1" x14ac:dyDescent="0.25">
      <c r="G321" s="3"/>
      <c r="H321" s="3"/>
      <c r="I321" s="3"/>
    </row>
    <row r="322" spans="7:9" hidden="1" x14ac:dyDescent="0.25">
      <c r="G322" s="3"/>
      <c r="H322" s="3"/>
      <c r="I322" s="3"/>
    </row>
    <row r="323" spans="7:9" hidden="1" x14ac:dyDescent="0.25">
      <c r="G323" s="3"/>
      <c r="H323" s="3"/>
      <c r="I323" s="3"/>
    </row>
    <row r="324" spans="7:9" hidden="1" x14ac:dyDescent="0.25">
      <c r="G324" s="3"/>
      <c r="H324" s="3"/>
      <c r="I324" s="3"/>
    </row>
    <row r="325" spans="7:9" hidden="1" x14ac:dyDescent="0.25">
      <c r="G325" s="3"/>
      <c r="H325" s="3"/>
      <c r="I325" s="3"/>
    </row>
    <row r="326" spans="7:9" hidden="1" x14ac:dyDescent="0.25">
      <c r="G326" s="3"/>
      <c r="H326" s="3"/>
      <c r="I326" s="3"/>
    </row>
    <row r="327" spans="7:9" hidden="1" x14ac:dyDescent="0.25">
      <c r="G327" s="3"/>
      <c r="H327" s="3"/>
      <c r="I327" s="3"/>
    </row>
    <row r="328" spans="7:9" hidden="1" x14ac:dyDescent="0.25">
      <c r="G328" s="3"/>
      <c r="H328" s="3"/>
      <c r="I328" s="3"/>
    </row>
    <row r="329" spans="7:9" hidden="1" x14ac:dyDescent="0.25">
      <c r="G329" s="3"/>
      <c r="H329" s="3"/>
      <c r="I329" s="3"/>
    </row>
    <row r="330" spans="7:9" hidden="1" x14ac:dyDescent="0.25">
      <c r="G330" s="3"/>
      <c r="H330" s="3"/>
      <c r="I330" s="3"/>
    </row>
    <row r="331" spans="7:9" hidden="1" x14ac:dyDescent="0.25">
      <c r="G331" s="3"/>
      <c r="H331" s="3"/>
      <c r="I331" s="3"/>
    </row>
    <row r="332" spans="7:9" hidden="1" x14ac:dyDescent="0.25">
      <c r="G332" s="3"/>
      <c r="H332" s="3"/>
      <c r="I332" s="3"/>
    </row>
    <row r="333" spans="7:9" hidden="1" x14ac:dyDescent="0.25">
      <c r="G333" s="3"/>
      <c r="H333" s="3"/>
      <c r="I333" s="3"/>
    </row>
    <row r="334" spans="7:9" hidden="1" x14ac:dyDescent="0.25">
      <c r="G334" s="3"/>
      <c r="H334" s="3"/>
      <c r="I334" s="3"/>
    </row>
    <row r="335" spans="7:9" hidden="1" x14ac:dyDescent="0.25">
      <c r="G335" s="3"/>
      <c r="H335" s="3"/>
      <c r="I335" s="3"/>
    </row>
    <row r="336" spans="7:9" hidden="1" x14ac:dyDescent="0.25">
      <c r="G336" s="3"/>
      <c r="H336" s="3"/>
      <c r="I336" s="3"/>
    </row>
    <row r="337" spans="7:9" hidden="1" x14ac:dyDescent="0.25">
      <c r="G337" s="3"/>
      <c r="H337" s="3"/>
      <c r="I337" s="3"/>
    </row>
    <row r="338" spans="7:9" hidden="1" x14ac:dyDescent="0.25">
      <c r="G338" s="3"/>
      <c r="H338" s="3"/>
      <c r="I338" s="3"/>
    </row>
    <row r="339" spans="7:9" hidden="1" x14ac:dyDescent="0.25">
      <c r="G339" s="3"/>
      <c r="H339" s="3"/>
      <c r="I339" s="3"/>
    </row>
    <row r="340" spans="7:9" hidden="1" x14ac:dyDescent="0.25">
      <c r="G340" s="3"/>
      <c r="H340" s="3"/>
      <c r="I340" s="3"/>
    </row>
    <row r="341" spans="7:9" hidden="1" x14ac:dyDescent="0.25">
      <c r="G341" s="3"/>
      <c r="H341" s="3"/>
      <c r="I341" s="3"/>
    </row>
    <row r="342" spans="7:9" hidden="1" x14ac:dyDescent="0.25">
      <c r="G342" s="3"/>
      <c r="H342" s="3"/>
      <c r="I342" s="3"/>
    </row>
    <row r="343" spans="7:9" hidden="1" x14ac:dyDescent="0.25">
      <c r="G343" s="3"/>
      <c r="H343" s="3"/>
      <c r="I343" s="3"/>
    </row>
    <row r="344" spans="7:9" hidden="1" x14ac:dyDescent="0.25">
      <c r="G344" s="3"/>
      <c r="H344" s="3"/>
      <c r="I344" s="3"/>
    </row>
    <row r="345" spans="7:9" hidden="1" x14ac:dyDescent="0.25">
      <c r="G345" s="3"/>
      <c r="H345" s="3"/>
      <c r="I345" s="3"/>
    </row>
    <row r="346" spans="7:9" hidden="1" x14ac:dyDescent="0.25">
      <c r="G346" s="3"/>
      <c r="H346" s="3"/>
      <c r="I346" s="3"/>
    </row>
    <row r="347" spans="7:9" hidden="1" x14ac:dyDescent="0.25">
      <c r="G347" s="3"/>
      <c r="H347" s="3"/>
      <c r="I347" s="3"/>
    </row>
    <row r="348" spans="7:9" hidden="1" x14ac:dyDescent="0.25">
      <c r="G348" s="3"/>
      <c r="H348" s="3"/>
      <c r="I348" s="3"/>
    </row>
    <row r="349" spans="7:9" hidden="1" x14ac:dyDescent="0.25">
      <c r="G349" s="3"/>
      <c r="H349" s="3"/>
      <c r="I349" s="3"/>
    </row>
    <row r="350" spans="7:9" hidden="1" x14ac:dyDescent="0.25">
      <c r="G350" s="3"/>
      <c r="H350" s="3"/>
      <c r="I350" s="3"/>
    </row>
    <row r="351" spans="7:9" hidden="1" x14ac:dyDescent="0.25">
      <c r="G351" s="3"/>
      <c r="H351" s="3"/>
      <c r="I351" s="3"/>
    </row>
    <row r="352" spans="7:9" hidden="1" x14ac:dyDescent="0.25">
      <c r="G352" s="3"/>
      <c r="H352" s="3"/>
      <c r="I352" s="3"/>
    </row>
    <row r="353" spans="7:9" hidden="1" x14ac:dyDescent="0.25">
      <c r="G353" s="3"/>
      <c r="H353" s="3"/>
      <c r="I353" s="3"/>
    </row>
    <row r="354" spans="7:9" hidden="1" x14ac:dyDescent="0.25">
      <c r="G354" s="3"/>
      <c r="H354" s="3"/>
      <c r="I354" s="3"/>
    </row>
    <row r="355" spans="7:9" hidden="1" x14ac:dyDescent="0.25">
      <c r="G355" s="3"/>
      <c r="H355" s="3"/>
      <c r="I355" s="3"/>
    </row>
    <row r="356" spans="7:9" hidden="1" x14ac:dyDescent="0.25">
      <c r="G356" s="3"/>
      <c r="H356" s="3"/>
      <c r="I356" s="3"/>
    </row>
    <row r="357" spans="7:9" hidden="1" x14ac:dyDescent="0.25">
      <c r="G357" s="3"/>
      <c r="H357" s="3"/>
      <c r="I357" s="3"/>
    </row>
    <row r="358" spans="7:9" hidden="1" x14ac:dyDescent="0.25">
      <c r="G358" s="3"/>
      <c r="H358" s="3"/>
      <c r="I358" s="3"/>
    </row>
    <row r="359" spans="7:9" hidden="1" x14ac:dyDescent="0.25">
      <c r="G359" s="3"/>
      <c r="H359" s="3"/>
      <c r="I359" s="3"/>
    </row>
    <row r="360" spans="7:9" hidden="1" x14ac:dyDescent="0.25">
      <c r="G360" s="3"/>
      <c r="H360" s="3"/>
      <c r="I360" s="3"/>
    </row>
    <row r="361" spans="7:9" hidden="1" x14ac:dyDescent="0.25">
      <c r="G361" s="3"/>
      <c r="H361" s="3"/>
      <c r="I361" s="3"/>
    </row>
    <row r="362" spans="7:9" hidden="1" x14ac:dyDescent="0.25">
      <c r="G362" s="3"/>
      <c r="H362" s="3"/>
      <c r="I362" s="3"/>
    </row>
    <row r="363" spans="7:9" hidden="1" x14ac:dyDescent="0.25">
      <c r="G363" s="3"/>
      <c r="H363" s="3"/>
      <c r="I363" s="3"/>
    </row>
    <row r="364" spans="7:9" hidden="1" x14ac:dyDescent="0.25">
      <c r="G364" s="3"/>
      <c r="H364" s="3"/>
      <c r="I364" s="3"/>
    </row>
    <row r="365" spans="7:9" hidden="1" x14ac:dyDescent="0.25">
      <c r="G365" s="3"/>
      <c r="H365" s="3"/>
      <c r="I365" s="3"/>
    </row>
    <row r="366" spans="7:9" hidden="1" x14ac:dyDescent="0.25">
      <c r="G366" s="3"/>
      <c r="H366" s="3"/>
      <c r="I366" s="3"/>
    </row>
    <row r="367" spans="7:9" hidden="1" x14ac:dyDescent="0.25">
      <c r="G367" s="3"/>
      <c r="H367" s="3"/>
      <c r="I367" s="3"/>
    </row>
    <row r="368" spans="7:9" hidden="1" x14ac:dyDescent="0.25">
      <c r="G368" s="3"/>
      <c r="H368" s="3"/>
      <c r="I368" s="3"/>
    </row>
    <row r="369" spans="7:9" hidden="1" x14ac:dyDescent="0.25">
      <c r="G369" s="3"/>
      <c r="H369" s="3"/>
      <c r="I369" s="3"/>
    </row>
    <row r="370" spans="7:9" hidden="1" x14ac:dyDescent="0.25">
      <c r="G370" s="3"/>
      <c r="H370" s="3"/>
      <c r="I370" s="3"/>
    </row>
    <row r="371" spans="7:9" hidden="1" x14ac:dyDescent="0.25">
      <c r="G371" s="3"/>
      <c r="H371" s="3"/>
      <c r="I371" s="3"/>
    </row>
    <row r="372" spans="7:9" hidden="1" x14ac:dyDescent="0.25">
      <c r="G372" s="3"/>
      <c r="H372" s="3"/>
      <c r="I372" s="3"/>
    </row>
    <row r="373" spans="7:9" hidden="1" x14ac:dyDescent="0.25">
      <c r="G373" s="3"/>
      <c r="H373" s="3"/>
      <c r="I373" s="3"/>
    </row>
    <row r="374" spans="7:9" hidden="1" x14ac:dyDescent="0.25">
      <c r="G374" s="3"/>
      <c r="H374" s="3"/>
      <c r="I374" s="3"/>
    </row>
    <row r="375" spans="7:9" hidden="1" x14ac:dyDescent="0.25">
      <c r="G375" s="3"/>
      <c r="H375" s="3"/>
      <c r="I375" s="3"/>
    </row>
    <row r="376" spans="7:9" hidden="1" x14ac:dyDescent="0.25">
      <c r="G376" s="3"/>
      <c r="H376" s="3"/>
      <c r="I376" s="3"/>
    </row>
    <row r="377" spans="7:9" hidden="1" x14ac:dyDescent="0.25">
      <c r="G377" s="3"/>
      <c r="H377" s="3"/>
      <c r="I377" s="3"/>
    </row>
    <row r="378" spans="7:9" hidden="1" x14ac:dyDescent="0.25">
      <c r="G378" s="3"/>
      <c r="H378" s="3"/>
      <c r="I378" s="3"/>
    </row>
    <row r="379" spans="7:9" hidden="1" x14ac:dyDescent="0.25">
      <c r="G379" s="3"/>
      <c r="H379" s="3"/>
      <c r="I379" s="3"/>
    </row>
    <row r="380" spans="7:9" hidden="1" x14ac:dyDescent="0.25">
      <c r="G380" s="3"/>
      <c r="H380" s="3"/>
      <c r="I380" s="3"/>
    </row>
    <row r="381" spans="7:9" hidden="1" x14ac:dyDescent="0.25">
      <c r="G381" s="3"/>
      <c r="H381" s="3"/>
      <c r="I381" s="3"/>
    </row>
    <row r="382" spans="7:9" hidden="1" x14ac:dyDescent="0.25">
      <c r="G382" s="3"/>
      <c r="H382" s="3"/>
      <c r="I382" s="3"/>
    </row>
    <row r="383" spans="7:9" hidden="1" x14ac:dyDescent="0.25">
      <c r="G383" s="3"/>
      <c r="H383" s="3"/>
      <c r="I383" s="3"/>
    </row>
    <row r="384" spans="7:9" hidden="1" x14ac:dyDescent="0.25">
      <c r="G384" s="3"/>
      <c r="H384" s="3"/>
      <c r="I384" s="3"/>
    </row>
    <row r="385" spans="7:9" hidden="1" x14ac:dyDescent="0.25">
      <c r="G385" s="3"/>
      <c r="H385" s="3"/>
      <c r="I385" s="3"/>
    </row>
    <row r="386" spans="7:9" hidden="1" x14ac:dyDescent="0.25">
      <c r="G386" s="3"/>
      <c r="H386" s="3"/>
      <c r="I386" s="3"/>
    </row>
    <row r="387" spans="7:9" hidden="1" x14ac:dyDescent="0.25">
      <c r="G387" s="3"/>
      <c r="H387" s="3"/>
      <c r="I387" s="3"/>
    </row>
    <row r="388" spans="7:9" hidden="1" x14ac:dyDescent="0.25">
      <c r="G388" s="3"/>
      <c r="H388" s="3"/>
      <c r="I388" s="3"/>
    </row>
    <row r="389" spans="7:9" hidden="1" x14ac:dyDescent="0.25">
      <c r="G389" s="3"/>
      <c r="H389" s="3"/>
      <c r="I389" s="3"/>
    </row>
    <row r="390" spans="7:9" hidden="1" x14ac:dyDescent="0.25">
      <c r="G390" s="3"/>
      <c r="H390" s="3"/>
      <c r="I390" s="3"/>
    </row>
    <row r="391" spans="7:9" hidden="1" x14ac:dyDescent="0.25">
      <c r="G391" s="3"/>
      <c r="H391" s="3"/>
      <c r="I391" s="3"/>
    </row>
    <row r="392" spans="7:9" hidden="1" x14ac:dyDescent="0.25">
      <c r="G392" s="3"/>
      <c r="H392" s="3"/>
      <c r="I392" s="3"/>
    </row>
    <row r="393" spans="7:9" hidden="1" x14ac:dyDescent="0.25">
      <c r="G393" s="3"/>
      <c r="H393" s="3"/>
      <c r="I393" s="3"/>
    </row>
    <row r="394" spans="7:9" hidden="1" x14ac:dyDescent="0.25">
      <c r="G394" s="3"/>
      <c r="H394" s="3"/>
      <c r="I394" s="3"/>
    </row>
    <row r="395" spans="7:9" hidden="1" x14ac:dyDescent="0.25">
      <c r="G395" s="3"/>
      <c r="H395" s="3"/>
      <c r="I395" s="3"/>
    </row>
    <row r="396" spans="7:9" hidden="1" x14ac:dyDescent="0.25">
      <c r="G396" s="3"/>
      <c r="H396" s="3"/>
      <c r="I396" s="3"/>
    </row>
    <row r="397" spans="7:9" hidden="1" x14ac:dyDescent="0.25">
      <c r="G397" s="3"/>
      <c r="H397" s="3"/>
      <c r="I397" s="3"/>
    </row>
    <row r="398" spans="7:9" hidden="1" x14ac:dyDescent="0.25">
      <c r="G398" s="3"/>
      <c r="H398" s="3"/>
      <c r="I398" s="3"/>
    </row>
    <row r="399" spans="7:9" hidden="1" x14ac:dyDescent="0.25">
      <c r="G399" s="3"/>
      <c r="H399" s="3"/>
      <c r="I399" s="3"/>
    </row>
    <row r="400" spans="7:9" hidden="1" x14ac:dyDescent="0.25">
      <c r="G400" s="3"/>
      <c r="H400" s="3"/>
      <c r="I400" s="3"/>
    </row>
    <row r="401" spans="7:9" hidden="1" x14ac:dyDescent="0.25">
      <c r="G401" s="3"/>
      <c r="H401" s="3"/>
      <c r="I401" s="3"/>
    </row>
    <row r="402" spans="7:9" hidden="1" x14ac:dyDescent="0.25">
      <c r="G402" s="3"/>
      <c r="H402" s="3"/>
      <c r="I402" s="3"/>
    </row>
    <row r="403" spans="7:9" hidden="1" x14ac:dyDescent="0.25">
      <c r="G403" s="3"/>
      <c r="H403" s="3"/>
      <c r="I403" s="3"/>
    </row>
    <row r="404" spans="7:9" hidden="1" x14ac:dyDescent="0.25">
      <c r="G404" s="3"/>
      <c r="H404" s="3"/>
      <c r="I404" s="3"/>
    </row>
    <row r="405" spans="7:9" hidden="1" x14ac:dyDescent="0.25">
      <c r="G405" s="3"/>
      <c r="H405" s="3"/>
      <c r="I405" s="3"/>
    </row>
    <row r="406" spans="7:9" hidden="1" x14ac:dyDescent="0.25">
      <c r="G406" s="3"/>
      <c r="H406" s="3"/>
      <c r="I406" s="3"/>
    </row>
    <row r="407" spans="7:9" hidden="1" x14ac:dyDescent="0.25">
      <c r="G407" s="3"/>
      <c r="H407" s="3"/>
      <c r="I407" s="3"/>
    </row>
    <row r="408" spans="7:9" hidden="1" x14ac:dyDescent="0.25">
      <c r="G408" s="3"/>
      <c r="H408" s="3"/>
      <c r="I408" s="3"/>
    </row>
    <row r="409" spans="7:9" hidden="1" x14ac:dyDescent="0.25">
      <c r="G409" s="3"/>
      <c r="H409" s="3"/>
      <c r="I409" s="3"/>
    </row>
    <row r="410" spans="7:9" hidden="1" x14ac:dyDescent="0.25">
      <c r="G410" s="3"/>
      <c r="H410" s="3"/>
      <c r="I410" s="3"/>
    </row>
    <row r="411" spans="7:9" hidden="1" x14ac:dyDescent="0.25">
      <c r="G411" s="3"/>
      <c r="H411" s="3"/>
      <c r="I411" s="3"/>
    </row>
    <row r="412" spans="7:9" hidden="1" x14ac:dyDescent="0.25">
      <c r="G412" s="3"/>
      <c r="H412" s="3"/>
      <c r="I412" s="3"/>
    </row>
    <row r="413" spans="7:9" hidden="1" x14ac:dyDescent="0.25">
      <c r="G413" s="3"/>
      <c r="H413" s="3"/>
      <c r="I413" s="3"/>
    </row>
    <row r="414" spans="7:9" hidden="1" x14ac:dyDescent="0.25">
      <c r="G414" s="3"/>
      <c r="H414" s="3"/>
      <c r="I414" s="3"/>
    </row>
    <row r="415" spans="7:9" hidden="1" x14ac:dyDescent="0.25">
      <c r="G415" s="3"/>
      <c r="H415" s="3"/>
      <c r="I415" s="3"/>
    </row>
    <row r="416" spans="7:9" hidden="1" x14ac:dyDescent="0.25">
      <c r="G416" s="3"/>
      <c r="H416" s="3"/>
      <c r="I416" s="3"/>
    </row>
    <row r="417" spans="7:9" hidden="1" x14ac:dyDescent="0.25">
      <c r="G417" s="3"/>
      <c r="H417" s="3"/>
      <c r="I417" s="3"/>
    </row>
    <row r="418" spans="7:9" hidden="1" x14ac:dyDescent="0.25">
      <c r="G418" s="3"/>
      <c r="H418" s="3"/>
      <c r="I418" s="3"/>
    </row>
    <row r="419" spans="7:9" hidden="1" x14ac:dyDescent="0.25">
      <c r="G419" s="3"/>
      <c r="H419" s="3"/>
      <c r="I419" s="3"/>
    </row>
    <row r="420" spans="7:9" hidden="1" x14ac:dyDescent="0.25">
      <c r="G420" s="3"/>
      <c r="H420" s="3"/>
      <c r="I420" s="3"/>
    </row>
    <row r="421" spans="7:9" hidden="1" x14ac:dyDescent="0.25">
      <c r="G421" s="3"/>
      <c r="H421" s="3"/>
      <c r="I421" s="3"/>
    </row>
    <row r="422" spans="7:9" hidden="1" x14ac:dyDescent="0.25">
      <c r="G422" s="3"/>
      <c r="H422" s="3"/>
      <c r="I422" s="3"/>
    </row>
    <row r="423" spans="7:9" hidden="1" x14ac:dyDescent="0.25">
      <c r="G423" s="3"/>
      <c r="H423" s="3"/>
      <c r="I423" s="3"/>
    </row>
    <row r="424" spans="7:9" hidden="1" x14ac:dyDescent="0.25">
      <c r="G424" s="3"/>
      <c r="H424" s="3"/>
      <c r="I424" s="3"/>
    </row>
    <row r="425" spans="7:9" hidden="1" x14ac:dyDescent="0.25">
      <c r="G425" s="3"/>
      <c r="H425" s="3"/>
      <c r="I425" s="3"/>
    </row>
    <row r="426" spans="7:9" hidden="1" x14ac:dyDescent="0.25">
      <c r="G426" s="3"/>
      <c r="H426" s="3"/>
      <c r="I426" s="3"/>
    </row>
    <row r="427" spans="7:9" hidden="1" x14ac:dyDescent="0.25">
      <c r="G427" s="3"/>
      <c r="H427" s="3"/>
      <c r="I427" s="3"/>
    </row>
    <row r="428" spans="7:9" hidden="1" x14ac:dyDescent="0.25">
      <c r="G428" s="3"/>
      <c r="H428" s="3"/>
      <c r="I428" s="3"/>
    </row>
    <row r="429" spans="7:9" hidden="1" x14ac:dyDescent="0.25">
      <c r="G429" s="3"/>
      <c r="H429" s="3"/>
      <c r="I429" s="3"/>
    </row>
    <row r="430" spans="7:9" hidden="1" x14ac:dyDescent="0.25">
      <c r="G430" s="3"/>
      <c r="H430" s="3"/>
      <c r="I430" s="3"/>
    </row>
    <row r="431" spans="7:9" hidden="1" x14ac:dyDescent="0.25">
      <c r="G431" s="3"/>
      <c r="H431" s="3"/>
      <c r="I431" s="3"/>
    </row>
    <row r="432" spans="7:9" hidden="1" x14ac:dyDescent="0.25">
      <c r="G432" s="3"/>
      <c r="H432" s="3"/>
      <c r="I432" s="3"/>
    </row>
    <row r="433" spans="7:9" hidden="1" x14ac:dyDescent="0.25">
      <c r="G433" s="3"/>
      <c r="H433" s="3"/>
      <c r="I433" s="3"/>
    </row>
    <row r="434" spans="7:9" hidden="1" x14ac:dyDescent="0.25">
      <c r="G434" s="3"/>
      <c r="H434" s="3"/>
      <c r="I434" s="3"/>
    </row>
    <row r="435" spans="7:9" hidden="1" x14ac:dyDescent="0.25">
      <c r="G435" s="3"/>
      <c r="H435" s="3"/>
      <c r="I435" s="3"/>
    </row>
    <row r="436" spans="7:9" hidden="1" x14ac:dyDescent="0.25">
      <c r="G436" s="3"/>
      <c r="H436" s="3"/>
      <c r="I436" s="3"/>
    </row>
    <row r="437" spans="7:9" hidden="1" x14ac:dyDescent="0.25">
      <c r="G437" s="3"/>
      <c r="H437" s="3"/>
      <c r="I437" s="3"/>
    </row>
    <row r="438" spans="7:9" hidden="1" x14ac:dyDescent="0.25">
      <c r="G438" s="3"/>
      <c r="H438" s="3"/>
      <c r="I438" s="3"/>
    </row>
    <row r="439" spans="7:9" hidden="1" x14ac:dyDescent="0.25">
      <c r="G439" s="3"/>
      <c r="H439" s="3"/>
      <c r="I439" s="3"/>
    </row>
    <row r="440" spans="7:9" hidden="1" x14ac:dyDescent="0.25">
      <c r="G440" s="3"/>
      <c r="H440" s="3"/>
      <c r="I440" s="3"/>
    </row>
    <row r="441" spans="7:9" hidden="1" x14ac:dyDescent="0.25">
      <c r="G441" s="3"/>
      <c r="H441" s="3"/>
      <c r="I441" s="3"/>
    </row>
    <row r="442" spans="7:9" hidden="1" x14ac:dyDescent="0.25">
      <c r="G442" s="3"/>
      <c r="H442" s="3"/>
      <c r="I442" s="3"/>
    </row>
    <row r="443" spans="7:9" hidden="1" x14ac:dyDescent="0.25">
      <c r="G443" s="3"/>
      <c r="H443" s="3"/>
      <c r="I443" s="3"/>
    </row>
    <row r="444" spans="7:9" hidden="1" x14ac:dyDescent="0.25">
      <c r="G444" s="3"/>
      <c r="H444" s="3"/>
      <c r="I444" s="3"/>
    </row>
    <row r="445" spans="7:9" hidden="1" x14ac:dyDescent="0.25">
      <c r="G445" s="3"/>
      <c r="H445" s="3"/>
      <c r="I445" s="3"/>
    </row>
    <row r="446" spans="7:9" hidden="1" x14ac:dyDescent="0.25">
      <c r="G446" s="3"/>
      <c r="H446" s="3"/>
      <c r="I446" s="3"/>
    </row>
    <row r="447" spans="7:9" hidden="1" x14ac:dyDescent="0.25">
      <c r="G447" s="3"/>
      <c r="H447" s="3"/>
      <c r="I447" s="3"/>
    </row>
    <row r="448" spans="7:9" hidden="1" x14ac:dyDescent="0.25">
      <c r="G448" s="3"/>
      <c r="H448" s="3"/>
      <c r="I448" s="3"/>
    </row>
    <row r="449" spans="7:9" hidden="1" x14ac:dyDescent="0.25">
      <c r="G449" s="3"/>
      <c r="H449" s="3"/>
      <c r="I449" s="3"/>
    </row>
    <row r="450" spans="7:9" hidden="1" x14ac:dyDescent="0.25">
      <c r="G450" s="3"/>
      <c r="H450" s="3"/>
      <c r="I450" s="3"/>
    </row>
    <row r="451" spans="7:9" hidden="1" x14ac:dyDescent="0.25">
      <c r="G451" s="3"/>
      <c r="H451" s="3"/>
      <c r="I451" s="3"/>
    </row>
    <row r="452" spans="7:9" hidden="1" x14ac:dyDescent="0.25">
      <c r="G452" s="3"/>
      <c r="H452" s="3"/>
      <c r="I452" s="3"/>
    </row>
    <row r="453" spans="7:9" hidden="1" x14ac:dyDescent="0.25">
      <c r="G453" s="3"/>
      <c r="H453" s="3"/>
      <c r="I453" s="3"/>
    </row>
    <row r="454" spans="7:9" hidden="1" x14ac:dyDescent="0.25">
      <c r="G454" s="3"/>
      <c r="H454" s="3"/>
      <c r="I454" s="3"/>
    </row>
    <row r="455" spans="7:9" hidden="1" x14ac:dyDescent="0.25">
      <c r="G455" s="3"/>
      <c r="H455" s="3"/>
      <c r="I455" s="3"/>
    </row>
    <row r="456" spans="7:9" hidden="1" x14ac:dyDescent="0.25">
      <c r="G456" s="3"/>
      <c r="H456" s="3"/>
      <c r="I456" s="3"/>
    </row>
    <row r="457" spans="7:9" hidden="1" x14ac:dyDescent="0.25">
      <c r="G457" s="3"/>
      <c r="H457" s="3"/>
      <c r="I457" s="3"/>
    </row>
    <row r="458" spans="7:9" hidden="1" x14ac:dyDescent="0.25">
      <c r="G458" s="3"/>
      <c r="H458" s="3"/>
      <c r="I458" s="3"/>
    </row>
    <row r="459" spans="7:9" hidden="1" x14ac:dyDescent="0.25">
      <c r="G459" s="3"/>
      <c r="H459" s="3"/>
      <c r="I459" s="3"/>
    </row>
    <row r="460" spans="7:9" hidden="1" x14ac:dyDescent="0.25">
      <c r="G460" s="3"/>
      <c r="H460" s="3"/>
      <c r="I460" s="3"/>
    </row>
    <row r="461" spans="7:9" hidden="1" x14ac:dyDescent="0.25">
      <c r="G461" s="3"/>
      <c r="H461" s="3"/>
      <c r="I461" s="3"/>
    </row>
    <row r="462" spans="7:9" hidden="1" x14ac:dyDescent="0.25">
      <c r="G462" s="3"/>
      <c r="H462" s="3"/>
      <c r="I462" s="3"/>
    </row>
    <row r="463" spans="7:9" hidden="1" x14ac:dyDescent="0.25">
      <c r="G463" s="3"/>
      <c r="H463" s="3"/>
      <c r="I463" s="3"/>
    </row>
    <row r="464" spans="7:9" hidden="1" x14ac:dyDescent="0.25">
      <c r="G464" s="3"/>
      <c r="H464" s="3"/>
      <c r="I464" s="3"/>
    </row>
    <row r="465" spans="7:9" hidden="1" x14ac:dyDescent="0.25">
      <c r="G465" s="3"/>
      <c r="H465" s="3"/>
      <c r="I465" s="3"/>
    </row>
    <row r="466" spans="7:9" hidden="1" x14ac:dyDescent="0.25">
      <c r="G466" s="3"/>
      <c r="H466" s="3"/>
      <c r="I466" s="3"/>
    </row>
    <row r="467" spans="7:9" hidden="1" x14ac:dyDescent="0.25">
      <c r="G467" s="3"/>
      <c r="H467" s="3"/>
      <c r="I467" s="3"/>
    </row>
    <row r="468" spans="7:9" hidden="1" x14ac:dyDescent="0.25">
      <c r="G468" s="3"/>
      <c r="H468" s="3"/>
      <c r="I468" s="3"/>
    </row>
    <row r="469" spans="7:9" hidden="1" x14ac:dyDescent="0.25">
      <c r="G469" s="3"/>
      <c r="H469" s="3"/>
      <c r="I469" s="3"/>
    </row>
    <row r="470" spans="7:9" hidden="1" x14ac:dyDescent="0.25">
      <c r="G470" s="3"/>
      <c r="H470" s="3"/>
      <c r="I470" s="3"/>
    </row>
    <row r="471" spans="7:9" hidden="1" x14ac:dyDescent="0.25">
      <c r="G471" s="3"/>
      <c r="H471" s="3"/>
      <c r="I471" s="3"/>
    </row>
    <row r="472" spans="7:9" hidden="1" x14ac:dyDescent="0.25">
      <c r="G472" s="3"/>
      <c r="H472" s="3"/>
      <c r="I472" s="3"/>
    </row>
    <row r="473" spans="7:9" hidden="1" x14ac:dyDescent="0.25">
      <c r="G473" s="3"/>
      <c r="H473" s="3"/>
      <c r="I473" s="3"/>
    </row>
    <row r="474" spans="7:9" hidden="1" x14ac:dyDescent="0.25">
      <c r="G474" s="3"/>
      <c r="H474" s="3"/>
      <c r="I474" s="3"/>
    </row>
    <row r="475" spans="7:9" hidden="1" x14ac:dyDescent="0.25">
      <c r="G475" s="3"/>
      <c r="H475" s="3"/>
      <c r="I475" s="3"/>
    </row>
    <row r="476" spans="7:9" hidden="1" x14ac:dyDescent="0.25">
      <c r="G476" s="3"/>
      <c r="H476" s="3"/>
      <c r="I476" s="3"/>
    </row>
    <row r="477" spans="7:9" hidden="1" x14ac:dyDescent="0.25">
      <c r="G477" s="3"/>
      <c r="H477" s="3"/>
      <c r="I477" s="3"/>
    </row>
    <row r="478" spans="7:9" hidden="1" x14ac:dyDescent="0.25">
      <c r="G478" s="3"/>
      <c r="H478" s="3"/>
      <c r="I478" s="3"/>
    </row>
    <row r="479" spans="7:9" hidden="1" x14ac:dyDescent="0.25">
      <c r="G479" s="3"/>
      <c r="H479" s="3"/>
      <c r="I479" s="3"/>
    </row>
    <row r="480" spans="7:9" hidden="1" x14ac:dyDescent="0.25">
      <c r="G480" s="3"/>
      <c r="H480" s="3"/>
      <c r="I480" s="3"/>
    </row>
    <row r="481" spans="7:9" hidden="1" x14ac:dyDescent="0.25">
      <c r="G481" s="3"/>
      <c r="H481" s="3"/>
      <c r="I481" s="3"/>
    </row>
    <row r="482" spans="7:9" hidden="1" x14ac:dyDescent="0.25">
      <c r="G482" s="3"/>
      <c r="H482" s="3"/>
      <c r="I482" s="3"/>
    </row>
    <row r="483" spans="7:9" hidden="1" x14ac:dyDescent="0.25">
      <c r="G483" s="3"/>
      <c r="H483" s="3"/>
      <c r="I483" s="3"/>
    </row>
    <row r="484" spans="7:9" hidden="1" x14ac:dyDescent="0.25">
      <c r="G484" s="3"/>
      <c r="H484" s="3"/>
      <c r="I484" s="3"/>
    </row>
    <row r="485" spans="7:9" hidden="1" x14ac:dyDescent="0.25">
      <c r="G485" s="3"/>
      <c r="H485" s="3"/>
      <c r="I485" s="3"/>
    </row>
    <row r="486" spans="7:9" hidden="1" x14ac:dyDescent="0.25">
      <c r="G486" s="3"/>
      <c r="H486" s="3"/>
      <c r="I486" s="3"/>
    </row>
    <row r="487" spans="7:9" hidden="1" x14ac:dyDescent="0.25">
      <c r="G487" s="3"/>
      <c r="H487" s="3"/>
      <c r="I487" s="3"/>
    </row>
    <row r="488" spans="7:9" hidden="1" x14ac:dyDescent="0.25">
      <c r="G488" s="3"/>
      <c r="H488" s="3"/>
      <c r="I488" s="3"/>
    </row>
    <row r="489" spans="7:9" hidden="1" x14ac:dyDescent="0.25">
      <c r="G489" s="3"/>
      <c r="H489" s="3"/>
      <c r="I489" s="3"/>
    </row>
    <row r="490" spans="7:9" hidden="1" x14ac:dyDescent="0.25">
      <c r="G490" s="3"/>
      <c r="H490" s="3"/>
      <c r="I490" s="3"/>
    </row>
    <row r="491" spans="7:9" hidden="1" x14ac:dyDescent="0.25">
      <c r="G491" s="3"/>
      <c r="H491" s="3"/>
      <c r="I491" s="3"/>
    </row>
    <row r="492" spans="7:9" hidden="1" x14ac:dyDescent="0.25">
      <c r="G492" s="3"/>
      <c r="H492" s="3"/>
      <c r="I492" s="3"/>
    </row>
    <row r="493" spans="7:9" hidden="1" x14ac:dyDescent="0.25">
      <c r="G493" s="3"/>
      <c r="H493" s="3"/>
      <c r="I493" s="3"/>
    </row>
    <row r="494" spans="7:9" hidden="1" x14ac:dyDescent="0.25">
      <c r="G494" s="3"/>
      <c r="H494" s="3"/>
      <c r="I494" s="3"/>
    </row>
    <row r="495" spans="7:9" hidden="1" x14ac:dyDescent="0.25">
      <c r="G495" s="3"/>
      <c r="H495" s="3"/>
      <c r="I495" s="3"/>
    </row>
    <row r="496" spans="7:9" hidden="1" x14ac:dyDescent="0.25">
      <c r="G496" s="3"/>
      <c r="H496" s="3"/>
      <c r="I496" s="3"/>
    </row>
    <row r="497" spans="7:9" hidden="1" x14ac:dyDescent="0.25">
      <c r="G497" s="3"/>
      <c r="H497" s="3"/>
      <c r="I497" s="3"/>
    </row>
    <row r="498" spans="7:9" hidden="1" x14ac:dyDescent="0.25">
      <c r="G498" s="3"/>
      <c r="H498" s="3"/>
      <c r="I498" s="3"/>
    </row>
    <row r="499" spans="7:9" hidden="1" x14ac:dyDescent="0.25">
      <c r="G499" s="3"/>
      <c r="H499" s="3"/>
      <c r="I499" s="3"/>
    </row>
    <row r="500" spans="7:9" hidden="1" x14ac:dyDescent="0.25">
      <c r="G500" s="3"/>
      <c r="H500" s="3"/>
      <c r="I500" s="3"/>
    </row>
    <row r="501" spans="7:9" hidden="1" x14ac:dyDescent="0.25">
      <c r="G501" s="3"/>
      <c r="H501" s="3"/>
      <c r="I501" s="3"/>
    </row>
    <row r="502" spans="7:9" hidden="1" x14ac:dyDescent="0.25">
      <c r="G502" s="3"/>
      <c r="H502" s="3"/>
      <c r="I502" s="3"/>
    </row>
    <row r="503" spans="7:9" hidden="1" x14ac:dyDescent="0.25">
      <c r="G503" s="3"/>
      <c r="H503" s="3"/>
      <c r="I503" s="3"/>
    </row>
    <row r="504" spans="7:9" hidden="1" x14ac:dyDescent="0.25">
      <c r="G504" s="3"/>
      <c r="H504" s="3"/>
      <c r="I504" s="3"/>
    </row>
    <row r="505" spans="7:9" hidden="1" x14ac:dyDescent="0.25">
      <c r="G505" s="3"/>
      <c r="H505" s="3"/>
      <c r="I505" s="3"/>
    </row>
    <row r="506" spans="7:9" hidden="1" x14ac:dyDescent="0.25">
      <c r="G506" s="3"/>
      <c r="H506" s="3"/>
      <c r="I506" s="3"/>
    </row>
    <row r="507" spans="7:9" hidden="1" x14ac:dyDescent="0.25">
      <c r="G507" s="3"/>
      <c r="H507" s="3"/>
      <c r="I507" s="3"/>
    </row>
    <row r="508" spans="7:9" hidden="1" x14ac:dyDescent="0.25">
      <c r="G508" s="3"/>
      <c r="H508" s="3"/>
      <c r="I508" s="3"/>
    </row>
    <row r="509" spans="7:9" hidden="1" x14ac:dyDescent="0.25">
      <c r="G509" s="3"/>
      <c r="H509" s="3"/>
      <c r="I509" s="3"/>
    </row>
    <row r="510" spans="7:9" hidden="1" x14ac:dyDescent="0.25">
      <c r="G510" s="3"/>
      <c r="H510" s="3"/>
      <c r="I510" s="3"/>
    </row>
    <row r="511" spans="7:9" hidden="1" x14ac:dyDescent="0.25">
      <c r="G511" s="3"/>
      <c r="H511" s="3"/>
      <c r="I511" s="3"/>
    </row>
    <row r="512" spans="7:9" hidden="1" x14ac:dyDescent="0.25">
      <c r="G512" s="3"/>
      <c r="H512" s="3"/>
      <c r="I512" s="3"/>
    </row>
    <row r="513" spans="7:9" hidden="1" x14ac:dyDescent="0.25">
      <c r="G513" s="3"/>
      <c r="H513" s="3"/>
      <c r="I513" s="3"/>
    </row>
    <row r="514" spans="7:9" hidden="1" x14ac:dyDescent="0.25">
      <c r="G514" s="3"/>
      <c r="H514" s="3"/>
      <c r="I514" s="3"/>
    </row>
    <row r="515" spans="7:9" hidden="1" x14ac:dyDescent="0.25">
      <c r="G515" s="3"/>
      <c r="H515" s="3"/>
      <c r="I515" s="3"/>
    </row>
    <row r="516" spans="7:9" hidden="1" x14ac:dyDescent="0.25">
      <c r="G516" s="3"/>
      <c r="H516" s="3"/>
      <c r="I516" s="3"/>
    </row>
    <row r="517" spans="7:9" hidden="1" x14ac:dyDescent="0.25">
      <c r="G517" s="3"/>
      <c r="H517" s="3"/>
      <c r="I517" s="3"/>
    </row>
    <row r="518" spans="7:9" hidden="1" x14ac:dyDescent="0.25">
      <c r="G518" s="3"/>
      <c r="H518" s="3"/>
      <c r="I518" s="3"/>
    </row>
    <row r="519" spans="7:9" hidden="1" x14ac:dyDescent="0.25">
      <c r="G519" s="3"/>
      <c r="H519" s="3"/>
      <c r="I519" s="3"/>
    </row>
    <row r="520" spans="7:9" hidden="1" x14ac:dyDescent="0.25">
      <c r="G520" s="3"/>
      <c r="H520" s="3"/>
      <c r="I520" s="3"/>
    </row>
    <row r="521" spans="7:9" hidden="1" x14ac:dyDescent="0.25">
      <c r="G521" s="3"/>
      <c r="H521" s="3"/>
      <c r="I521" s="3"/>
    </row>
    <row r="522" spans="7:9" hidden="1" x14ac:dyDescent="0.25">
      <c r="G522" s="3"/>
      <c r="H522" s="3"/>
      <c r="I522" s="3"/>
    </row>
    <row r="523" spans="7:9" hidden="1" x14ac:dyDescent="0.25">
      <c r="G523" s="3"/>
      <c r="H523" s="3"/>
      <c r="I523" s="3"/>
    </row>
    <row r="524" spans="7:9" hidden="1" x14ac:dyDescent="0.25">
      <c r="G524" s="3"/>
      <c r="H524" s="3"/>
      <c r="I524" s="3"/>
    </row>
    <row r="525" spans="7:9" hidden="1" x14ac:dyDescent="0.25">
      <c r="G525" s="3"/>
      <c r="H525" s="3"/>
      <c r="I525" s="3"/>
    </row>
    <row r="526" spans="7:9" hidden="1" x14ac:dyDescent="0.25">
      <c r="G526" s="3"/>
      <c r="H526" s="3"/>
      <c r="I526" s="3"/>
    </row>
    <row r="527" spans="7:9" hidden="1" x14ac:dyDescent="0.25">
      <c r="G527" s="3"/>
      <c r="H527" s="3"/>
      <c r="I527" s="3"/>
    </row>
    <row r="528" spans="7:9" hidden="1" x14ac:dyDescent="0.25">
      <c r="G528" s="3"/>
      <c r="H528" s="3"/>
      <c r="I528" s="3"/>
    </row>
    <row r="529" spans="7:9" hidden="1" x14ac:dyDescent="0.25">
      <c r="G529" s="3"/>
      <c r="H529" s="3"/>
      <c r="I529" s="3"/>
    </row>
    <row r="530" spans="7:9" hidden="1" x14ac:dyDescent="0.25">
      <c r="G530" s="3"/>
      <c r="H530" s="3"/>
      <c r="I530" s="3"/>
    </row>
    <row r="531" spans="7:9" hidden="1" x14ac:dyDescent="0.25">
      <c r="G531" s="3"/>
      <c r="H531" s="3"/>
      <c r="I531" s="3"/>
    </row>
    <row r="532" spans="7:9" hidden="1" x14ac:dyDescent="0.25">
      <c r="G532" s="3"/>
      <c r="H532" s="3"/>
      <c r="I532" s="3"/>
    </row>
    <row r="533" spans="7:9" hidden="1" x14ac:dyDescent="0.25">
      <c r="G533" s="3"/>
      <c r="H533" s="3"/>
      <c r="I533" s="3"/>
    </row>
    <row r="534" spans="7:9" hidden="1" x14ac:dyDescent="0.25">
      <c r="G534" s="3"/>
      <c r="H534" s="3"/>
      <c r="I534" s="3"/>
    </row>
    <row r="535" spans="7:9" hidden="1" x14ac:dyDescent="0.25">
      <c r="G535" s="3"/>
      <c r="H535" s="3"/>
      <c r="I535" s="3"/>
    </row>
    <row r="536" spans="7:9" hidden="1" x14ac:dyDescent="0.25">
      <c r="G536" s="3"/>
      <c r="H536" s="3"/>
      <c r="I536" s="3"/>
    </row>
    <row r="537" spans="7:9" hidden="1" x14ac:dyDescent="0.25">
      <c r="G537" s="3"/>
      <c r="H537" s="3"/>
      <c r="I537" s="3"/>
    </row>
    <row r="538" spans="7:9" hidden="1" x14ac:dyDescent="0.25">
      <c r="G538" s="3"/>
      <c r="H538" s="3"/>
      <c r="I538" s="3"/>
    </row>
    <row r="539" spans="7:9" hidden="1" x14ac:dyDescent="0.25">
      <c r="G539" s="3"/>
      <c r="H539" s="3"/>
      <c r="I539" s="3"/>
    </row>
    <row r="540" spans="7:9" hidden="1" x14ac:dyDescent="0.25">
      <c r="G540" s="3"/>
      <c r="H540" s="3"/>
      <c r="I540" s="3"/>
    </row>
    <row r="541" spans="7:9" hidden="1" x14ac:dyDescent="0.25">
      <c r="G541" s="3"/>
      <c r="H541" s="3"/>
      <c r="I541" s="3"/>
    </row>
    <row r="542" spans="7:9" hidden="1" x14ac:dyDescent="0.25">
      <c r="G542" s="3"/>
      <c r="H542" s="3"/>
      <c r="I542" s="3"/>
    </row>
    <row r="543" spans="7:9" hidden="1" x14ac:dyDescent="0.25">
      <c r="G543" s="3"/>
      <c r="H543" s="3"/>
      <c r="I543" s="3"/>
    </row>
    <row r="544" spans="7:9" hidden="1" x14ac:dyDescent="0.25">
      <c r="G544" s="3"/>
      <c r="H544" s="3"/>
      <c r="I544" s="3"/>
    </row>
    <row r="545" spans="7:9" hidden="1" x14ac:dyDescent="0.25">
      <c r="G545" s="3"/>
      <c r="H545" s="3"/>
      <c r="I545" s="3"/>
    </row>
    <row r="546" spans="7:9" hidden="1" x14ac:dyDescent="0.25">
      <c r="G546" s="3"/>
      <c r="H546" s="3"/>
      <c r="I546" s="3"/>
    </row>
    <row r="547" spans="7:9" hidden="1" x14ac:dyDescent="0.25">
      <c r="G547" s="3"/>
      <c r="H547" s="3"/>
      <c r="I547" s="3"/>
    </row>
    <row r="548" spans="7:9" hidden="1" x14ac:dyDescent="0.25">
      <c r="G548" s="3"/>
      <c r="H548" s="3"/>
      <c r="I548" s="3"/>
    </row>
    <row r="549" spans="7:9" hidden="1" x14ac:dyDescent="0.25">
      <c r="G549" s="3"/>
      <c r="H549" s="3"/>
      <c r="I549" s="3"/>
    </row>
    <row r="550" spans="7:9" hidden="1" x14ac:dyDescent="0.25">
      <c r="G550" s="3"/>
      <c r="H550" s="3"/>
      <c r="I550" s="3"/>
    </row>
    <row r="551" spans="7:9" hidden="1" x14ac:dyDescent="0.25">
      <c r="G551" s="3"/>
      <c r="H551" s="3"/>
      <c r="I551" s="3"/>
    </row>
    <row r="552" spans="7:9" hidden="1" x14ac:dyDescent="0.25">
      <c r="G552" s="3"/>
      <c r="H552" s="3"/>
      <c r="I552" s="3"/>
    </row>
    <row r="553" spans="7:9" hidden="1" x14ac:dyDescent="0.25">
      <c r="G553" s="3"/>
      <c r="H553" s="3"/>
      <c r="I553" s="3"/>
    </row>
    <row r="554" spans="7:9" hidden="1" x14ac:dyDescent="0.25">
      <c r="G554" s="3"/>
      <c r="H554" s="3"/>
      <c r="I554" s="3"/>
    </row>
    <row r="555" spans="7:9" hidden="1" x14ac:dyDescent="0.25">
      <c r="G555" s="3"/>
      <c r="H555" s="3"/>
      <c r="I555" s="3"/>
    </row>
    <row r="556" spans="7:9" hidden="1" x14ac:dyDescent="0.25">
      <c r="G556" s="3"/>
      <c r="H556" s="3"/>
      <c r="I556" s="3"/>
    </row>
    <row r="557" spans="7:9" hidden="1" x14ac:dyDescent="0.25">
      <c r="G557" s="3"/>
      <c r="H557" s="3"/>
      <c r="I557" s="3"/>
    </row>
    <row r="558" spans="7:9" hidden="1" x14ac:dyDescent="0.25">
      <c r="G558" s="3"/>
      <c r="H558" s="3"/>
      <c r="I558" s="3"/>
    </row>
    <row r="559" spans="7:9" hidden="1" x14ac:dyDescent="0.25">
      <c r="G559" s="3"/>
      <c r="H559" s="3"/>
      <c r="I559" s="3"/>
    </row>
    <row r="560" spans="7:9" hidden="1" x14ac:dyDescent="0.25">
      <c r="G560" s="3"/>
      <c r="H560" s="3"/>
      <c r="I560" s="3"/>
    </row>
    <row r="561" spans="7:9" hidden="1" x14ac:dyDescent="0.25">
      <c r="G561" s="3"/>
      <c r="H561" s="3"/>
      <c r="I561" s="3"/>
    </row>
    <row r="562" spans="7:9" hidden="1" x14ac:dyDescent="0.25">
      <c r="G562" s="3"/>
      <c r="H562" s="3"/>
      <c r="I562" s="3"/>
    </row>
    <row r="563" spans="7:9" hidden="1" x14ac:dyDescent="0.25">
      <c r="G563" s="3"/>
      <c r="H563" s="3"/>
      <c r="I563" s="3"/>
    </row>
    <row r="564" spans="7:9" hidden="1" x14ac:dyDescent="0.25">
      <c r="G564" s="3"/>
      <c r="H564" s="3"/>
      <c r="I564" s="3"/>
    </row>
    <row r="565" spans="7:9" hidden="1" x14ac:dyDescent="0.25">
      <c r="G565" s="3"/>
      <c r="H565" s="3"/>
      <c r="I565" s="3"/>
    </row>
    <row r="566" spans="7:9" hidden="1" x14ac:dyDescent="0.25">
      <c r="G566" s="3"/>
      <c r="H566" s="3"/>
      <c r="I566" s="3"/>
    </row>
    <row r="567" spans="7:9" hidden="1" x14ac:dyDescent="0.25">
      <c r="G567" s="3"/>
      <c r="H567" s="3"/>
      <c r="I567" s="3"/>
    </row>
    <row r="568" spans="7:9" hidden="1" x14ac:dyDescent="0.25">
      <c r="G568" s="3"/>
      <c r="H568" s="3"/>
      <c r="I568" s="3"/>
    </row>
    <row r="569" spans="7:9" hidden="1" x14ac:dyDescent="0.25">
      <c r="G569" s="3"/>
      <c r="H569" s="3"/>
      <c r="I569" s="3"/>
    </row>
    <row r="570" spans="7:9" hidden="1" x14ac:dyDescent="0.25">
      <c r="G570" s="3"/>
      <c r="H570" s="3"/>
      <c r="I570" s="3"/>
    </row>
    <row r="571" spans="7:9" hidden="1" x14ac:dyDescent="0.25">
      <c r="G571" s="3"/>
      <c r="H571" s="3"/>
      <c r="I571" s="3"/>
    </row>
    <row r="572" spans="7:9" hidden="1" x14ac:dyDescent="0.25">
      <c r="G572" s="3"/>
      <c r="H572" s="3"/>
      <c r="I572" s="3"/>
    </row>
    <row r="573" spans="7:9" hidden="1" x14ac:dyDescent="0.25">
      <c r="G573" s="3"/>
      <c r="H573" s="3"/>
      <c r="I573" s="3"/>
    </row>
    <row r="574" spans="7:9" hidden="1" x14ac:dyDescent="0.25">
      <c r="G574" s="3"/>
      <c r="H574" s="3"/>
      <c r="I574" s="3"/>
    </row>
    <row r="575" spans="7:9" hidden="1" x14ac:dyDescent="0.25">
      <c r="G575" s="3"/>
      <c r="H575" s="3"/>
      <c r="I575" s="3"/>
    </row>
    <row r="576" spans="7:9" hidden="1" x14ac:dyDescent="0.25">
      <c r="G576" s="3"/>
      <c r="H576" s="3"/>
      <c r="I576" s="3"/>
    </row>
    <row r="577" spans="7:9" hidden="1" x14ac:dyDescent="0.25">
      <c r="G577" s="3"/>
      <c r="H577" s="3"/>
      <c r="I577" s="3"/>
    </row>
    <row r="578" spans="7:9" hidden="1" x14ac:dyDescent="0.25">
      <c r="G578" s="3"/>
      <c r="H578" s="3"/>
      <c r="I578" s="3"/>
    </row>
    <row r="579" spans="7:9" hidden="1" x14ac:dyDescent="0.25">
      <c r="G579" s="3"/>
      <c r="H579" s="3"/>
      <c r="I579" s="3"/>
    </row>
    <row r="580" spans="7:9" hidden="1" x14ac:dyDescent="0.25">
      <c r="G580" s="3"/>
      <c r="H580" s="3"/>
      <c r="I580" s="3"/>
    </row>
    <row r="581" spans="7:9" hidden="1" x14ac:dyDescent="0.25">
      <c r="G581" s="3"/>
      <c r="H581" s="3"/>
      <c r="I581" s="3"/>
    </row>
    <row r="582" spans="7:9" hidden="1" x14ac:dyDescent="0.25">
      <c r="G582" s="3"/>
      <c r="H582" s="3"/>
      <c r="I582" s="3"/>
    </row>
    <row r="583" spans="7:9" hidden="1" x14ac:dyDescent="0.25">
      <c r="G583" s="3"/>
      <c r="H583" s="3"/>
      <c r="I583" s="3"/>
    </row>
    <row r="584" spans="7:9" hidden="1" x14ac:dyDescent="0.25">
      <c r="G584" s="3"/>
      <c r="H584" s="3"/>
      <c r="I584" s="3"/>
    </row>
    <row r="585" spans="7:9" hidden="1" x14ac:dyDescent="0.25">
      <c r="G585" s="3"/>
      <c r="H585" s="3"/>
      <c r="I585" s="3"/>
    </row>
    <row r="586" spans="7:9" hidden="1" x14ac:dyDescent="0.25">
      <c r="G586" s="3"/>
      <c r="H586" s="3"/>
      <c r="I586" s="3"/>
    </row>
    <row r="587" spans="7:9" hidden="1" x14ac:dyDescent="0.25">
      <c r="G587" s="3"/>
      <c r="H587" s="3"/>
      <c r="I587" s="3"/>
    </row>
    <row r="588" spans="7:9" hidden="1" x14ac:dyDescent="0.25">
      <c r="G588" s="3"/>
      <c r="H588" s="3"/>
      <c r="I588" s="3"/>
    </row>
    <row r="589" spans="7:9" hidden="1" x14ac:dyDescent="0.25">
      <c r="G589" s="3"/>
      <c r="H589" s="3"/>
      <c r="I589" s="3"/>
    </row>
    <row r="590" spans="7:9" hidden="1" x14ac:dyDescent="0.25">
      <c r="G590" s="3"/>
      <c r="H590" s="3"/>
      <c r="I590" s="3"/>
    </row>
    <row r="591" spans="7:9" hidden="1" x14ac:dyDescent="0.25">
      <c r="G591" s="3"/>
      <c r="H591" s="3"/>
      <c r="I591" s="3"/>
    </row>
    <row r="592" spans="7:9" hidden="1" x14ac:dyDescent="0.25">
      <c r="G592" s="3"/>
      <c r="H592" s="3"/>
      <c r="I592" s="3"/>
    </row>
    <row r="593" spans="7:9" hidden="1" x14ac:dyDescent="0.25">
      <c r="G593" s="3"/>
      <c r="H593" s="3"/>
      <c r="I593" s="3"/>
    </row>
    <row r="594" spans="7:9" hidden="1" x14ac:dyDescent="0.25">
      <c r="G594" s="3"/>
      <c r="H594" s="3"/>
      <c r="I594" s="3"/>
    </row>
    <row r="595" spans="7:9" hidden="1" x14ac:dyDescent="0.25">
      <c r="G595" s="3"/>
      <c r="H595" s="3"/>
      <c r="I595" s="3"/>
    </row>
    <row r="596" spans="7:9" hidden="1" x14ac:dyDescent="0.25">
      <c r="G596" s="3"/>
      <c r="H596" s="3"/>
      <c r="I596" s="3"/>
    </row>
    <row r="597" spans="7:9" hidden="1" x14ac:dyDescent="0.25">
      <c r="G597" s="3"/>
      <c r="H597" s="3"/>
      <c r="I597" s="3"/>
    </row>
    <row r="598" spans="7:9" hidden="1" x14ac:dyDescent="0.25">
      <c r="G598" s="3"/>
      <c r="H598" s="3"/>
      <c r="I598" s="3"/>
    </row>
    <row r="599" spans="7:9" hidden="1" x14ac:dyDescent="0.25">
      <c r="G599" s="3"/>
      <c r="H599" s="3"/>
      <c r="I599" s="3"/>
    </row>
    <row r="600" spans="7:9" hidden="1" x14ac:dyDescent="0.25">
      <c r="G600" s="3"/>
      <c r="H600" s="3"/>
      <c r="I600" s="3"/>
    </row>
    <row r="601" spans="7:9" hidden="1" x14ac:dyDescent="0.25">
      <c r="G601" s="3"/>
      <c r="H601" s="3"/>
      <c r="I601" s="3"/>
    </row>
    <row r="602" spans="7:9" hidden="1" x14ac:dyDescent="0.25">
      <c r="G602" s="3"/>
      <c r="H602" s="3"/>
      <c r="I602" s="3"/>
    </row>
    <row r="603" spans="7:9" hidden="1" x14ac:dyDescent="0.25">
      <c r="G603" s="3"/>
      <c r="H603" s="3"/>
      <c r="I603" s="3"/>
    </row>
    <row r="604" spans="7:9" hidden="1" x14ac:dyDescent="0.25">
      <c r="G604" s="3"/>
      <c r="H604" s="3"/>
      <c r="I604" s="3"/>
    </row>
    <row r="605" spans="7:9" hidden="1" x14ac:dyDescent="0.25">
      <c r="G605" s="3"/>
      <c r="H605" s="3"/>
      <c r="I605" s="3"/>
    </row>
    <row r="606" spans="7:9" hidden="1" x14ac:dyDescent="0.25">
      <c r="G606" s="3"/>
      <c r="H606" s="3"/>
      <c r="I606" s="3"/>
    </row>
    <row r="607" spans="7:9" hidden="1" x14ac:dyDescent="0.25">
      <c r="G607" s="3"/>
      <c r="H607" s="3"/>
      <c r="I607" s="3"/>
    </row>
    <row r="608" spans="7:9" hidden="1" x14ac:dyDescent="0.25">
      <c r="G608" s="3"/>
      <c r="H608" s="3"/>
      <c r="I608" s="3"/>
    </row>
    <row r="609" spans="7:9" hidden="1" x14ac:dyDescent="0.25">
      <c r="G609" s="3"/>
      <c r="H609" s="3"/>
      <c r="I609" s="3"/>
    </row>
    <row r="610" spans="7:9" hidden="1" x14ac:dyDescent="0.25">
      <c r="G610" s="3"/>
      <c r="H610" s="3"/>
      <c r="I610" s="3"/>
    </row>
    <row r="611" spans="7:9" hidden="1" x14ac:dyDescent="0.25">
      <c r="G611" s="3"/>
      <c r="H611" s="3"/>
      <c r="I611" s="3"/>
    </row>
    <row r="612" spans="7:9" hidden="1" x14ac:dyDescent="0.25">
      <c r="G612" s="3"/>
      <c r="H612" s="3"/>
      <c r="I612" s="3"/>
    </row>
    <row r="613" spans="7:9" hidden="1" x14ac:dyDescent="0.25">
      <c r="G613" s="3"/>
      <c r="H613" s="3"/>
      <c r="I613" s="3"/>
    </row>
    <row r="614" spans="7:9" hidden="1" x14ac:dyDescent="0.25">
      <c r="G614" s="3"/>
      <c r="H614" s="3"/>
      <c r="I614" s="3"/>
    </row>
    <row r="615" spans="7:9" hidden="1" x14ac:dyDescent="0.25">
      <c r="G615" s="3"/>
      <c r="H615" s="3"/>
      <c r="I615" s="3"/>
    </row>
    <row r="616" spans="7:9" hidden="1" x14ac:dyDescent="0.25">
      <c r="G616" s="3"/>
      <c r="H616" s="3"/>
      <c r="I616" s="3"/>
    </row>
    <row r="617" spans="7:9" hidden="1" x14ac:dyDescent="0.25">
      <c r="G617" s="3"/>
      <c r="H617" s="3"/>
      <c r="I617" s="3"/>
    </row>
    <row r="618" spans="7:9" hidden="1" x14ac:dyDescent="0.25">
      <c r="G618" s="3"/>
      <c r="H618" s="3"/>
      <c r="I618" s="3"/>
    </row>
    <row r="619" spans="7:9" hidden="1" x14ac:dyDescent="0.25">
      <c r="G619" s="3"/>
      <c r="H619" s="3"/>
      <c r="I619" s="3"/>
    </row>
    <row r="620" spans="7:9" hidden="1" x14ac:dyDescent="0.25">
      <c r="G620" s="3"/>
      <c r="H620" s="3"/>
      <c r="I620" s="3"/>
    </row>
    <row r="621" spans="7:9" hidden="1" x14ac:dyDescent="0.25">
      <c r="G621" s="3"/>
      <c r="H621" s="3"/>
      <c r="I621" s="3"/>
    </row>
    <row r="622" spans="7:9" hidden="1" x14ac:dyDescent="0.25">
      <c r="G622" s="3"/>
      <c r="H622" s="3"/>
      <c r="I622" s="3"/>
    </row>
    <row r="623" spans="7:9" hidden="1" x14ac:dyDescent="0.25">
      <c r="G623" s="3"/>
      <c r="H623" s="3"/>
      <c r="I623" s="3"/>
    </row>
    <row r="624" spans="7:9" hidden="1" x14ac:dyDescent="0.25">
      <c r="G624" s="3"/>
      <c r="H624" s="3"/>
      <c r="I624" s="3"/>
    </row>
    <row r="625" spans="7:9" hidden="1" x14ac:dyDescent="0.25">
      <c r="G625" s="3"/>
      <c r="H625" s="3"/>
      <c r="I625" s="3"/>
    </row>
    <row r="626" spans="7:9" hidden="1" x14ac:dyDescent="0.25">
      <c r="G626" s="3"/>
      <c r="H626" s="3"/>
      <c r="I626" s="3"/>
    </row>
    <row r="627" spans="7:9" hidden="1" x14ac:dyDescent="0.25">
      <c r="G627" s="3"/>
      <c r="H627" s="3"/>
      <c r="I627" s="3"/>
    </row>
    <row r="628" spans="7:9" hidden="1" x14ac:dyDescent="0.25">
      <c r="G628" s="3"/>
      <c r="H628" s="3"/>
      <c r="I628" s="3"/>
    </row>
    <row r="629" spans="7:9" hidden="1" x14ac:dyDescent="0.25">
      <c r="G629" s="3"/>
      <c r="H629" s="3"/>
      <c r="I629" s="3"/>
    </row>
    <row r="630" spans="7:9" hidden="1" x14ac:dyDescent="0.25">
      <c r="G630" s="3"/>
      <c r="H630" s="3"/>
      <c r="I630" s="3"/>
    </row>
    <row r="631" spans="7:9" hidden="1" x14ac:dyDescent="0.25">
      <c r="G631" s="3"/>
      <c r="H631" s="3"/>
      <c r="I631" s="3"/>
    </row>
    <row r="632" spans="7:9" hidden="1" x14ac:dyDescent="0.25">
      <c r="G632" s="3"/>
      <c r="H632" s="3"/>
      <c r="I632" s="3"/>
    </row>
    <row r="633" spans="7:9" hidden="1" x14ac:dyDescent="0.25">
      <c r="G633" s="3"/>
      <c r="H633" s="3"/>
      <c r="I633" s="3"/>
    </row>
    <row r="634" spans="7:9" hidden="1" x14ac:dyDescent="0.25">
      <c r="G634" s="3"/>
      <c r="H634" s="3"/>
      <c r="I634" s="3"/>
    </row>
    <row r="635" spans="7:9" hidden="1" x14ac:dyDescent="0.25">
      <c r="G635" s="3"/>
      <c r="H635" s="3"/>
      <c r="I635" s="3"/>
    </row>
    <row r="636" spans="7:9" hidden="1" x14ac:dyDescent="0.25">
      <c r="G636" s="3"/>
      <c r="H636" s="3"/>
      <c r="I636" s="3"/>
    </row>
    <row r="637" spans="7:9" hidden="1" x14ac:dyDescent="0.25">
      <c r="G637" s="3"/>
      <c r="H637" s="3"/>
      <c r="I637" s="3"/>
    </row>
    <row r="638" spans="7:9" hidden="1" x14ac:dyDescent="0.25">
      <c r="G638" s="3"/>
      <c r="H638" s="3"/>
      <c r="I638" s="3"/>
    </row>
    <row r="639" spans="7:9" hidden="1" x14ac:dyDescent="0.25">
      <c r="G639" s="3"/>
      <c r="H639" s="3"/>
      <c r="I639" s="3"/>
    </row>
    <row r="640" spans="7:9" hidden="1" x14ac:dyDescent="0.25">
      <c r="G640" s="3"/>
      <c r="H640" s="3"/>
      <c r="I640" s="3"/>
    </row>
    <row r="641" spans="7:9" hidden="1" x14ac:dyDescent="0.25">
      <c r="G641" s="3"/>
      <c r="H641" s="3"/>
      <c r="I641" s="3"/>
    </row>
    <row r="642" spans="7:9" hidden="1" x14ac:dyDescent="0.25">
      <c r="G642" s="3"/>
      <c r="H642" s="3"/>
      <c r="I642" s="3"/>
    </row>
    <row r="643" spans="7:9" hidden="1" x14ac:dyDescent="0.25">
      <c r="G643" s="3"/>
      <c r="H643" s="3"/>
      <c r="I643" s="3"/>
    </row>
    <row r="644" spans="7:9" hidden="1" x14ac:dyDescent="0.25">
      <c r="G644" s="3"/>
      <c r="H644" s="3"/>
      <c r="I644" s="3"/>
    </row>
    <row r="645" spans="7:9" hidden="1" x14ac:dyDescent="0.25">
      <c r="G645" s="3"/>
      <c r="H645" s="3"/>
      <c r="I645" s="3"/>
    </row>
    <row r="646" spans="7:9" hidden="1" x14ac:dyDescent="0.25">
      <c r="G646" s="3"/>
      <c r="H646" s="3"/>
      <c r="I646" s="3"/>
    </row>
    <row r="647" spans="7:9" hidden="1" x14ac:dyDescent="0.25">
      <c r="G647" s="3"/>
      <c r="H647" s="3"/>
      <c r="I647" s="3"/>
    </row>
    <row r="648" spans="7:9" hidden="1" x14ac:dyDescent="0.25">
      <c r="G648" s="3"/>
      <c r="H648" s="3"/>
      <c r="I648" s="3"/>
    </row>
    <row r="649" spans="7:9" hidden="1" x14ac:dyDescent="0.25">
      <c r="G649" s="3"/>
      <c r="H649" s="3"/>
      <c r="I649" s="3"/>
    </row>
    <row r="650" spans="7:9" hidden="1" x14ac:dyDescent="0.25">
      <c r="G650" s="3"/>
      <c r="H650" s="3"/>
      <c r="I650" s="3"/>
    </row>
    <row r="651" spans="7:9" hidden="1" x14ac:dyDescent="0.25">
      <c r="G651" s="3"/>
      <c r="H651" s="3"/>
      <c r="I651" s="3"/>
    </row>
    <row r="652" spans="7:9" hidden="1" x14ac:dyDescent="0.25">
      <c r="G652" s="3"/>
      <c r="H652" s="3"/>
      <c r="I652" s="3"/>
    </row>
    <row r="653" spans="7:9" hidden="1" x14ac:dyDescent="0.25">
      <c r="G653" s="3"/>
      <c r="H653" s="3"/>
      <c r="I653" s="3"/>
    </row>
    <row r="654" spans="7:9" hidden="1" x14ac:dyDescent="0.25">
      <c r="G654" s="3"/>
      <c r="H654" s="3"/>
      <c r="I654" s="3"/>
    </row>
    <row r="655" spans="7:9" hidden="1" x14ac:dyDescent="0.25">
      <c r="G655" s="3"/>
      <c r="H655" s="3"/>
      <c r="I655" s="3"/>
    </row>
    <row r="656" spans="7:9" hidden="1" x14ac:dyDescent="0.25">
      <c r="G656" s="3"/>
      <c r="H656" s="3"/>
      <c r="I656" s="3"/>
    </row>
    <row r="657" spans="7:9" hidden="1" x14ac:dyDescent="0.25">
      <c r="G657" s="3"/>
      <c r="H657" s="3"/>
      <c r="I657" s="3"/>
    </row>
    <row r="658" spans="7:9" hidden="1" x14ac:dyDescent="0.25">
      <c r="G658" s="3"/>
      <c r="H658" s="3"/>
      <c r="I658" s="3"/>
    </row>
    <row r="659" spans="7:9" hidden="1" x14ac:dyDescent="0.25">
      <c r="G659" s="3"/>
      <c r="H659" s="3"/>
      <c r="I659" s="3"/>
    </row>
    <row r="660" spans="7:9" hidden="1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/>
    <row r="742" spans="7:9" x14ac:dyDescent="0.25"/>
    <row r="743" spans="7:9" x14ac:dyDescent="0.25"/>
    <row r="744" spans="7:9" x14ac:dyDescent="0.25"/>
    <row r="745" spans="7:9" x14ac:dyDescent="0.25"/>
    <row r="746" spans="7:9" hidden="1" x14ac:dyDescent="0.25"/>
    <row r="747" spans="7:9" hidden="1" x14ac:dyDescent="0.25"/>
    <row r="748" spans="7:9" hidden="1" x14ac:dyDescent="0.25"/>
    <row r="749" spans="7:9" hidden="1" x14ac:dyDescent="0.25"/>
    <row r="750" spans="7:9" hidden="1" x14ac:dyDescent="0.25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striech ubytovacích blokov a spojovacej chodby - 3. etapa / 02/2026-A1 - Blok A1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x14ac:dyDescent="0.25">
      <c r="A1" s="15"/>
      <c r="B1" s="19"/>
      <c r="C1" s="19"/>
      <c r="D1" s="19"/>
      <c r="E1" s="19"/>
      <c r="F1" s="20" t="s">
        <v>280</v>
      </c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>
        <v>30.126000000000001</v>
      </c>
    </row>
    <row r="2" spans="1:23" ht="30" hidden="1" customHeight="1" thickTop="1" x14ac:dyDescent="0.25">
      <c r="A2" s="21"/>
      <c r="B2" s="210"/>
      <c r="C2" s="211"/>
      <c r="D2" s="211"/>
      <c r="E2" s="211"/>
      <c r="F2" s="211"/>
      <c r="G2" s="211"/>
      <c r="H2" s="211"/>
      <c r="I2" s="211"/>
      <c r="J2" s="21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30" customHeight="1" x14ac:dyDescent="0.25">
      <c r="A3" s="21"/>
      <c r="B3" s="213" t="s">
        <v>7</v>
      </c>
      <c r="C3" s="214"/>
      <c r="D3" s="214"/>
      <c r="E3" s="214"/>
      <c r="F3" s="214"/>
      <c r="G3" s="214"/>
      <c r="H3" s="214"/>
      <c r="I3" s="214"/>
      <c r="J3" s="215"/>
      <c r="K3" s="22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3" ht="18" customHeight="1" x14ac:dyDescent="0.25">
      <c r="A4" s="21"/>
      <c r="B4" s="31" t="s">
        <v>355</v>
      </c>
      <c r="C4" s="28"/>
      <c r="D4" s="24"/>
      <c r="E4" s="24"/>
      <c r="F4" s="24"/>
      <c r="G4" s="24"/>
      <c r="H4" s="24"/>
      <c r="I4" s="35" t="s">
        <v>281</v>
      </c>
      <c r="J4" s="41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8" customHeight="1" thickBot="1" x14ac:dyDescent="0.3">
      <c r="A5" s="21"/>
      <c r="B5" s="31"/>
      <c r="C5" s="28"/>
      <c r="D5" s="24"/>
      <c r="E5" s="24"/>
      <c r="F5" s="24"/>
      <c r="G5" s="24"/>
      <c r="H5" s="24"/>
      <c r="I5" s="35" t="s">
        <v>3</v>
      </c>
      <c r="J5" s="41" t="s">
        <v>6</v>
      </c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ht="20.100000000000001" customHeight="1" thickTop="1" x14ac:dyDescent="0.25">
      <c r="A6" s="21"/>
      <c r="B6" s="210" t="s">
        <v>282</v>
      </c>
      <c r="C6" s="211"/>
      <c r="D6" s="211"/>
      <c r="E6" s="216"/>
      <c r="F6" s="53" t="s">
        <v>1</v>
      </c>
      <c r="G6" s="53"/>
      <c r="H6" s="53"/>
      <c r="I6" s="54" t="s">
        <v>283</v>
      </c>
      <c r="J6" s="55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8" customHeight="1" x14ac:dyDescent="0.25">
      <c r="A7" s="21"/>
      <c r="B7" s="45" t="s">
        <v>0</v>
      </c>
      <c r="C7" s="46"/>
      <c r="D7" s="47"/>
      <c r="E7" s="47"/>
      <c r="F7" s="47"/>
      <c r="G7" s="47"/>
      <c r="H7" s="47"/>
      <c r="I7" s="48"/>
      <c r="J7" s="49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0.100000000000001" customHeight="1" x14ac:dyDescent="0.25">
      <c r="A8" s="21"/>
      <c r="B8" s="213" t="s">
        <v>284</v>
      </c>
      <c r="C8" s="214"/>
      <c r="D8" s="214"/>
      <c r="E8" s="214"/>
      <c r="F8" s="214"/>
      <c r="G8" s="214"/>
      <c r="H8" s="214"/>
      <c r="I8" s="214"/>
      <c r="J8" s="215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ht="18" customHeight="1" x14ac:dyDescent="0.25">
      <c r="A9" s="21"/>
      <c r="B9" s="31" t="s">
        <v>2</v>
      </c>
      <c r="C9" s="28"/>
      <c r="D9" s="24"/>
      <c r="E9" s="24"/>
      <c r="F9" s="24"/>
      <c r="G9" s="24"/>
      <c r="H9" s="24"/>
      <c r="I9" s="35"/>
      <c r="J9" s="41"/>
      <c r="K9" s="2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0.100000000000001" customHeight="1" x14ac:dyDescent="0.25">
      <c r="A10" s="21"/>
      <c r="B10" s="213" t="s">
        <v>285</v>
      </c>
      <c r="C10" s="214"/>
      <c r="D10" s="214"/>
      <c r="E10" s="214"/>
      <c r="F10" s="214"/>
      <c r="G10" s="214"/>
      <c r="H10" s="214"/>
      <c r="I10" s="214"/>
      <c r="J10" s="215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18" customHeight="1" x14ac:dyDescent="0.25">
      <c r="A11" s="21"/>
      <c r="B11" s="31" t="s">
        <v>4</v>
      </c>
      <c r="C11" s="28"/>
      <c r="D11" s="24"/>
      <c r="E11" s="24"/>
      <c r="F11" s="24"/>
      <c r="G11" s="24"/>
      <c r="H11" s="24"/>
      <c r="I11" s="35"/>
      <c r="J11" s="41"/>
      <c r="K11" s="2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ht="18" customHeight="1" thickBot="1" x14ac:dyDescent="0.3">
      <c r="A12" s="21"/>
      <c r="B12" s="31" t="s">
        <v>285</v>
      </c>
      <c r="C12" s="28"/>
      <c r="D12" s="24"/>
      <c r="E12" s="24"/>
      <c r="F12" s="24"/>
      <c r="G12" s="24" t="s">
        <v>286</v>
      </c>
      <c r="H12" s="24"/>
      <c r="I12" s="35"/>
      <c r="J12" s="41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8" customHeight="1" thickTop="1" thickBot="1" x14ac:dyDescent="0.3">
      <c r="A13" s="21"/>
      <c r="B13" s="56"/>
      <c r="C13" s="57"/>
      <c r="D13" s="58"/>
      <c r="E13" s="58"/>
      <c r="F13" s="58"/>
      <c r="G13" s="58"/>
      <c r="H13" s="58"/>
      <c r="I13" s="59"/>
      <c r="J13" s="60"/>
      <c r="K13" s="2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8" customHeight="1" thickTop="1" x14ac:dyDescent="0.25">
      <c r="A14" s="21"/>
      <c r="B14" s="61" t="s">
        <v>287</v>
      </c>
      <c r="C14" s="88" t="s">
        <v>288</v>
      </c>
      <c r="D14" s="89" t="s">
        <v>16</v>
      </c>
      <c r="E14" s="90" t="s">
        <v>17</v>
      </c>
      <c r="F14" s="88" t="s">
        <v>289</v>
      </c>
      <c r="G14" s="61" t="s">
        <v>290</v>
      </c>
      <c r="H14" s="50"/>
      <c r="I14" s="51"/>
      <c r="J14" s="52"/>
      <c r="K14" s="2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18" customHeight="1" x14ac:dyDescent="0.25">
      <c r="A15" s="21"/>
      <c r="B15" s="96">
        <v>1</v>
      </c>
      <c r="C15" s="97" t="s">
        <v>291</v>
      </c>
      <c r="D15" s="98">
        <f>'Rekap 2902'!B19</f>
        <v>0</v>
      </c>
      <c r="E15" s="99">
        <f>'Rekap 2902'!C19</f>
        <v>0</v>
      </c>
      <c r="F15" s="109">
        <f>'Rekap 2902'!D19</f>
        <v>0</v>
      </c>
      <c r="G15" s="113" t="s">
        <v>292</v>
      </c>
      <c r="H15" s="65" t="s">
        <v>293</v>
      </c>
      <c r="I15" s="37"/>
      <c r="J15" s="42">
        <v>0</v>
      </c>
      <c r="K15" s="2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ht="18" customHeight="1" x14ac:dyDescent="0.25">
      <c r="A16" s="21"/>
      <c r="B16" s="91">
        <v>2</v>
      </c>
      <c r="C16" s="92" t="s">
        <v>294</v>
      </c>
      <c r="D16" s="93">
        <f>'Rekap 2902'!B28</f>
        <v>0</v>
      </c>
      <c r="E16" s="94">
        <f>'Rekap 2902'!C28</f>
        <v>0</v>
      </c>
      <c r="F16" s="110">
        <f>'Rekap 2902'!D28</f>
        <v>0</v>
      </c>
      <c r="G16" s="113" t="s">
        <v>295</v>
      </c>
      <c r="H16" s="77" t="s">
        <v>296</v>
      </c>
      <c r="I16" s="86"/>
      <c r="J16" s="122">
        <f>'022026-A3 - Blok A32902'!Z161</f>
        <v>0</v>
      </c>
      <c r="K16" s="2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6" ht="18" customHeight="1" x14ac:dyDescent="0.25">
      <c r="A17" s="21"/>
      <c r="B17" s="64">
        <v>3</v>
      </c>
      <c r="C17" s="67" t="s">
        <v>297</v>
      </c>
      <c r="D17" s="73"/>
      <c r="E17" s="71"/>
      <c r="F17" s="76"/>
      <c r="G17" s="113" t="s">
        <v>298</v>
      </c>
      <c r="H17" s="77" t="s">
        <v>299</v>
      </c>
      <c r="I17" s="86"/>
      <c r="J17" s="122"/>
      <c r="K17" s="2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6" ht="18" customHeight="1" x14ac:dyDescent="0.25">
      <c r="A18" s="21"/>
      <c r="B18" s="62">
        <v>4</v>
      </c>
      <c r="C18" s="68" t="s">
        <v>300</v>
      </c>
      <c r="D18" s="74">
        <f>'Rekap 2902'!B32</f>
        <v>0</v>
      </c>
      <c r="E18" s="72">
        <f>'Rekap 2902'!C32</f>
        <v>0</v>
      </c>
      <c r="F18" s="77">
        <f>'Rekap 2902'!D32</f>
        <v>0</v>
      </c>
      <c r="G18" s="113" t="s">
        <v>301</v>
      </c>
      <c r="H18" s="77"/>
      <c r="I18" s="86"/>
      <c r="J18" s="122">
        <v>0</v>
      </c>
      <c r="K18" s="2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6" ht="18" customHeight="1" x14ac:dyDescent="0.25">
      <c r="A19" s="21"/>
      <c r="B19" s="62">
        <v>5</v>
      </c>
      <c r="C19" s="68" t="s">
        <v>302</v>
      </c>
      <c r="D19" s="74"/>
      <c r="E19" s="72"/>
      <c r="F19" s="77"/>
      <c r="G19" s="113" t="s">
        <v>303</v>
      </c>
      <c r="H19" s="77"/>
      <c r="I19" s="86"/>
      <c r="J19" s="122"/>
      <c r="K19" s="2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6" ht="18" customHeight="1" thickBot="1" x14ac:dyDescent="0.3">
      <c r="A20" s="21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SUM(J15:J19)</f>
        <v>0</v>
      </c>
      <c r="K20" s="2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6" ht="18" customHeight="1" thickTop="1" x14ac:dyDescent="0.25">
      <c r="A21" s="21"/>
      <c r="B21" s="63" t="s">
        <v>305</v>
      </c>
      <c r="C21" s="66" t="s">
        <v>306</v>
      </c>
      <c r="D21" s="70"/>
      <c r="E21" s="27"/>
      <c r="F21" s="100"/>
      <c r="G21" s="114" t="s">
        <v>307</v>
      </c>
      <c r="H21" s="79" t="s">
        <v>306</v>
      </c>
      <c r="I21" s="37"/>
      <c r="J21" s="127"/>
      <c r="K21" s="2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6" ht="18" customHeight="1" x14ac:dyDescent="0.25">
      <c r="A22" s="21"/>
      <c r="B22" s="64">
        <v>11</v>
      </c>
      <c r="C22" s="46" t="s">
        <v>308</v>
      </c>
      <c r="D22" s="37"/>
      <c r="E22" s="86" t="s">
        <v>309</v>
      </c>
      <c r="F22" s="76">
        <f>((F15*U22*0)+(F16*V22*0)+(F17*W22*0))/100</f>
        <v>0</v>
      </c>
      <c r="G22" s="115" t="s">
        <v>310</v>
      </c>
      <c r="H22" s="76" t="s">
        <v>311</v>
      </c>
      <c r="I22" s="86" t="s">
        <v>309</v>
      </c>
      <c r="J22" s="121">
        <f>((F15*X22*0)+(F16*Y22*0)+(F17*Z22*0))/100</f>
        <v>0</v>
      </c>
      <c r="K22" s="22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21"/>
      <c r="B23" s="62">
        <v>12</v>
      </c>
      <c r="C23" s="28" t="s">
        <v>312</v>
      </c>
      <c r="D23" s="36"/>
      <c r="E23" s="86" t="s">
        <v>313</v>
      </c>
      <c r="F23" s="77">
        <f>((F15*U23*0)+(F16*V23*0)+(F17*W23*0))/100</f>
        <v>0</v>
      </c>
      <c r="G23" s="113" t="s">
        <v>314</v>
      </c>
      <c r="H23" s="77" t="s">
        <v>315</v>
      </c>
      <c r="I23" s="86" t="s">
        <v>309</v>
      </c>
      <c r="J23" s="122">
        <f>((F15*X23*0)+(F16*Y23*0)+(F17*Z23*0))/100</f>
        <v>0</v>
      </c>
      <c r="K23" s="22"/>
      <c r="L23" s="16"/>
      <c r="M23" s="16"/>
      <c r="N23" s="16"/>
      <c r="O23" s="16"/>
      <c r="P23" s="16"/>
      <c r="Q23" s="16"/>
      <c r="R23" s="16"/>
      <c r="S23" s="16"/>
      <c r="T23" s="16"/>
      <c r="U23" s="16">
        <v>1</v>
      </c>
      <c r="V23" s="16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21"/>
      <c r="B24" s="62">
        <v>13</v>
      </c>
      <c r="C24" s="28" t="s">
        <v>316</v>
      </c>
      <c r="D24" s="36"/>
      <c r="E24" s="86" t="s">
        <v>309</v>
      </c>
      <c r="F24" s="77">
        <f>((F15*U24*0)+(F16*V24*0)+(F17*W24*0))/100</f>
        <v>0</v>
      </c>
      <c r="G24" s="113" t="s">
        <v>317</v>
      </c>
      <c r="H24" s="77" t="s">
        <v>318</v>
      </c>
      <c r="I24" s="86" t="s">
        <v>313</v>
      </c>
      <c r="J24" s="122">
        <f>((F15*X24*0)+(F16*Y24*0)+(F17*Z24*0))/100</f>
        <v>0</v>
      </c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>
        <v>1</v>
      </c>
      <c r="V24" s="16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21"/>
      <c r="B25" s="62">
        <v>14</v>
      </c>
      <c r="C25" s="28"/>
      <c r="D25" s="36"/>
      <c r="E25" s="86"/>
      <c r="F25" s="77"/>
      <c r="G25" s="113" t="s">
        <v>319</v>
      </c>
      <c r="H25" s="77"/>
      <c r="I25" s="86"/>
      <c r="J25" s="122"/>
      <c r="K25" s="2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6" ht="18" customHeight="1" thickBot="1" x14ac:dyDescent="0.3">
      <c r="A26" s="21"/>
      <c r="B26" s="62">
        <v>15</v>
      </c>
      <c r="C26" s="28"/>
      <c r="D26" s="36"/>
      <c r="E26" s="36"/>
      <c r="F26" s="112"/>
      <c r="G26" s="113" t="s">
        <v>320</v>
      </c>
      <c r="H26" s="77" t="s">
        <v>276</v>
      </c>
      <c r="I26" s="126"/>
      <c r="J26" s="101">
        <f>SUM(J22:J25)+SUM(F22:F25)</f>
        <v>0</v>
      </c>
      <c r="K26" s="2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6" ht="18" customHeight="1" thickTop="1" x14ac:dyDescent="0.25">
      <c r="A27" s="21"/>
      <c r="B27" s="104"/>
      <c r="C27" s="129" t="s">
        <v>321</v>
      </c>
      <c r="D27" s="135"/>
      <c r="E27" s="132"/>
      <c r="F27" s="78"/>
      <c r="G27" s="116" t="s">
        <v>322</v>
      </c>
      <c r="H27" s="108" t="s">
        <v>323</v>
      </c>
      <c r="I27" s="37"/>
      <c r="J27" s="42"/>
      <c r="K27" s="2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6" ht="18" customHeight="1" x14ac:dyDescent="0.25">
      <c r="A28" s="21"/>
      <c r="B28" s="34"/>
      <c r="C28" s="130"/>
      <c r="D28" s="136"/>
      <c r="E28" s="133"/>
      <c r="F28" s="26"/>
      <c r="G28" s="117" t="s">
        <v>324</v>
      </c>
      <c r="H28" s="110" t="s">
        <v>325</v>
      </c>
      <c r="I28" s="123"/>
      <c r="J28" s="95">
        <f>F20+J20+F26+J26</f>
        <v>0</v>
      </c>
      <c r="K28" s="2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6" ht="18" customHeight="1" x14ac:dyDescent="0.25">
      <c r="A29" s="21"/>
      <c r="B29" s="80"/>
      <c r="C29" s="131"/>
      <c r="D29" s="137"/>
      <c r="E29" s="133"/>
      <c r="F29" s="26"/>
      <c r="G29" s="115" t="s">
        <v>326</v>
      </c>
      <c r="H29" s="76" t="s">
        <v>327</v>
      </c>
      <c r="I29" s="124">
        <f>J28-SUM('022026-A3 - Blok A32902'!K9:'022026-A3 - Blok A32902'!K160)</f>
        <v>0</v>
      </c>
      <c r="J29" s="121">
        <f>ROUND(((ROUND(I29,2)*23)*1/100),2)</f>
        <v>0</v>
      </c>
      <c r="K29" s="2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6" ht="18" customHeight="1" x14ac:dyDescent="0.25">
      <c r="A30" s="21"/>
      <c r="B30" s="31"/>
      <c r="C30" s="68"/>
      <c r="D30" s="86"/>
      <c r="E30" s="133"/>
      <c r="F30" s="26"/>
      <c r="G30" s="113" t="s">
        <v>328</v>
      </c>
      <c r="H30" s="77" t="s">
        <v>329</v>
      </c>
      <c r="I30" s="86">
        <f>SUM('022026-A3 - Blok A32902'!K9:'022026-A3 - Blok A32902'!K160)</f>
        <v>0</v>
      </c>
      <c r="J30" s="122">
        <f>ROUND(((ROUND(I30,2)*0)/100),2)</f>
        <v>0</v>
      </c>
      <c r="K30" s="2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6" ht="18" customHeight="1" x14ac:dyDescent="0.25">
      <c r="A31" s="21"/>
      <c r="B31" s="32"/>
      <c r="C31" s="138"/>
      <c r="D31" s="87"/>
      <c r="E31" s="133"/>
      <c r="F31" s="26"/>
      <c r="G31" s="117" t="s">
        <v>330</v>
      </c>
      <c r="H31" s="110" t="s">
        <v>331</v>
      </c>
      <c r="I31" s="38"/>
      <c r="J31" s="128">
        <f>SUM(J28:J30)</f>
        <v>0</v>
      </c>
      <c r="K31" s="2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6" ht="18" customHeight="1" thickBot="1" x14ac:dyDescent="0.3">
      <c r="A32" s="21"/>
      <c r="B32" s="45"/>
      <c r="C32" s="67"/>
      <c r="D32" s="125"/>
      <c r="E32" s="134"/>
      <c r="F32" s="118"/>
      <c r="G32" s="115" t="s">
        <v>332</v>
      </c>
      <c r="H32" s="76"/>
      <c r="I32" s="125"/>
      <c r="J32" s="121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8" customHeight="1" thickTop="1" x14ac:dyDescent="0.25">
      <c r="A33" s="21"/>
      <c r="B33" s="104"/>
      <c r="C33" s="105"/>
      <c r="D33" s="25" t="s">
        <v>333</v>
      </c>
      <c r="E33" s="106"/>
      <c r="F33" s="107"/>
      <c r="G33" s="119" t="s">
        <v>334</v>
      </c>
      <c r="H33" s="106" t="s">
        <v>335</v>
      </c>
      <c r="I33" s="78"/>
      <c r="J33" s="120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8" customHeight="1" x14ac:dyDescent="0.25">
      <c r="A34" s="21"/>
      <c r="B34" s="33"/>
      <c r="C34" s="29"/>
      <c r="D34" s="23"/>
      <c r="E34" s="23"/>
      <c r="F34" s="23"/>
      <c r="G34" s="23"/>
      <c r="H34" s="23"/>
      <c r="I34" s="39"/>
      <c r="J34" s="43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25">
      <c r="A35" s="21"/>
      <c r="B35" s="34"/>
      <c r="C35" s="30"/>
      <c r="D35" s="17"/>
      <c r="E35" s="17"/>
      <c r="F35" s="17"/>
      <c r="G35" s="17"/>
      <c r="H35" s="17"/>
      <c r="I35" s="40"/>
      <c r="J35" s="44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25">
      <c r="A36" s="21"/>
      <c r="B36" s="34"/>
      <c r="C36" s="30"/>
      <c r="D36" s="17"/>
      <c r="E36" s="17"/>
      <c r="F36" s="17"/>
      <c r="G36" s="17"/>
      <c r="H36" s="17"/>
      <c r="I36" s="40"/>
      <c r="J36" s="44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8" customHeight="1" x14ac:dyDescent="0.25">
      <c r="A37" s="21"/>
      <c r="B37" s="34"/>
      <c r="C37" s="30"/>
      <c r="D37" s="17"/>
      <c r="E37" s="17"/>
      <c r="F37" s="17"/>
      <c r="G37" s="17"/>
      <c r="H37" s="17"/>
      <c r="I37" s="40"/>
      <c r="J37" s="44"/>
      <c r="K37" s="2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8" customHeight="1" x14ac:dyDescent="0.25">
      <c r="A38" s="21"/>
      <c r="B38" s="34"/>
      <c r="C38" s="30"/>
      <c r="D38" s="17"/>
      <c r="E38" s="17"/>
      <c r="F38" s="17"/>
      <c r="G38" s="17"/>
      <c r="H38" s="17"/>
      <c r="I38" s="40"/>
      <c r="J38" s="44"/>
      <c r="K38" s="2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8" customHeight="1" x14ac:dyDescent="0.25">
      <c r="A39" s="21"/>
      <c r="B39" s="34"/>
      <c r="C39" s="30"/>
      <c r="D39" s="17"/>
      <c r="E39" s="17"/>
      <c r="F39" s="17"/>
      <c r="G39" s="17"/>
      <c r="H39" s="17"/>
      <c r="I39" s="40"/>
      <c r="J39" s="44"/>
      <c r="K39" s="2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thickBot="1" x14ac:dyDescent="0.3">
      <c r="A40" s="21"/>
      <c r="B40" s="80"/>
      <c r="C40" s="81"/>
      <c r="D40" s="82"/>
      <c r="E40" s="82"/>
      <c r="F40" s="82"/>
      <c r="G40" s="82"/>
      <c r="H40" s="82"/>
      <c r="I40" s="83"/>
      <c r="J40" s="84"/>
      <c r="K40" s="2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  <c r="K41" s="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</sheetData>
  <mergeCells count="5">
    <mergeCell ref="B2:J2"/>
    <mergeCell ref="B6:E6"/>
    <mergeCell ref="B8:J8"/>
    <mergeCell ref="B10:J10"/>
    <mergeCell ref="B3:J3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>
      <selection sqref="A1:D1"/>
    </sheetView>
  </sheetViews>
  <sheetFormatPr defaultColWidth="0" defaultRowHeight="15" zeroHeight="1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3" ht="20.100000000000001" customHeight="1" x14ac:dyDescent="0.25">
      <c r="A1" s="217" t="s">
        <v>0</v>
      </c>
      <c r="B1" s="218"/>
      <c r="C1" s="218"/>
      <c r="D1" s="219"/>
      <c r="E1" s="140" t="s">
        <v>1</v>
      </c>
      <c r="F1" s="140"/>
      <c r="G1" s="141"/>
      <c r="H1" s="141"/>
      <c r="I1" s="141"/>
      <c r="J1" s="141"/>
      <c r="K1" s="141"/>
      <c r="L1" s="141"/>
      <c r="W1">
        <v>30.126000000000001</v>
      </c>
    </row>
    <row r="2" spans="1:23" ht="20.100000000000001" customHeight="1" x14ac:dyDescent="0.25">
      <c r="A2" s="217" t="s">
        <v>2</v>
      </c>
      <c r="B2" s="218"/>
      <c r="C2" s="218"/>
      <c r="D2" s="219"/>
      <c r="E2" s="140" t="s">
        <v>3</v>
      </c>
      <c r="F2" s="140"/>
      <c r="G2" s="141"/>
      <c r="H2" s="141"/>
      <c r="I2" s="141"/>
      <c r="J2" s="141"/>
      <c r="K2" s="141"/>
      <c r="L2" s="141"/>
    </row>
    <row r="3" spans="1:23" ht="20.100000000000001" customHeight="1" x14ac:dyDescent="0.25">
      <c r="A3" s="217" t="s">
        <v>4</v>
      </c>
      <c r="B3" s="218"/>
      <c r="C3" s="218"/>
      <c r="D3" s="219"/>
      <c r="E3" s="140" t="s">
        <v>274</v>
      </c>
      <c r="F3" s="140"/>
      <c r="G3" s="141"/>
      <c r="H3" s="141"/>
      <c r="I3" s="141"/>
      <c r="J3" s="141"/>
      <c r="K3" s="141"/>
      <c r="L3" s="141"/>
    </row>
    <row r="4" spans="1:23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23" x14ac:dyDescent="0.25">
      <c r="A5" s="141" t="s">
        <v>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1:23" x14ac:dyDescent="0.25">
      <c r="A6" s="141" t="s">
        <v>355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</row>
    <row r="7" spans="1:23" x14ac:dyDescent="0.25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</row>
    <row r="8" spans="1:23" x14ac:dyDescent="0.25">
      <c r="A8" s="141" t="s">
        <v>9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</row>
    <row r="9" spans="1:23" x14ac:dyDescent="0.25">
      <c r="A9" s="142" t="s">
        <v>275</v>
      </c>
      <c r="B9" s="142" t="s">
        <v>16</v>
      </c>
      <c r="C9" s="142" t="s">
        <v>17</v>
      </c>
      <c r="D9" s="142" t="s">
        <v>276</v>
      </c>
      <c r="E9" s="142" t="s">
        <v>277</v>
      </c>
      <c r="F9" s="142" t="s">
        <v>278</v>
      </c>
      <c r="G9" s="142"/>
      <c r="H9" s="142"/>
      <c r="I9" s="142"/>
      <c r="J9" s="142"/>
      <c r="K9" s="142"/>
      <c r="L9" s="142"/>
    </row>
    <row r="10" spans="1:23" x14ac:dyDescent="0.25">
      <c r="A10" s="143" t="s">
        <v>22</v>
      </c>
      <c r="B10" s="144"/>
      <c r="C10" s="145"/>
      <c r="D10" s="145"/>
      <c r="E10" s="146"/>
      <c r="F10" s="146"/>
      <c r="G10" s="147"/>
      <c r="H10" s="147"/>
      <c r="I10" s="147"/>
      <c r="J10" s="147"/>
      <c r="K10" s="147"/>
      <c r="L10" s="147"/>
    </row>
    <row r="11" spans="1:23" x14ac:dyDescent="0.25">
      <c r="A11" s="11" t="s">
        <v>24</v>
      </c>
      <c r="B11" s="10">
        <f>'022026-A3 - Blok A32902'!L13</f>
        <v>0</v>
      </c>
      <c r="C11" s="10">
        <f>'022026-A3 - Blok A32902'!M13</f>
        <v>0</v>
      </c>
      <c r="D11" s="10">
        <f>'022026-A3 - Blok A32902'!I13</f>
        <v>0</v>
      </c>
      <c r="E11" s="148">
        <f>'022026-A3 - Blok A32902'!S13</f>
        <v>10.94</v>
      </c>
      <c r="F11" s="148">
        <f>'022026-A3 - Blok A32902'!V13</f>
        <v>0</v>
      </c>
      <c r="G11" s="11"/>
      <c r="H11" s="11"/>
      <c r="I11" s="11"/>
      <c r="J11" s="11"/>
      <c r="K11" s="11"/>
      <c r="L11" s="11"/>
    </row>
    <row r="12" spans="1:23" x14ac:dyDescent="0.25">
      <c r="A12" s="11" t="s">
        <v>30</v>
      </c>
      <c r="B12" s="10">
        <f>'022026-A3 - Blok A32902'!L44</f>
        <v>0</v>
      </c>
      <c r="C12" s="10">
        <f>'022026-A3 - Blok A32902'!M44</f>
        <v>0</v>
      </c>
      <c r="D12" s="10">
        <f>'022026-A3 - Blok A32902'!I44</f>
        <v>0</v>
      </c>
      <c r="E12" s="148">
        <f>'022026-A3 - Blok A32902'!S44</f>
        <v>0</v>
      </c>
      <c r="F12" s="148">
        <f>'022026-A3 - Blok A32902'!V44</f>
        <v>0</v>
      </c>
      <c r="G12" s="11"/>
      <c r="H12" s="11"/>
      <c r="I12" s="11"/>
      <c r="J12" s="11"/>
      <c r="K12" s="11"/>
      <c r="L12" s="11"/>
    </row>
    <row r="13" spans="1:23" x14ac:dyDescent="0.25">
      <c r="A13" s="11" t="s">
        <v>91</v>
      </c>
      <c r="B13" s="10">
        <f>'022026-A3 - Blok A32902'!L51</f>
        <v>0</v>
      </c>
      <c r="C13" s="10">
        <f>'022026-A3 - Blok A32902'!M51</f>
        <v>0</v>
      </c>
      <c r="D13" s="10">
        <f>'022026-A3 - Blok A32902'!I51</f>
        <v>0</v>
      </c>
      <c r="E13" s="148">
        <f>'022026-A3 - Blok A32902'!S51</f>
        <v>0.56000000000000005</v>
      </c>
      <c r="F13" s="148">
        <f>'022026-A3 - Blok A32902'!V51</f>
        <v>0</v>
      </c>
      <c r="G13" s="11"/>
      <c r="H13" s="11"/>
      <c r="I13" s="11"/>
      <c r="J13" s="11"/>
      <c r="K13" s="11"/>
      <c r="L13" s="11"/>
    </row>
    <row r="14" spans="1:23" x14ac:dyDescent="0.25">
      <c r="A14" s="11" t="s">
        <v>103</v>
      </c>
      <c r="B14" s="10">
        <f>'022026-A3 - Blok A32902'!L56</f>
        <v>0</v>
      </c>
      <c r="C14" s="10">
        <f>'022026-A3 - Blok A32902'!M56</f>
        <v>0</v>
      </c>
      <c r="D14" s="10">
        <f>'022026-A3 - Blok A32902'!I56</f>
        <v>0</v>
      </c>
      <c r="E14" s="148">
        <f>'022026-A3 - Blok A32902'!S56</f>
        <v>0</v>
      </c>
      <c r="F14" s="148">
        <f>'022026-A3 - Blok A32902'!V56</f>
        <v>0</v>
      </c>
      <c r="G14" s="11"/>
      <c r="H14" s="11"/>
      <c r="I14" s="11"/>
      <c r="J14" s="11"/>
      <c r="K14" s="11"/>
      <c r="L14" s="11"/>
    </row>
    <row r="15" spans="1:23" x14ac:dyDescent="0.25">
      <c r="A15" s="11" t="s">
        <v>110</v>
      </c>
      <c r="B15" s="10">
        <f>'022026-A3 - Blok A32902'!L64</f>
        <v>0</v>
      </c>
      <c r="C15" s="10">
        <f>'022026-A3 - Blok A32902'!M64</f>
        <v>0</v>
      </c>
      <c r="D15" s="10">
        <f>'022026-A3 - Blok A32902'!I64</f>
        <v>0</v>
      </c>
      <c r="E15" s="148">
        <f>'022026-A3 - Blok A32902'!S64</f>
        <v>0.37</v>
      </c>
      <c r="F15" s="148">
        <f>'022026-A3 - Blok A32902'!V64</f>
        <v>0</v>
      </c>
      <c r="G15" s="11"/>
      <c r="H15" s="11"/>
      <c r="I15" s="11"/>
      <c r="J15" s="11"/>
      <c r="K15" s="11"/>
      <c r="L15" s="11"/>
    </row>
    <row r="16" spans="1:23" x14ac:dyDescent="0.25">
      <c r="A16" s="11" t="s">
        <v>122</v>
      </c>
      <c r="B16" s="10">
        <f>'022026-A3 - Blok A32902'!L68</f>
        <v>0</v>
      </c>
      <c r="C16" s="10">
        <f>'022026-A3 - Blok A32902'!M68</f>
        <v>0</v>
      </c>
      <c r="D16" s="10">
        <f>'022026-A3 - Blok A32902'!I68</f>
        <v>0</v>
      </c>
      <c r="E16" s="148">
        <f>'022026-A3 - Blok A32902'!S68</f>
        <v>0</v>
      </c>
      <c r="F16" s="148">
        <f>'022026-A3 - Blok A32902'!V68</f>
        <v>0</v>
      </c>
      <c r="G16" s="11"/>
      <c r="H16" s="11"/>
      <c r="I16" s="11"/>
      <c r="J16" s="11"/>
      <c r="K16" s="11"/>
      <c r="L16" s="11"/>
    </row>
    <row r="17" spans="1:12" x14ac:dyDescent="0.25">
      <c r="A17" s="11" t="s">
        <v>128</v>
      </c>
      <c r="B17" s="10">
        <f>'022026-A3 - Blok A32902'!L78</f>
        <v>0</v>
      </c>
      <c r="C17" s="10">
        <f>'022026-A3 - Blok A32902'!M78</f>
        <v>0</v>
      </c>
      <c r="D17" s="10">
        <f>'022026-A3 - Blok A32902'!I78</f>
        <v>0</v>
      </c>
      <c r="E17" s="148">
        <f>'022026-A3 - Blok A32902'!S78</f>
        <v>7.92</v>
      </c>
      <c r="F17" s="148">
        <f>'022026-A3 - Blok A32902'!V78</f>
        <v>0</v>
      </c>
      <c r="G17" s="11"/>
      <c r="H17" s="11"/>
      <c r="I17" s="11"/>
      <c r="J17" s="11"/>
      <c r="K17" s="11"/>
      <c r="L17" s="11"/>
    </row>
    <row r="18" spans="1:12" x14ac:dyDescent="0.25">
      <c r="A18" s="11" t="s">
        <v>147</v>
      </c>
      <c r="B18" s="10">
        <f>'022026-A3 - Blok A32902'!L82</f>
        <v>0</v>
      </c>
      <c r="C18" s="10">
        <f>'022026-A3 - Blok A32902'!M82</f>
        <v>0</v>
      </c>
      <c r="D18" s="10">
        <f>'022026-A3 - Blok A32902'!I82</f>
        <v>0</v>
      </c>
      <c r="E18" s="148">
        <f>'022026-A3 - Blok A32902'!S82</f>
        <v>0</v>
      </c>
      <c r="F18" s="148">
        <f>'022026-A3 - Blok A32902'!V82</f>
        <v>0</v>
      </c>
      <c r="G18" s="11"/>
      <c r="H18" s="11"/>
      <c r="I18" s="11"/>
      <c r="J18" s="11"/>
      <c r="K18" s="11"/>
      <c r="L18" s="11"/>
    </row>
    <row r="19" spans="1:12" x14ac:dyDescent="0.25">
      <c r="A19" s="12" t="s">
        <v>22</v>
      </c>
      <c r="B19" s="149">
        <f>'022026-A3 - Blok A32902'!L84</f>
        <v>0</v>
      </c>
      <c r="C19" s="149">
        <f>'022026-A3 - Blok A32902'!M84</f>
        <v>0</v>
      </c>
      <c r="D19" s="149">
        <f>'022026-A3 - Blok A32902'!I84</f>
        <v>0</v>
      </c>
      <c r="E19" s="150">
        <f>'022026-A3 - Blok A32902'!S84</f>
        <v>19.8</v>
      </c>
      <c r="F19" s="150">
        <f>'022026-A3 - Blok A32902'!V84</f>
        <v>0</v>
      </c>
      <c r="G19" s="12"/>
      <c r="H19" s="12"/>
      <c r="I19" s="12"/>
      <c r="J19" s="12"/>
      <c r="K19" s="12"/>
      <c r="L19" s="12"/>
    </row>
    <row r="20" spans="1:12" x14ac:dyDescent="0.25">
      <c r="A20" s="11"/>
      <c r="B20" s="10"/>
      <c r="C20" s="10"/>
      <c r="D20" s="10"/>
      <c r="E20" s="148"/>
      <c r="F20" s="148"/>
      <c r="G20" s="11"/>
      <c r="H20" s="11"/>
      <c r="I20" s="11"/>
      <c r="J20" s="11"/>
      <c r="K20" s="11"/>
      <c r="L20" s="11"/>
    </row>
    <row r="21" spans="1:12" x14ac:dyDescent="0.25">
      <c r="A21" s="12" t="s">
        <v>151</v>
      </c>
      <c r="B21" s="149"/>
      <c r="C21" s="10"/>
      <c r="D21" s="10"/>
      <c r="E21" s="148"/>
      <c r="F21" s="148"/>
      <c r="G21" s="11"/>
      <c r="H21" s="11"/>
      <c r="I21" s="11"/>
      <c r="J21" s="11"/>
      <c r="K21" s="11"/>
      <c r="L21" s="11"/>
    </row>
    <row r="22" spans="1:12" x14ac:dyDescent="0.25">
      <c r="A22" s="11" t="s">
        <v>153</v>
      </c>
      <c r="B22" s="10">
        <f>'022026-A3 - Blok A32902'!L110</f>
        <v>0</v>
      </c>
      <c r="C22" s="10">
        <f>'022026-A3 - Blok A32902'!M110</f>
        <v>0</v>
      </c>
      <c r="D22" s="10">
        <f>'022026-A3 - Blok A32902'!I110</f>
        <v>0</v>
      </c>
      <c r="E22" s="148">
        <f>'022026-A3 - Blok A32902'!S110</f>
        <v>0.11</v>
      </c>
      <c r="F22" s="148">
        <f>'022026-A3 - Blok A32902'!V110</f>
        <v>0</v>
      </c>
      <c r="G22" s="11"/>
      <c r="H22" s="11"/>
      <c r="I22" s="11"/>
      <c r="J22" s="11"/>
      <c r="K22" s="11"/>
      <c r="L22" s="11"/>
    </row>
    <row r="23" spans="1:12" x14ac:dyDescent="0.25">
      <c r="A23" s="11" t="s">
        <v>199</v>
      </c>
      <c r="B23" s="10">
        <f>'022026-A3 - Blok A32902'!L116</f>
        <v>0</v>
      </c>
      <c r="C23" s="10">
        <f>'022026-A3 - Blok A32902'!M116</f>
        <v>0</v>
      </c>
      <c r="D23" s="10">
        <f>'022026-A3 - Blok A32902'!I116</f>
        <v>0</v>
      </c>
      <c r="E23" s="148">
        <f>'022026-A3 - Blok A32902'!S116</f>
        <v>0.19</v>
      </c>
      <c r="F23" s="148">
        <f>'022026-A3 - Blok A32902'!V116</f>
        <v>0</v>
      </c>
      <c r="G23" s="11"/>
      <c r="H23" s="11"/>
      <c r="I23" s="11"/>
      <c r="J23" s="11"/>
      <c r="K23" s="11"/>
      <c r="L23" s="11"/>
    </row>
    <row r="24" spans="1:12" x14ac:dyDescent="0.25">
      <c r="A24" s="11" t="s">
        <v>209</v>
      </c>
      <c r="B24" s="10">
        <f>'022026-A3 - Blok A32902'!L128</f>
        <v>0</v>
      </c>
      <c r="C24" s="10">
        <f>'022026-A3 - Blok A32902'!M128</f>
        <v>0</v>
      </c>
      <c r="D24" s="10">
        <f>'022026-A3 - Blok A32902'!I128</f>
        <v>0</v>
      </c>
      <c r="E24" s="148">
        <f>'022026-A3 - Blok A32902'!S128</f>
        <v>0.32</v>
      </c>
      <c r="F24" s="148">
        <f>'022026-A3 - Blok A32902'!V128</f>
        <v>1.03</v>
      </c>
      <c r="G24" s="11"/>
      <c r="H24" s="11"/>
      <c r="I24" s="11"/>
      <c r="J24" s="11"/>
      <c r="K24" s="11"/>
      <c r="L24" s="11"/>
    </row>
    <row r="25" spans="1:12" x14ac:dyDescent="0.25">
      <c r="A25" s="11" t="s">
        <v>231</v>
      </c>
      <c r="B25" s="10">
        <f>'022026-A3 - Blok A32902'!L143</f>
        <v>0</v>
      </c>
      <c r="C25" s="10">
        <f>'022026-A3 - Blok A32902'!M143</f>
        <v>0</v>
      </c>
      <c r="D25" s="10">
        <f>'022026-A3 - Blok A32902'!I143</f>
        <v>0</v>
      </c>
      <c r="E25" s="148">
        <f>'022026-A3 - Blok A32902'!S143</f>
        <v>0.12</v>
      </c>
      <c r="F25" s="148">
        <f>'022026-A3 - Blok A32902'!V143</f>
        <v>1.54</v>
      </c>
      <c r="G25" s="11"/>
      <c r="H25" s="11"/>
      <c r="I25" s="11"/>
      <c r="J25" s="11"/>
      <c r="K25" s="11"/>
      <c r="L25" s="11"/>
    </row>
    <row r="26" spans="1:12" x14ac:dyDescent="0.25">
      <c r="A26" s="11" t="s">
        <v>261</v>
      </c>
      <c r="B26" s="10">
        <f>'022026-A3 - Blok A32902'!L147</f>
        <v>0</v>
      </c>
      <c r="C26" s="10">
        <f>'022026-A3 - Blok A32902'!M147</f>
        <v>0</v>
      </c>
      <c r="D26" s="10">
        <f>'022026-A3 - Blok A32902'!I147</f>
        <v>0</v>
      </c>
      <c r="E26" s="148">
        <f>'022026-A3 - Blok A32902'!S147</f>
        <v>0</v>
      </c>
      <c r="F26" s="148">
        <f>'022026-A3 - Blok A32902'!V147</f>
        <v>0</v>
      </c>
      <c r="G26" s="11"/>
      <c r="H26" s="11"/>
      <c r="I26" s="11"/>
      <c r="J26" s="11"/>
      <c r="K26" s="11"/>
      <c r="L26" s="11"/>
    </row>
    <row r="27" spans="1:12" x14ac:dyDescent="0.25">
      <c r="A27" s="11" t="s">
        <v>266</v>
      </c>
      <c r="B27" s="10">
        <f>'022026-A3 - Blok A32902'!L151</f>
        <v>0</v>
      </c>
      <c r="C27" s="10">
        <f>'022026-A3 - Blok A32902'!M151</f>
        <v>0</v>
      </c>
      <c r="D27" s="10">
        <f>'022026-A3 - Blok A32902'!I151</f>
        <v>0</v>
      </c>
      <c r="E27" s="148">
        <f>'022026-A3 - Blok A32902'!S151</f>
        <v>0</v>
      </c>
      <c r="F27" s="148">
        <f>'022026-A3 - Blok A32902'!V151</f>
        <v>0</v>
      </c>
      <c r="G27" s="11"/>
      <c r="H27" s="11"/>
      <c r="I27" s="11"/>
      <c r="J27" s="11"/>
      <c r="K27" s="11"/>
      <c r="L27" s="11"/>
    </row>
    <row r="28" spans="1:12" x14ac:dyDescent="0.25">
      <c r="A28" s="12" t="s">
        <v>151</v>
      </c>
      <c r="B28" s="149">
        <f>'022026-A3 - Blok A32902'!L153</f>
        <v>0</v>
      </c>
      <c r="C28" s="149">
        <f>'022026-A3 - Blok A32902'!M153</f>
        <v>0</v>
      </c>
      <c r="D28" s="149">
        <f>'022026-A3 - Blok A32902'!I153</f>
        <v>0</v>
      </c>
      <c r="E28" s="150">
        <f>'022026-A3 - Blok A32902'!S153</f>
        <v>0.74</v>
      </c>
      <c r="F28" s="150">
        <f>'022026-A3 - Blok A32902'!V153</f>
        <v>2.57</v>
      </c>
      <c r="G28" s="12"/>
      <c r="H28" s="12"/>
      <c r="I28" s="12"/>
      <c r="J28" s="12"/>
      <c r="K28" s="12"/>
      <c r="L28" s="12"/>
    </row>
    <row r="29" spans="1:12" x14ac:dyDescent="0.25">
      <c r="A29" s="11"/>
      <c r="B29" s="10"/>
      <c r="C29" s="10"/>
      <c r="D29" s="10"/>
      <c r="E29" s="148"/>
      <c r="F29" s="148"/>
      <c r="G29" s="11"/>
      <c r="H29" s="11"/>
      <c r="I29" s="11"/>
      <c r="J29" s="11"/>
      <c r="K29" s="11"/>
      <c r="L29" s="11"/>
    </row>
    <row r="30" spans="1:12" x14ac:dyDescent="0.25">
      <c r="A30" s="12" t="s">
        <v>269</v>
      </c>
      <c r="B30" s="149"/>
      <c r="C30" s="10"/>
      <c r="D30" s="10"/>
      <c r="E30" s="148"/>
      <c r="F30" s="148"/>
      <c r="G30" s="11"/>
      <c r="H30" s="11"/>
      <c r="I30" s="11"/>
      <c r="J30" s="11"/>
      <c r="K30" s="11"/>
      <c r="L30" s="11"/>
    </row>
    <row r="31" spans="1:12" x14ac:dyDescent="0.25">
      <c r="A31" s="11" t="s">
        <v>279</v>
      </c>
      <c r="B31" s="10">
        <f>'022026-A3 - Blok A32902'!L157</f>
        <v>0</v>
      </c>
      <c r="C31" s="10">
        <f>'022026-A3 - Blok A32902'!M157</f>
        <v>0</v>
      </c>
      <c r="D31" s="10">
        <f>'022026-A3 - Blok A32902'!I157</f>
        <v>0</v>
      </c>
      <c r="E31" s="148">
        <f>'022026-A3 - Blok A32902'!S157</f>
        <v>0</v>
      </c>
      <c r="F31" s="148">
        <f>'022026-A3 - Blok A32902'!V157</f>
        <v>0</v>
      </c>
      <c r="G31" s="11"/>
      <c r="H31" s="11"/>
      <c r="I31" s="11"/>
      <c r="J31" s="11"/>
      <c r="K31" s="11"/>
      <c r="L31" s="11"/>
    </row>
    <row r="32" spans="1:12" x14ac:dyDescent="0.25">
      <c r="A32" s="12" t="s">
        <v>269</v>
      </c>
      <c r="B32" s="149">
        <f>'022026-A3 - Blok A32902'!L159</f>
        <v>0</v>
      </c>
      <c r="C32" s="149">
        <f>'022026-A3 - Blok A32902'!M159</f>
        <v>0</v>
      </c>
      <c r="D32" s="149">
        <f>'022026-A3 - Blok A32902'!I159</f>
        <v>0</v>
      </c>
      <c r="E32" s="150">
        <f>'022026-A3 - Blok A32902'!S159</f>
        <v>0</v>
      </c>
      <c r="F32" s="150">
        <f>'022026-A3 - Blok A32902'!V159</f>
        <v>0</v>
      </c>
      <c r="G32" s="12"/>
      <c r="H32" s="12"/>
      <c r="I32" s="12"/>
      <c r="J32" s="12"/>
      <c r="K32" s="12"/>
      <c r="L32" s="12"/>
    </row>
    <row r="33" spans="1:12" x14ac:dyDescent="0.25">
      <c r="A33" s="11"/>
      <c r="B33" s="10"/>
      <c r="C33" s="10"/>
      <c r="D33" s="10"/>
      <c r="E33" s="148"/>
      <c r="F33" s="148"/>
      <c r="G33" s="11"/>
      <c r="H33" s="11"/>
      <c r="I33" s="11"/>
      <c r="J33" s="11"/>
      <c r="K33" s="11"/>
      <c r="L33" s="11"/>
    </row>
    <row r="34" spans="1:12" x14ac:dyDescent="0.25">
      <c r="A34" s="12" t="s">
        <v>273</v>
      </c>
      <c r="B34" s="149">
        <f>'022026-A3 - Blok A32902'!L161</f>
        <v>0</v>
      </c>
      <c r="C34" s="149">
        <f>'022026-A3 - Blok A32902'!M161</f>
        <v>0</v>
      </c>
      <c r="D34" s="149">
        <f>'022026-A3 - Blok A32902'!I161</f>
        <v>0</v>
      </c>
      <c r="E34" s="150">
        <f>'022026-A3 - Blok A32902'!S161</f>
        <v>20.53</v>
      </c>
      <c r="F34" s="150">
        <f>'022026-A3 - Blok A32902'!V161</f>
        <v>2.57</v>
      </c>
      <c r="G34" s="12"/>
      <c r="H34" s="12"/>
      <c r="I34" s="12"/>
      <c r="J34" s="12"/>
      <c r="K34" s="12"/>
      <c r="L34" s="12"/>
    </row>
    <row r="35" spans="1:12" x14ac:dyDescent="0.25">
      <c r="B35" s="3"/>
      <c r="C35" s="3"/>
      <c r="D35" s="3"/>
      <c r="E35" s="139"/>
      <c r="F35" s="139"/>
    </row>
    <row r="36" spans="1:12" x14ac:dyDescent="0.25">
      <c r="B36" s="3"/>
      <c r="C36" s="3"/>
      <c r="D36" s="3"/>
      <c r="E36" s="139"/>
      <c r="F36" s="139"/>
    </row>
    <row r="37" spans="1:12" x14ac:dyDescent="0.25">
      <c r="B37" s="3"/>
      <c r="C37" s="3"/>
      <c r="D37" s="3"/>
      <c r="E37" s="139"/>
      <c r="F37" s="139"/>
    </row>
    <row r="38" spans="1:12" x14ac:dyDescent="0.25">
      <c r="B38" s="3"/>
      <c r="C38" s="3"/>
      <c r="D38" s="3"/>
      <c r="E38" s="139"/>
      <c r="F38" s="139"/>
    </row>
    <row r="39" spans="1:12" x14ac:dyDescent="0.25">
      <c r="B39" s="3"/>
      <c r="C39" s="3"/>
      <c r="D39" s="3"/>
      <c r="E39" s="139"/>
      <c r="F39" s="139"/>
    </row>
    <row r="40" spans="1:12" x14ac:dyDescent="0.25">
      <c r="B40" s="3"/>
      <c r="C40" s="3"/>
      <c r="D40" s="3"/>
      <c r="E40" s="139"/>
      <c r="F40" s="139"/>
    </row>
    <row r="41" spans="1:12" x14ac:dyDescent="0.25">
      <c r="B41" s="3"/>
      <c r="C41" s="3"/>
      <c r="D41" s="3"/>
      <c r="E41" s="139"/>
      <c r="F41" s="139"/>
    </row>
    <row r="42" spans="1:12" x14ac:dyDescent="0.25">
      <c r="B42" s="3"/>
      <c r="C42" s="3"/>
      <c r="D42" s="3"/>
      <c r="E42" s="139"/>
      <c r="F42" s="139"/>
    </row>
    <row r="43" spans="1:12" x14ac:dyDescent="0.25">
      <c r="B43" s="3"/>
      <c r="C43" s="3"/>
      <c r="D43" s="3"/>
      <c r="E43" s="139"/>
      <c r="F43" s="139"/>
    </row>
    <row r="44" spans="1:12" x14ac:dyDescent="0.25">
      <c r="B44" s="3"/>
      <c r="C44" s="3"/>
      <c r="D44" s="3"/>
      <c r="E44" s="139"/>
      <c r="F44" s="139"/>
    </row>
    <row r="45" spans="1:12" x14ac:dyDescent="0.25">
      <c r="B45" s="3"/>
      <c r="C45" s="3"/>
      <c r="D45" s="3"/>
      <c r="E45" s="139"/>
      <c r="F45" s="139"/>
    </row>
    <row r="46" spans="1:12" x14ac:dyDescent="0.25">
      <c r="B46" s="3"/>
      <c r="C46" s="3"/>
      <c r="D46" s="3"/>
      <c r="E46" s="139"/>
      <c r="F46" s="139"/>
    </row>
    <row r="47" spans="1:12" x14ac:dyDescent="0.25">
      <c r="B47" s="3"/>
      <c r="C47" s="3"/>
      <c r="D47" s="3"/>
      <c r="E47" s="139"/>
      <c r="F47" s="139"/>
    </row>
    <row r="48" spans="1:12" x14ac:dyDescent="0.25">
      <c r="B48" s="3"/>
      <c r="C48" s="3"/>
      <c r="D48" s="3"/>
      <c r="E48" s="139"/>
      <c r="F48" s="139"/>
    </row>
    <row r="49" spans="2:6" x14ac:dyDescent="0.25">
      <c r="B49" s="3"/>
      <c r="C49" s="3"/>
      <c r="D49" s="3"/>
      <c r="E49" s="139"/>
      <c r="F49" s="139"/>
    </row>
    <row r="50" spans="2:6" x14ac:dyDescent="0.25">
      <c r="B50" s="3"/>
      <c r="C50" s="3"/>
      <c r="D50" s="3"/>
      <c r="E50" s="139"/>
      <c r="F50" s="139"/>
    </row>
    <row r="51" spans="2:6" x14ac:dyDescent="0.25">
      <c r="B51" s="3"/>
      <c r="C51" s="3"/>
      <c r="D51" s="3"/>
      <c r="E51" s="139"/>
      <c r="F51" s="139"/>
    </row>
    <row r="52" spans="2:6" x14ac:dyDescent="0.25">
      <c r="B52" s="3"/>
      <c r="C52" s="3"/>
      <c r="D52" s="3"/>
      <c r="E52" s="139"/>
      <c r="F52" s="139"/>
    </row>
    <row r="53" spans="2:6" x14ac:dyDescent="0.25">
      <c r="B53" s="3"/>
      <c r="C53" s="3"/>
      <c r="D53" s="3"/>
      <c r="E53" s="139"/>
      <c r="F53" s="139"/>
    </row>
    <row r="54" spans="2:6" x14ac:dyDescent="0.25">
      <c r="B54" s="3"/>
      <c r="C54" s="3"/>
      <c r="D54" s="3"/>
      <c r="E54" s="139"/>
      <c r="F54" s="139"/>
    </row>
    <row r="55" spans="2:6" x14ac:dyDescent="0.25">
      <c r="B55" s="3"/>
      <c r="C55" s="3"/>
      <c r="D55" s="3"/>
      <c r="E55" s="139"/>
      <c r="F55" s="139"/>
    </row>
    <row r="56" spans="2:6" x14ac:dyDescent="0.25">
      <c r="B56" s="3"/>
      <c r="C56" s="3"/>
      <c r="D56" s="3"/>
      <c r="E56" s="139"/>
      <c r="F56" s="139"/>
    </row>
    <row r="57" spans="2:6" x14ac:dyDescent="0.25">
      <c r="B57" s="3"/>
      <c r="C57" s="3"/>
      <c r="D57" s="3"/>
      <c r="E57" s="139"/>
      <c r="F57" s="139"/>
    </row>
    <row r="58" spans="2:6" x14ac:dyDescent="0.25">
      <c r="B58" s="3"/>
      <c r="C58" s="3"/>
      <c r="D58" s="3"/>
      <c r="E58" s="139"/>
      <c r="F58" s="139"/>
    </row>
    <row r="59" spans="2:6" x14ac:dyDescent="0.25">
      <c r="B59" s="3"/>
      <c r="C59" s="3"/>
      <c r="D59" s="3"/>
      <c r="E59" s="139"/>
      <c r="F59" s="139"/>
    </row>
    <row r="60" spans="2:6" x14ac:dyDescent="0.25">
      <c r="B60" s="3"/>
      <c r="C60" s="3"/>
      <c r="D60" s="3"/>
      <c r="E60" s="139"/>
      <c r="F60" s="139"/>
    </row>
    <row r="61" spans="2:6" x14ac:dyDescent="0.25">
      <c r="B61" s="3"/>
      <c r="C61" s="3"/>
      <c r="D61" s="3"/>
      <c r="E61" s="139"/>
      <c r="F61" s="139"/>
    </row>
    <row r="62" spans="2:6" x14ac:dyDescent="0.25">
      <c r="B62" s="3"/>
      <c r="C62" s="3"/>
      <c r="D62" s="3"/>
      <c r="E62" s="139"/>
      <c r="F62" s="139"/>
    </row>
    <row r="63" spans="2:6" x14ac:dyDescent="0.25">
      <c r="B63" s="3"/>
      <c r="C63" s="3"/>
      <c r="D63" s="3"/>
      <c r="E63" s="139"/>
      <c r="F63" s="139"/>
    </row>
    <row r="64" spans="2:6" x14ac:dyDescent="0.25">
      <c r="B64" s="3"/>
      <c r="C64" s="3"/>
      <c r="D64" s="3"/>
      <c r="E64" s="139"/>
      <c r="F64" s="139"/>
    </row>
    <row r="65" spans="2:6" x14ac:dyDescent="0.25">
      <c r="B65" s="3"/>
      <c r="C65" s="3"/>
      <c r="D65" s="3"/>
      <c r="E65" s="139"/>
      <c r="F65" s="139"/>
    </row>
    <row r="66" spans="2:6" x14ac:dyDescent="0.25">
      <c r="B66" s="3"/>
      <c r="C66" s="3"/>
      <c r="D66" s="3"/>
      <c r="E66" s="139"/>
      <c r="F66" s="139"/>
    </row>
    <row r="67" spans="2:6" x14ac:dyDescent="0.25">
      <c r="B67" s="3"/>
      <c r="C67" s="3"/>
      <c r="D67" s="3"/>
      <c r="E67" s="139"/>
      <c r="F67" s="139"/>
    </row>
    <row r="68" spans="2:6" x14ac:dyDescent="0.25">
      <c r="B68" s="3"/>
      <c r="C68" s="3"/>
      <c r="D68" s="3"/>
      <c r="E68" s="139"/>
      <c r="F68" s="139"/>
    </row>
    <row r="69" spans="2:6" x14ac:dyDescent="0.25">
      <c r="B69" s="3"/>
      <c r="C69" s="3"/>
      <c r="D69" s="3"/>
      <c r="E69" s="139"/>
      <c r="F69" s="139"/>
    </row>
    <row r="70" spans="2:6" x14ac:dyDescent="0.25">
      <c r="B70" s="3"/>
      <c r="C70" s="3"/>
      <c r="D70" s="3"/>
      <c r="E70" s="139"/>
      <c r="F70" s="139"/>
    </row>
    <row r="71" spans="2:6" x14ac:dyDescent="0.25">
      <c r="B71" s="3"/>
      <c r="C71" s="3"/>
      <c r="D71" s="3"/>
      <c r="E71" s="139"/>
      <c r="F71" s="139"/>
    </row>
    <row r="72" spans="2:6" x14ac:dyDescent="0.25">
      <c r="B72" s="3"/>
      <c r="C72" s="3"/>
      <c r="D72" s="3"/>
      <c r="E72" s="139"/>
      <c r="F72" s="139"/>
    </row>
    <row r="73" spans="2:6" x14ac:dyDescent="0.25">
      <c r="B73" s="3"/>
      <c r="C73" s="3"/>
      <c r="D73" s="3"/>
      <c r="E73" s="139"/>
      <c r="F73" s="139"/>
    </row>
    <row r="74" spans="2:6" x14ac:dyDescent="0.25">
      <c r="B74" s="3"/>
      <c r="C74" s="3"/>
      <c r="D74" s="3"/>
      <c r="E74" s="139"/>
      <c r="F74" s="139"/>
    </row>
    <row r="75" spans="2:6" x14ac:dyDescent="0.25">
      <c r="B75" s="3"/>
      <c r="C75" s="3"/>
      <c r="D75" s="3"/>
      <c r="E75" s="139"/>
      <c r="F75" s="139"/>
    </row>
    <row r="76" spans="2:6" x14ac:dyDescent="0.25">
      <c r="B76" s="3"/>
      <c r="C76" s="3"/>
      <c r="D76" s="3"/>
      <c r="E76" s="139"/>
      <c r="F76" s="139"/>
    </row>
    <row r="77" spans="2:6" x14ac:dyDescent="0.25">
      <c r="B77" s="3"/>
      <c r="C77" s="3"/>
      <c r="D77" s="3"/>
      <c r="E77" s="139"/>
      <c r="F77" s="139"/>
    </row>
    <row r="78" spans="2:6" x14ac:dyDescent="0.25">
      <c r="B78" s="3"/>
      <c r="C78" s="3"/>
      <c r="D78" s="3"/>
      <c r="E78" s="139"/>
      <c r="F78" s="139"/>
    </row>
    <row r="79" spans="2:6" x14ac:dyDescent="0.25">
      <c r="B79" s="3"/>
      <c r="C79" s="3"/>
      <c r="D79" s="3"/>
      <c r="E79" s="139"/>
      <c r="F79" s="139"/>
    </row>
    <row r="80" spans="2:6" x14ac:dyDescent="0.25">
      <c r="B80" s="3"/>
      <c r="C80" s="3"/>
      <c r="D80" s="3"/>
      <c r="E80" s="139"/>
      <c r="F80" s="139"/>
    </row>
    <row r="81" spans="2:6" x14ac:dyDescent="0.25">
      <c r="B81" s="3"/>
      <c r="C81" s="3"/>
      <c r="D81" s="3"/>
      <c r="E81" s="139"/>
      <c r="F81" s="139"/>
    </row>
    <row r="82" spans="2:6" x14ac:dyDescent="0.25">
      <c r="B82" s="3"/>
      <c r="C82" s="3"/>
      <c r="D82" s="3"/>
      <c r="E82" s="139"/>
      <c r="F82" s="139"/>
    </row>
    <row r="83" spans="2:6" x14ac:dyDescent="0.25">
      <c r="B83" s="3"/>
      <c r="C83" s="3"/>
      <c r="D83" s="3"/>
      <c r="E83" s="139"/>
      <c r="F83" s="139"/>
    </row>
    <row r="84" spans="2:6" x14ac:dyDescent="0.25">
      <c r="B84" s="3"/>
      <c r="C84" s="3"/>
      <c r="D84" s="3"/>
      <c r="E84" s="139"/>
      <c r="F84" s="139"/>
    </row>
    <row r="85" spans="2:6" x14ac:dyDescent="0.25">
      <c r="B85" s="3"/>
      <c r="C85" s="3"/>
      <c r="D85" s="3"/>
      <c r="E85" s="139"/>
      <c r="F85" s="139"/>
    </row>
    <row r="86" spans="2:6" x14ac:dyDescent="0.25">
      <c r="B86" s="3"/>
      <c r="C86" s="3"/>
      <c r="D86" s="3"/>
      <c r="E86" s="139"/>
      <c r="F86" s="139"/>
    </row>
    <row r="87" spans="2:6" x14ac:dyDescent="0.25">
      <c r="B87" s="3"/>
      <c r="C87" s="3"/>
      <c r="D87" s="3"/>
      <c r="E87" s="139"/>
      <c r="F87" s="139"/>
    </row>
    <row r="88" spans="2:6" x14ac:dyDescent="0.25">
      <c r="B88" s="3"/>
      <c r="C88" s="3"/>
      <c r="D88" s="3"/>
      <c r="E88" s="139"/>
      <c r="F88" s="139"/>
    </row>
    <row r="89" spans="2:6" x14ac:dyDescent="0.25">
      <c r="B89" s="3"/>
      <c r="C89" s="3"/>
      <c r="D89" s="3"/>
      <c r="E89" s="139"/>
      <c r="F89" s="139"/>
    </row>
    <row r="90" spans="2:6" x14ac:dyDescent="0.25">
      <c r="B90" s="3"/>
      <c r="C90" s="3"/>
      <c r="D90" s="3"/>
      <c r="E90" s="139"/>
      <c r="F90" s="139"/>
    </row>
    <row r="91" spans="2:6" x14ac:dyDescent="0.25">
      <c r="B91" s="3"/>
      <c r="C91" s="3"/>
      <c r="D91" s="3"/>
      <c r="E91" s="139"/>
      <c r="F91" s="139"/>
    </row>
    <row r="92" spans="2:6" x14ac:dyDescent="0.25">
      <c r="B92" s="3"/>
      <c r="C92" s="3"/>
      <c r="D92" s="3"/>
      <c r="E92" s="139"/>
      <c r="F92" s="139"/>
    </row>
    <row r="93" spans="2:6" x14ac:dyDescent="0.25">
      <c r="B93" s="3"/>
      <c r="C93" s="3"/>
      <c r="D93" s="3"/>
      <c r="E93" s="139"/>
      <c r="F93" s="139"/>
    </row>
    <row r="94" spans="2:6" x14ac:dyDescent="0.25"/>
    <row r="95" spans="2:6" x14ac:dyDescent="0.25"/>
    <row r="96" spans="2:6" x14ac:dyDescent="0.25"/>
    <row r="97" x14ac:dyDescent="0.25"/>
    <row r="98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</sheetData>
  <mergeCells count="3">
    <mergeCell ref="A1:D1"/>
    <mergeCell ref="A2:D2"/>
    <mergeCell ref="A3:D3"/>
  </mergeCells>
  <printOptions gridLines="1"/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0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zeroHeight="1" x14ac:dyDescent="0.25"/>
  <cols>
    <col min="1" max="1" width="4.7109375" customWidth="1"/>
    <col min="2" max="2" width="0" hidden="1" customWidth="1"/>
    <col min="3" max="3" width="13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9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51"/>
      <c r="B1" s="151"/>
      <c r="C1" s="220" t="s">
        <v>0</v>
      </c>
      <c r="D1" s="221"/>
      <c r="E1" s="221"/>
      <c r="F1" s="221"/>
      <c r="G1" s="221"/>
      <c r="H1" s="221"/>
      <c r="I1" s="152" t="s">
        <v>1</v>
      </c>
      <c r="J1" s="151"/>
      <c r="K1" s="17"/>
      <c r="L1" s="17"/>
      <c r="M1" s="17"/>
      <c r="N1" s="17"/>
      <c r="O1" s="17"/>
      <c r="P1" s="4"/>
      <c r="Q1" s="17"/>
      <c r="R1" s="17"/>
      <c r="S1" s="17"/>
      <c r="T1" s="17"/>
      <c r="U1" s="17"/>
      <c r="V1" s="17"/>
      <c r="W1" s="11">
        <v>30.126000000000001</v>
      </c>
      <c r="X1" s="11"/>
      <c r="Y1" s="11"/>
      <c r="Z1" s="11"/>
    </row>
    <row r="2" spans="1:26" ht="20.100000000000001" customHeight="1" x14ac:dyDescent="0.25">
      <c r="A2" s="151"/>
      <c r="B2" s="151"/>
      <c r="C2" s="220" t="s">
        <v>2</v>
      </c>
      <c r="D2" s="221"/>
      <c r="E2" s="221"/>
      <c r="F2" s="221"/>
      <c r="G2" s="221"/>
      <c r="H2" s="221"/>
      <c r="I2" s="152" t="s">
        <v>3</v>
      </c>
      <c r="J2" s="151"/>
      <c r="K2" s="17"/>
      <c r="L2" s="17"/>
      <c r="M2" s="17"/>
      <c r="N2" s="17"/>
      <c r="O2" s="17"/>
      <c r="P2" s="4"/>
      <c r="Q2" s="17"/>
      <c r="R2" s="17"/>
      <c r="S2" s="17"/>
      <c r="T2" s="17"/>
      <c r="U2" s="17"/>
      <c r="V2" s="17"/>
      <c r="W2" s="11"/>
      <c r="X2" s="11"/>
      <c r="Y2" s="11"/>
      <c r="Z2" s="11"/>
    </row>
    <row r="3" spans="1:26" ht="20.100000000000001" customHeight="1" x14ac:dyDescent="0.25">
      <c r="A3" s="151"/>
      <c r="B3" s="151"/>
      <c r="C3" s="220" t="s">
        <v>4</v>
      </c>
      <c r="D3" s="221"/>
      <c r="E3" s="221"/>
      <c r="F3" s="221"/>
      <c r="G3" s="221"/>
      <c r="H3" s="221"/>
      <c r="I3" s="152"/>
      <c r="J3" s="151"/>
      <c r="K3" s="17"/>
      <c r="L3" s="17"/>
      <c r="M3" s="17"/>
      <c r="N3" s="17"/>
      <c r="O3" s="17"/>
      <c r="P3" s="4"/>
      <c r="Q3" s="17"/>
      <c r="R3" s="17"/>
      <c r="S3" s="17"/>
      <c r="T3" s="17"/>
      <c r="U3" s="17"/>
      <c r="V3" s="17"/>
      <c r="W3" s="11"/>
      <c r="X3" s="11"/>
      <c r="Y3" s="11"/>
      <c r="Z3" s="11"/>
    </row>
    <row r="4" spans="1:26" x14ac:dyDescent="0.25">
      <c r="A4" s="17"/>
      <c r="B4" s="17"/>
      <c r="C4" s="4"/>
      <c r="D4" s="17"/>
      <c r="E4" s="17"/>
      <c r="F4" s="17"/>
      <c r="G4" s="17"/>
      <c r="H4" s="17"/>
      <c r="I4" s="17" t="s">
        <v>5</v>
      </c>
      <c r="J4" s="17"/>
      <c r="K4" s="17"/>
      <c r="L4" s="17"/>
      <c r="M4" s="17"/>
      <c r="N4" s="17"/>
      <c r="O4" s="17"/>
      <c r="P4" s="17" t="s">
        <v>6</v>
      </c>
      <c r="Q4" s="17"/>
      <c r="R4" s="17"/>
      <c r="S4" s="17"/>
      <c r="T4" s="17"/>
      <c r="U4" s="17"/>
      <c r="V4" s="17"/>
      <c r="W4" s="11"/>
      <c r="X4" s="11"/>
      <c r="Y4" s="11"/>
      <c r="Z4" s="11"/>
    </row>
    <row r="5" spans="1:26" x14ac:dyDescent="0.25">
      <c r="A5" s="17"/>
      <c r="B5" s="17"/>
      <c r="C5" s="4" t="s">
        <v>7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1"/>
      <c r="X5" s="11"/>
      <c r="Y5" s="11"/>
      <c r="Z5" s="11"/>
    </row>
    <row r="6" spans="1:26" x14ac:dyDescent="0.25">
      <c r="A6" s="17"/>
      <c r="B6" s="17"/>
      <c r="C6" s="4" t="s">
        <v>355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1"/>
      <c r="X6" s="11"/>
      <c r="Y6" s="11"/>
      <c r="Z6" s="11"/>
    </row>
    <row r="7" spans="1:26" x14ac:dyDescent="0.25">
      <c r="A7" s="17"/>
      <c r="B7" s="17"/>
      <c r="C7" s="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1"/>
      <c r="X7" s="11"/>
      <c r="Y7" s="11"/>
      <c r="Z7" s="11"/>
    </row>
    <row r="8" spans="1:26" x14ac:dyDescent="0.25">
      <c r="A8" s="18"/>
      <c r="B8" s="18"/>
      <c r="C8" s="180" t="s">
        <v>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68"/>
      <c r="X8" s="168"/>
      <c r="Y8" s="168"/>
      <c r="Z8" s="168"/>
    </row>
    <row r="9" spans="1:26" x14ac:dyDescent="0.25">
      <c r="A9" s="153" t="s">
        <v>10</v>
      </c>
      <c r="B9" s="154" t="s">
        <v>11</v>
      </c>
      <c r="C9" s="181" t="s">
        <v>12</v>
      </c>
      <c r="D9" s="154" t="s">
        <v>13</v>
      </c>
      <c r="E9" s="154" t="s">
        <v>14</v>
      </c>
      <c r="F9" s="155" t="s">
        <v>15</v>
      </c>
      <c r="G9" s="154" t="s">
        <v>16</v>
      </c>
      <c r="H9" s="154" t="s">
        <v>17</v>
      </c>
      <c r="I9" s="154" t="s">
        <v>18</v>
      </c>
      <c r="J9" s="156"/>
      <c r="K9" s="154"/>
      <c r="L9" s="154"/>
      <c r="M9" s="154"/>
      <c r="N9" s="154"/>
      <c r="O9" s="154"/>
      <c r="P9" s="155" t="s">
        <v>19</v>
      </c>
      <c r="Q9" s="155"/>
      <c r="R9" s="155"/>
      <c r="S9" s="155" t="s">
        <v>20</v>
      </c>
      <c r="T9" s="155"/>
      <c r="U9" s="155"/>
      <c r="V9" s="155" t="s">
        <v>21</v>
      </c>
      <c r="W9" s="11"/>
      <c r="X9" s="11"/>
      <c r="Y9" s="10"/>
      <c r="Z9" s="11"/>
    </row>
    <row r="10" spans="1:26" x14ac:dyDescent="0.25">
      <c r="A10" s="157"/>
      <c r="B10" s="12"/>
      <c r="C10" s="160"/>
      <c r="D10" s="12" t="s">
        <v>22</v>
      </c>
      <c r="E10" s="12"/>
      <c r="F10" s="158"/>
      <c r="G10" s="12"/>
      <c r="H10" s="12"/>
      <c r="I10" s="12"/>
      <c r="J10" s="149"/>
      <c r="K10" s="12"/>
      <c r="L10" s="12"/>
      <c r="M10" s="12"/>
      <c r="N10" s="12"/>
      <c r="O10" s="12"/>
      <c r="P10" s="158"/>
      <c r="Q10" s="158"/>
      <c r="R10" s="158"/>
      <c r="S10" s="158"/>
      <c r="T10" s="158"/>
      <c r="U10" s="158"/>
      <c r="V10" s="158"/>
      <c r="W10" s="11"/>
      <c r="X10" s="11"/>
      <c r="Y10" s="10"/>
      <c r="Z10" s="11"/>
    </row>
    <row r="11" spans="1:26" x14ac:dyDescent="0.25">
      <c r="A11" s="159"/>
      <c r="B11" s="11"/>
      <c r="C11" s="160" t="s">
        <v>23</v>
      </c>
      <c r="D11" s="161" t="s">
        <v>24</v>
      </c>
      <c r="E11" s="11"/>
      <c r="F11" s="162"/>
      <c r="G11" s="10"/>
      <c r="H11" s="10"/>
      <c r="I11" s="10"/>
      <c r="J11" s="10"/>
      <c r="K11" s="11"/>
      <c r="L11" s="11"/>
      <c r="M11" s="11"/>
      <c r="N11" s="11"/>
      <c r="O11" s="11"/>
      <c r="P11" s="162"/>
      <c r="Q11" s="162"/>
      <c r="R11" s="162"/>
      <c r="S11" s="162"/>
      <c r="T11" s="162"/>
      <c r="U11" s="162"/>
      <c r="V11" s="162"/>
      <c r="W11" s="11"/>
      <c r="X11" s="11"/>
      <c r="Y11" s="10"/>
      <c r="Z11" s="11"/>
    </row>
    <row r="12" spans="1:26" ht="24.95" customHeight="1" x14ac:dyDescent="0.25">
      <c r="A12" s="163">
        <v>1</v>
      </c>
      <c r="B12" s="164" t="s">
        <v>25</v>
      </c>
      <c r="C12" s="182" t="s">
        <v>26</v>
      </c>
      <c r="D12" s="164" t="s">
        <v>27</v>
      </c>
      <c r="E12" s="164" t="s">
        <v>28</v>
      </c>
      <c r="F12" s="165">
        <v>5.3630000000000004</v>
      </c>
      <c r="G12" s="166"/>
      <c r="H12" s="166"/>
      <c r="I12" s="167">
        <f>ROUND(F12*(G12+H12),2)</f>
        <v>0</v>
      </c>
      <c r="J12" s="167">
        <f>ROUND(F12*(N12),2)</f>
        <v>0</v>
      </c>
      <c r="K12" s="10">
        <f>ROUND(F12*(O12),2)</f>
        <v>0</v>
      </c>
      <c r="L12" s="10">
        <f>ROUND(F12*(G12),2)</f>
        <v>0</v>
      </c>
      <c r="M12" s="10">
        <f>ROUND(F12*(H12),2)</f>
        <v>0</v>
      </c>
      <c r="N12" s="11">
        <v>0</v>
      </c>
      <c r="O12" s="11"/>
      <c r="P12" s="162">
        <v>2.04</v>
      </c>
      <c r="Q12" s="162"/>
      <c r="R12" s="162">
        <v>2.04</v>
      </c>
      <c r="S12" s="162">
        <f>ROUND(F12*(P12),3)</f>
        <v>10.941000000000001</v>
      </c>
      <c r="T12" s="162"/>
      <c r="U12" s="162"/>
      <c r="V12" s="162">
        <f>ROUND(F12*(X12),3)</f>
        <v>0</v>
      </c>
      <c r="W12" s="11"/>
      <c r="X12" s="11">
        <v>0</v>
      </c>
      <c r="Y12" s="10"/>
      <c r="Z12" s="11">
        <v>0</v>
      </c>
    </row>
    <row r="13" spans="1:26" x14ac:dyDescent="0.25">
      <c r="A13" s="159"/>
      <c r="B13" s="11"/>
      <c r="C13" s="160" t="s">
        <v>23</v>
      </c>
      <c r="D13" s="161" t="s">
        <v>24</v>
      </c>
      <c r="E13" s="12"/>
      <c r="F13" s="158"/>
      <c r="G13" s="149">
        <f>ROUND((SUM(L11:L12))/1,2)</f>
        <v>0</v>
      </c>
      <c r="H13" s="149">
        <f>ROUND((SUM(M11:M12))/1,2)</f>
        <v>0</v>
      </c>
      <c r="I13" s="149">
        <f>ROUND((SUM(I11:I12))/1,2)</f>
        <v>0</v>
      </c>
      <c r="J13" s="149"/>
      <c r="K13" s="12"/>
      <c r="L13" s="12">
        <f>ROUND((SUM(L11:L12))/1,2)</f>
        <v>0</v>
      </c>
      <c r="M13" s="12">
        <f>ROUND((SUM(M11:M12))/1,2)</f>
        <v>0</v>
      </c>
      <c r="N13" s="12"/>
      <c r="O13" s="12"/>
      <c r="P13" s="158"/>
      <c r="Q13" s="158"/>
      <c r="R13" s="158"/>
      <c r="S13" s="158">
        <f>ROUND((SUM(S11:S12))/1,2)</f>
        <v>10.94</v>
      </c>
      <c r="T13" s="158"/>
      <c r="U13" s="158"/>
      <c r="V13" s="158">
        <f>ROUND((SUM(V11:V12))/1,2)</f>
        <v>0</v>
      </c>
      <c r="W13" s="11"/>
      <c r="X13" s="11"/>
      <c r="Y13" s="10"/>
      <c r="Z13" s="11"/>
    </row>
    <row r="14" spans="1:26" x14ac:dyDescent="0.25">
      <c r="A14" s="159"/>
      <c r="B14" s="11"/>
      <c r="C14" s="183"/>
      <c r="D14" s="11"/>
      <c r="E14" s="11"/>
      <c r="F14" s="162"/>
      <c r="G14" s="10"/>
      <c r="H14" s="10"/>
      <c r="I14" s="10"/>
      <c r="J14" s="10"/>
      <c r="K14" s="11"/>
      <c r="L14" s="11"/>
      <c r="M14" s="11"/>
      <c r="N14" s="11"/>
      <c r="O14" s="11"/>
      <c r="P14" s="162"/>
      <c r="Q14" s="162"/>
      <c r="R14" s="162"/>
      <c r="S14" s="162"/>
      <c r="T14" s="162"/>
      <c r="U14" s="162"/>
      <c r="V14" s="162"/>
      <c r="W14" s="11"/>
      <c r="X14" s="11"/>
      <c r="Y14" s="10"/>
      <c r="Z14" s="11"/>
    </row>
    <row r="15" spans="1:26" x14ac:dyDescent="0.25">
      <c r="A15" s="159"/>
      <c r="B15" s="11"/>
      <c r="C15" s="160" t="s">
        <v>29</v>
      </c>
      <c r="D15" s="161" t="s">
        <v>30</v>
      </c>
      <c r="E15" s="11"/>
      <c r="F15" s="162"/>
      <c r="G15" s="10"/>
      <c r="H15" s="10"/>
      <c r="I15" s="10"/>
      <c r="J15" s="10"/>
      <c r="K15" s="11"/>
      <c r="L15" s="11"/>
      <c r="M15" s="11"/>
      <c r="N15" s="11"/>
      <c r="O15" s="11"/>
      <c r="P15" s="162"/>
      <c r="Q15" s="162"/>
      <c r="R15" s="162"/>
      <c r="S15" s="162"/>
      <c r="T15" s="162"/>
      <c r="U15" s="162"/>
      <c r="V15" s="162"/>
      <c r="W15" s="11"/>
      <c r="X15" s="11"/>
      <c r="Y15" s="10"/>
      <c r="Z15" s="11"/>
    </row>
    <row r="16" spans="1:26" ht="24.95" customHeight="1" x14ac:dyDescent="0.25">
      <c r="A16" s="163">
        <v>2</v>
      </c>
      <c r="B16" s="164" t="s">
        <v>31</v>
      </c>
      <c r="C16" s="182" t="s">
        <v>32</v>
      </c>
      <c r="D16" s="164" t="s">
        <v>33</v>
      </c>
      <c r="E16" s="164" t="s">
        <v>34</v>
      </c>
      <c r="F16" s="165">
        <v>110</v>
      </c>
      <c r="G16" s="166"/>
      <c r="H16" s="166"/>
      <c r="I16" s="167">
        <f t="shared" ref="I16:I43" si="0">ROUND(F16*(G16+H16),2)</f>
        <v>0</v>
      </c>
      <c r="J16" s="167">
        <f t="shared" ref="J16:J43" si="1">ROUND(F16*(N16),2)</f>
        <v>0</v>
      </c>
      <c r="K16" s="10">
        <f t="shared" ref="K16:K43" si="2">ROUND(F16*(O16),2)</f>
        <v>0</v>
      </c>
      <c r="L16" s="10">
        <f t="shared" ref="L16:L43" si="3">ROUND(F16*(G16),2)</f>
        <v>0</v>
      </c>
      <c r="M16" s="10">
        <f t="shared" ref="M16:M43" si="4">ROUND(F16*(H16),2)</f>
        <v>0</v>
      </c>
      <c r="N16" s="11">
        <v>0</v>
      </c>
      <c r="O16" s="11"/>
      <c r="P16" s="162">
        <v>0</v>
      </c>
      <c r="Q16" s="162"/>
      <c r="R16" s="162">
        <v>0</v>
      </c>
      <c r="S16" s="162">
        <f t="shared" ref="S16:S43" si="5">ROUND(F16*(P16),3)</f>
        <v>0</v>
      </c>
      <c r="T16" s="162"/>
      <c r="U16" s="162"/>
      <c r="V16" s="162">
        <f t="shared" ref="V16:V43" si="6">ROUND(F16*(X16),3)</f>
        <v>0</v>
      </c>
      <c r="W16" s="11"/>
      <c r="X16" s="11">
        <v>0</v>
      </c>
      <c r="Y16" s="10"/>
      <c r="Z16" s="11">
        <v>0</v>
      </c>
    </row>
    <row r="17" spans="1:26" ht="24.95" customHeight="1" x14ac:dyDescent="0.25">
      <c r="A17" s="163">
        <v>3</v>
      </c>
      <c r="B17" s="164" t="s">
        <v>35</v>
      </c>
      <c r="C17" s="182" t="s">
        <v>36</v>
      </c>
      <c r="D17" s="164" t="s">
        <v>37</v>
      </c>
      <c r="E17" s="164" t="s">
        <v>38</v>
      </c>
      <c r="F17" s="165">
        <v>46</v>
      </c>
      <c r="G17" s="166"/>
      <c r="H17" s="166"/>
      <c r="I17" s="167">
        <f t="shared" si="0"/>
        <v>0</v>
      </c>
      <c r="J17" s="167">
        <f t="shared" si="1"/>
        <v>0</v>
      </c>
      <c r="K17" s="10">
        <f t="shared" si="2"/>
        <v>0</v>
      </c>
      <c r="L17" s="10">
        <f t="shared" si="3"/>
        <v>0</v>
      </c>
      <c r="M17" s="10">
        <f t="shared" si="4"/>
        <v>0</v>
      </c>
      <c r="N17" s="11">
        <v>0</v>
      </c>
      <c r="O17" s="11"/>
      <c r="P17" s="162">
        <v>0</v>
      </c>
      <c r="Q17" s="162"/>
      <c r="R17" s="162">
        <v>0</v>
      </c>
      <c r="S17" s="162">
        <f t="shared" si="5"/>
        <v>0</v>
      </c>
      <c r="T17" s="162"/>
      <c r="U17" s="162"/>
      <c r="V17" s="162">
        <f t="shared" si="6"/>
        <v>0</v>
      </c>
      <c r="W17" s="11"/>
      <c r="X17" s="11">
        <v>0</v>
      </c>
      <c r="Y17" s="10"/>
      <c r="Z17" s="11">
        <v>0</v>
      </c>
    </row>
    <row r="18" spans="1:26" ht="24.95" customHeight="1" x14ac:dyDescent="0.25">
      <c r="A18" s="163">
        <v>4</v>
      </c>
      <c r="B18" s="164" t="s">
        <v>35</v>
      </c>
      <c r="C18" s="182" t="s">
        <v>39</v>
      </c>
      <c r="D18" s="164" t="s">
        <v>40</v>
      </c>
      <c r="E18" s="164" t="s">
        <v>38</v>
      </c>
      <c r="F18" s="165">
        <v>44</v>
      </c>
      <c r="G18" s="166"/>
      <c r="H18" s="166"/>
      <c r="I18" s="167">
        <f t="shared" si="0"/>
        <v>0</v>
      </c>
      <c r="J18" s="167">
        <f t="shared" si="1"/>
        <v>0</v>
      </c>
      <c r="K18" s="10">
        <f t="shared" si="2"/>
        <v>0</v>
      </c>
      <c r="L18" s="10">
        <f t="shared" si="3"/>
        <v>0</v>
      </c>
      <c r="M18" s="10">
        <f t="shared" si="4"/>
        <v>0</v>
      </c>
      <c r="N18" s="11">
        <v>0</v>
      </c>
      <c r="O18" s="11"/>
      <c r="P18" s="162">
        <v>0</v>
      </c>
      <c r="Q18" s="162"/>
      <c r="R18" s="162">
        <v>0</v>
      </c>
      <c r="S18" s="162">
        <f t="shared" si="5"/>
        <v>0</v>
      </c>
      <c r="T18" s="162"/>
      <c r="U18" s="162"/>
      <c r="V18" s="162">
        <f t="shared" si="6"/>
        <v>0</v>
      </c>
      <c r="W18" s="11"/>
      <c r="X18" s="11">
        <v>0</v>
      </c>
      <c r="Y18" s="10"/>
      <c r="Z18" s="11">
        <v>0</v>
      </c>
    </row>
    <row r="19" spans="1:26" ht="24.95" customHeight="1" x14ac:dyDescent="0.25">
      <c r="A19" s="169">
        <v>5</v>
      </c>
      <c r="B19" s="170" t="s">
        <v>41</v>
      </c>
      <c r="C19" s="184" t="s">
        <v>42</v>
      </c>
      <c r="D19" s="170" t="s">
        <v>43</v>
      </c>
      <c r="E19" s="170" t="s">
        <v>44</v>
      </c>
      <c r="F19" s="171">
        <v>41.8</v>
      </c>
      <c r="G19" s="172"/>
      <c r="H19" s="172"/>
      <c r="I19" s="173">
        <f t="shared" si="0"/>
        <v>0</v>
      </c>
      <c r="J19" s="173">
        <f t="shared" si="1"/>
        <v>0</v>
      </c>
      <c r="K19" s="10">
        <f t="shared" si="2"/>
        <v>0</v>
      </c>
      <c r="L19" s="10">
        <f t="shared" si="3"/>
        <v>0</v>
      </c>
      <c r="M19" s="10">
        <f t="shared" si="4"/>
        <v>0</v>
      </c>
      <c r="N19" s="11">
        <v>0</v>
      </c>
      <c r="O19" s="11"/>
      <c r="P19" s="162">
        <v>0</v>
      </c>
      <c r="Q19" s="162"/>
      <c r="R19" s="162">
        <v>0</v>
      </c>
      <c r="S19" s="162">
        <f t="shared" si="5"/>
        <v>0</v>
      </c>
      <c r="T19" s="162"/>
      <c r="U19" s="162"/>
      <c r="V19" s="162">
        <f t="shared" si="6"/>
        <v>0</v>
      </c>
      <c r="W19" s="11"/>
      <c r="X19" s="11">
        <v>0</v>
      </c>
      <c r="Y19" s="10"/>
      <c r="Z19" s="11">
        <v>0</v>
      </c>
    </row>
    <row r="20" spans="1:26" ht="24.95" customHeight="1" x14ac:dyDescent="0.25">
      <c r="A20" s="163">
        <v>6</v>
      </c>
      <c r="B20" s="164" t="s">
        <v>31</v>
      </c>
      <c r="C20" s="182" t="s">
        <v>45</v>
      </c>
      <c r="D20" s="164" t="s">
        <v>46</v>
      </c>
      <c r="E20" s="164" t="s">
        <v>34</v>
      </c>
      <c r="F20" s="165">
        <v>8</v>
      </c>
      <c r="G20" s="166"/>
      <c r="H20" s="166"/>
      <c r="I20" s="167">
        <f t="shared" si="0"/>
        <v>0</v>
      </c>
      <c r="J20" s="167">
        <f t="shared" si="1"/>
        <v>0</v>
      </c>
      <c r="K20" s="10">
        <f t="shared" si="2"/>
        <v>0</v>
      </c>
      <c r="L20" s="10">
        <f t="shared" si="3"/>
        <v>0</v>
      </c>
      <c r="M20" s="10">
        <f t="shared" si="4"/>
        <v>0</v>
      </c>
      <c r="N20" s="11">
        <v>0</v>
      </c>
      <c r="O20" s="11"/>
      <c r="P20" s="162">
        <v>0</v>
      </c>
      <c r="Q20" s="162"/>
      <c r="R20" s="162">
        <v>0</v>
      </c>
      <c r="S20" s="162">
        <f t="shared" si="5"/>
        <v>0</v>
      </c>
      <c r="T20" s="162"/>
      <c r="U20" s="162"/>
      <c r="V20" s="162">
        <f t="shared" si="6"/>
        <v>0</v>
      </c>
      <c r="W20" s="11"/>
      <c r="X20" s="11">
        <v>0</v>
      </c>
      <c r="Y20" s="10"/>
      <c r="Z20" s="11">
        <v>0</v>
      </c>
    </row>
    <row r="21" spans="1:26" ht="24.95" customHeight="1" x14ac:dyDescent="0.25">
      <c r="A21" s="169">
        <v>7</v>
      </c>
      <c r="B21" s="170" t="s">
        <v>41</v>
      </c>
      <c r="C21" s="184" t="s">
        <v>42</v>
      </c>
      <c r="D21" s="170" t="s">
        <v>43</v>
      </c>
      <c r="E21" s="170" t="s">
        <v>44</v>
      </c>
      <c r="F21" s="171">
        <v>3.04</v>
      </c>
      <c r="G21" s="172"/>
      <c r="H21" s="172"/>
      <c r="I21" s="173">
        <f t="shared" si="0"/>
        <v>0</v>
      </c>
      <c r="J21" s="173">
        <f t="shared" si="1"/>
        <v>0</v>
      </c>
      <c r="K21" s="10">
        <f t="shared" si="2"/>
        <v>0</v>
      </c>
      <c r="L21" s="10">
        <f t="shared" si="3"/>
        <v>0</v>
      </c>
      <c r="M21" s="10">
        <f t="shared" si="4"/>
        <v>0</v>
      </c>
      <c r="N21" s="11">
        <v>0</v>
      </c>
      <c r="O21" s="11"/>
      <c r="P21" s="162">
        <v>0</v>
      </c>
      <c r="Q21" s="162"/>
      <c r="R21" s="162">
        <v>0</v>
      </c>
      <c r="S21" s="162">
        <f t="shared" si="5"/>
        <v>0</v>
      </c>
      <c r="T21" s="162"/>
      <c r="U21" s="162"/>
      <c r="V21" s="162">
        <f t="shared" si="6"/>
        <v>0</v>
      </c>
      <c r="W21" s="11"/>
      <c r="X21" s="11">
        <v>0</v>
      </c>
      <c r="Y21" s="10"/>
      <c r="Z21" s="11">
        <v>0</v>
      </c>
    </row>
    <row r="22" spans="1:26" ht="24.95" customHeight="1" x14ac:dyDescent="0.25">
      <c r="A22" s="169">
        <v>8</v>
      </c>
      <c r="B22" s="170" t="s">
        <v>41</v>
      </c>
      <c r="C22" s="184" t="s">
        <v>47</v>
      </c>
      <c r="D22" s="170" t="s">
        <v>48</v>
      </c>
      <c r="E22" s="170" t="s">
        <v>38</v>
      </c>
      <c r="F22" s="171">
        <v>8</v>
      </c>
      <c r="G22" s="172"/>
      <c r="H22" s="172"/>
      <c r="I22" s="173">
        <f t="shared" si="0"/>
        <v>0</v>
      </c>
      <c r="J22" s="173">
        <f t="shared" si="1"/>
        <v>0</v>
      </c>
      <c r="K22" s="10">
        <f t="shared" si="2"/>
        <v>0</v>
      </c>
      <c r="L22" s="10">
        <f t="shared" si="3"/>
        <v>0</v>
      </c>
      <c r="M22" s="10">
        <f t="shared" si="4"/>
        <v>0</v>
      </c>
      <c r="N22" s="11">
        <v>0</v>
      </c>
      <c r="O22" s="11"/>
      <c r="P22" s="162">
        <v>0</v>
      </c>
      <c r="Q22" s="162"/>
      <c r="R22" s="162">
        <v>0</v>
      </c>
      <c r="S22" s="162">
        <f t="shared" si="5"/>
        <v>0</v>
      </c>
      <c r="T22" s="162"/>
      <c r="U22" s="162"/>
      <c r="V22" s="162">
        <f t="shared" si="6"/>
        <v>0</v>
      </c>
      <c r="W22" s="11"/>
      <c r="X22" s="11">
        <v>0</v>
      </c>
      <c r="Y22" s="10"/>
      <c r="Z22" s="11">
        <v>0</v>
      </c>
    </row>
    <row r="23" spans="1:26" ht="24.95" customHeight="1" x14ac:dyDescent="0.25">
      <c r="A23" s="169">
        <v>9</v>
      </c>
      <c r="B23" s="170" t="s">
        <v>41</v>
      </c>
      <c r="C23" s="184" t="s">
        <v>49</v>
      </c>
      <c r="D23" s="170" t="s">
        <v>50</v>
      </c>
      <c r="E23" s="170" t="s">
        <v>38</v>
      </c>
      <c r="F23" s="171">
        <v>4</v>
      </c>
      <c r="G23" s="172"/>
      <c r="H23" s="172"/>
      <c r="I23" s="173">
        <f t="shared" si="0"/>
        <v>0</v>
      </c>
      <c r="J23" s="173">
        <f t="shared" si="1"/>
        <v>0</v>
      </c>
      <c r="K23" s="10">
        <f t="shared" si="2"/>
        <v>0</v>
      </c>
      <c r="L23" s="10">
        <f t="shared" si="3"/>
        <v>0</v>
      </c>
      <c r="M23" s="10">
        <f t="shared" si="4"/>
        <v>0</v>
      </c>
      <c r="N23" s="11">
        <v>0</v>
      </c>
      <c r="O23" s="11"/>
      <c r="P23" s="162">
        <v>0</v>
      </c>
      <c r="Q23" s="162"/>
      <c r="R23" s="162">
        <v>0</v>
      </c>
      <c r="S23" s="162">
        <f t="shared" si="5"/>
        <v>0</v>
      </c>
      <c r="T23" s="162"/>
      <c r="U23" s="162"/>
      <c r="V23" s="162">
        <f t="shared" si="6"/>
        <v>0</v>
      </c>
      <c r="W23" s="11"/>
      <c r="X23" s="11">
        <v>0</v>
      </c>
      <c r="Y23" s="10"/>
      <c r="Z23" s="11">
        <v>0</v>
      </c>
    </row>
    <row r="24" spans="1:26" ht="24.95" customHeight="1" x14ac:dyDescent="0.25">
      <c r="A24" s="163">
        <v>10</v>
      </c>
      <c r="B24" s="164" t="s">
        <v>31</v>
      </c>
      <c r="C24" s="182" t="s">
        <v>51</v>
      </c>
      <c r="D24" s="164" t="s">
        <v>52</v>
      </c>
      <c r="E24" s="164" t="s">
        <v>38</v>
      </c>
      <c r="F24" s="165">
        <v>1</v>
      </c>
      <c r="G24" s="166"/>
      <c r="H24" s="166"/>
      <c r="I24" s="167">
        <f t="shared" si="0"/>
        <v>0</v>
      </c>
      <c r="J24" s="167">
        <f t="shared" si="1"/>
        <v>0</v>
      </c>
      <c r="K24" s="10">
        <f t="shared" si="2"/>
        <v>0</v>
      </c>
      <c r="L24" s="10">
        <f t="shared" si="3"/>
        <v>0</v>
      </c>
      <c r="M24" s="10">
        <f t="shared" si="4"/>
        <v>0</v>
      </c>
      <c r="N24" s="11">
        <v>0</v>
      </c>
      <c r="O24" s="11"/>
      <c r="P24" s="162">
        <v>0</v>
      </c>
      <c r="Q24" s="162"/>
      <c r="R24" s="162">
        <v>0</v>
      </c>
      <c r="S24" s="162">
        <f t="shared" si="5"/>
        <v>0</v>
      </c>
      <c r="T24" s="162"/>
      <c r="U24" s="162"/>
      <c r="V24" s="162">
        <f t="shared" si="6"/>
        <v>0</v>
      </c>
      <c r="W24" s="11"/>
      <c r="X24" s="11">
        <v>0</v>
      </c>
      <c r="Y24" s="10"/>
      <c r="Z24" s="11">
        <v>0</v>
      </c>
    </row>
    <row r="25" spans="1:26" ht="24.95" customHeight="1" x14ac:dyDescent="0.25">
      <c r="A25" s="169">
        <v>11</v>
      </c>
      <c r="B25" s="170" t="s">
        <v>41</v>
      </c>
      <c r="C25" s="184" t="s">
        <v>53</v>
      </c>
      <c r="D25" s="170" t="s">
        <v>54</v>
      </c>
      <c r="E25" s="170" t="s">
        <v>38</v>
      </c>
      <c r="F25" s="171">
        <v>2</v>
      </c>
      <c r="G25" s="172"/>
      <c r="H25" s="172"/>
      <c r="I25" s="173">
        <f t="shared" si="0"/>
        <v>0</v>
      </c>
      <c r="J25" s="173">
        <f t="shared" si="1"/>
        <v>0</v>
      </c>
      <c r="K25" s="10">
        <f t="shared" si="2"/>
        <v>0</v>
      </c>
      <c r="L25" s="10">
        <f t="shared" si="3"/>
        <v>0</v>
      </c>
      <c r="M25" s="10">
        <f t="shared" si="4"/>
        <v>0</v>
      </c>
      <c r="N25" s="11">
        <v>0</v>
      </c>
      <c r="O25" s="11"/>
      <c r="P25" s="162">
        <v>0</v>
      </c>
      <c r="Q25" s="162"/>
      <c r="R25" s="162">
        <v>0</v>
      </c>
      <c r="S25" s="162">
        <f t="shared" si="5"/>
        <v>0</v>
      </c>
      <c r="T25" s="162"/>
      <c r="U25" s="162"/>
      <c r="V25" s="162">
        <f t="shared" si="6"/>
        <v>0</v>
      </c>
      <c r="W25" s="11"/>
      <c r="X25" s="11">
        <v>0</v>
      </c>
      <c r="Y25" s="10"/>
      <c r="Z25" s="11">
        <v>0</v>
      </c>
    </row>
    <row r="26" spans="1:26" ht="24.95" customHeight="1" x14ac:dyDescent="0.25">
      <c r="A26" s="169">
        <v>12</v>
      </c>
      <c r="B26" s="170" t="s">
        <v>41</v>
      </c>
      <c r="C26" s="184" t="s">
        <v>55</v>
      </c>
      <c r="D26" s="170" t="s">
        <v>56</v>
      </c>
      <c r="E26" s="170" t="s">
        <v>38</v>
      </c>
      <c r="F26" s="171">
        <v>1</v>
      </c>
      <c r="G26" s="172"/>
      <c r="H26" s="172"/>
      <c r="I26" s="173">
        <f t="shared" si="0"/>
        <v>0</v>
      </c>
      <c r="J26" s="173">
        <f t="shared" si="1"/>
        <v>0</v>
      </c>
      <c r="K26" s="10">
        <f t="shared" si="2"/>
        <v>0</v>
      </c>
      <c r="L26" s="10">
        <f t="shared" si="3"/>
        <v>0</v>
      </c>
      <c r="M26" s="10">
        <f t="shared" si="4"/>
        <v>0</v>
      </c>
      <c r="N26" s="11">
        <v>0</v>
      </c>
      <c r="O26" s="11"/>
      <c r="P26" s="162">
        <v>0</v>
      </c>
      <c r="Q26" s="162"/>
      <c r="R26" s="162">
        <v>0</v>
      </c>
      <c r="S26" s="162">
        <f t="shared" si="5"/>
        <v>0</v>
      </c>
      <c r="T26" s="162"/>
      <c r="U26" s="162"/>
      <c r="V26" s="162">
        <f t="shared" si="6"/>
        <v>0</v>
      </c>
      <c r="W26" s="11"/>
      <c r="X26" s="11">
        <v>0</v>
      </c>
      <c r="Y26" s="10"/>
      <c r="Z26" s="11">
        <v>0</v>
      </c>
    </row>
    <row r="27" spans="1:26" ht="24.95" customHeight="1" x14ac:dyDescent="0.25">
      <c r="A27" s="169">
        <v>13</v>
      </c>
      <c r="B27" s="170" t="s">
        <v>41</v>
      </c>
      <c r="C27" s="184" t="s">
        <v>57</v>
      </c>
      <c r="D27" s="170" t="s">
        <v>58</v>
      </c>
      <c r="E27" s="170" t="s">
        <v>38</v>
      </c>
      <c r="F27" s="171">
        <v>1</v>
      </c>
      <c r="G27" s="172"/>
      <c r="H27" s="172"/>
      <c r="I27" s="173">
        <f t="shared" si="0"/>
        <v>0</v>
      </c>
      <c r="J27" s="173">
        <f t="shared" si="1"/>
        <v>0</v>
      </c>
      <c r="K27" s="10">
        <f t="shared" si="2"/>
        <v>0</v>
      </c>
      <c r="L27" s="10">
        <f t="shared" si="3"/>
        <v>0</v>
      </c>
      <c r="M27" s="10">
        <f t="shared" si="4"/>
        <v>0</v>
      </c>
      <c r="N27" s="11">
        <v>0</v>
      </c>
      <c r="O27" s="11"/>
      <c r="P27" s="162">
        <v>0</v>
      </c>
      <c r="Q27" s="162"/>
      <c r="R27" s="162">
        <v>0</v>
      </c>
      <c r="S27" s="162">
        <f t="shared" si="5"/>
        <v>0</v>
      </c>
      <c r="T27" s="162"/>
      <c r="U27" s="162"/>
      <c r="V27" s="162">
        <f t="shared" si="6"/>
        <v>0</v>
      </c>
      <c r="W27" s="11"/>
      <c r="X27" s="11">
        <v>0</v>
      </c>
      <c r="Y27" s="10"/>
      <c r="Z27" s="11">
        <v>0</v>
      </c>
    </row>
    <row r="28" spans="1:26" ht="24.95" customHeight="1" x14ac:dyDescent="0.25">
      <c r="A28" s="169">
        <v>14</v>
      </c>
      <c r="B28" s="170" t="s">
        <v>41</v>
      </c>
      <c r="C28" s="184" t="s">
        <v>59</v>
      </c>
      <c r="D28" s="170" t="s">
        <v>60</v>
      </c>
      <c r="E28" s="170" t="s">
        <v>38</v>
      </c>
      <c r="F28" s="171">
        <v>1</v>
      </c>
      <c r="G28" s="172"/>
      <c r="H28" s="172"/>
      <c r="I28" s="173">
        <f t="shared" si="0"/>
        <v>0</v>
      </c>
      <c r="J28" s="173">
        <f t="shared" si="1"/>
        <v>0</v>
      </c>
      <c r="K28" s="10">
        <f t="shared" si="2"/>
        <v>0</v>
      </c>
      <c r="L28" s="10">
        <f t="shared" si="3"/>
        <v>0</v>
      </c>
      <c r="M28" s="10">
        <f t="shared" si="4"/>
        <v>0</v>
      </c>
      <c r="N28" s="11">
        <v>0</v>
      </c>
      <c r="O28" s="11"/>
      <c r="P28" s="162">
        <v>0</v>
      </c>
      <c r="Q28" s="162"/>
      <c r="R28" s="162">
        <v>0</v>
      </c>
      <c r="S28" s="162">
        <f t="shared" si="5"/>
        <v>0</v>
      </c>
      <c r="T28" s="162"/>
      <c r="U28" s="162"/>
      <c r="V28" s="162">
        <f t="shared" si="6"/>
        <v>0</v>
      </c>
      <c r="W28" s="11"/>
      <c r="X28" s="11">
        <v>0</v>
      </c>
      <c r="Y28" s="10"/>
      <c r="Z28" s="11">
        <v>0</v>
      </c>
    </row>
    <row r="29" spans="1:26" ht="24.95" customHeight="1" x14ac:dyDescent="0.25">
      <c r="A29" s="163">
        <v>15</v>
      </c>
      <c r="B29" s="164" t="s">
        <v>31</v>
      </c>
      <c r="C29" s="182" t="s">
        <v>61</v>
      </c>
      <c r="D29" s="164" t="s">
        <v>62</v>
      </c>
      <c r="E29" s="164" t="s">
        <v>38</v>
      </c>
      <c r="F29" s="165">
        <v>44</v>
      </c>
      <c r="G29" s="166"/>
      <c r="H29" s="166"/>
      <c r="I29" s="167">
        <f t="shared" si="0"/>
        <v>0</v>
      </c>
      <c r="J29" s="167">
        <f t="shared" si="1"/>
        <v>0</v>
      </c>
      <c r="K29" s="10">
        <f t="shared" si="2"/>
        <v>0</v>
      </c>
      <c r="L29" s="10">
        <f t="shared" si="3"/>
        <v>0</v>
      </c>
      <c r="M29" s="10">
        <f t="shared" si="4"/>
        <v>0</v>
      </c>
      <c r="N29" s="11">
        <v>0</v>
      </c>
      <c r="O29" s="11"/>
      <c r="P29" s="162">
        <v>0</v>
      </c>
      <c r="Q29" s="162"/>
      <c r="R29" s="162">
        <v>0</v>
      </c>
      <c r="S29" s="162">
        <f t="shared" si="5"/>
        <v>0</v>
      </c>
      <c r="T29" s="162"/>
      <c r="U29" s="162"/>
      <c r="V29" s="162">
        <f t="shared" si="6"/>
        <v>0</v>
      </c>
      <c r="W29" s="11"/>
      <c r="X29" s="11">
        <v>0</v>
      </c>
      <c r="Y29" s="10"/>
      <c r="Z29" s="11">
        <v>0</v>
      </c>
    </row>
    <row r="30" spans="1:26" ht="24.95" customHeight="1" x14ac:dyDescent="0.25">
      <c r="A30" s="169">
        <v>16</v>
      </c>
      <c r="B30" s="170" t="s">
        <v>41</v>
      </c>
      <c r="C30" s="184" t="s">
        <v>63</v>
      </c>
      <c r="D30" s="170" t="s">
        <v>50</v>
      </c>
      <c r="E30" s="170" t="s">
        <v>38</v>
      </c>
      <c r="F30" s="171">
        <v>44</v>
      </c>
      <c r="G30" s="172"/>
      <c r="H30" s="172"/>
      <c r="I30" s="173">
        <f t="shared" si="0"/>
        <v>0</v>
      </c>
      <c r="J30" s="173">
        <f t="shared" si="1"/>
        <v>0</v>
      </c>
      <c r="K30" s="10">
        <f t="shared" si="2"/>
        <v>0</v>
      </c>
      <c r="L30" s="10">
        <f t="shared" si="3"/>
        <v>0</v>
      </c>
      <c r="M30" s="10">
        <f t="shared" si="4"/>
        <v>0</v>
      </c>
      <c r="N30" s="11">
        <v>0</v>
      </c>
      <c r="O30" s="11"/>
      <c r="P30" s="162">
        <v>0</v>
      </c>
      <c r="Q30" s="162"/>
      <c r="R30" s="162">
        <v>0</v>
      </c>
      <c r="S30" s="162">
        <f t="shared" si="5"/>
        <v>0</v>
      </c>
      <c r="T30" s="162"/>
      <c r="U30" s="162"/>
      <c r="V30" s="162">
        <f t="shared" si="6"/>
        <v>0</v>
      </c>
      <c r="W30" s="11"/>
      <c r="X30" s="11">
        <v>0</v>
      </c>
      <c r="Y30" s="10"/>
      <c r="Z30" s="11">
        <v>0</v>
      </c>
    </row>
    <row r="31" spans="1:26" ht="24.95" customHeight="1" x14ac:dyDescent="0.25">
      <c r="A31" s="163">
        <v>17</v>
      </c>
      <c r="B31" s="164" t="s">
        <v>31</v>
      </c>
      <c r="C31" s="182" t="s">
        <v>64</v>
      </c>
      <c r="D31" s="164" t="s">
        <v>65</v>
      </c>
      <c r="E31" s="164" t="s">
        <v>38</v>
      </c>
      <c r="F31" s="165">
        <v>5</v>
      </c>
      <c r="G31" s="166"/>
      <c r="H31" s="166"/>
      <c r="I31" s="167">
        <f t="shared" si="0"/>
        <v>0</v>
      </c>
      <c r="J31" s="167">
        <f t="shared" si="1"/>
        <v>0</v>
      </c>
      <c r="K31" s="10">
        <f t="shared" si="2"/>
        <v>0</v>
      </c>
      <c r="L31" s="10">
        <f t="shared" si="3"/>
        <v>0</v>
      </c>
      <c r="M31" s="10">
        <f t="shared" si="4"/>
        <v>0</v>
      </c>
      <c r="N31" s="11">
        <v>0</v>
      </c>
      <c r="O31" s="11"/>
      <c r="P31" s="162">
        <v>0</v>
      </c>
      <c r="Q31" s="162"/>
      <c r="R31" s="162">
        <v>0</v>
      </c>
      <c r="S31" s="162">
        <f t="shared" si="5"/>
        <v>0</v>
      </c>
      <c r="T31" s="162"/>
      <c r="U31" s="162"/>
      <c r="V31" s="162">
        <f t="shared" si="6"/>
        <v>0</v>
      </c>
      <c r="W31" s="11"/>
      <c r="X31" s="11">
        <v>0</v>
      </c>
      <c r="Y31" s="10"/>
      <c r="Z31" s="11">
        <v>0</v>
      </c>
    </row>
    <row r="32" spans="1:26" ht="24.95" customHeight="1" x14ac:dyDescent="0.25">
      <c r="A32" s="169">
        <v>18</v>
      </c>
      <c r="B32" s="170" t="s">
        <v>41</v>
      </c>
      <c r="C32" s="184" t="s">
        <v>66</v>
      </c>
      <c r="D32" s="170" t="s">
        <v>67</v>
      </c>
      <c r="E32" s="170" t="s">
        <v>38</v>
      </c>
      <c r="F32" s="171">
        <v>2</v>
      </c>
      <c r="G32" s="172"/>
      <c r="H32" s="172"/>
      <c r="I32" s="173">
        <f t="shared" si="0"/>
        <v>0</v>
      </c>
      <c r="J32" s="173">
        <f t="shared" si="1"/>
        <v>0</v>
      </c>
      <c r="K32" s="10">
        <f t="shared" si="2"/>
        <v>0</v>
      </c>
      <c r="L32" s="10">
        <f t="shared" si="3"/>
        <v>0</v>
      </c>
      <c r="M32" s="10">
        <f t="shared" si="4"/>
        <v>0</v>
      </c>
      <c r="N32" s="11">
        <v>0</v>
      </c>
      <c r="O32" s="11"/>
      <c r="P32" s="162">
        <v>0</v>
      </c>
      <c r="Q32" s="162"/>
      <c r="R32" s="162">
        <v>0</v>
      </c>
      <c r="S32" s="162">
        <f t="shared" si="5"/>
        <v>0</v>
      </c>
      <c r="T32" s="162"/>
      <c r="U32" s="162"/>
      <c r="V32" s="162">
        <f t="shared" si="6"/>
        <v>0</v>
      </c>
      <c r="W32" s="11"/>
      <c r="X32" s="11">
        <v>0</v>
      </c>
      <c r="Y32" s="10"/>
      <c r="Z32" s="11">
        <v>0</v>
      </c>
    </row>
    <row r="33" spans="1:26" ht="24.95" customHeight="1" x14ac:dyDescent="0.25">
      <c r="A33" s="169">
        <v>19</v>
      </c>
      <c r="B33" s="170" t="s">
        <v>41</v>
      </c>
      <c r="C33" s="184" t="s">
        <v>68</v>
      </c>
      <c r="D33" s="170" t="s">
        <v>69</v>
      </c>
      <c r="E33" s="170" t="s">
        <v>38</v>
      </c>
      <c r="F33" s="171">
        <v>1</v>
      </c>
      <c r="G33" s="172"/>
      <c r="H33" s="172"/>
      <c r="I33" s="173">
        <f t="shared" si="0"/>
        <v>0</v>
      </c>
      <c r="J33" s="173">
        <f t="shared" si="1"/>
        <v>0</v>
      </c>
      <c r="K33" s="10">
        <f t="shared" si="2"/>
        <v>0</v>
      </c>
      <c r="L33" s="10">
        <f t="shared" si="3"/>
        <v>0</v>
      </c>
      <c r="M33" s="10">
        <f t="shared" si="4"/>
        <v>0</v>
      </c>
      <c r="N33" s="11">
        <v>0</v>
      </c>
      <c r="O33" s="11"/>
      <c r="P33" s="162">
        <v>0</v>
      </c>
      <c r="Q33" s="162"/>
      <c r="R33" s="162">
        <v>0</v>
      </c>
      <c r="S33" s="162">
        <f t="shared" si="5"/>
        <v>0</v>
      </c>
      <c r="T33" s="162"/>
      <c r="U33" s="162"/>
      <c r="V33" s="162">
        <f t="shared" si="6"/>
        <v>0</v>
      </c>
      <c r="W33" s="11"/>
      <c r="X33" s="11">
        <v>0</v>
      </c>
      <c r="Y33" s="10"/>
      <c r="Z33" s="11">
        <v>0</v>
      </c>
    </row>
    <row r="34" spans="1:26" ht="24.95" customHeight="1" x14ac:dyDescent="0.25">
      <c r="A34" s="169">
        <v>20</v>
      </c>
      <c r="B34" s="170" t="s">
        <v>41</v>
      </c>
      <c r="C34" s="184" t="s">
        <v>70</v>
      </c>
      <c r="D34" s="170" t="s">
        <v>71</v>
      </c>
      <c r="E34" s="170" t="s">
        <v>38</v>
      </c>
      <c r="F34" s="171">
        <v>2</v>
      </c>
      <c r="G34" s="172"/>
      <c r="H34" s="172"/>
      <c r="I34" s="173">
        <f t="shared" si="0"/>
        <v>0</v>
      </c>
      <c r="J34" s="173">
        <f t="shared" si="1"/>
        <v>0</v>
      </c>
      <c r="K34" s="10">
        <f t="shared" si="2"/>
        <v>0</v>
      </c>
      <c r="L34" s="10">
        <f t="shared" si="3"/>
        <v>0</v>
      </c>
      <c r="M34" s="10">
        <f t="shared" si="4"/>
        <v>0</v>
      </c>
      <c r="N34" s="11">
        <v>0</v>
      </c>
      <c r="O34" s="11"/>
      <c r="P34" s="162">
        <v>0</v>
      </c>
      <c r="Q34" s="162"/>
      <c r="R34" s="162">
        <v>0</v>
      </c>
      <c r="S34" s="162">
        <f t="shared" si="5"/>
        <v>0</v>
      </c>
      <c r="T34" s="162"/>
      <c r="U34" s="162"/>
      <c r="V34" s="162">
        <f t="shared" si="6"/>
        <v>0</v>
      </c>
      <c r="W34" s="11"/>
      <c r="X34" s="11">
        <v>0</v>
      </c>
      <c r="Y34" s="10"/>
      <c r="Z34" s="11">
        <v>0</v>
      </c>
    </row>
    <row r="35" spans="1:26" ht="24.95" customHeight="1" x14ac:dyDescent="0.25">
      <c r="A35" s="163">
        <v>21</v>
      </c>
      <c r="B35" s="164" t="s">
        <v>31</v>
      </c>
      <c r="C35" s="182" t="s">
        <v>72</v>
      </c>
      <c r="D35" s="164" t="s">
        <v>73</v>
      </c>
      <c r="E35" s="164" t="s">
        <v>38</v>
      </c>
      <c r="F35" s="165">
        <v>2</v>
      </c>
      <c r="G35" s="166"/>
      <c r="H35" s="166"/>
      <c r="I35" s="167">
        <f t="shared" si="0"/>
        <v>0</v>
      </c>
      <c r="J35" s="167">
        <f t="shared" si="1"/>
        <v>0</v>
      </c>
      <c r="K35" s="10">
        <f t="shared" si="2"/>
        <v>0</v>
      </c>
      <c r="L35" s="10">
        <f t="shared" si="3"/>
        <v>0</v>
      </c>
      <c r="M35" s="10">
        <f t="shared" si="4"/>
        <v>0</v>
      </c>
      <c r="N35" s="11">
        <v>0</v>
      </c>
      <c r="O35" s="11"/>
      <c r="P35" s="162">
        <v>0</v>
      </c>
      <c r="Q35" s="162"/>
      <c r="R35" s="162">
        <v>0</v>
      </c>
      <c r="S35" s="162">
        <f t="shared" si="5"/>
        <v>0</v>
      </c>
      <c r="T35" s="162"/>
      <c r="U35" s="162"/>
      <c r="V35" s="162">
        <f t="shared" si="6"/>
        <v>0</v>
      </c>
      <c r="W35" s="11"/>
      <c r="X35" s="11">
        <v>0</v>
      </c>
      <c r="Y35" s="10"/>
      <c r="Z35" s="11">
        <v>0</v>
      </c>
    </row>
    <row r="36" spans="1:26" ht="24.95" customHeight="1" x14ac:dyDescent="0.25">
      <c r="A36" s="169">
        <v>22</v>
      </c>
      <c r="B36" s="170" t="s">
        <v>41</v>
      </c>
      <c r="C36" s="184" t="s">
        <v>74</v>
      </c>
      <c r="D36" s="170" t="s">
        <v>75</v>
      </c>
      <c r="E36" s="170" t="s">
        <v>38</v>
      </c>
      <c r="F36" s="171">
        <v>4</v>
      </c>
      <c r="G36" s="172"/>
      <c r="H36" s="172"/>
      <c r="I36" s="173">
        <f t="shared" si="0"/>
        <v>0</v>
      </c>
      <c r="J36" s="173">
        <f t="shared" si="1"/>
        <v>0</v>
      </c>
      <c r="K36" s="10">
        <f t="shared" si="2"/>
        <v>0</v>
      </c>
      <c r="L36" s="10">
        <f t="shared" si="3"/>
        <v>0</v>
      </c>
      <c r="M36" s="10">
        <f t="shared" si="4"/>
        <v>0</v>
      </c>
      <c r="N36" s="11">
        <v>0</v>
      </c>
      <c r="O36" s="11"/>
      <c r="P36" s="162">
        <v>0</v>
      </c>
      <c r="Q36" s="162"/>
      <c r="R36" s="162">
        <v>0</v>
      </c>
      <c r="S36" s="162">
        <f t="shared" si="5"/>
        <v>0</v>
      </c>
      <c r="T36" s="162"/>
      <c r="U36" s="162"/>
      <c r="V36" s="162">
        <f t="shared" si="6"/>
        <v>0</v>
      </c>
      <c r="W36" s="11"/>
      <c r="X36" s="11">
        <v>0</v>
      </c>
      <c r="Y36" s="10"/>
      <c r="Z36" s="11">
        <v>0</v>
      </c>
    </row>
    <row r="37" spans="1:26" ht="24.95" customHeight="1" x14ac:dyDescent="0.25">
      <c r="A37" s="169">
        <v>23</v>
      </c>
      <c r="B37" s="170" t="s">
        <v>41</v>
      </c>
      <c r="C37" s="184" t="s">
        <v>76</v>
      </c>
      <c r="D37" s="170" t="s">
        <v>77</v>
      </c>
      <c r="E37" s="170" t="s">
        <v>38</v>
      </c>
      <c r="F37" s="171">
        <v>2</v>
      </c>
      <c r="G37" s="172"/>
      <c r="H37" s="172"/>
      <c r="I37" s="173">
        <f t="shared" si="0"/>
        <v>0</v>
      </c>
      <c r="J37" s="173">
        <f t="shared" si="1"/>
        <v>0</v>
      </c>
      <c r="K37" s="10">
        <f t="shared" si="2"/>
        <v>0</v>
      </c>
      <c r="L37" s="10">
        <f t="shared" si="3"/>
        <v>0</v>
      </c>
      <c r="M37" s="10">
        <f t="shared" si="4"/>
        <v>0</v>
      </c>
      <c r="N37" s="11">
        <v>0</v>
      </c>
      <c r="O37" s="11"/>
      <c r="P37" s="162">
        <v>0</v>
      </c>
      <c r="Q37" s="162"/>
      <c r="R37" s="162">
        <v>0</v>
      </c>
      <c r="S37" s="162">
        <f t="shared" si="5"/>
        <v>0</v>
      </c>
      <c r="T37" s="162"/>
      <c r="U37" s="162"/>
      <c r="V37" s="162">
        <f t="shared" si="6"/>
        <v>0</v>
      </c>
      <c r="W37" s="11"/>
      <c r="X37" s="11">
        <v>0</v>
      </c>
      <c r="Y37" s="10"/>
      <c r="Z37" s="11">
        <v>0</v>
      </c>
    </row>
    <row r="38" spans="1:26" ht="24.95" customHeight="1" x14ac:dyDescent="0.25">
      <c r="A38" s="163">
        <v>24</v>
      </c>
      <c r="B38" s="164" t="s">
        <v>31</v>
      </c>
      <c r="C38" s="182" t="s">
        <v>78</v>
      </c>
      <c r="D38" s="164" t="s">
        <v>79</v>
      </c>
      <c r="E38" s="164" t="s">
        <v>38</v>
      </c>
      <c r="F38" s="165">
        <v>2</v>
      </c>
      <c r="G38" s="166"/>
      <c r="H38" s="166"/>
      <c r="I38" s="167">
        <f t="shared" si="0"/>
        <v>0</v>
      </c>
      <c r="J38" s="167">
        <f t="shared" si="1"/>
        <v>0</v>
      </c>
      <c r="K38" s="10">
        <f t="shared" si="2"/>
        <v>0</v>
      </c>
      <c r="L38" s="10">
        <f t="shared" si="3"/>
        <v>0</v>
      </c>
      <c r="M38" s="10">
        <f t="shared" si="4"/>
        <v>0</v>
      </c>
      <c r="N38" s="11">
        <v>0</v>
      </c>
      <c r="O38" s="11"/>
      <c r="P38" s="162">
        <v>0</v>
      </c>
      <c r="Q38" s="162"/>
      <c r="R38" s="162">
        <v>0</v>
      </c>
      <c r="S38" s="162">
        <f t="shared" si="5"/>
        <v>0</v>
      </c>
      <c r="T38" s="162"/>
      <c r="U38" s="162"/>
      <c r="V38" s="162">
        <f t="shared" si="6"/>
        <v>0</v>
      </c>
      <c r="W38" s="11"/>
      <c r="X38" s="11">
        <v>0</v>
      </c>
      <c r="Y38" s="10"/>
      <c r="Z38" s="11">
        <v>0</v>
      </c>
    </row>
    <row r="39" spans="1:26" ht="24.95" customHeight="1" x14ac:dyDescent="0.25">
      <c r="A39" s="169">
        <v>25</v>
      </c>
      <c r="B39" s="170" t="s">
        <v>41</v>
      </c>
      <c r="C39" s="184" t="s">
        <v>80</v>
      </c>
      <c r="D39" s="170" t="s">
        <v>81</v>
      </c>
      <c r="E39" s="170" t="s">
        <v>38</v>
      </c>
      <c r="F39" s="171">
        <v>2</v>
      </c>
      <c r="G39" s="172"/>
      <c r="H39" s="172"/>
      <c r="I39" s="173">
        <f t="shared" si="0"/>
        <v>0</v>
      </c>
      <c r="J39" s="173">
        <f t="shared" si="1"/>
        <v>0</v>
      </c>
      <c r="K39" s="10">
        <f t="shared" si="2"/>
        <v>0</v>
      </c>
      <c r="L39" s="10">
        <f t="shared" si="3"/>
        <v>0</v>
      </c>
      <c r="M39" s="10">
        <f t="shared" si="4"/>
        <v>0</v>
      </c>
      <c r="N39" s="11">
        <v>0</v>
      </c>
      <c r="O39" s="11"/>
      <c r="P39" s="162">
        <v>0</v>
      </c>
      <c r="Q39" s="162"/>
      <c r="R39" s="162">
        <v>0</v>
      </c>
      <c r="S39" s="162">
        <f t="shared" si="5"/>
        <v>0</v>
      </c>
      <c r="T39" s="162"/>
      <c r="U39" s="162"/>
      <c r="V39" s="162">
        <f t="shared" si="6"/>
        <v>0</v>
      </c>
      <c r="W39" s="11"/>
      <c r="X39" s="11">
        <v>0</v>
      </c>
      <c r="Y39" s="10"/>
      <c r="Z39" s="11">
        <v>0</v>
      </c>
    </row>
    <row r="40" spans="1:26" ht="24.95" customHeight="1" x14ac:dyDescent="0.25">
      <c r="A40" s="163">
        <v>26</v>
      </c>
      <c r="B40" s="164" t="s">
        <v>31</v>
      </c>
      <c r="C40" s="182" t="s">
        <v>82</v>
      </c>
      <c r="D40" s="164" t="s">
        <v>83</v>
      </c>
      <c r="E40" s="164" t="s">
        <v>38</v>
      </c>
      <c r="F40" s="165">
        <v>4</v>
      </c>
      <c r="G40" s="166"/>
      <c r="H40" s="166"/>
      <c r="I40" s="167">
        <f t="shared" si="0"/>
        <v>0</v>
      </c>
      <c r="J40" s="167">
        <f t="shared" si="1"/>
        <v>0</v>
      </c>
      <c r="K40" s="10">
        <f t="shared" si="2"/>
        <v>0</v>
      </c>
      <c r="L40" s="10">
        <f t="shared" si="3"/>
        <v>0</v>
      </c>
      <c r="M40" s="10">
        <f t="shared" si="4"/>
        <v>0</v>
      </c>
      <c r="N40" s="11">
        <v>0</v>
      </c>
      <c r="O40" s="11"/>
      <c r="P40" s="162">
        <v>0</v>
      </c>
      <c r="Q40" s="162"/>
      <c r="R40" s="162">
        <v>0</v>
      </c>
      <c r="S40" s="162">
        <f t="shared" si="5"/>
        <v>0</v>
      </c>
      <c r="T40" s="162"/>
      <c r="U40" s="162"/>
      <c r="V40" s="162">
        <f t="shared" si="6"/>
        <v>0</v>
      </c>
      <c r="W40" s="11"/>
      <c r="X40" s="11">
        <v>0</v>
      </c>
      <c r="Y40" s="10"/>
      <c r="Z40" s="11">
        <v>0</v>
      </c>
    </row>
    <row r="41" spans="1:26" ht="24.95" customHeight="1" x14ac:dyDescent="0.25">
      <c r="A41" s="169">
        <v>27</v>
      </c>
      <c r="B41" s="170" t="s">
        <v>41</v>
      </c>
      <c r="C41" s="184" t="s">
        <v>84</v>
      </c>
      <c r="D41" s="170" t="s">
        <v>85</v>
      </c>
      <c r="E41" s="170" t="s">
        <v>38</v>
      </c>
      <c r="F41" s="171">
        <v>4</v>
      </c>
      <c r="G41" s="172"/>
      <c r="H41" s="172"/>
      <c r="I41" s="173">
        <f t="shared" si="0"/>
        <v>0</v>
      </c>
      <c r="J41" s="173">
        <f t="shared" si="1"/>
        <v>0</v>
      </c>
      <c r="K41" s="10">
        <f t="shared" si="2"/>
        <v>0</v>
      </c>
      <c r="L41" s="10">
        <f t="shared" si="3"/>
        <v>0</v>
      </c>
      <c r="M41" s="10">
        <f t="shared" si="4"/>
        <v>0</v>
      </c>
      <c r="N41" s="11">
        <v>0</v>
      </c>
      <c r="O41" s="11"/>
      <c r="P41" s="162">
        <v>0</v>
      </c>
      <c r="Q41" s="162"/>
      <c r="R41" s="162">
        <v>0</v>
      </c>
      <c r="S41" s="162">
        <f t="shared" si="5"/>
        <v>0</v>
      </c>
      <c r="T41" s="162"/>
      <c r="U41" s="162"/>
      <c r="V41" s="162">
        <f t="shared" si="6"/>
        <v>0</v>
      </c>
      <c r="W41" s="11"/>
      <c r="X41" s="11">
        <v>0</v>
      </c>
      <c r="Y41" s="10"/>
      <c r="Z41" s="11">
        <v>0</v>
      </c>
    </row>
    <row r="42" spans="1:26" ht="24.95" customHeight="1" x14ac:dyDescent="0.25">
      <c r="A42" s="169">
        <v>28</v>
      </c>
      <c r="B42" s="170" t="s">
        <v>41</v>
      </c>
      <c r="C42" s="184" t="s">
        <v>86</v>
      </c>
      <c r="D42" s="170" t="s">
        <v>87</v>
      </c>
      <c r="E42" s="170" t="s">
        <v>38</v>
      </c>
      <c r="F42" s="171">
        <v>8</v>
      </c>
      <c r="G42" s="172"/>
      <c r="H42" s="172"/>
      <c r="I42" s="173">
        <f t="shared" si="0"/>
        <v>0</v>
      </c>
      <c r="J42" s="173">
        <f t="shared" si="1"/>
        <v>0</v>
      </c>
      <c r="K42" s="10">
        <f t="shared" si="2"/>
        <v>0</v>
      </c>
      <c r="L42" s="10">
        <f t="shared" si="3"/>
        <v>0</v>
      </c>
      <c r="M42" s="10">
        <f t="shared" si="4"/>
        <v>0</v>
      </c>
      <c r="N42" s="11">
        <v>0</v>
      </c>
      <c r="O42" s="11"/>
      <c r="P42" s="162">
        <v>0</v>
      </c>
      <c r="Q42" s="162"/>
      <c r="R42" s="162">
        <v>0</v>
      </c>
      <c r="S42" s="162">
        <f t="shared" si="5"/>
        <v>0</v>
      </c>
      <c r="T42" s="162"/>
      <c r="U42" s="162"/>
      <c r="V42" s="162">
        <f t="shared" si="6"/>
        <v>0</v>
      </c>
      <c r="W42" s="11"/>
      <c r="X42" s="11">
        <v>0</v>
      </c>
      <c r="Y42" s="10"/>
      <c r="Z42" s="11">
        <v>0</v>
      </c>
    </row>
    <row r="43" spans="1:26" ht="24.95" customHeight="1" x14ac:dyDescent="0.25">
      <c r="A43" s="169">
        <v>29</v>
      </c>
      <c r="B43" s="170" t="s">
        <v>41</v>
      </c>
      <c r="C43" s="184" t="s">
        <v>88</v>
      </c>
      <c r="D43" s="170" t="s">
        <v>89</v>
      </c>
      <c r="E43" s="170" t="s">
        <v>44</v>
      </c>
      <c r="F43" s="171">
        <v>4.9279999999999999</v>
      </c>
      <c r="G43" s="172"/>
      <c r="H43" s="172"/>
      <c r="I43" s="173">
        <f t="shared" si="0"/>
        <v>0</v>
      </c>
      <c r="J43" s="173">
        <f t="shared" si="1"/>
        <v>0</v>
      </c>
      <c r="K43" s="10">
        <f t="shared" si="2"/>
        <v>0</v>
      </c>
      <c r="L43" s="10">
        <f t="shared" si="3"/>
        <v>0</v>
      </c>
      <c r="M43" s="10">
        <f t="shared" si="4"/>
        <v>0</v>
      </c>
      <c r="N43" s="11">
        <v>0</v>
      </c>
      <c r="O43" s="11"/>
      <c r="P43" s="162">
        <v>0</v>
      </c>
      <c r="Q43" s="162"/>
      <c r="R43" s="162">
        <v>0</v>
      </c>
      <c r="S43" s="162">
        <f t="shared" si="5"/>
        <v>0</v>
      </c>
      <c r="T43" s="162"/>
      <c r="U43" s="162"/>
      <c r="V43" s="162">
        <f t="shared" si="6"/>
        <v>0</v>
      </c>
      <c r="W43" s="11"/>
      <c r="X43" s="11">
        <v>0</v>
      </c>
      <c r="Y43" s="10"/>
      <c r="Z43" s="11">
        <v>0</v>
      </c>
    </row>
    <row r="44" spans="1:26" x14ac:dyDescent="0.25">
      <c r="A44" s="159"/>
      <c r="B44" s="11"/>
      <c r="C44" s="160" t="s">
        <v>29</v>
      </c>
      <c r="D44" s="161" t="s">
        <v>30</v>
      </c>
      <c r="E44" s="12"/>
      <c r="F44" s="158"/>
      <c r="G44" s="149">
        <f>ROUND((SUM(L15:L43))/1,2)</f>
        <v>0</v>
      </c>
      <c r="H44" s="149">
        <f>ROUND((SUM(M15:M43))/1,2)</f>
        <v>0</v>
      </c>
      <c r="I44" s="149">
        <f>ROUND((SUM(I15:I43))/1,2)</f>
        <v>0</v>
      </c>
      <c r="J44" s="149"/>
      <c r="K44" s="12"/>
      <c r="L44" s="12">
        <f>ROUND((SUM(L15:L43))/1,2)</f>
        <v>0</v>
      </c>
      <c r="M44" s="12">
        <f>ROUND((SUM(M15:M43))/1,2)</f>
        <v>0</v>
      </c>
      <c r="N44" s="12"/>
      <c r="O44" s="12"/>
      <c r="P44" s="158"/>
      <c r="Q44" s="158"/>
      <c r="R44" s="158"/>
      <c r="S44" s="158">
        <f>ROUND((SUM(S15:S43))/1,2)</f>
        <v>0</v>
      </c>
      <c r="T44" s="158"/>
      <c r="U44" s="158"/>
      <c r="V44" s="158">
        <f>ROUND((SUM(V15:V43))/1,2)</f>
        <v>0</v>
      </c>
      <c r="W44" s="11"/>
      <c r="X44" s="11"/>
      <c r="Y44" s="10"/>
      <c r="Z44" s="11"/>
    </row>
    <row r="45" spans="1:26" x14ac:dyDescent="0.25">
      <c r="A45" s="159"/>
      <c r="B45" s="11"/>
      <c r="C45" s="183"/>
      <c r="D45" s="11"/>
      <c r="E45" s="11"/>
      <c r="F45" s="162"/>
      <c r="G45" s="10"/>
      <c r="H45" s="10"/>
      <c r="I45" s="10"/>
      <c r="J45" s="10"/>
      <c r="K45" s="11"/>
      <c r="L45" s="11"/>
      <c r="M45" s="11"/>
      <c r="N45" s="11"/>
      <c r="O45" s="11"/>
      <c r="P45" s="162"/>
      <c r="Q45" s="162"/>
      <c r="R45" s="162"/>
      <c r="S45" s="162"/>
      <c r="T45" s="162"/>
      <c r="U45" s="162"/>
      <c r="V45" s="162"/>
      <c r="W45" s="11"/>
      <c r="X45" s="11"/>
      <c r="Y45" s="10"/>
      <c r="Z45" s="11"/>
    </row>
    <row r="46" spans="1:26" x14ac:dyDescent="0.25">
      <c r="A46" s="159"/>
      <c r="B46" s="11"/>
      <c r="C46" s="160" t="s">
        <v>90</v>
      </c>
      <c r="D46" s="161" t="s">
        <v>91</v>
      </c>
      <c r="E46" s="11"/>
      <c r="F46" s="162"/>
      <c r="G46" s="10"/>
      <c r="H46" s="10"/>
      <c r="I46" s="10"/>
      <c r="J46" s="10"/>
      <c r="K46" s="11"/>
      <c r="L46" s="11"/>
      <c r="M46" s="11"/>
      <c r="N46" s="11"/>
      <c r="O46" s="11"/>
      <c r="P46" s="162"/>
      <c r="Q46" s="162"/>
      <c r="R46" s="162"/>
      <c r="S46" s="162"/>
      <c r="T46" s="162"/>
      <c r="U46" s="162"/>
      <c r="V46" s="162"/>
      <c r="W46" s="11"/>
      <c r="X46" s="11"/>
      <c r="Y46" s="10"/>
      <c r="Z46" s="11"/>
    </row>
    <row r="47" spans="1:26" ht="24.95" customHeight="1" x14ac:dyDescent="0.25">
      <c r="A47" s="163">
        <v>30</v>
      </c>
      <c r="B47" s="164" t="s">
        <v>25</v>
      </c>
      <c r="C47" s="182" t="s">
        <v>92</v>
      </c>
      <c r="D47" s="164" t="s">
        <v>93</v>
      </c>
      <c r="E47" s="164" t="s">
        <v>94</v>
      </c>
      <c r="F47" s="165">
        <v>38.201999999999998</v>
      </c>
      <c r="G47" s="166"/>
      <c r="H47" s="166"/>
      <c r="I47" s="167">
        <f>ROUND(F47*(G47+H47),2)</f>
        <v>0</v>
      </c>
      <c r="J47" s="167">
        <f>ROUND(F47*(N47),2)</f>
        <v>0</v>
      </c>
      <c r="K47" s="10">
        <f>ROUND(F47*(O47),2)</f>
        <v>0</v>
      </c>
      <c r="L47" s="10">
        <f>ROUND(F47*(G47),2)</f>
        <v>0</v>
      </c>
      <c r="M47" s="10">
        <f>ROUND(F47*(H47),2)</f>
        <v>0</v>
      </c>
      <c r="N47" s="11">
        <v>0</v>
      </c>
      <c r="O47" s="11"/>
      <c r="P47" s="162">
        <v>3.3400000000000001E-3</v>
      </c>
      <c r="Q47" s="162"/>
      <c r="R47" s="162">
        <v>3.3400000000000001E-3</v>
      </c>
      <c r="S47" s="162">
        <f>ROUND(F47*(P47),3)</f>
        <v>0.128</v>
      </c>
      <c r="T47" s="162"/>
      <c r="U47" s="162"/>
      <c r="V47" s="162">
        <f>ROUND(F47*(X47),3)</f>
        <v>0</v>
      </c>
      <c r="W47" s="11"/>
      <c r="X47" s="11">
        <v>0</v>
      </c>
      <c r="Y47" s="10"/>
      <c r="Z47" s="11">
        <v>0</v>
      </c>
    </row>
    <row r="48" spans="1:26" ht="24.95" customHeight="1" x14ac:dyDescent="0.25">
      <c r="A48" s="163">
        <v>31</v>
      </c>
      <c r="B48" s="164" t="s">
        <v>25</v>
      </c>
      <c r="C48" s="182" t="s">
        <v>95</v>
      </c>
      <c r="D48" s="164" t="s">
        <v>96</v>
      </c>
      <c r="E48" s="164" t="s">
        <v>94</v>
      </c>
      <c r="F48" s="165">
        <v>38.201999999999998</v>
      </c>
      <c r="G48" s="166"/>
      <c r="H48" s="166"/>
      <c r="I48" s="167">
        <f>ROUND(F48*(G48+H48),2)</f>
        <v>0</v>
      </c>
      <c r="J48" s="167">
        <f>ROUND(F48*(N48),2)</f>
        <v>0</v>
      </c>
      <c r="K48" s="10">
        <f>ROUND(F48*(O48),2)</f>
        <v>0</v>
      </c>
      <c r="L48" s="10">
        <f>ROUND(F48*(G48),2)</f>
        <v>0</v>
      </c>
      <c r="M48" s="10">
        <f>ROUND(F48*(H48),2)</f>
        <v>0</v>
      </c>
      <c r="N48" s="11">
        <v>0</v>
      </c>
      <c r="O48" s="11"/>
      <c r="P48" s="162">
        <v>0</v>
      </c>
      <c r="Q48" s="162"/>
      <c r="R48" s="162">
        <v>0</v>
      </c>
      <c r="S48" s="162">
        <f>ROUND(F48*(P48),3)</f>
        <v>0</v>
      </c>
      <c r="T48" s="162"/>
      <c r="U48" s="162"/>
      <c r="V48" s="162">
        <f>ROUND(F48*(X48),3)</f>
        <v>0</v>
      </c>
      <c r="W48" s="11"/>
      <c r="X48" s="11">
        <v>0</v>
      </c>
      <c r="Y48" s="10"/>
      <c r="Z48" s="11">
        <v>0</v>
      </c>
    </row>
    <row r="49" spans="1:26" ht="24.95" customHeight="1" x14ac:dyDescent="0.25">
      <c r="A49" s="163">
        <v>32</v>
      </c>
      <c r="B49" s="164" t="s">
        <v>25</v>
      </c>
      <c r="C49" s="182" t="s">
        <v>97</v>
      </c>
      <c r="D49" s="164" t="s">
        <v>98</v>
      </c>
      <c r="E49" s="164" t="s">
        <v>99</v>
      </c>
      <c r="F49" s="165">
        <v>0.42899999999999999</v>
      </c>
      <c r="G49" s="166"/>
      <c r="H49" s="166"/>
      <c r="I49" s="167">
        <f>ROUND(F49*(G49+H49),2)</f>
        <v>0</v>
      </c>
      <c r="J49" s="167">
        <f>ROUND(F49*(N49),2)</f>
        <v>0</v>
      </c>
      <c r="K49" s="10">
        <f>ROUND(F49*(O49),2)</f>
        <v>0</v>
      </c>
      <c r="L49" s="10">
        <f>ROUND(F49*(G49),2)</f>
        <v>0</v>
      </c>
      <c r="M49" s="10">
        <f>ROUND(F49*(H49),2)</f>
        <v>0</v>
      </c>
      <c r="N49" s="11">
        <v>0</v>
      </c>
      <c r="O49" s="11"/>
      <c r="P49" s="162">
        <v>1.0156099999999999</v>
      </c>
      <c r="Q49" s="162"/>
      <c r="R49" s="162">
        <v>1.0156099999999999</v>
      </c>
      <c r="S49" s="162">
        <f>ROUND(F49*(P49),3)</f>
        <v>0.436</v>
      </c>
      <c r="T49" s="162"/>
      <c r="U49" s="162"/>
      <c r="V49" s="162">
        <f>ROUND(F49*(X49),3)</f>
        <v>0</v>
      </c>
      <c r="W49" s="11"/>
      <c r="X49" s="11">
        <v>0</v>
      </c>
      <c r="Y49" s="10"/>
      <c r="Z49" s="11">
        <v>0</v>
      </c>
    </row>
    <row r="50" spans="1:26" ht="24.95" customHeight="1" x14ac:dyDescent="0.25">
      <c r="A50" s="163">
        <v>33</v>
      </c>
      <c r="B50" s="164" t="s">
        <v>31</v>
      </c>
      <c r="C50" s="182" t="s">
        <v>100</v>
      </c>
      <c r="D50" s="164" t="s">
        <v>101</v>
      </c>
      <c r="E50" s="164" t="s">
        <v>94</v>
      </c>
      <c r="F50" s="165">
        <v>30.859000000000002</v>
      </c>
      <c r="G50" s="166"/>
      <c r="H50" s="166"/>
      <c r="I50" s="167">
        <f>ROUND(F50*(G50+H50),2)</f>
        <v>0</v>
      </c>
      <c r="J50" s="167">
        <f>ROUND(F50*(N50),2)</f>
        <v>0</v>
      </c>
      <c r="K50" s="10">
        <f>ROUND(F50*(O50),2)</f>
        <v>0</v>
      </c>
      <c r="L50" s="10">
        <f>ROUND(F50*(G50),2)</f>
        <v>0</v>
      </c>
      <c r="M50" s="10">
        <f>ROUND(F50*(H50),2)</f>
        <v>0</v>
      </c>
      <c r="N50" s="11">
        <v>0</v>
      </c>
      <c r="O50" s="11"/>
      <c r="P50" s="162">
        <v>0</v>
      </c>
      <c r="Q50" s="162"/>
      <c r="R50" s="162">
        <v>0</v>
      </c>
      <c r="S50" s="162">
        <f>ROUND(F50*(P50),3)</f>
        <v>0</v>
      </c>
      <c r="T50" s="162"/>
      <c r="U50" s="162"/>
      <c r="V50" s="162">
        <f>ROUND(F50*(X50),3)</f>
        <v>0</v>
      </c>
      <c r="W50" s="11"/>
      <c r="X50" s="11">
        <v>0</v>
      </c>
      <c r="Y50" s="10"/>
      <c r="Z50" s="11">
        <v>0</v>
      </c>
    </row>
    <row r="51" spans="1:26" x14ac:dyDescent="0.25">
      <c r="A51" s="159"/>
      <c r="B51" s="11"/>
      <c r="C51" s="160" t="s">
        <v>90</v>
      </c>
      <c r="D51" s="161" t="s">
        <v>91</v>
      </c>
      <c r="E51" s="12"/>
      <c r="F51" s="158"/>
      <c r="G51" s="149">
        <f>ROUND((SUM(L46:L50))/1,2)</f>
        <v>0</v>
      </c>
      <c r="H51" s="149">
        <f>ROUND((SUM(M46:M50))/1,2)</f>
        <v>0</v>
      </c>
      <c r="I51" s="149">
        <f>ROUND((SUM(I46:I50))/1,2)</f>
        <v>0</v>
      </c>
      <c r="J51" s="149"/>
      <c r="K51" s="12"/>
      <c r="L51" s="12">
        <f>ROUND((SUM(L46:L50))/1,2)</f>
        <v>0</v>
      </c>
      <c r="M51" s="12">
        <f>ROUND((SUM(M46:M50))/1,2)</f>
        <v>0</v>
      </c>
      <c r="N51" s="12"/>
      <c r="O51" s="12"/>
      <c r="P51" s="158"/>
      <c r="Q51" s="158"/>
      <c r="R51" s="158"/>
      <c r="S51" s="158">
        <f>ROUND((SUM(S46:S50))/1,2)</f>
        <v>0.56000000000000005</v>
      </c>
      <c r="T51" s="158"/>
      <c r="U51" s="158"/>
      <c r="V51" s="158">
        <f>ROUND((SUM(V46:V50))/1,2)</f>
        <v>0</v>
      </c>
      <c r="W51" s="11"/>
      <c r="X51" s="11"/>
      <c r="Y51" s="10"/>
      <c r="Z51" s="11"/>
    </row>
    <row r="52" spans="1:26" x14ac:dyDescent="0.25">
      <c r="A52" s="159"/>
      <c r="B52" s="11"/>
      <c r="C52" s="183"/>
      <c r="D52" s="11"/>
      <c r="E52" s="11"/>
      <c r="F52" s="162"/>
      <c r="G52" s="10"/>
      <c r="H52" s="10"/>
      <c r="I52" s="10"/>
      <c r="J52" s="10"/>
      <c r="K52" s="11"/>
      <c r="L52" s="11"/>
      <c r="M52" s="11"/>
      <c r="N52" s="11"/>
      <c r="O52" s="11"/>
      <c r="P52" s="162"/>
      <c r="Q52" s="162"/>
      <c r="R52" s="162"/>
      <c r="S52" s="162"/>
      <c r="T52" s="162"/>
      <c r="U52" s="162"/>
      <c r="V52" s="162"/>
      <c r="W52" s="11"/>
      <c r="X52" s="11"/>
      <c r="Y52" s="10"/>
      <c r="Z52" s="11"/>
    </row>
    <row r="53" spans="1:26" x14ac:dyDescent="0.25">
      <c r="A53" s="159"/>
      <c r="B53" s="11"/>
      <c r="C53" s="160" t="s">
        <v>102</v>
      </c>
      <c r="D53" s="161" t="s">
        <v>103</v>
      </c>
      <c r="E53" s="11"/>
      <c r="F53" s="162"/>
      <c r="G53" s="10"/>
      <c r="H53" s="10"/>
      <c r="I53" s="10"/>
      <c r="J53" s="10"/>
      <c r="K53" s="11"/>
      <c r="L53" s="11"/>
      <c r="M53" s="11"/>
      <c r="N53" s="11"/>
      <c r="O53" s="11"/>
      <c r="P53" s="162"/>
      <c r="Q53" s="162"/>
      <c r="R53" s="162"/>
      <c r="S53" s="162"/>
      <c r="T53" s="162"/>
      <c r="U53" s="162"/>
      <c r="V53" s="162"/>
      <c r="W53" s="11"/>
      <c r="X53" s="11"/>
      <c r="Y53" s="10"/>
      <c r="Z53" s="11"/>
    </row>
    <row r="54" spans="1:26" ht="24.95" customHeight="1" x14ac:dyDescent="0.25">
      <c r="A54" s="163">
        <v>34</v>
      </c>
      <c r="B54" s="164" t="s">
        <v>25</v>
      </c>
      <c r="C54" s="182" t="s">
        <v>104</v>
      </c>
      <c r="D54" s="164" t="s">
        <v>105</v>
      </c>
      <c r="E54" s="164" t="s">
        <v>94</v>
      </c>
      <c r="F54" s="165">
        <v>8.2289999999999992</v>
      </c>
      <c r="G54" s="166"/>
      <c r="H54" s="166"/>
      <c r="I54" s="167">
        <f>ROUND(F54*(G54+H54),2)</f>
        <v>0</v>
      </c>
      <c r="J54" s="167">
        <f>ROUND(F54*(N54),2)</f>
        <v>0</v>
      </c>
      <c r="K54" s="10">
        <f>ROUND(F54*(O54),2)</f>
        <v>0</v>
      </c>
      <c r="L54" s="10">
        <f>ROUND(F54*(G54),2)</f>
        <v>0</v>
      </c>
      <c r="M54" s="10">
        <f>ROUND(F54*(H54),2)</f>
        <v>0</v>
      </c>
      <c r="N54" s="11">
        <v>0</v>
      </c>
      <c r="O54" s="11"/>
      <c r="P54" s="162">
        <v>3.1999999999999999E-5</v>
      </c>
      <c r="Q54" s="162"/>
      <c r="R54" s="162">
        <v>3.1999999999999999E-5</v>
      </c>
      <c r="S54" s="162">
        <f>ROUND(F54*(P54),3)</f>
        <v>0</v>
      </c>
      <c r="T54" s="162"/>
      <c r="U54" s="162"/>
      <c r="V54" s="162">
        <f>ROUND(F54*(X54),3)</f>
        <v>0</v>
      </c>
      <c r="W54" s="11"/>
      <c r="X54" s="11">
        <v>0</v>
      </c>
      <c r="Y54" s="10"/>
      <c r="Z54" s="11">
        <v>0</v>
      </c>
    </row>
    <row r="55" spans="1:26" ht="24.95" customHeight="1" x14ac:dyDescent="0.25">
      <c r="A55" s="169">
        <v>35</v>
      </c>
      <c r="B55" s="170" t="s">
        <v>106</v>
      </c>
      <c r="C55" s="184" t="s">
        <v>107</v>
      </c>
      <c r="D55" s="170" t="s">
        <v>108</v>
      </c>
      <c r="E55" s="170" t="s">
        <v>94</v>
      </c>
      <c r="F55" s="171">
        <v>8.64</v>
      </c>
      <c r="G55" s="172"/>
      <c r="H55" s="172"/>
      <c r="I55" s="173">
        <f>ROUND(F55*(G55+H55),2)</f>
        <v>0</v>
      </c>
      <c r="J55" s="173">
        <f>ROUND(F55*(N55),2)</f>
        <v>0</v>
      </c>
      <c r="K55" s="10">
        <f>ROUND(F55*(O55),2)</f>
        <v>0</v>
      </c>
      <c r="L55" s="10">
        <f>ROUND(F55*(G55),2)</f>
        <v>0</v>
      </c>
      <c r="M55" s="10">
        <f>ROUND(F55*(H55),2)</f>
        <v>0</v>
      </c>
      <c r="N55" s="11">
        <v>0</v>
      </c>
      <c r="O55" s="11"/>
      <c r="P55" s="162">
        <v>0</v>
      </c>
      <c r="Q55" s="162"/>
      <c r="R55" s="162">
        <v>0</v>
      </c>
      <c r="S55" s="162">
        <f>ROUND(F55*(P55),3)</f>
        <v>0</v>
      </c>
      <c r="T55" s="162"/>
      <c r="U55" s="162"/>
      <c r="V55" s="162">
        <f>ROUND(F55*(X55),3)</f>
        <v>0</v>
      </c>
      <c r="W55" s="11"/>
      <c r="X55" s="11">
        <v>0</v>
      </c>
      <c r="Y55" s="10"/>
      <c r="Z55" s="11">
        <v>0</v>
      </c>
    </row>
    <row r="56" spans="1:26" x14ac:dyDescent="0.25">
      <c r="A56" s="159"/>
      <c r="B56" s="11"/>
      <c r="C56" s="160" t="s">
        <v>102</v>
      </c>
      <c r="D56" s="161" t="s">
        <v>103</v>
      </c>
      <c r="E56" s="12"/>
      <c r="F56" s="158"/>
      <c r="G56" s="149">
        <f>ROUND((SUM(L53:L55))/1,2)</f>
        <v>0</v>
      </c>
      <c r="H56" s="149">
        <f>ROUND((SUM(M53:M55))/1,2)</f>
        <v>0</v>
      </c>
      <c r="I56" s="149">
        <f>ROUND((SUM(I53:I55))/1,2)</f>
        <v>0</v>
      </c>
      <c r="J56" s="149"/>
      <c r="K56" s="12"/>
      <c r="L56" s="12">
        <f>ROUND((SUM(L53:L55))/1,2)</f>
        <v>0</v>
      </c>
      <c r="M56" s="12">
        <f>ROUND((SUM(M53:M55))/1,2)</f>
        <v>0</v>
      </c>
      <c r="N56" s="12"/>
      <c r="O56" s="12"/>
      <c r="P56" s="158"/>
      <c r="Q56" s="158"/>
      <c r="R56" s="158"/>
      <c r="S56" s="158">
        <f>ROUND((SUM(S53:S55))/1,2)</f>
        <v>0</v>
      </c>
      <c r="T56" s="158"/>
      <c r="U56" s="158"/>
      <c r="V56" s="158">
        <f>ROUND((SUM(V53:V55))/1,2)</f>
        <v>0</v>
      </c>
      <c r="W56" s="11"/>
      <c r="X56" s="11"/>
      <c r="Y56" s="10"/>
      <c r="Z56" s="11"/>
    </row>
    <row r="57" spans="1:26" x14ac:dyDescent="0.25">
      <c r="A57" s="159"/>
      <c r="B57" s="11"/>
      <c r="C57" s="183"/>
      <c r="D57" s="11"/>
      <c r="E57" s="11"/>
      <c r="F57" s="162"/>
      <c r="G57" s="10"/>
      <c r="H57" s="10"/>
      <c r="I57" s="10"/>
      <c r="J57" s="10"/>
      <c r="K57" s="11"/>
      <c r="L57" s="11"/>
      <c r="M57" s="11"/>
      <c r="N57" s="11"/>
      <c r="O57" s="11"/>
      <c r="P57" s="162"/>
      <c r="Q57" s="162"/>
      <c r="R57" s="162"/>
      <c r="S57" s="162"/>
      <c r="T57" s="162"/>
      <c r="U57" s="162"/>
      <c r="V57" s="162"/>
      <c r="W57" s="11"/>
      <c r="X57" s="11"/>
      <c r="Y57" s="10"/>
      <c r="Z57" s="11"/>
    </row>
    <row r="58" spans="1:26" x14ac:dyDescent="0.25">
      <c r="A58" s="159"/>
      <c r="B58" s="11"/>
      <c r="C58" s="160" t="s">
        <v>109</v>
      </c>
      <c r="D58" s="161" t="s">
        <v>110</v>
      </c>
      <c r="E58" s="11"/>
      <c r="F58" s="162"/>
      <c r="G58" s="10"/>
      <c r="H58" s="10"/>
      <c r="I58" s="10"/>
      <c r="J58" s="10"/>
      <c r="K58" s="11"/>
      <c r="L58" s="11"/>
      <c r="M58" s="11"/>
      <c r="N58" s="11"/>
      <c r="O58" s="11"/>
      <c r="P58" s="162"/>
      <c r="Q58" s="162"/>
      <c r="R58" s="162"/>
      <c r="S58" s="162"/>
      <c r="T58" s="162"/>
      <c r="U58" s="162"/>
      <c r="V58" s="162"/>
      <c r="W58" s="11"/>
      <c r="X58" s="11"/>
      <c r="Y58" s="10"/>
      <c r="Z58" s="11"/>
    </row>
    <row r="59" spans="1:26" ht="24.95" customHeight="1" x14ac:dyDescent="0.25">
      <c r="A59" s="163">
        <v>36</v>
      </c>
      <c r="B59" s="164" t="s">
        <v>31</v>
      </c>
      <c r="C59" s="182" t="s">
        <v>111</v>
      </c>
      <c r="D59" s="164" t="s">
        <v>112</v>
      </c>
      <c r="E59" s="164" t="s">
        <v>94</v>
      </c>
      <c r="F59" s="165">
        <v>13.125</v>
      </c>
      <c r="G59" s="166"/>
      <c r="H59" s="166"/>
      <c r="I59" s="167">
        <f>ROUND(F59*(G59+H59),2)</f>
        <v>0</v>
      </c>
      <c r="J59" s="167">
        <f>ROUND(F59*(N59),2)</f>
        <v>0</v>
      </c>
      <c r="K59" s="10">
        <f>ROUND(F59*(O59),2)</f>
        <v>0</v>
      </c>
      <c r="L59" s="10">
        <f>ROUND(F59*(G59),2)</f>
        <v>0</v>
      </c>
      <c r="M59" s="10">
        <f>ROUND(F59*(H59),2)</f>
        <v>0</v>
      </c>
      <c r="N59" s="11">
        <v>0</v>
      </c>
      <c r="O59" s="11"/>
      <c r="P59" s="162">
        <v>0</v>
      </c>
      <c r="Q59" s="162"/>
      <c r="R59" s="162">
        <v>0</v>
      </c>
      <c r="S59" s="162">
        <f>ROUND(F59*(P59),3)</f>
        <v>0</v>
      </c>
      <c r="T59" s="162"/>
      <c r="U59" s="162"/>
      <c r="V59" s="162">
        <f>ROUND(F59*(X59),3)</f>
        <v>0</v>
      </c>
      <c r="W59" s="11"/>
      <c r="X59" s="11">
        <v>0</v>
      </c>
      <c r="Y59" s="10"/>
      <c r="Z59" s="11">
        <v>0</v>
      </c>
    </row>
    <row r="60" spans="1:26" ht="24.95" customHeight="1" x14ac:dyDescent="0.25">
      <c r="A60" s="163">
        <v>37</v>
      </c>
      <c r="B60" s="164" t="s">
        <v>31</v>
      </c>
      <c r="C60" s="182" t="s">
        <v>113</v>
      </c>
      <c r="D60" s="164" t="s">
        <v>114</v>
      </c>
      <c r="E60" s="164" t="s">
        <v>94</v>
      </c>
      <c r="F60" s="165">
        <v>71</v>
      </c>
      <c r="G60" s="166"/>
      <c r="H60" s="166"/>
      <c r="I60" s="167">
        <f>ROUND(F60*(G60+H60),2)</f>
        <v>0</v>
      </c>
      <c r="J60" s="167">
        <f>ROUND(F60*(N60),2)</f>
        <v>0</v>
      </c>
      <c r="K60" s="10">
        <f>ROUND(F60*(O60),2)</f>
        <v>0</v>
      </c>
      <c r="L60" s="10">
        <f>ROUND(F60*(G60),2)</f>
        <v>0</v>
      </c>
      <c r="M60" s="10">
        <f>ROUND(F60*(H60),2)</f>
        <v>0</v>
      </c>
      <c r="N60" s="11">
        <v>0</v>
      </c>
      <c r="O60" s="11"/>
      <c r="P60" s="162">
        <v>0</v>
      </c>
      <c r="Q60" s="162"/>
      <c r="R60" s="162">
        <v>0</v>
      </c>
      <c r="S60" s="162">
        <f>ROUND(F60*(P60),3)</f>
        <v>0</v>
      </c>
      <c r="T60" s="162"/>
      <c r="U60" s="162"/>
      <c r="V60" s="162">
        <f>ROUND(F60*(X60),3)</f>
        <v>0</v>
      </c>
      <c r="W60" s="11"/>
      <c r="X60" s="11">
        <v>0</v>
      </c>
      <c r="Y60" s="10"/>
      <c r="Z60" s="11">
        <v>0</v>
      </c>
    </row>
    <row r="61" spans="1:26" ht="24.95" customHeight="1" x14ac:dyDescent="0.25">
      <c r="A61" s="163">
        <v>38</v>
      </c>
      <c r="B61" s="164" t="s">
        <v>25</v>
      </c>
      <c r="C61" s="182" t="s">
        <v>115</v>
      </c>
      <c r="D61" s="164" t="s">
        <v>116</v>
      </c>
      <c r="E61" s="164" t="s">
        <v>94</v>
      </c>
      <c r="F61" s="165">
        <v>71</v>
      </c>
      <c r="G61" s="166"/>
      <c r="H61" s="166"/>
      <c r="I61" s="167">
        <f>ROUND(F61*(G61+H61),2)</f>
        <v>0</v>
      </c>
      <c r="J61" s="167">
        <f>ROUND(F61*(N61),2)</f>
        <v>0</v>
      </c>
      <c r="K61" s="10">
        <f>ROUND(F61*(O61),2)</f>
        <v>0</v>
      </c>
      <c r="L61" s="10">
        <f>ROUND(F61*(G61),2)</f>
        <v>0</v>
      </c>
      <c r="M61" s="10">
        <f>ROUND(F61*(H61),2)</f>
        <v>0</v>
      </c>
      <c r="N61" s="11">
        <v>0</v>
      </c>
      <c r="O61" s="11"/>
      <c r="P61" s="162">
        <v>5.2599999999999999E-3</v>
      </c>
      <c r="Q61" s="162"/>
      <c r="R61" s="162">
        <v>5.2599999999999999E-3</v>
      </c>
      <c r="S61" s="162">
        <f>ROUND(F61*(P61),3)</f>
        <v>0.373</v>
      </c>
      <c r="T61" s="162"/>
      <c r="U61" s="162"/>
      <c r="V61" s="162">
        <f>ROUND(F61*(X61),3)</f>
        <v>0</v>
      </c>
      <c r="W61" s="11"/>
      <c r="X61" s="11">
        <v>0</v>
      </c>
      <c r="Y61" s="10"/>
      <c r="Z61" s="11">
        <v>0</v>
      </c>
    </row>
    <row r="62" spans="1:26" ht="24.95" customHeight="1" x14ac:dyDescent="0.25">
      <c r="A62" s="163">
        <v>39</v>
      </c>
      <c r="B62" s="164" t="s">
        <v>31</v>
      </c>
      <c r="C62" s="182" t="s">
        <v>117</v>
      </c>
      <c r="D62" s="164" t="s">
        <v>118</v>
      </c>
      <c r="E62" s="164" t="s">
        <v>94</v>
      </c>
      <c r="F62" s="165">
        <v>13.125</v>
      </c>
      <c r="G62" s="166"/>
      <c r="H62" s="166"/>
      <c r="I62" s="167">
        <f>ROUND(F62*(G62+H62),2)</f>
        <v>0</v>
      </c>
      <c r="J62" s="167">
        <f>ROUND(F62*(N62),2)</f>
        <v>0</v>
      </c>
      <c r="K62" s="10">
        <f>ROUND(F62*(O62),2)</f>
        <v>0</v>
      </c>
      <c r="L62" s="10">
        <f>ROUND(F62*(G62),2)</f>
        <v>0</v>
      </c>
      <c r="M62" s="10">
        <f>ROUND(F62*(H62),2)</f>
        <v>0</v>
      </c>
      <c r="N62" s="11">
        <v>0</v>
      </c>
      <c r="O62" s="11"/>
      <c r="P62" s="162">
        <v>0</v>
      </c>
      <c r="Q62" s="162"/>
      <c r="R62" s="162">
        <v>0</v>
      </c>
      <c r="S62" s="162">
        <f>ROUND(F62*(P62),3)</f>
        <v>0</v>
      </c>
      <c r="T62" s="162"/>
      <c r="U62" s="162"/>
      <c r="V62" s="162">
        <f>ROUND(F62*(X62),3)</f>
        <v>0</v>
      </c>
      <c r="W62" s="11"/>
      <c r="X62" s="11">
        <v>0</v>
      </c>
      <c r="Y62" s="10"/>
      <c r="Z62" s="11">
        <v>0</v>
      </c>
    </row>
    <row r="63" spans="1:26" ht="24.95" customHeight="1" x14ac:dyDescent="0.25">
      <c r="A63" s="163">
        <v>40</v>
      </c>
      <c r="B63" s="164" t="s">
        <v>31</v>
      </c>
      <c r="C63" s="182" t="s">
        <v>119</v>
      </c>
      <c r="D63" s="164" t="s">
        <v>120</v>
      </c>
      <c r="E63" s="164" t="s">
        <v>94</v>
      </c>
      <c r="F63" s="165">
        <v>34</v>
      </c>
      <c r="G63" s="166"/>
      <c r="H63" s="166"/>
      <c r="I63" s="167">
        <f>ROUND(F63*(G63+H63),2)</f>
        <v>0</v>
      </c>
      <c r="J63" s="167">
        <f>ROUND(F63*(N63),2)</f>
        <v>0</v>
      </c>
      <c r="K63" s="10">
        <f>ROUND(F63*(O63),2)</f>
        <v>0</v>
      </c>
      <c r="L63" s="10">
        <f>ROUND(F63*(G63),2)</f>
        <v>0</v>
      </c>
      <c r="M63" s="10">
        <f>ROUND(F63*(H63),2)</f>
        <v>0</v>
      </c>
      <c r="N63" s="11">
        <v>0</v>
      </c>
      <c r="O63" s="11"/>
      <c r="P63" s="162">
        <v>0</v>
      </c>
      <c r="Q63" s="162"/>
      <c r="R63" s="162">
        <v>0</v>
      </c>
      <c r="S63" s="162">
        <f>ROUND(F63*(P63),3)</f>
        <v>0</v>
      </c>
      <c r="T63" s="162"/>
      <c r="U63" s="162"/>
      <c r="V63" s="162">
        <f>ROUND(F63*(X63),3)</f>
        <v>0</v>
      </c>
      <c r="W63" s="11"/>
      <c r="X63" s="11">
        <v>0</v>
      </c>
      <c r="Y63" s="10"/>
      <c r="Z63" s="11">
        <v>0</v>
      </c>
    </row>
    <row r="64" spans="1:26" x14ac:dyDescent="0.25">
      <c r="A64" s="159"/>
      <c r="B64" s="11"/>
      <c r="C64" s="160" t="s">
        <v>109</v>
      </c>
      <c r="D64" s="161" t="s">
        <v>110</v>
      </c>
      <c r="E64" s="12"/>
      <c r="F64" s="158"/>
      <c r="G64" s="149">
        <f>ROUND((SUM(L58:L63))/1,2)</f>
        <v>0</v>
      </c>
      <c r="H64" s="149">
        <f>ROUND((SUM(M58:M63))/1,2)</f>
        <v>0</v>
      </c>
      <c r="I64" s="149">
        <f>ROUND((SUM(I58:I63))/1,2)</f>
        <v>0</v>
      </c>
      <c r="J64" s="149"/>
      <c r="K64" s="12"/>
      <c r="L64" s="12">
        <f>ROUND((SUM(L58:L63))/1,2)</f>
        <v>0</v>
      </c>
      <c r="M64" s="12">
        <f>ROUND((SUM(M58:M63))/1,2)</f>
        <v>0</v>
      </c>
      <c r="N64" s="12"/>
      <c r="O64" s="12"/>
      <c r="P64" s="158"/>
      <c r="Q64" s="158"/>
      <c r="R64" s="158"/>
      <c r="S64" s="158">
        <f>ROUND((SUM(S58:S63))/1,2)</f>
        <v>0.37</v>
      </c>
      <c r="T64" s="158"/>
      <c r="U64" s="158"/>
      <c r="V64" s="158">
        <f>ROUND((SUM(V58:V63))/1,2)</f>
        <v>0</v>
      </c>
      <c r="W64" s="11"/>
      <c r="X64" s="11"/>
      <c r="Y64" s="10"/>
      <c r="Z64" s="11"/>
    </row>
    <row r="65" spans="1:26" x14ac:dyDescent="0.25">
      <c r="A65" s="159"/>
      <c r="B65" s="11"/>
      <c r="C65" s="183"/>
      <c r="D65" s="11"/>
      <c r="E65" s="11"/>
      <c r="F65" s="162"/>
      <c r="G65" s="10"/>
      <c r="H65" s="10"/>
      <c r="I65" s="10"/>
      <c r="J65" s="10"/>
      <c r="K65" s="11"/>
      <c r="L65" s="11"/>
      <c r="M65" s="11"/>
      <c r="N65" s="11"/>
      <c r="O65" s="11"/>
      <c r="P65" s="162"/>
      <c r="Q65" s="162"/>
      <c r="R65" s="162"/>
      <c r="S65" s="162"/>
      <c r="T65" s="162"/>
      <c r="U65" s="162"/>
      <c r="V65" s="162"/>
      <c r="W65" s="11"/>
      <c r="X65" s="11"/>
      <c r="Y65" s="10"/>
      <c r="Z65" s="11"/>
    </row>
    <row r="66" spans="1:26" x14ac:dyDescent="0.25">
      <c r="A66" s="159"/>
      <c r="B66" s="11"/>
      <c r="C66" s="160" t="s">
        <v>121</v>
      </c>
      <c r="D66" s="161" t="s">
        <v>122</v>
      </c>
      <c r="E66" s="11"/>
      <c r="F66" s="162"/>
      <c r="G66" s="10"/>
      <c r="H66" s="10"/>
      <c r="I66" s="10"/>
      <c r="J66" s="10"/>
      <c r="K66" s="11"/>
      <c r="L66" s="11"/>
      <c r="M66" s="11"/>
      <c r="N66" s="11"/>
      <c r="O66" s="11"/>
      <c r="P66" s="162"/>
      <c r="Q66" s="162"/>
      <c r="R66" s="162"/>
      <c r="S66" s="162"/>
      <c r="T66" s="162"/>
      <c r="U66" s="162"/>
      <c r="V66" s="162"/>
      <c r="W66" s="11"/>
      <c r="X66" s="11"/>
      <c r="Y66" s="10"/>
      <c r="Z66" s="11"/>
    </row>
    <row r="67" spans="1:26" ht="24.95" customHeight="1" x14ac:dyDescent="0.25">
      <c r="A67" s="163">
        <v>41</v>
      </c>
      <c r="B67" s="164" t="s">
        <v>123</v>
      </c>
      <c r="C67" s="182" t="s">
        <v>124</v>
      </c>
      <c r="D67" s="164" t="s">
        <v>125</v>
      </c>
      <c r="E67" s="164" t="s">
        <v>126</v>
      </c>
      <c r="F67" s="165">
        <v>7</v>
      </c>
      <c r="G67" s="166"/>
      <c r="H67" s="166"/>
      <c r="I67" s="167">
        <f>ROUND(F67*(G67+H67),2)</f>
        <v>0</v>
      </c>
      <c r="J67" s="167">
        <f>ROUND(F67*(N67),2)</f>
        <v>0</v>
      </c>
      <c r="K67" s="10">
        <f>ROUND(F67*(O67),2)</f>
        <v>0</v>
      </c>
      <c r="L67" s="10">
        <f>ROUND(F67*(G67),2)</f>
        <v>0</v>
      </c>
      <c r="M67" s="10">
        <f>ROUND(F67*(H67),2)</f>
        <v>0</v>
      </c>
      <c r="N67" s="11">
        <v>0</v>
      </c>
      <c r="O67" s="11"/>
      <c r="P67" s="162">
        <v>0</v>
      </c>
      <c r="Q67" s="162"/>
      <c r="R67" s="162">
        <v>0</v>
      </c>
      <c r="S67" s="162">
        <f>ROUND(F67*(P67),3)</f>
        <v>0</v>
      </c>
      <c r="T67" s="162"/>
      <c r="U67" s="162"/>
      <c r="V67" s="162">
        <f>ROUND(F67*(X67),3)</f>
        <v>0</v>
      </c>
      <c r="W67" s="11"/>
      <c r="X67" s="11">
        <v>0</v>
      </c>
      <c r="Y67" s="10"/>
      <c r="Z67" s="11">
        <v>0</v>
      </c>
    </row>
    <row r="68" spans="1:26" x14ac:dyDescent="0.25">
      <c r="A68" s="159"/>
      <c r="B68" s="11"/>
      <c r="C68" s="160" t="s">
        <v>121</v>
      </c>
      <c r="D68" s="161" t="s">
        <v>122</v>
      </c>
      <c r="E68" s="12"/>
      <c r="F68" s="158"/>
      <c r="G68" s="149">
        <f>ROUND((SUM(L66:L67))/1,2)</f>
        <v>0</v>
      </c>
      <c r="H68" s="149">
        <f>ROUND((SUM(M66:M67))/1,2)</f>
        <v>0</v>
      </c>
      <c r="I68" s="149">
        <f>ROUND((SUM(I66:I67))/1,2)</f>
        <v>0</v>
      </c>
      <c r="J68" s="149"/>
      <c r="K68" s="12"/>
      <c r="L68" s="12">
        <f>ROUND((SUM(L66:L67))/1,2)</f>
        <v>0</v>
      </c>
      <c r="M68" s="12">
        <f>ROUND((SUM(M66:M67))/1,2)</f>
        <v>0</v>
      </c>
      <c r="N68" s="12"/>
      <c r="O68" s="12"/>
      <c r="P68" s="158"/>
      <c r="Q68" s="158"/>
      <c r="R68" s="158"/>
      <c r="S68" s="158">
        <f>ROUND((SUM(S66:S67))/1,2)</f>
        <v>0</v>
      </c>
      <c r="T68" s="158"/>
      <c r="U68" s="158"/>
      <c r="V68" s="158">
        <f>ROUND((SUM(V66:V67))/1,2)</f>
        <v>0</v>
      </c>
      <c r="W68" s="11"/>
      <c r="X68" s="11"/>
      <c r="Y68" s="10"/>
      <c r="Z68" s="11"/>
    </row>
    <row r="69" spans="1:26" x14ac:dyDescent="0.25">
      <c r="A69" s="159"/>
      <c r="B69" s="11"/>
      <c r="C69" s="183"/>
      <c r="D69" s="11"/>
      <c r="E69" s="11"/>
      <c r="F69" s="162"/>
      <c r="G69" s="10"/>
      <c r="H69" s="10"/>
      <c r="I69" s="10"/>
      <c r="J69" s="10"/>
      <c r="K69" s="11"/>
      <c r="L69" s="11"/>
      <c r="M69" s="11"/>
      <c r="N69" s="11"/>
      <c r="O69" s="11"/>
      <c r="P69" s="162"/>
      <c r="Q69" s="162"/>
      <c r="R69" s="162"/>
      <c r="S69" s="162"/>
      <c r="T69" s="162"/>
      <c r="U69" s="162"/>
      <c r="V69" s="162"/>
      <c r="W69" s="11"/>
      <c r="X69" s="11"/>
      <c r="Y69" s="10"/>
      <c r="Z69" s="11"/>
    </row>
    <row r="70" spans="1:26" x14ac:dyDescent="0.25">
      <c r="A70" s="159"/>
      <c r="B70" s="11"/>
      <c r="C70" s="160" t="s">
        <v>127</v>
      </c>
      <c r="D70" s="161" t="s">
        <v>128</v>
      </c>
      <c r="E70" s="11"/>
      <c r="F70" s="162"/>
      <c r="G70" s="10"/>
      <c r="H70" s="10"/>
      <c r="I70" s="10"/>
      <c r="J70" s="10"/>
      <c r="K70" s="11"/>
      <c r="L70" s="11"/>
      <c r="M70" s="11"/>
      <c r="N70" s="11"/>
      <c r="O70" s="11"/>
      <c r="P70" s="162"/>
      <c r="Q70" s="162"/>
      <c r="R70" s="162"/>
      <c r="S70" s="162"/>
      <c r="T70" s="162"/>
      <c r="U70" s="162"/>
      <c r="V70" s="162"/>
      <c r="W70" s="11"/>
      <c r="X70" s="11"/>
      <c r="Y70" s="10"/>
      <c r="Z70" s="11"/>
    </row>
    <row r="71" spans="1:26" ht="24.95" customHeight="1" x14ac:dyDescent="0.25">
      <c r="A71" s="163">
        <v>42</v>
      </c>
      <c r="B71" s="164" t="s">
        <v>25</v>
      </c>
      <c r="C71" s="182" t="s">
        <v>129</v>
      </c>
      <c r="D71" s="164" t="s">
        <v>130</v>
      </c>
      <c r="E71" s="164" t="s">
        <v>34</v>
      </c>
      <c r="F71" s="165">
        <v>3</v>
      </c>
      <c r="G71" s="166"/>
      <c r="H71" s="166"/>
      <c r="I71" s="167">
        <f t="shared" ref="I71:I77" si="7">ROUND(F71*(G71+H71),2)</f>
        <v>0</v>
      </c>
      <c r="J71" s="167">
        <f t="shared" ref="J71:J77" si="8">ROUND(F71*(N71),2)</f>
        <v>0</v>
      </c>
      <c r="K71" s="10">
        <f t="shared" ref="K71:K77" si="9">ROUND(F71*(O71),2)</f>
        <v>0</v>
      </c>
      <c r="L71" s="10">
        <f t="shared" ref="L71:L77" si="10">ROUND(F71*(G71),2)</f>
        <v>0</v>
      </c>
      <c r="M71" s="10">
        <f t="shared" ref="M71:M77" si="11">ROUND(F71*(H71),2)</f>
        <v>0</v>
      </c>
      <c r="N71" s="11">
        <v>0</v>
      </c>
      <c r="O71" s="11"/>
      <c r="P71" s="162">
        <v>9.4499999999999998E-4</v>
      </c>
      <c r="Q71" s="162"/>
      <c r="R71" s="162">
        <v>9.4499999999999998E-4</v>
      </c>
      <c r="S71" s="162">
        <f t="shared" ref="S71:S77" si="12">ROUND(F71*(P71),3)</f>
        <v>3.0000000000000001E-3</v>
      </c>
      <c r="T71" s="162"/>
      <c r="U71" s="162"/>
      <c r="V71" s="162">
        <f t="shared" ref="V71:V77" si="13">ROUND(F71*(X71),3)</f>
        <v>0</v>
      </c>
      <c r="W71" s="11"/>
      <c r="X71" s="11">
        <v>0</v>
      </c>
      <c r="Y71" s="10"/>
      <c r="Z71" s="11">
        <v>0</v>
      </c>
    </row>
    <row r="72" spans="1:26" ht="24.95" customHeight="1" x14ac:dyDescent="0.25">
      <c r="A72" s="163">
        <v>43</v>
      </c>
      <c r="B72" s="164" t="s">
        <v>25</v>
      </c>
      <c r="C72" s="182" t="s">
        <v>131</v>
      </c>
      <c r="D72" s="164" t="s">
        <v>132</v>
      </c>
      <c r="E72" s="164" t="s">
        <v>34</v>
      </c>
      <c r="F72" s="165">
        <v>16</v>
      </c>
      <c r="G72" s="166"/>
      <c r="H72" s="166"/>
      <c r="I72" s="167">
        <f t="shared" si="7"/>
        <v>0</v>
      </c>
      <c r="J72" s="167">
        <f t="shared" si="8"/>
        <v>0</v>
      </c>
      <c r="K72" s="10">
        <f t="shared" si="9"/>
        <v>0</v>
      </c>
      <c r="L72" s="10">
        <f t="shared" si="10"/>
        <v>0</v>
      </c>
      <c r="M72" s="10">
        <f t="shared" si="11"/>
        <v>0</v>
      </c>
      <c r="N72" s="11">
        <v>0</v>
      </c>
      <c r="O72" s="11"/>
      <c r="P72" s="162">
        <v>9.4499999999999998E-4</v>
      </c>
      <c r="Q72" s="162"/>
      <c r="R72" s="162">
        <v>9.4499999999999998E-4</v>
      </c>
      <c r="S72" s="162">
        <f t="shared" si="12"/>
        <v>1.4999999999999999E-2</v>
      </c>
      <c r="T72" s="162"/>
      <c r="U72" s="162"/>
      <c r="V72" s="162">
        <f t="shared" si="13"/>
        <v>0</v>
      </c>
      <c r="W72" s="11"/>
      <c r="X72" s="11">
        <v>0</v>
      </c>
      <c r="Y72" s="10"/>
      <c r="Z72" s="11">
        <v>0</v>
      </c>
    </row>
    <row r="73" spans="1:26" ht="24.95" customHeight="1" x14ac:dyDescent="0.25">
      <c r="A73" s="163">
        <v>44</v>
      </c>
      <c r="B73" s="164" t="s">
        <v>133</v>
      </c>
      <c r="C73" s="182" t="s">
        <v>134</v>
      </c>
      <c r="D73" s="164" t="s">
        <v>135</v>
      </c>
      <c r="E73" s="164" t="s">
        <v>94</v>
      </c>
      <c r="F73" s="165">
        <v>153.71</v>
      </c>
      <c r="G73" s="166"/>
      <c r="H73" s="166"/>
      <c r="I73" s="167">
        <f t="shared" si="7"/>
        <v>0</v>
      </c>
      <c r="J73" s="167">
        <f t="shared" si="8"/>
        <v>0</v>
      </c>
      <c r="K73" s="10">
        <f t="shared" si="9"/>
        <v>0</v>
      </c>
      <c r="L73" s="10">
        <f t="shared" si="10"/>
        <v>0</v>
      </c>
      <c r="M73" s="10">
        <f t="shared" si="11"/>
        <v>0</v>
      </c>
      <c r="N73" s="11">
        <v>0</v>
      </c>
      <c r="O73" s="11"/>
      <c r="P73" s="162">
        <v>2.572E-2</v>
      </c>
      <c r="Q73" s="162"/>
      <c r="R73" s="162">
        <v>2.572E-2</v>
      </c>
      <c r="S73" s="162">
        <f t="shared" si="12"/>
        <v>3.9529999999999998</v>
      </c>
      <c r="T73" s="162"/>
      <c r="U73" s="162"/>
      <c r="V73" s="162">
        <f t="shared" si="13"/>
        <v>0</v>
      </c>
      <c r="W73" s="11"/>
      <c r="X73" s="11">
        <v>0</v>
      </c>
      <c r="Y73" s="10"/>
      <c r="Z73" s="11">
        <v>0</v>
      </c>
    </row>
    <row r="74" spans="1:26" ht="24.95" customHeight="1" x14ac:dyDescent="0.25">
      <c r="A74" s="163">
        <v>45</v>
      </c>
      <c r="B74" s="164" t="s">
        <v>136</v>
      </c>
      <c r="C74" s="182" t="s">
        <v>137</v>
      </c>
      <c r="D74" s="164" t="s">
        <v>138</v>
      </c>
      <c r="E74" s="164" t="s">
        <v>94</v>
      </c>
      <c r="F74" s="165">
        <v>153.71</v>
      </c>
      <c r="G74" s="166"/>
      <c r="H74" s="166"/>
      <c r="I74" s="167">
        <f t="shared" si="7"/>
        <v>0</v>
      </c>
      <c r="J74" s="167">
        <f t="shared" si="8"/>
        <v>0</v>
      </c>
      <c r="K74" s="10">
        <f t="shared" si="9"/>
        <v>0</v>
      </c>
      <c r="L74" s="10">
        <f t="shared" si="10"/>
        <v>0</v>
      </c>
      <c r="M74" s="10">
        <f t="shared" si="11"/>
        <v>0</v>
      </c>
      <c r="N74" s="11">
        <v>0</v>
      </c>
      <c r="O74" s="11"/>
      <c r="P74" s="162">
        <v>2.572E-2</v>
      </c>
      <c r="Q74" s="162"/>
      <c r="R74" s="162">
        <v>2.572E-2</v>
      </c>
      <c r="S74" s="162">
        <f t="shared" si="12"/>
        <v>3.9529999999999998</v>
      </c>
      <c r="T74" s="162"/>
      <c r="U74" s="162"/>
      <c r="V74" s="162">
        <f t="shared" si="13"/>
        <v>0</v>
      </c>
      <c r="W74" s="11"/>
      <c r="X74" s="11">
        <v>0</v>
      </c>
      <c r="Y74" s="10"/>
      <c r="Z74" s="11">
        <v>0</v>
      </c>
    </row>
    <row r="75" spans="1:26" ht="35.1" customHeight="1" x14ac:dyDescent="0.25">
      <c r="A75" s="163">
        <v>46</v>
      </c>
      <c r="B75" s="164" t="s">
        <v>31</v>
      </c>
      <c r="C75" s="182" t="s">
        <v>139</v>
      </c>
      <c r="D75" s="164" t="s">
        <v>140</v>
      </c>
      <c r="E75" s="164" t="s">
        <v>28</v>
      </c>
      <c r="F75" s="165">
        <v>2.5</v>
      </c>
      <c r="G75" s="166"/>
      <c r="H75" s="166"/>
      <c r="I75" s="167">
        <f t="shared" si="7"/>
        <v>0</v>
      </c>
      <c r="J75" s="167">
        <f t="shared" si="8"/>
        <v>0</v>
      </c>
      <c r="K75" s="10">
        <f t="shared" si="9"/>
        <v>0</v>
      </c>
      <c r="L75" s="10">
        <f t="shared" si="10"/>
        <v>0</v>
      </c>
      <c r="M75" s="10">
        <f t="shared" si="11"/>
        <v>0</v>
      </c>
      <c r="N75" s="11">
        <v>0</v>
      </c>
      <c r="O75" s="11"/>
      <c r="P75" s="162">
        <v>0</v>
      </c>
      <c r="Q75" s="162"/>
      <c r="R75" s="162">
        <v>0</v>
      </c>
      <c r="S75" s="162">
        <f t="shared" si="12"/>
        <v>0</v>
      </c>
      <c r="T75" s="162"/>
      <c r="U75" s="162"/>
      <c r="V75" s="162">
        <f t="shared" si="13"/>
        <v>0</v>
      </c>
      <c r="W75" s="11"/>
      <c r="X75" s="11">
        <v>0</v>
      </c>
      <c r="Y75" s="10"/>
      <c r="Z75" s="11">
        <v>0</v>
      </c>
    </row>
    <row r="76" spans="1:26" ht="24.95" customHeight="1" x14ac:dyDescent="0.25">
      <c r="A76" s="163">
        <v>47</v>
      </c>
      <c r="B76" s="164" t="s">
        <v>141</v>
      </c>
      <c r="C76" s="182" t="s">
        <v>142</v>
      </c>
      <c r="D76" s="164" t="s">
        <v>143</v>
      </c>
      <c r="E76" s="164" t="s">
        <v>99</v>
      </c>
      <c r="F76" s="165">
        <v>6</v>
      </c>
      <c r="G76" s="166"/>
      <c r="H76" s="166"/>
      <c r="I76" s="167">
        <f t="shared" si="7"/>
        <v>0</v>
      </c>
      <c r="J76" s="167">
        <f t="shared" si="8"/>
        <v>0</v>
      </c>
      <c r="K76" s="10">
        <f t="shared" si="9"/>
        <v>0</v>
      </c>
      <c r="L76" s="10">
        <f t="shared" si="10"/>
        <v>0</v>
      </c>
      <c r="M76" s="10">
        <f t="shared" si="11"/>
        <v>0</v>
      </c>
      <c r="N76" s="11">
        <v>0</v>
      </c>
      <c r="O76" s="11"/>
      <c r="P76" s="162">
        <v>0</v>
      </c>
      <c r="Q76" s="162"/>
      <c r="R76" s="162">
        <v>0</v>
      </c>
      <c r="S76" s="162">
        <f t="shared" si="12"/>
        <v>0</v>
      </c>
      <c r="T76" s="162"/>
      <c r="U76" s="162"/>
      <c r="V76" s="162">
        <f t="shared" si="13"/>
        <v>0</v>
      </c>
      <c r="W76" s="11"/>
      <c r="X76" s="11">
        <v>0</v>
      </c>
      <c r="Y76" s="10"/>
      <c r="Z76" s="11">
        <v>0</v>
      </c>
    </row>
    <row r="77" spans="1:26" ht="24.95" customHeight="1" x14ac:dyDescent="0.25">
      <c r="A77" s="163">
        <v>48</v>
      </c>
      <c r="B77" s="164" t="s">
        <v>141</v>
      </c>
      <c r="C77" s="182" t="s">
        <v>144</v>
      </c>
      <c r="D77" s="164" t="s">
        <v>145</v>
      </c>
      <c r="E77" s="164" t="s">
        <v>99</v>
      </c>
      <c r="F77" s="165">
        <v>6</v>
      </c>
      <c r="G77" s="166"/>
      <c r="H77" s="166"/>
      <c r="I77" s="167">
        <f t="shared" si="7"/>
        <v>0</v>
      </c>
      <c r="J77" s="167">
        <f t="shared" si="8"/>
        <v>0</v>
      </c>
      <c r="K77" s="10">
        <f t="shared" si="9"/>
        <v>0</v>
      </c>
      <c r="L77" s="10">
        <f t="shared" si="10"/>
        <v>0</v>
      </c>
      <c r="M77" s="10">
        <f t="shared" si="11"/>
        <v>0</v>
      </c>
      <c r="N77" s="11">
        <v>0</v>
      </c>
      <c r="O77" s="11"/>
      <c r="P77" s="162">
        <v>0</v>
      </c>
      <c r="Q77" s="162"/>
      <c r="R77" s="162">
        <v>0</v>
      </c>
      <c r="S77" s="162">
        <f t="shared" si="12"/>
        <v>0</v>
      </c>
      <c r="T77" s="162"/>
      <c r="U77" s="162"/>
      <c r="V77" s="162">
        <f t="shared" si="13"/>
        <v>0</v>
      </c>
      <c r="W77" s="11"/>
      <c r="X77" s="11">
        <v>0</v>
      </c>
      <c r="Y77" s="10"/>
      <c r="Z77" s="11">
        <v>0</v>
      </c>
    </row>
    <row r="78" spans="1:26" x14ac:dyDescent="0.25">
      <c r="A78" s="159"/>
      <c r="B78" s="11"/>
      <c r="C78" s="160" t="s">
        <v>127</v>
      </c>
      <c r="D78" s="161" t="s">
        <v>128</v>
      </c>
      <c r="E78" s="12"/>
      <c r="F78" s="158"/>
      <c r="G78" s="149">
        <f>ROUND((SUM(L70:L77))/1,2)</f>
        <v>0</v>
      </c>
      <c r="H78" s="149">
        <f>ROUND((SUM(M70:M77))/1,2)</f>
        <v>0</v>
      </c>
      <c r="I78" s="149">
        <f>ROUND((SUM(I70:I77))/1,2)</f>
        <v>0</v>
      </c>
      <c r="J78" s="149"/>
      <c r="K78" s="12"/>
      <c r="L78" s="12">
        <f>ROUND((SUM(L70:L77))/1,2)</f>
        <v>0</v>
      </c>
      <c r="M78" s="12">
        <f>ROUND((SUM(M70:M77))/1,2)</f>
        <v>0</v>
      </c>
      <c r="N78" s="12"/>
      <c r="O78" s="12"/>
      <c r="P78" s="158"/>
      <c r="Q78" s="158"/>
      <c r="R78" s="158"/>
      <c r="S78" s="158">
        <f>ROUND((SUM(S70:S77))/1,2)</f>
        <v>7.92</v>
      </c>
      <c r="T78" s="158"/>
      <c r="U78" s="158"/>
      <c r="V78" s="158">
        <f>ROUND((SUM(V70:V77))/1,2)</f>
        <v>0</v>
      </c>
      <c r="W78" s="11"/>
      <c r="X78" s="11"/>
      <c r="Y78" s="10"/>
      <c r="Z78" s="11"/>
    </row>
    <row r="79" spans="1:26" x14ac:dyDescent="0.25">
      <c r="A79" s="159"/>
      <c r="B79" s="11"/>
      <c r="C79" s="183"/>
      <c r="D79" s="11"/>
      <c r="E79" s="11"/>
      <c r="F79" s="162"/>
      <c r="G79" s="10"/>
      <c r="H79" s="10"/>
      <c r="I79" s="10"/>
      <c r="J79" s="10"/>
      <c r="K79" s="11"/>
      <c r="L79" s="11"/>
      <c r="M79" s="11"/>
      <c r="N79" s="11"/>
      <c r="O79" s="11"/>
      <c r="P79" s="162"/>
      <c r="Q79" s="162"/>
      <c r="R79" s="162"/>
      <c r="S79" s="162"/>
      <c r="T79" s="162"/>
      <c r="U79" s="162"/>
      <c r="V79" s="162"/>
      <c r="W79" s="11"/>
      <c r="X79" s="11"/>
      <c r="Y79" s="10"/>
      <c r="Z79" s="11"/>
    </row>
    <row r="80" spans="1:26" x14ac:dyDescent="0.25">
      <c r="A80" s="159"/>
      <c r="B80" s="11"/>
      <c r="C80" s="160" t="s">
        <v>146</v>
      </c>
      <c r="D80" s="161" t="s">
        <v>147</v>
      </c>
      <c r="E80" s="11"/>
      <c r="F80" s="162"/>
      <c r="G80" s="10"/>
      <c r="H80" s="10"/>
      <c r="I80" s="10"/>
      <c r="J80" s="10"/>
      <c r="K80" s="11"/>
      <c r="L80" s="11"/>
      <c r="M80" s="11"/>
      <c r="N80" s="11"/>
      <c r="O80" s="11"/>
      <c r="P80" s="162"/>
      <c r="Q80" s="162"/>
      <c r="R80" s="162"/>
      <c r="S80" s="162"/>
      <c r="T80" s="162"/>
      <c r="U80" s="162"/>
      <c r="V80" s="162"/>
      <c r="W80" s="11"/>
      <c r="X80" s="11"/>
      <c r="Y80" s="10"/>
      <c r="Z80" s="11"/>
    </row>
    <row r="81" spans="1:26" ht="24.95" customHeight="1" x14ac:dyDescent="0.25">
      <c r="A81" s="163">
        <v>49</v>
      </c>
      <c r="B81" s="164" t="s">
        <v>148</v>
      </c>
      <c r="C81" s="182" t="s">
        <v>149</v>
      </c>
      <c r="D81" s="164" t="s">
        <v>150</v>
      </c>
      <c r="E81" s="164" t="s">
        <v>99</v>
      </c>
      <c r="F81" s="165">
        <v>24.646000000000001</v>
      </c>
      <c r="G81" s="166"/>
      <c r="H81" s="166"/>
      <c r="I81" s="167">
        <f>ROUND(F81*(G81+H81),2)</f>
        <v>0</v>
      </c>
      <c r="J81" s="167">
        <f>ROUND(F81*(N81),2)</f>
        <v>0</v>
      </c>
      <c r="K81" s="10">
        <f>ROUND(F81*(O81),2)</f>
        <v>0</v>
      </c>
      <c r="L81" s="10">
        <f>ROUND(F81*(G81),2)</f>
        <v>0</v>
      </c>
      <c r="M81" s="10">
        <f>ROUND(F81*(H81),2)</f>
        <v>0</v>
      </c>
      <c r="N81" s="11">
        <v>0</v>
      </c>
      <c r="O81" s="11"/>
      <c r="P81" s="162">
        <v>0</v>
      </c>
      <c r="Q81" s="162"/>
      <c r="R81" s="162">
        <v>0</v>
      </c>
      <c r="S81" s="162">
        <f>ROUND(F81*(P81),3)</f>
        <v>0</v>
      </c>
      <c r="T81" s="162"/>
      <c r="U81" s="162"/>
      <c r="V81" s="162">
        <f>ROUND(F81*(X81),3)</f>
        <v>0</v>
      </c>
      <c r="W81" s="11"/>
      <c r="X81" s="11">
        <v>0</v>
      </c>
      <c r="Y81" s="10"/>
      <c r="Z81" s="11">
        <v>0</v>
      </c>
    </row>
    <row r="82" spans="1:26" x14ac:dyDescent="0.25">
      <c r="A82" s="159"/>
      <c r="B82" s="11"/>
      <c r="C82" s="160" t="s">
        <v>146</v>
      </c>
      <c r="D82" s="161" t="s">
        <v>147</v>
      </c>
      <c r="E82" s="12"/>
      <c r="F82" s="158"/>
      <c r="G82" s="149">
        <f>ROUND((SUM(L80:L81))/1,2)</f>
        <v>0</v>
      </c>
      <c r="H82" s="149">
        <f>ROUND((SUM(M80:M81))/1,2)</f>
        <v>0</v>
      </c>
      <c r="I82" s="149">
        <f>ROUND((SUM(I80:I81))/1,2)</f>
        <v>0</v>
      </c>
      <c r="J82" s="149"/>
      <c r="K82" s="12"/>
      <c r="L82" s="12">
        <f>ROUND((SUM(L80:L81))/1,2)</f>
        <v>0</v>
      </c>
      <c r="M82" s="12">
        <f>ROUND((SUM(M80:M81))/1,2)</f>
        <v>0</v>
      </c>
      <c r="N82" s="12"/>
      <c r="O82" s="12"/>
      <c r="P82" s="158"/>
      <c r="Q82" s="158"/>
      <c r="R82" s="158"/>
      <c r="S82" s="158">
        <f>ROUND((SUM(S80:S81))/1,2)</f>
        <v>0</v>
      </c>
      <c r="T82" s="158"/>
      <c r="U82" s="158"/>
      <c r="V82" s="158">
        <f>ROUND((SUM(V80:V81))/1,2)</f>
        <v>0</v>
      </c>
      <c r="W82" s="11"/>
      <c r="X82" s="11"/>
      <c r="Y82" s="10"/>
      <c r="Z82" s="11"/>
    </row>
    <row r="83" spans="1:26" x14ac:dyDescent="0.25">
      <c r="A83" s="159"/>
      <c r="B83" s="11"/>
      <c r="C83" s="183"/>
      <c r="D83" s="11"/>
      <c r="E83" s="11"/>
      <c r="F83" s="162"/>
      <c r="G83" s="10"/>
      <c r="H83" s="10"/>
      <c r="I83" s="10"/>
      <c r="J83" s="10"/>
      <c r="K83" s="11"/>
      <c r="L83" s="11"/>
      <c r="M83" s="11"/>
      <c r="N83" s="11"/>
      <c r="O83" s="11"/>
      <c r="P83" s="162"/>
      <c r="Q83" s="162"/>
      <c r="R83" s="162"/>
      <c r="S83" s="162"/>
      <c r="T83" s="162"/>
      <c r="U83" s="162"/>
      <c r="V83" s="162"/>
      <c r="W83" s="11"/>
      <c r="X83" s="11"/>
      <c r="Y83" s="10"/>
      <c r="Z83" s="11"/>
    </row>
    <row r="84" spans="1:26" x14ac:dyDescent="0.25">
      <c r="A84" s="159"/>
      <c r="B84" s="11"/>
      <c r="C84" s="160"/>
      <c r="D84" s="12" t="s">
        <v>22</v>
      </c>
      <c r="E84" s="12"/>
      <c r="F84" s="158"/>
      <c r="G84" s="149">
        <f>ROUND((SUM(L10:L83))/2,2)</f>
        <v>0</v>
      </c>
      <c r="H84" s="149">
        <f>ROUND((SUM(M10:M83))/2,2)</f>
        <v>0</v>
      </c>
      <c r="I84" s="149">
        <f>ROUND((SUM(I10:I83))/2,2)</f>
        <v>0</v>
      </c>
      <c r="J84" s="149"/>
      <c r="K84" s="12"/>
      <c r="L84" s="12">
        <f>ROUND((SUM(L10:L83))/2,2)</f>
        <v>0</v>
      </c>
      <c r="M84" s="12">
        <f>ROUND((SUM(M10:M83))/2,2)</f>
        <v>0</v>
      </c>
      <c r="N84" s="12"/>
      <c r="O84" s="12"/>
      <c r="P84" s="158"/>
      <c r="Q84" s="158"/>
      <c r="R84" s="158"/>
      <c r="S84" s="158">
        <f>ROUND((SUM(S10:S83))/2,2)</f>
        <v>19.8</v>
      </c>
      <c r="T84" s="158"/>
      <c r="U84" s="158"/>
      <c r="V84" s="158">
        <f>ROUND((SUM(V10:V83))/2,2)</f>
        <v>0</v>
      </c>
      <c r="W84" s="11"/>
      <c r="X84" s="11"/>
      <c r="Y84" s="10"/>
      <c r="Z84" s="11"/>
    </row>
    <row r="85" spans="1:26" x14ac:dyDescent="0.25">
      <c r="A85" s="159"/>
      <c r="B85" s="11"/>
      <c r="C85" s="183"/>
      <c r="D85" s="11"/>
      <c r="E85" s="11"/>
      <c r="F85" s="162"/>
      <c r="G85" s="10"/>
      <c r="H85" s="10"/>
      <c r="I85" s="10"/>
      <c r="J85" s="10"/>
      <c r="K85" s="11"/>
      <c r="L85" s="11"/>
      <c r="M85" s="11"/>
      <c r="N85" s="11"/>
      <c r="O85" s="11"/>
      <c r="P85" s="162"/>
      <c r="Q85" s="162"/>
      <c r="R85" s="162"/>
      <c r="S85" s="162"/>
      <c r="T85" s="162"/>
      <c r="U85" s="162"/>
      <c r="V85" s="162"/>
      <c r="W85" s="11"/>
      <c r="X85" s="11"/>
      <c r="Y85" s="10"/>
      <c r="Z85" s="11"/>
    </row>
    <row r="86" spans="1:26" x14ac:dyDescent="0.25">
      <c r="A86" s="159"/>
      <c r="B86" s="11"/>
      <c r="C86" s="160"/>
      <c r="D86" s="12" t="s">
        <v>151</v>
      </c>
      <c r="E86" s="11"/>
      <c r="F86" s="162"/>
      <c r="G86" s="10"/>
      <c r="H86" s="10"/>
      <c r="I86" s="10"/>
      <c r="J86" s="10"/>
      <c r="K86" s="11"/>
      <c r="L86" s="11"/>
      <c r="M86" s="11"/>
      <c r="N86" s="11"/>
      <c r="O86" s="11"/>
      <c r="P86" s="162"/>
      <c r="Q86" s="162"/>
      <c r="R86" s="162"/>
      <c r="S86" s="162"/>
      <c r="T86" s="162"/>
      <c r="U86" s="162"/>
      <c r="V86" s="162"/>
      <c r="W86" s="11"/>
      <c r="X86" s="11"/>
      <c r="Y86" s="10"/>
      <c r="Z86" s="11"/>
    </row>
    <row r="87" spans="1:26" x14ac:dyDescent="0.25">
      <c r="A87" s="159"/>
      <c r="B87" s="11"/>
      <c r="C87" s="160" t="s">
        <v>152</v>
      </c>
      <c r="D87" s="161" t="s">
        <v>153</v>
      </c>
      <c r="E87" s="11"/>
      <c r="F87" s="162"/>
      <c r="G87" s="10"/>
      <c r="H87" s="10"/>
      <c r="I87" s="10"/>
      <c r="J87" s="10"/>
      <c r="K87" s="11"/>
      <c r="L87" s="11"/>
      <c r="M87" s="11"/>
      <c r="N87" s="11"/>
      <c r="O87" s="11"/>
      <c r="P87" s="162"/>
      <c r="Q87" s="162"/>
      <c r="R87" s="162"/>
      <c r="S87" s="162"/>
      <c r="T87" s="162"/>
      <c r="U87" s="162"/>
      <c r="V87" s="162"/>
      <c r="W87" s="11"/>
      <c r="X87" s="11"/>
      <c r="Y87" s="10"/>
      <c r="Z87" s="11"/>
    </row>
    <row r="88" spans="1:26" ht="24.95" customHeight="1" x14ac:dyDescent="0.25">
      <c r="A88" s="163">
        <v>50</v>
      </c>
      <c r="B88" s="164" t="s">
        <v>154</v>
      </c>
      <c r="C88" s="182" t="s">
        <v>155</v>
      </c>
      <c r="D88" s="164" t="s">
        <v>156</v>
      </c>
      <c r="E88" s="164" t="s">
        <v>126</v>
      </c>
      <c r="F88" s="165">
        <v>7</v>
      </c>
      <c r="G88" s="166"/>
      <c r="H88" s="166"/>
      <c r="I88" s="167">
        <f t="shared" ref="I88:I109" si="14">ROUND(F88*(G88+H88),2)</f>
        <v>0</v>
      </c>
      <c r="J88" s="167">
        <f t="shared" ref="J88:J109" si="15">ROUND(F88*(N88),2)</f>
        <v>0</v>
      </c>
      <c r="K88" s="10">
        <f t="shared" ref="K88:K109" si="16">ROUND(F88*(O88),2)</f>
        <v>0</v>
      </c>
      <c r="L88" s="10">
        <f t="shared" ref="L88:L109" si="17">ROUND(F88*(G88),2)</f>
        <v>0</v>
      </c>
      <c r="M88" s="10">
        <f t="shared" ref="M88:M109" si="18">ROUND(F88*(H88),2)</f>
        <v>0</v>
      </c>
      <c r="N88" s="11">
        <v>0</v>
      </c>
      <c r="O88" s="11"/>
      <c r="P88" s="162">
        <v>4.0000000000000003E-5</v>
      </c>
      <c r="Q88" s="162"/>
      <c r="R88" s="162">
        <v>4.0000000000000003E-5</v>
      </c>
      <c r="S88" s="162">
        <f t="shared" ref="S88:S109" si="19">ROUND(F88*(P88),3)</f>
        <v>0</v>
      </c>
      <c r="T88" s="162"/>
      <c r="U88" s="162"/>
      <c r="V88" s="162">
        <f t="shared" ref="V88:V109" si="20">ROUND(F88*(X88),3)</f>
        <v>0</v>
      </c>
      <c r="W88" s="11"/>
      <c r="X88" s="11">
        <v>0</v>
      </c>
      <c r="Y88" s="10"/>
      <c r="Z88" s="11">
        <v>0</v>
      </c>
    </row>
    <row r="89" spans="1:26" ht="24.95" customHeight="1" x14ac:dyDescent="0.25">
      <c r="A89" s="169">
        <v>51</v>
      </c>
      <c r="B89" s="170" t="s">
        <v>106</v>
      </c>
      <c r="C89" s="184" t="s">
        <v>157</v>
      </c>
      <c r="D89" s="170" t="s">
        <v>158</v>
      </c>
      <c r="E89" s="170" t="s">
        <v>126</v>
      </c>
      <c r="F89" s="171">
        <v>1</v>
      </c>
      <c r="G89" s="172"/>
      <c r="H89" s="172"/>
      <c r="I89" s="173">
        <f t="shared" si="14"/>
        <v>0</v>
      </c>
      <c r="J89" s="173">
        <f t="shared" si="15"/>
        <v>0</v>
      </c>
      <c r="K89" s="10">
        <f t="shared" si="16"/>
        <v>0</v>
      </c>
      <c r="L89" s="10">
        <f t="shared" si="17"/>
        <v>0</v>
      </c>
      <c r="M89" s="10">
        <f t="shared" si="18"/>
        <v>0</v>
      </c>
      <c r="N89" s="11">
        <v>0</v>
      </c>
      <c r="O89" s="11"/>
      <c r="P89" s="162">
        <v>1.33E-3</v>
      </c>
      <c r="Q89" s="162"/>
      <c r="R89" s="162">
        <v>1.33E-3</v>
      </c>
      <c r="S89" s="162">
        <f t="shared" si="19"/>
        <v>1E-3</v>
      </c>
      <c r="T89" s="162"/>
      <c r="U89" s="162"/>
      <c r="V89" s="162">
        <f t="shared" si="20"/>
        <v>0</v>
      </c>
      <c r="W89" s="11"/>
      <c r="X89" s="11">
        <v>0</v>
      </c>
      <c r="Y89" s="10"/>
      <c r="Z89" s="11">
        <v>0</v>
      </c>
    </row>
    <row r="90" spans="1:26" ht="24.95" customHeight="1" x14ac:dyDescent="0.25">
      <c r="A90" s="169">
        <v>52</v>
      </c>
      <c r="B90" s="170" t="s">
        <v>106</v>
      </c>
      <c r="C90" s="184" t="s">
        <v>159</v>
      </c>
      <c r="D90" s="170" t="s">
        <v>160</v>
      </c>
      <c r="E90" s="170" t="s">
        <v>126</v>
      </c>
      <c r="F90" s="171">
        <v>7</v>
      </c>
      <c r="G90" s="172"/>
      <c r="H90" s="172"/>
      <c r="I90" s="173">
        <f t="shared" si="14"/>
        <v>0</v>
      </c>
      <c r="J90" s="173">
        <f t="shared" si="15"/>
        <v>0</v>
      </c>
      <c r="K90" s="10">
        <f t="shared" si="16"/>
        <v>0</v>
      </c>
      <c r="L90" s="10">
        <f t="shared" si="17"/>
        <v>0</v>
      </c>
      <c r="M90" s="10">
        <f t="shared" si="18"/>
        <v>0</v>
      </c>
      <c r="N90" s="11">
        <v>0</v>
      </c>
      <c r="O90" s="11"/>
      <c r="P90" s="162">
        <v>1.73E-3</v>
      </c>
      <c r="Q90" s="162"/>
      <c r="R90" s="162">
        <v>1.73E-3</v>
      </c>
      <c r="S90" s="162">
        <f t="shared" si="19"/>
        <v>1.2E-2</v>
      </c>
      <c r="T90" s="162"/>
      <c r="U90" s="162"/>
      <c r="V90" s="162">
        <f t="shared" si="20"/>
        <v>0</v>
      </c>
      <c r="W90" s="11"/>
      <c r="X90" s="11">
        <v>0</v>
      </c>
      <c r="Y90" s="10"/>
      <c r="Z90" s="11">
        <v>0</v>
      </c>
    </row>
    <row r="91" spans="1:26" ht="24.95" customHeight="1" x14ac:dyDescent="0.25">
      <c r="A91" s="169">
        <v>53</v>
      </c>
      <c r="B91" s="170" t="s">
        <v>106</v>
      </c>
      <c r="C91" s="184" t="s">
        <v>161</v>
      </c>
      <c r="D91" s="170" t="s">
        <v>162</v>
      </c>
      <c r="E91" s="170" t="s">
        <v>126</v>
      </c>
      <c r="F91" s="171">
        <v>6</v>
      </c>
      <c r="G91" s="172"/>
      <c r="H91" s="172"/>
      <c r="I91" s="173">
        <f t="shared" si="14"/>
        <v>0</v>
      </c>
      <c r="J91" s="173">
        <f t="shared" si="15"/>
        <v>0</v>
      </c>
      <c r="K91" s="10">
        <f t="shared" si="16"/>
        <v>0</v>
      </c>
      <c r="L91" s="10">
        <f t="shared" si="17"/>
        <v>0</v>
      </c>
      <c r="M91" s="10">
        <f t="shared" si="18"/>
        <v>0</v>
      </c>
      <c r="N91" s="11">
        <v>0</v>
      </c>
      <c r="O91" s="11"/>
      <c r="P91" s="162">
        <v>5.1000000000000004E-4</v>
      </c>
      <c r="Q91" s="162"/>
      <c r="R91" s="162">
        <v>5.1000000000000004E-4</v>
      </c>
      <c r="S91" s="162">
        <f t="shared" si="19"/>
        <v>3.0000000000000001E-3</v>
      </c>
      <c r="T91" s="162"/>
      <c r="U91" s="162"/>
      <c r="V91" s="162">
        <f t="shared" si="20"/>
        <v>0</v>
      </c>
      <c r="W91" s="11"/>
      <c r="X91" s="11">
        <v>0</v>
      </c>
      <c r="Y91" s="10"/>
      <c r="Z91" s="11">
        <v>0</v>
      </c>
    </row>
    <row r="92" spans="1:26" ht="24.95" customHeight="1" x14ac:dyDescent="0.25">
      <c r="A92" s="169">
        <v>54</v>
      </c>
      <c r="B92" s="170" t="s">
        <v>106</v>
      </c>
      <c r="C92" s="184" t="s">
        <v>163</v>
      </c>
      <c r="D92" s="170" t="s">
        <v>164</v>
      </c>
      <c r="E92" s="170" t="s">
        <v>126</v>
      </c>
      <c r="F92" s="171">
        <v>7</v>
      </c>
      <c r="G92" s="172"/>
      <c r="H92" s="172"/>
      <c r="I92" s="173">
        <f t="shared" si="14"/>
        <v>0</v>
      </c>
      <c r="J92" s="173">
        <f t="shared" si="15"/>
        <v>0</v>
      </c>
      <c r="K92" s="10">
        <f t="shared" si="16"/>
        <v>0</v>
      </c>
      <c r="L92" s="10">
        <f t="shared" si="17"/>
        <v>0</v>
      </c>
      <c r="M92" s="10">
        <f t="shared" si="18"/>
        <v>0</v>
      </c>
      <c r="N92" s="11">
        <v>0</v>
      </c>
      <c r="O92" s="11"/>
      <c r="P92" s="162">
        <v>0</v>
      </c>
      <c r="Q92" s="162"/>
      <c r="R92" s="162">
        <v>0</v>
      </c>
      <c r="S92" s="162">
        <f t="shared" si="19"/>
        <v>0</v>
      </c>
      <c r="T92" s="162"/>
      <c r="U92" s="162"/>
      <c r="V92" s="162">
        <f t="shared" si="20"/>
        <v>0</v>
      </c>
      <c r="W92" s="11"/>
      <c r="X92" s="11">
        <v>0</v>
      </c>
      <c r="Y92" s="10"/>
      <c r="Z92" s="11">
        <v>0</v>
      </c>
    </row>
    <row r="93" spans="1:26" ht="24.95" customHeight="1" x14ac:dyDescent="0.25">
      <c r="A93" s="163">
        <v>55</v>
      </c>
      <c r="B93" s="164" t="s">
        <v>154</v>
      </c>
      <c r="C93" s="182" t="s">
        <v>165</v>
      </c>
      <c r="D93" s="164" t="s">
        <v>166</v>
      </c>
      <c r="E93" s="164" t="s">
        <v>94</v>
      </c>
      <c r="F93" s="165">
        <v>222.191</v>
      </c>
      <c r="G93" s="166"/>
      <c r="H93" s="166"/>
      <c r="I93" s="167">
        <f t="shared" si="14"/>
        <v>0</v>
      </c>
      <c r="J93" s="167">
        <f t="shared" si="15"/>
        <v>0</v>
      </c>
      <c r="K93" s="10">
        <f t="shared" si="16"/>
        <v>0</v>
      </c>
      <c r="L93" s="10">
        <f t="shared" si="17"/>
        <v>0</v>
      </c>
      <c r="M93" s="10">
        <f t="shared" si="18"/>
        <v>0</v>
      </c>
      <c r="N93" s="11">
        <v>0</v>
      </c>
      <c r="O93" s="11"/>
      <c r="P93" s="162">
        <v>3.3E-4</v>
      </c>
      <c r="Q93" s="162"/>
      <c r="R93" s="162">
        <v>3.3E-4</v>
      </c>
      <c r="S93" s="162">
        <f t="shared" si="19"/>
        <v>7.2999999999999995E-2</v>
      </c>
      <c r="T93" s="162"/>
      <c r="U93" s="162"/>
      <c r="V93" s="162">
        <f t="shared" si="20"/>
        <v>0</v>
      </c>
      <c r="W93" s="11"/>
      <c r="X93" s="11">
        <v>0</v>
      </c>
      <c r="Y93" s="10"/>
      <c r="Z93" s="11">
        <v>0</v>
      </c>
    </row>
    <row r="94" spans="1:26" ht="24.95" customHeight="1" x14ac:dyDescent="0.25">
      <c r="A94" s="169">
        <v>56</v>
      </c>
      <c r="B94" s="170" t="s">
        <v>167</v>
      </c>
      <c r="C94" s="184" t="s">
        <v>168</v>
      </c>
      <c r="D94" s="170" t="s">
        <v>169</v>
      </c>
      <c r="E94" s="170" t="s">
        <v>94</v>
      </c>
      <c r="F94" s="171">
        <v>255.52</v>
      </c>
      <c r="G94" s="172"/>
      <c r="H94" s="172"/>
      <c r="I94" s="173">
        <f t="shared" si="14"/>
        <v>0</v>
      </c>
      <c r="J94" s="173">
        <f t="shared" si="15"/>
        <v>0</v>
      </c>
      <c r="K94" s="10">
        <f t="shared" si="16"/>
        <v>0</v>
      </c>
      <c r="L94" s="10">
        <f t="shared" si="17"/>
        <v>0</v>
      </c>
      <c r="M94" s="10">
        <f t="shared" si="18"/>
        <v>0</v>
      </c>
      <c r="N94" s="11">
        <v>0</v>
      </c>
      <c r="O94" s="11"/>
      <c r="P94" s="162">
        <v>0</v>
      </c>
      <c r="Q94" s="162"/>
      <c r="R94" s="162">
        <v>0</v>
      </c>
      <c r="S94" s="162">
        <f t="shared" si="19"/>
        <v>0</v>
      </c>
      <c r="T94" s="162"/>
      <c r="U94" s="162"/>
      <c r="V94" s="162">
        <f t="shared" si="20"/>
        <v>0</v>
      </c>
      <c r="W94" s="11"/>
      <c r="X94" s="11">
        <v>0</v>
      </c>
      <c r="Y94" s="10"/>
      <c r="Z94" s="11">
        <v>0</v>
      </c>
    </row>
    <row r="95" spans="1:26" ht="24.95" customHeight="1" x14ac:dyDescent="0.25">
      <c r="A95" s="163">
        <v>57</v>
      </c>
      <c r="B95" s="164" t="s">
        <v>154</v>
      </c>
      <c r="C95" s="182" t="s">
        <v>170</v>
      </c>
      <c r="D95" s="164" t="s">
        <v>171</v>
      </c>
      <c r="E95" s="164" t="s">
        <v>94</v>
      </c>
      <c r="F95" s="165">
        <v>172.31200000000001</v>
      </c>
      <c r="G95" s="166"/>
      <c r="H95" s="166"/>
      <c r="I95" s="167">
        <f t="shared" si="14"/>
        <v>0</v>
      </c>
      <c r="J95" s="167">
        <f t="shared" si="15"/>
        <v>0</v>
      </c>
      <c r="K95" s="10">
        <f t="shared" si="16"/>
        <v>0</v>
      </c>
      <c r="L95" s="10">
        <f t="shared" si="17"/>
        <v>0</v>
      </c>
      <c r="M95" s="10">
        <f t="shared" si="18"/>
        <v>0</v>
      </c>
      <c r="N95" s="11">
        <v>0</v>
      </c>
      <c r="O95" s="11"/>
      <c r="P95" s="162">
        <v>9.0000000000000006E-5</v>
      </c>
      <c r="Q95" s="162"/>
      <c r="R95" s="162">
        <v>9.0000000000000006E-5</v>
      </c>
      <c r="S95" s="162">
        <f t="shared" si="19"/>
        <v>1.6E-2</v>
      </c>
      <c r="T95" s="162"/>
      <c r="U95" s="162"/>
      <c r="V95" s="162">
        <f t="shared" si="20"/>
        <v>0</v>
      </c>
      <c r="W95" s="11"/>
      <c r="X95" s="11">
        <v>0</v>
      </c>
      <c r="Y95" s="10"/>
      <c r="Z95" s="11">
        <v>0</v>
      </c>
    </row>
    <row r="96" spans="1:26" ht="24.95" customHeight="1" x14ac:dyDescent="0.25">
      <c r="A96" s="169">
        <v>58</v>
      </c>
      <c r="B96" s="170" t="s">
        <v>167</v>
      </c>
      <c r="C96" s="184" t="s">
        <v>168</v>
      </c>
      <c r="D96" s="170" t="s">
        <v>169</v>
      </c>
      <c r="E96" s="170" t="s">
        <v>94</v>
      </c>
      <c r="F96" s="171">
        <v>227.88300000000001</v>
      </c>
      <c r="G96" s="172"/>
      <c r="H96" s="172"/>
      <c r="I96" s="173">
        <f t="shared" si="14"/>
        <v>0</v>
      </c>
      <c r="J96" s="173">
        <f t="shared" si="15"/>
        <v>0</v>
      </c>
      <c r="K96" s="10">
        <f t="shared" si="16"/>
        <v>0</v>
      </c>
      <c r="L96" s="10">
        <f t="shared" si="17"/>
        <v>0</v>
      </c>
      <c r="M96" s="10">
        <f t="shared" si="18"/>
        <v>0</v>
      </c>
      <c r="N96" s="11">
        <v>0</v>
      </c>
      <c r="O96" s="11"/>
      <c r="P96" s="162">
        <v>0</v>
      </c>
      <c r="Q96" s="162"/>
      <c r="R96" s="162">
        <v>0</v>
      </c>
      <c r="S96" s="162">
        <f t="shared" si="19"/>
        <v>0</v>
      </c>
      <c r="T96" s="162"/>
      <c r="U96" s="162"/>
      <c r="V96" s="162">
        <f t="shared" si="20"/>
        <v>0</v>
      </c>
      <c r="W96" s="11"/>
      <c r="X96" s="11">
        <v>0</v>
      </c>
      <c r="Y96" s="10"/>
      <c r="Z96" s="11">
        <v>0</v>
      </c>
    </row>
    <row r="97" spans="1:26" ht="24.95" customHeight="1" x14ac:dyDescent="0.25">
      <c r="A97" s="169">
        <v>59</v>
      </c>
      <c r="B97" s="170" t="s">
        <v>41</v>
      </c>
      <c r="C97" s="184" t="s">
        <v>172</v>
      </c>
      <c r="D97" s="170" t="s">
        <v>173</v>
      </c>
      <c r="E97" s="170" t="s">
        <v>38</v>
      </c>
      <c r="F97" s="171">
        <v>541.05999999999995</v>
      </c>
      <c r="G97" s="172"/>
      <c r="H97" s="172"/>
      <c r="I97" s="173">
        <f t="shared" si="14"/>
        <v>0</v>
      </c>
      <c r="J97" s="173">
        <f t="shared" si="15"/>
        <v>0</v>
      </c>
      <c r="K97" s="10">
        <f t="shared" si="16"/>
        <v>0</v>
      </c>
      <c r="L97" s="10">
        <f t="shared" si="17"/>
        <v>0</v>
      </c>
      <c r="M97" s="10">
        <f t="shared" si="18"/>
        <v>0</v>
      </c>
      <c r="N97" s="11">
        <v>0</v>
      </c>
      <c r="O97" s="11"/>
      <c r="P97" s="162">
        <v>0</v>
      </c>
      <c r="Q97" s="162"/>
      <c r="R97" s="162">
        <v>0</v>
      </c>
      <c r="S97" s="162">
        <f t="shared" si="19"/>
        <v>0</v>
      </c>
      <c r="T97" s="162"/>
      <c r="U97" s="162"/>
      <c r="V97" s="162">
        <f t="shared" si="20"/>
        <v>0</v>
      </c>
      <c r="W97" s="11"/>
      <c r="X97" s="11">
        <v>0</v>
      </c>
      <c r="Y97" s="10"/>
      <c r="Z97" s="11">
        <v>0</v>
      </c>
    </row>
    <row r="98" spans="1:26" ht="24.95" customHeight="1" x14ac:dyDescent="0.25">
      <c r="A98" s="163">
        <v>60</v>
      </c>
      <c r="B98" s="164" t="s">
        <v>154</v>
      </c>
      <c r="C98" s="182" t="s">
        <v>174</v>
      </c>
      <c r="D98" s="164" t="s">
        <v>175</v>
      </c>
      <c r="E98" s="164" t="s">
        <v>38</v>
      </c>
      <c r="F98" s="165">
        <v>9</v>
      </c>
      <c r="G98" s="166"/>
      <c r="H98" s="166"/>
      <c r="I98" s="167">
        <f t="shared" si="14"/>
        <v>0</v>
      </c>
      <c r="J98" s="167">
        <f t="shared" si="15"/>
        <v>0</v>
      </c>
      <c r="K98" s="10">
        <f t="shared" si="16"/>
        <v>0</v>
      </c>
      <c r="L98" s="10">
        <f t="shared" si="17"/>
        <v>0</v>
      </c>
      <c r="M98" s="10">
        <f t="shared" si="18"/>
        <v>0</v>
      </c>
      <c r="N98" s="11">
        <v>0</v>
      </c>
      <c r="O98" s="11"/>
      <c r="P98" s="162">
        <v>4.0000000000000003E-5</v>
      </c>
      <c r="Q98" s="162"/>
      <c r="R98" s="162">
        <v>4.0000000000000003E-5</v>
      </c>
      <c r="S98" s="162">
        <f t="shared" si="19"/>
        <v>0</v>
      </c>
      <c r="T98" s="162"/>
      <c r="U98" s="162"/>
      <c r="V98" s="162">
        <f t="shared" si="20"/>
        <v>0</v>
      </c>
      <c r="W98" s="11"/>
      <c r="X98" s="11">
        <v>0</v>
      </c>
      <c r="Y98" s="10"/>
      <c r="Z98" s="11">
        <v>0</v>
      </c>
    </row>
    <row r="99" spans="1:26" ht="24.95" customHeight="1" x14ac:dyDescent="0.25">
      <c r="A99" s="169">
        <v>61</v>
      </c>
      <c r="B99" s="170" t="s">
        <v>167</v>
      </c>
      <c r="C99" s="184" t="s">
        <v>176</v>
      </c>
      <c r="D99" s="170" t="s">
        <v>177</v>
      </c>
      <c r="E99" s="170" t="s">
        <v>94</v>
      </c>
      <c r="F99" s="171">
        <v>1.6</v>
      </c>
      <c r="G99" s="172"/>
      <c r="H99" s="172"/>
      <c r="I99" s="173">
        <f t="shared" si="14"/>
        <v>0</v>
      </c>
      <c r="J99" s="173">
        <f t="shared" si="15"/>
        <v>0</v>
      </c>
      <c r="K99" s="10">
        <f t="shared" si="16"/>
        <v>0</v>
      </c>
      <c r="L99" s="10">
        <f t="shared" si="17"/>
        <v>0</v>
      </c>
      <c r="M99" s="10">
        <f t="shared" si="18"/>
        <v>0</v>
      </c>
      <c r="N99" s="11">
        <v>0</v>
      </c>
      <c r="O99" s="11"/>
      <c r="P99" s="162">
        <v>0</v>
      </c>
      <c r="Q99" s="162"/>
      <c r="R99" s="162">
        <v>0</v>
      </c>
      <c r="S99" s="162">
        <f t="shared" si="19"/>
        <v>0</v>
      </c>
      <c r="T99" s="162"/>
      <c r="U99" s="162"/>
      <c r="V99" s="162">
        <f t="shared" si="20"/>
        <v>0</v>
      </c>
      <c r="W99" s="11"/>
      <c r="X99" s="11">
        <v>0</v>
      </c>
      <c r="Y99" s="10"/>
      <c r="Z99" s="11">
        <v>0</v>
      </c>
    </row>
    <row r="100" spans="1:26" ht="24.95" customHeight="1" x14ac:dyDescent="0.25">
      <c r="A100" s="169">
        <v>62</v>
      </c>
      <c r="B100" s="170" t="s">
        <v>106</v>
      </c>
      <c r="C100" s="184" t="s">
        <v>178</v>
      </c>
      <c r="D100" s="170" t="s">
        <v>179</v>
      </c>
      <c r="E100" s="170" t="s">
        <v>38</v>
      </c>
      <c r="F100" s="171">
        <v>9</v>
      </c>
      <c r="G100" s="172"/>
      <c r="H100" s="172"/>
      <c r="I100" s="173">
        <f t="shared" si="14"/>
        <v>0</v>
      </c>
      <c r="J100" s="173">
        <f t="shared" si="15"/>
        <v>0</v>
      </c>
      <c r="K100" s="10">
        <f t="shared" si="16"/>
        <v>0</v>
      </c>
      <c r="L100" s="10">
        <f t="shared" si="17"/>
        <v>0</v>
      </c>
      <c r="M100" s="10">
        <f t="shared" si="18"/>
        <v>0</v>
      </c>
      <c r="N100" s="11">
        <v>0</v>
      </c>
      <c r="O100" s="11"/>
      <c r="P100" s="162">
        <v>0</v>
      </c>
      <c r="Q100" s="162"/>
      <c r="R100" s="162">
        <v>0</v>
      </c>
      <c r="S100" s="162">
        <f t="shared" si="19"/>
        <v>0</v>
      </c>
      <c r="T100" s="162"/>
      <c r="U100" s="162"/>
      <c r="V100" s="162">
        <f t="shared" si="20"/>
        <v>0</v>
      </c>
      <c r="W100" s="11"/>
      <c r="X100" s="11">
        <v>0</v>
      </c>
      <c r="Y100" s="10"/>
      <c r="Z100" s="11">
        <v>0</v>
      </c>
    </row>
    <row r="101" spans="1:26" ht="24.95" customHeight="1" x14ac:dyDescent="0.25">
      <c r="A101" s="169">
        <v>63</v>
      </c>
      <c r="B101" s="170" t="s">
        <v>41</v>
      </c>
      <c r="C101" s="184" t="s">
        <v>180</v>
      </c>
      <c r="D101" s="170" t="s">
        <v>181</v>
      </c>
      <c r="E101" s="170" t="s">
        <v>38</v>
      </c>
      <c r="F101" s="171">
        <v>20</v>
      </c>
      <c r="G101" s="172"/>
      <c r="H101" s="172"/>
      <c r="I101" s="173">
        <f t="shared" si="14"/>
        <v>0</v>
      </c>
      <c r="J101" s="173">
        <f t="shared" si="15"/>
        <v>0</v>
      </c>
      <c r="K101" s="10">
        <f t="shared" si="16"/>
        <v>0</v>
      </c>
      <c r="L101" s="10">
        <f t="shared" si="17"/>
        <v>0</v>
      </c>
      <c r="M101" s="10">
        <f t="shared" si="18"/>
        <v>0</v>
      </c>
      <c r="N101" s="11">
        <v>0</v>
      </c>
      <c r="O101" s="11"/>
      <c r="P101" s="162">
        <v>0</v>
      </c>
      <c r="Q101" s="162"/>
      <c r="R101" s="162">
        <v>0</v>
      </c>
      <c r="S101" s="162">
        <f t="shared" si="19"/>
        <v>0</v>
      </c>
      <c r="T101" s="162"/>
      <c r="U101" s="162"/>
      <c r="V101" s="162">
        <f t="shared" si="20"/>
        <v>0</v>
      </c>
      <c r="W101" s="11"/>
      <c r="X101" s="11">
        <v>0</v>
      </c>
      <c r="Y101" s="10"/>
      <c r="Z101" s="11">
        <v>0</v>
      </c>
    </row>
    <row r="102" spans="1:26" ht="24.95" customHeight="1" x14ac:dyDescent="0.25">
      <c r="A102" s="163">
        <v>64</v>
      </c>
      <c r="B102" s="164" t="s">
        <v>154</v>
      </c>
      <c r="C102" s="182" t="s">
        <v>182</v>
      </c>
      <c r="D102" s="164" t="s">
        <v>183</v>
      </c>
      <c r="E102" s="164" t="s">
        <v>38</v>
      </c>
      <c r="F102" s="165">
        <v>46</v>
      </c>
      <c r="G102" s="166"/>
      <c r="H102" s="166"/>
      <c r="I102" s="167">
        <f t="shared" si="14"/>
        <v>0</v>
      </c>
      <c r="J102" s="167">
        <f t="shared" si="15"/>
        <v>0</v>
      </c>
      <c r="K102" s="10">
        <f t="shared" si="16"/>
        <v>0</v>
      </c>
      <c r="L102" s="10">
        <f t="shared" si="17"/>
        <v>0</v>
      </c>
      <c r="M102" s="10">
        <f t="shared" si="18"/>
        <v>0</v>
      </c>
      <c r="N102" s="11">
        <v>0</v>
      </c>
      <c r="O102" s="11"/>
      <c r="P102" s="162">
        <v>4.0000000000000003E-5</v>
      </c>
      <c r="Q102" s="162"/>
      <c r="R102" s="162">
        <v>4.0000000000000003E-5</v>
      </c>
      <c r="S102" s="162">
        <f t="shared" si="19"/>
        <v>2E-3</v>
      </c>
      <c r="T102" s="162"/>
      <c r="U102" s="162"/>
      <c r="V102" s="162">
        <f t="shared" si="20"/>
        <v>0</v>
      </c>
      <c r="W102" s="11"/>
      <c r="X102" s="11">
        <v>0</v>
      </c>
      <c r="Y102" s="10"/>
      <c r="Z102" s="11">
        <v>0</v>
      </c>
    </row>
    <row r="103" spans="1:26" ht="24.95" customHeight="1" x14ac:dyDescent="0.25">
      <c r="A103" s="169">
        <v>65</v>
      </c>
      <c r="B103" s="170" t="s">
        <v>41</v>
      </c>
      <c r="C103" s="184" t="s">
        <v>184</v>
      </c>
      <c r="D103" s="170" t="s">
        <v>185</v>
      </c>
      <c r="E103" s="170" t="s">
        <v>94</v>
      </c>
      <c r="F103" s="171">
        <v>1.04</v>
      </c>
      <c r="G103" s="172"/>
      <c r="H103" s="172"/>
      <c r="I103" s="173">
        <f t="shared" si="14"/>
        <v>0</v>
      </c>
      <c r="J103" s="173">
        <f t="shared" si="15"/>
        <v>0</v>
      </c>
      <c r="K103" s="10">
        <f t="shared" si="16"/>
        <v>0</v>
      </c>
      <c r="L103" s="10">
        <f t="shared" si="17"/>
        <v>0</v>
      </c>
      <c r="M103" s="10">
        <f t="shared" si="18"/>
        <v>0</v>
      </c>
      <c r="N103" s="11">
        <v>0</v>
      </c>
      <c r="O103" s="11"/>
      <c r="P103" s="162">
        <v>0</v>
      </c>
      <c r="Q103" s="162"/>
      <c r="R103" s="162">
        <v>0</v>
      </c>
      <c r="S103" s="162">
        <f t="shared" si="19"/>
        <v>0</v>
      </c>
      <c r="T103" s="162"/>
      <c r="U103" s="162"/>
      <c r="V103" s="162">
        <f t="shared" si="20"/>
        <v>0</v>
      </c>
      <c r="W103" s="11"/>
      <c r="X103" s="11">
        <v>0</v>
      </c>
      <c r="Y103" s="10"/>
      <c r="Z103" s="11">
        <v>0</v>
      </c>
    </row>
    <row r="104" spans="1:26" ht="24.95" customHeight="1" x14ac:dyDescent="0.25">
      <c r="A104" s="169">
        <v>66</v>
      </c>
      <c r="B104" s="170" t="s">
        <v>41</v>
      </c>
      <c r="C104" s="184" t="s">
        <v>186</v>
      </c>
      <c r="D104" s="170" t="s">
        <v>187</v>
      </c>
      <c r="E104" s="170" t="s">
        <v>38</v>
      </c>
      <c r="F104" s="171">
        <v>4</v>
      </c>
      <c r="G104" s="172"/>
      <c r="H104" s="172"/>
      <c r="I104" s="173">
        <f t="shared" si="14"/>
        <v>0</v>
      </c>
      <c r="J104" s="173">
        <f t="shared" si="15"/>
        <v>0</v>
      </c>
      <c r="K104" s="10">
        <f t="shared" si="16"/>
        <v>0</v>
      </c>
      <c r="L104" s="10">
        <f t="shared" si="17"/>
        <v>0</v>
      </c>
      <c r="M104" s="10">
        <f t="shared" si="18"/>
        <v>0</v>
      </c>
      <c r="N104" s="11">
        <v>0</v>
      </c>
      <c r="O104" s="11"/>
      <c r="P104" s="162">
        <v>0</v>
      </c>
      <c r="Q104" s="162"/>
      <c r="R104" s="162">
        <v>0</v>
      </c>
      <c r="S104" s="162">
        <f t="shared" si="19"/>
        <v>0</v>
      </c>
      <c r="T104" s="162"/>
      <c r="U104" s="162"/>
      <c r="V104" s="162">
        <f t="shared" si="20"/>
        <v>0</v>
      </c>
      <c r="W104" s="11"/>
      <c r="X104" s="11">
        <v>0</v>
      </c>
      <c r="Y104" s="10"/>
      <c r="Z104" s="11">
        <v>0</v>
      </c>
    </row>
    <row r="105" spans="1:26" ht="24.95" customHeight="1" x14ac:dyDescent="0.25">
      <c r="A105" s="169">
        <v>67</v>
      </c>
      <c r="B105" s="170" t="s">
        <v>41</v>
      </c>
      <c r="C105" s="184" t="s">
        <v>188</v>
      </c>
      <c r="D105" s="170" t="s">
        <v>189</v>
      </c>
      <c r="E105" s="170" t="s">
        <v>38</v>
      </c>
      <c r="F105" s="171">
        <v>2</v>
      </c>
      <c r="G105" s="172"/>
      <c r="H105" s="172"/>
      <c r="I105" s="173">
        <f t="shared" si="14"/>
        <v>0</v>
      </c>
      <c r="J105" s="173">
        <f t="shared" si="15"/>
        <v>0</v>
      </c>
      <c r="K105" s="10">
        <f t="shared" si="16"/>
        <v>0</v>
      </c>
      <c r="L105" s="10">
        <f t="shared" si="17"/>
        <v>0</v>
      </c>
      <c r="M105" s="10">
        <f t="shared" si="18"/>
        <v>0</v>
      </c>
      <c r="N105" s="11">
        <v>0</v>
      </c>
      <c r="O105" s="11"/>
      <c r="P105" s="162">
        <v>0</v>
      </c>
      <c r="Q105" s="162"/>
      <c r="R105" s="162">
        <v>0</v>
      </c>
      <c r="S105" s="162">
        <f t="shared" si="19"/>
        <v>0</v>
      </c>
      <c r="T105" s="162"/>
      <c r="U105" s="162"/>
      <c r="V105" s="162">
        <f t="shared" si="20"/>
        <v>0</v>
      </c>
      <c r="W105" s="11"/>
      <c r="X105" s="11">
        <v>0</v>
      </c>
      <c r="Y105" s="10"/>
      <c r="Z105" s="11">
        <v>0</v>
      </c>
    </row>
    <row r="106" spans="1:26" ht="24.95" customHeight="1" x14ac:dyDescent="0.25">
      <c r="A106" s="163">
        <v>68</v>
      </c>
      <c r="B106" s="164" t="s">
        <v>154</v>
      </c>
      <c r="C106" s="182" t="s">
        <v>190</v>
      </c>
      <c r="D106" s="164" t="s">
        <v>191</v>
      </c>
      <c r="E106" s="164" t="s">
        <v>34</v>
      </c>
      <c r="F106" s="165">
        <v>86</v>
      </c>
      <c r="G106" s="166"/>
      <c r="H106" s="166"/>
      <c r="I106" s="167">
        <f t="shared" si="14"/>
        <v>0</v>
      </c>
      <c r="J106" s="167">
        <f t="shared" si="15"/>
        <v>0</v>
      </c>
      <c r="K106" s="10">
        <f t="shared" si="16"/>
        <v>0</v>
      </c>
      <c r="L106" s="10">
        <f t="shared" si="17"/>
        <v>0</v>
      </c>
      <c r="M106" s="10">
        <f t="shared" si="18"/>
        <v>0</v>
      </c>
      <c r="N106" s="11">
        <v>0</v>
      </c>
      <c r="O106" s="11"/>
      <c r="P106" s="162">
        <v>3.0000000000000001E-5</v>
      </c>
      <c r="Q106" s="162"/>
      <c r="R106" s="162">
        <v>3.0000000000000001E-5</v>
      </c>
      <c r="S106" s="162">
        <f t="shared" si="19"/>
        <v>3.0000000000000001E-3</v>
      </c>
      <c r="T106" s="162"/>
      <c r="U106" s="162"/>
      <c r="V106" s="162">
        <f t="shared" si="20"/>
        <v>0</v>
      </c>
      <c r="W106" s="11"/>
      <c r="X106" s="11">
        <v>0</v>
      </c>
      <c r="Y106" s="10"/>
      <c r="Z106" s="11">
        <v>0</v>
      </c>
    </row>
    <row r="107" spans="1:26" ht="24.95" customHeight="1" x14ac:dyDescent="0.25">
      <c r="A107" s="163">
        <v>69</v>
      </c>
      <c r="B107" s="164" t="s">
        <v>154</v>
      </c>
      <c r="C107" s="182" t="s">
        <v>192</v>
      </c>
      <c r="D107" s="164" t="s">
        <v>193</v>
      </c>
      <c r="E107" s="164" t="s">
        <v>94</v>
      </c>
      <c r="F107" s="165">
        <v>208</v>
      </c>
      <c r="G107" s="166"/>
      <c r="H107" s="166"/>
      <c r="I107" s="167">
        <f t="shared" si="14"/>
        <v>0</v>
      </c>
      <c r="J107" s="167">
        <f t="shared" si="15"/>
        <v>0</v>
      </c>
      <c r="K107" s="10">
        <f t="shared" si="16"/>
        <v>0</v>
      </c>
      <c r="L107" s="10">
        <f t="shared" si="17"/>
        <v>0</v>
      </c>
      <c r="M107" s="10">
        <f t="shared" si="18"/>
        <v>0</v>
      </c>
      <c r="N107" s="11">
        <v>0</v>
      </c>
      <c r="O107" s="11"/>
      <c r="P107" s="162">
        <v>0</v>
      </c>
      <c r="Q107" s="162"/>
      <c r="R107" s="162">
        <v>0</v>
      </c>
      <c r="S107" s="162">
        <f t="shared" si="19"/>
        <v>0</v>
      </c>
      <c r="T107" s="162"/>
      <c r="U107" s="162"/>
      <c r="V107" s="162">
        <f t="shared" si="20"/>
        <v>0</v>
      </c>
      <c r="W107" s="11"/>
      <c r="X107" s="11">
        <v>0</v>
      </c>
      <c r="Y107" s="10"/>
      <c r="Z107" s="11">
        <v>0</v>
      </c>
    </row>
    <row r="108" spans="1:26" ht="24.95" customHeight="1" x14ac:dyDescent="0.25">
      <c r="A108" s="169">
        <v>70</v>
      </c>
      <c r="B108" s="170" t="s">
        <v>167</v>
      </c>
      <c r="C108" s="184" t="s">
        <v>194</v>
      </c>
      <c r="D108" s="170" t="s">
        <v>195</v>
      </c>
      <c r="E108" s="170" t="s">
        <v>94</v>
      </c>
      <c r="F108" s="171">
        <v>239.2</v>
      </c>
      <c r="G108" s="172"/>
      <c r="H108" s="172"/>
      <c r="I108" s="173">
        <f t="shared" si="14"/>
        <v>0</v>
      </c>
      <c r="J108" s="173">
        <f t="shared" si="15"/>
        <v>0</v>
      </c>
      <c r="K108" s="10">
        <f t="shared" si="16"/>
        <v>0</v>
      </c>
      <c r="L108" s="10">
        <f t="shared" si="17"/>
        <v>0</v>
      </c>
      <c r="M108" s="10">
        <f t="shared" si="18"/>
        <v>0</v>
      </c>
      <c r="N108" s="11">
        <v>0</v>
      </c>
      <c r="O108" s="11"/>
      <c r="P108" s="162">
        <v>0</v>
      </c>
      <c r="Q108" s="162"/>
      <c r="R108" s="162">
        <v>0</v>
      </c>
      <c r="S108" s="162">
        <f t="shared" si="19"/>
        <v>0</v>
      </c>
      <c r="T108" s="162"/>
      <c r="U108" s="162"/>
      <c r="V108" s="162">
        <f t="shared" si="20"/>
        <v>0</v>
      </c>
      <c r="W108" s="11"/>
      <c r="X108" s="11">
        <v>0</v>
      </c>
      <c r="Y108" s="10"/>
      <c r="Z108" s="11">
        <v>0</v>
      </c>
    </row>
    <row r="109" spans="1:26" ht="24.95" customHeight="1" x14ac:dyDescent="0.25">
      <c r="A109" s="163">
        <v>71</v>
      </c>
      <c r="B109" s="164" t="s">
        <v>154</v>
      </c>
      <c r="C109" s="182" t="s">
        <v>196</v>
      </c>
      <c r="D109" s="164" t="s">
        <v>197</v>
      </c>
      <c r="E109" s="164" t="s">
        <v>99</v>
      </c>
      <c r="F109" s="165">
        <v>1.1319999999999999</v>
      </c>
      <c r="G109" s="166"/>
      <c r="H109" s="166"/>
      <c r="I109" s="167">
        <f t="shared" si="14"/>
        <v>0</v>
      </c>
      <c r="J109" s="167">
        <f t="shared" si="15"/>
        <v>0</v>
      </c>
      <c r="K109" s="10">
        <f t="shared" si="16"/>
        <v>0</v>
      </c>
      <c r="L109" s="10">
        <f t="shared" si="17"/>
        <v>0</v>
      </c>
      <c r="M109" s="10">
        <f t="shared" si="18"/>
        <v>0</v>
      </c>
      <c r="N109" s="11">
        <v>0</v>
      </c>
      <c r="O109" s="11"/>
      <c r="P109" s="162">
        <v>0</v>
      </c>
      <c r="Q109" s="162"/>
      <c r="R109" s="162">
        <v>0</v>
      </c>
      <c r="S109" s="162">
        <f t="shared" si="19"/>
        <v>0</v>
      </c>
      <c r="T109" s="162"/>
      <c r="U109" s="162"/>
      <c r="V109" s="162">
        <f t="shared" si="20"/>
        <v>0</v>
      </c>
      <c r="W109" s="11"/>
      <c r="X109" s="11">
        <v>0</v>
      </c>
      <c r="Y109" s="10"/>
      <c r="Z109" s="11">
        <v>0</v>
      </c>
    </row>
    <row r="110" spans="1:26" x14ac:dyDescent="0.25">
      <c r="A110" s="159"/>
      <c r="B110" s="11"/>
      <c r="C110" s="160" t="s">
        <v>152</v>
      </c>
      <c r="D110" s="161" t="s">
        <v>153</v>
      </c>
      <c r="E110" s="12"/>
      <c r="F110" s="158"/>
      <c r="G110" s="149">
        <f>ROUND((SUM(L87:L109))/1,2)</f>
        <v>0</v>
      </c>
      <c r="H110" s="149">
        <f>ROUND((SUM(M87:M109))/1,2)</f>
        <v>0</v>
      </c>
      <c r="I110" s="149">
        <f>ROUND((SUM(I87:I109))/1,2)</f>
        <v>0</v>
      </c>
      <c r="J110" s="149"/>
      <c r="K110" s="12"/>
      <c r="L110" s="12">
        <f>ROUND((SUM(L87:L109))/1,2)</f>
        <v>0</v>
      </c>
      <c r="M110" s="12">
        <f>ROUND((SUM(M87:M109))/1,2)</f>
        <v>0</v>
      </c>
      <c r="N110" s="12"/>
      <c r="O110" s="12"/>
      <c r="P110" s="158"/>
      <c r="Q110" s="158"/>
      <c r="R110" s="158"/>
      <c r="S110" s="158">
        <f>ROUND((SUM(S87:S109))/1,2)</f>
        <v>0.11</v>
      </c>
      <c r="T110" s="158"/>
      <c r="U110" s="158"/>
      <c r="V110" s="158">
        <f>ROUND((SUM(V87:V109))/1,2)</f>
        <v>0</v>
      </c>
      <c r="W110" s="11"/>
      <c r="X110" s="11"/>
      <c r="Y110" s="10"/>
      <c r="Z110" s="11"/>
    </row>
    <row r="111" spans="1:26" x14ac:dyDescent="0.25">
      <c r="A111" s="159"/>
      <c r="B111" s="11"/>
      <c r="C111" s="183"/>
      <c r="D111" s="11"/>
      <c r="E111" s="11"/>
      <c r="F111" s="162"/>
      <c r="G111" s="10"/>
      <c r="H111" s="10"/>
      <c r="I111" s="10"/>
      <c r="J111" s="10"/>
      <c r="K111" s="11"/>
      <c r="L111" s="11"/>
      <c r="M111" s="11"/>
      <c r="N111" s="11"/>
      <c r="O111" s="11"/>
      <c r="P111" s="162"/>
      <c r="Q111" s="162"/>
      <c r="R111" s="162"/>
      <c r="S111" s="162"/>
      <c r="T111" s="162"/>
      <c r="U111" s="162"/>
      <c r="V111" s="162"/>
      <c r="W111" s="11"/>
      <c r="X111" s="11"/>
      <c r="Y111" s="10"/>
      <c r="Z111" s="11"/>
    </row>
    <row r="112" spans="1:26" x14ac:dyDescent="0.25">
      <c r="A112" s="159"/>
      <c r="B112" s="11"/>
      <c r="C112" s="160" t="s">
        <v>198</v>
      </c>
      <c r="D112" s="161" t="s">
        <v>199</v>
      </c>
      <c r="E112" s="11"/>
      <c r="F112" s="162"/>
      <c r="G112" s="10"/>
      <c r="H112" s="10"/>
      <c r="I112" s="10"/>
      <c r="J112" s="10"/>
      <c r="K112" s="11"/>
      <c r="L112" s="11"/>
      <c r="M112" s="11"/>
      <c r="N112" s="11"/>
      <c r="O112" s="11"/>
      <c r="P112" s="162"/>
      <c r="Q112" s="162"/>
      <c r="R112" s="162"/>
      <c r="S112" s="162"/>
      <c r="T112" s="162"/>
      <c r="U112" s="162"/>
      <c r="V112" s="162"/>
      <c r="W112" s="11"/>
      <c r="X112" s="11"/>
      <c r="Y112" s="10"/>
      <c r="Z112" s="11"/>
    </row>
    <row r="113" spans="1:26" ht="24.95" customHeight="1" x14ac:dyDescent="0.25">
      <c r="A113" s="163">
        <v>72</v>
      </c>
      <c r="B113" s="164" t="s">
        <v>200</v>
      </c>
      <c r="C113" s="182" t="s">
        <v>201</v>
      </c>
      <c r="D113" s="164" t="s">
        <v>202</v>
      </c>
      <c r="E113" s="164" t="s">
        <v>94</v>
      </c>
      <c r="F113" s="165">
        <v>172.31200000000001</v>
      </c>
      <c r="G113" s="166"/>
      <c r="H113" s="166"/>
      <c r="I113" s="167">
        <f>ROUND(F113*(G113+H113),2)</f>
        <v>0</v>
      </c>
      <c r="J113" s="167">
        <f>ROUND(F113*(N113),2)</f>
        <v>0</v>
      </c>
      <c r="K113" s="10">
        <f>ROUND(F113*(O113),2)</f>
        <v>0</v>
      </c>
      <c r="L113" s="10">
        <f>ROUND(F113*(G113),2)</f>
        <v>0</v>
      </c>
      <c r="M113" s="10">
        <f>ROUND(F113*(H113),2)</f>
        <v>0</v>
      </c>
      <c r="N113" s="11">
        <v>0</v>
      </c>
      <c r="O113" s="11"/>
      <c r="P113" s="162">
        <v>1.085E-3</v>
      </c>
      <c r="Q113" s="162"/>
      <c r="R113" s="162">
        <v>1.085E-3</v>
      </c>
      <c r="S113" s="162">
        <f>ROUND(F113*(P113),3)</f>
        <v>0.187</v>
      </c>
      <c r="T113" s="162"/>
      <c r="U113" s="162"/>
      <c r="V113" s="162">
        <f>ROUND(F113*(X113),3)</f>
        <v>0</v>
      </c>
      <c r="W113" s="11"/>
      <c r="X113" s="11">
        <v>0</v>
      </c>
      <c r="Y113" s="10"/>
      <c r="Z113" s="11">
        <v>0</v>
      </c>
    </row>
    <row r="114" spans="1:26" ht="24.95" customHeight="1" x14ac:dyDescent="0.25">
      <c r="A114" s="169">
        <v>73</v>
      </c>
      <c r="B114" s="170" t="s">
        <v>41</v>
      </c>
      <c r="C114" s="184" t="s">
        <v>203</v>
      </c>
      <c r="D114" s="170" t="s">
        <v>356</v>
      </c>
      <c r="E114" s="170" t="s">
        <v>94</v>
      </c>
      <c r="F114" s="171">
        <v>396.31900000000002</v>
      </c>
      <c r="G114" s="172"/>
      <c r="H114" s="172"/>
      <c r="I114" s="173">
        <f>ROUND(F114*(G114+H114),2)</f>
        <v>0</v>
      </c>
      <c r="J114" s="173">
        <f>ROUND(F114*(N114),2)</f>
        <v>0</v>
      </c>
      <c r="K114" s="10">
        <f>ROUND(F114*(O114),2)</f>
        <v>0</v>
      </c>
      <c r="L114" s="10">
        <f>ROUND(F114*(G114),2)</f>
        <v>0</v>
      </c>
      <c r="M114" s="10">
        <f>ROUND(F114*(H114),2)</f>
        <v>0</v>
      </c>
      <c r="N114" s="11">
        <v>0</v>
      </c>
      <c r="O114" s="11"/>
      <c r="P114" s="162">
        <v>0</v>
      </c>
      <c r="Q114" s="162"/>
      <c r="R114" s="162">
        <v>0</v>
      </c>
      <c r="S114" s="162">
        <f>ROUND(F114*(P114),3)</f>
        <v>0</v>
      </c>
      <c r="T114" s="162"/>
      <c r="U114" s="162"/>
      <c r="V114" s="162">
        <f>ROUND(F114*(X114),3)</f>
        <v>0</v>
      </c>
      <c r="W114" s="11"/>
      <c r="X114" s="11">
        <v>0</v>
      </c>
      <c r="Y114" s="10"/>
      <c r="Z114" s="11">
        <v>0</v>
      </c>
    </row>
    <row r="115" spans="1:26" ht="24.95" customHeight="1" x14ac:dyDescent="0.25">
      <c r="A115" s="163">
        <v>74</v>
      </c>
      <c r="B115" s="164" t="s">
        <v>205</v>
      </c>
      <c r="C115" s="182" t="s">
        <v>206</v>
      </c>
      <c r="D115" s="164" t="s">
        <v>207</v>
      </c>
      <c r="E115" s="164" t="s">
        <v>99</v>
      </c>
      <c r="F115" s="165">
        <v>2.5779999999999998</v>
      </c>
      <c r="G115" s="166"/>
      <c r="H115" s="166"/>
      <c r="I115" s="167">
        <f>ROUND(F115*(G115+H115),2)</f>
        <v>0</v>
      </c>
      <c r="J115" s="167">
        <f>ROUND(F115*(N115),2)</f>
        <v>0</v>
      </c>
      <c r="K115" s="10">
        <f>ROUND(F115*(O115),2)</f>
        <v>0</v>
      </c>
      <c r="L115" s="10">
        <f>ROUND(F115*(G115),2)</f>
        <v>0</v>
      </c>
      <c r="M115" s="10">
        <f>ROUND(F115*(H115),2)</f>
        <v>0</v>
      </c>
      <c r="N115" s="11">
        <v>0</v>
      </c>
      <c r="O115" s="11"/>
      <c r="P115" s="162">
        <v>0</v>
      </c>
      <c r="Q115" s="162"/>
      <c r="R115" s="162">
        <v>0</v>
      </c>
      <c r="S115" s="162">
        <f>ROUND(F115*(P115),3)</f>
        <v>0</v>
      </c>
      <c r="T115" s="162"/>
      <c r="U115" s="162"/>
      <c r="V115" s="162">
        <f>ROUND(F115*(X115),3)</f>
        <v>0</v>
      </c>
      <c r="W115" s="11"/>
      <c r="X115" s="11">
        <v>0</v>
      </c>
      <c r="Y115" s="10"/>
      <c r="Z115" s="11">
        <v>0</v>
      </c>
    </row>
    <row r="116" spans="1:26" x14ac:dyDescent="0.25">
      <c r="A116" s="159"/>
      <c r="B116" s="11"/>
      <c r="C116" s="160" t="s">
        <v>198</v>
      </c>
      <c r="D116" s="161" t="s">
        <v>199</v>
      </c>
      <c r="E116" s="12"/>
      <c r="F116" s="158"/>
      <c r="G116" s="149">
        <f>ROUND((SUM(L112:L115))/1,2)</f>
        <v>0</v>
      </c>
      <c r="H116" s="149">
        <f>ROUND((SUM(M112:M115))/1,2)</f>
        <v>0</v>
      </c>
      <c r="I116" s="149">
        <f>ROUND((SUM(I112:I115))/1,2)</f>
        <v>0</v>
      </c>
      <c r="J116" s="149"/>
      <c r="K116" s="12"/>
      <c r="L116" s="12">
        <f>ROUND((SUM(L112:L115))/1,2)</f>
        <v>0</v>
      </c>
      <c r="M116" s="12">
        <f>ROUND((SUM(M112:M115))/1,2)</f>
        <v>0</v>
      </c>
      <c r="N116" s="12"/>
      <c r="O116" s="12"/>
      <c r="P116" s="158"/>
      <c r="Q116" s="158"/>
      <c r="R116" s="158"/>
      <c r="S116" s="158">
        <f>ROUND((SUM(S112:S115))/1,2)</f>
        <v>0.19</v>
      </c>
      <c r="T116" s="158"/>
      <c r="U116" s="158"/>
      <c r="V116" s="158">
        <f>ROUND((SUM(V112:V115))/1,2)</f>
        <v>0</v>
      </c>
      <c r="W116" s="11"/>
      <c r="X116" s="11"/>
      <c r="Y116" s="10"/>
      <c r="Z116" s="11"/>
    </row>
    <row r="117" spans="1:26" x14ac:dyDescent="0.25">
      <c r="A117" s="159"/>
      <c r="B117" s="11"/>
      <c r="C117" s="183"/>
      <c r="D117" s="11"/>
      <c r="E117" s="11"/>
      <c r="F117" s="162"/>
      <c r="G117" s="10"/>
      <c r="H117" s="10"/>
      <c r="I117" s="10"/>
      <c r="J117" s="10"/>
      <c r="K117" s="11"/>
      <c r="L117" s="11"/>
      <c r="M117" s="11"/>
      <c r="N117" s="11"/>
      <c r="O117" s="11"/>
      <c r="P117" s="162"/>
      <c r="Q117" s="162"/>
      <c r="R117" s="162"/>
      <c r="S117" s="162"/>
      <c r="T117" s="162"/>
      <c r="U117" s="162"/>
      <c r="V117" s="162"/>
      <c r="W117" s="11"/>
      <c r="X117" s="11"/>
      <c r="Y117" s="10"/>
      <c r="Z117" s="11"/>
    </row>
    <row r="118" spans="1:26" x14ac:dyDescent="0.25">
      <c r="A118" s="159"/>
      <c r="B118" s="11"/>
      <c r="C118" s="160" t="s">
        <v>208</v>
      </c>
      <c r="D118" s="161" t="s">
        <v>209</v>
      </c>
      <c r="E118" s="11"/>
      <c r="F118" s="162"/>
      <c r="G118" s="10"/>
      <c r="H118" s="10"/>
      <c r="I118" s="10"/>
      <c r="J118" s="10"/>
      <c r="K118" s="11"/>
      <c r="L118" s="11"/>
      <c r="M118" s="11"/>
      <c r="N118" s="11"/>
      <c r="O118" s="11"/>
      <c r="P118" s="162"/>
      <c r="Q118" s="162"/>
      <c r="R118" s="162"/>
      <c r="S118" s="162"/>
      <c r="T118" s="162"/>
      <c r="U118" s="162"/>
      <c r="V118" s="162"/>
      <c r="W118" s="11"/>
      <c r="X118" s="11"/>
      <c r="Y118" s="10"/>
      <c r="Z118" s="11"/>
    </row>
    <row r="119" spans="1:26" ht="24.95" customHeight="1" x14ac:dyDescent="0.25">
      <c r="A119" s="163">
        <v>75</v>
      </c>
      <c r="B119" s="164" t="s">
        <v>210</v>
      </c>
      <c r="C119" s="182" t="s">
        <v>211</v>
      </c>
      <c r="D119" s="164" t="s">
        <v>212</v>
      </c>
      <c r="E119" s="164" t="s">
        <v>94</v>
      </c>
      <c r="F119" s="165">
        <v>177.15600000000001</v>
      </c>
      <c r="G119" s="166"/>
      <c r="H119" s="166"/>
      <c r="I119" s="167">
        <f t="shared" ref="I119:I127" si="21">ROUND(F119*(G119+H119),2)</f>
        <v>0</v>
      </c>
      <c r="J119" s="167">
        <f t="shared" ref="J119:J127" si="22">ROUND(F119*(N119),2)</f>
        <v>0</v>
      </c>
      <c r="K119" s="10">
        <f t="shared" ref="K119:K127" si="23">ROUND(F119*(O119),2)</f>
        <v>0</v>
      </c>
      <c r="L119" s="10">
        <f t="shared" ref="L119:L127" si="24">ROUND(F119*(G119),2)</f>
        <v>0</v>
      </c>
      <c r="M119" s="10">
        <f t="shared" ref="M119:M127" si="25">ROUND(F119*(H119),2)</f>
        <v>0</v>
      </c>
      <c r="N119" s="11">
        <v>0</v>
      </c>
      <c r="O119" s="11"/>
      <c r="P119" s="162">
        <v>0</v>
      </c>
      <c r="Q119" s="162"/>
      <c r="R119" s="162">
        <v>0</v>
      </c>
      <c r="S119" s="162">
        <f t="shared" ref="S119:S127" si="26">ROUND(F119*(P119),3)</f>
        <v>0</v>
      </c>
      <c r="T119" s="162"/>
      <c r="U119" s="162"/>
      <c r="V119" s="162">
        <f t="shared" ref="V119:V127" si="27">ROUND(F119*(X119),3)</f>
        <v>0.88600000000000001</v>
      </c>
      <c r="W119" s="11"/>
      <c r="X119" s="11">
        <v>5.0000000000000001E-3</v>
      </c>
      <c r="Y119" s="10"/>
      <c r="Z119" s="11">
        <v>0</v>
      </c>
    </row>
    <row r="120" spans="1:26" ht="24.95" customHeight="1" x14ac:dyDescent="0.25">
      <c r="A120" s="163">
        <v>76</v>
      </c>
      <c r="B120" s="164" t="s">
        <v>210</v>
      </c>
      <c r="C120" s="182" t="s">
        <v>213</v>
      </c>
      <c r="D120" s="164" t="s">
        <v>214</v>
      </c>
      <c r="E120" s="164" t="s">
        <v>34</v>
      </c>
      <c r="F120" s="165">
        <v>5.85</v>
      </c>
      <c r="G120" s="166"/>
      <c r="H120" s="166"/>
      <c r="I120" s="167">
        <f t="shared" si="21"/>
        <v>0</v>
      </c>
      <c r="J120" s="167">
        <f t="shared" si="22"/>
        <v>0</v>
      </c>
      <c r="K120" s="10">
        <f t="shared" si="23"/>
        <v>0</v>
      </c>
      <c r="L120" s="10">
        <f t="shared" si="24"/>
        <v>0</v>
      </c>
      <c r="M120" s="10">
        <f t="shared" si="25"/>
        <v>0</v>
      </c>
      <c r="N120" s="11">
        <v>0</v>
      </c>
      <c r="O120" s="11"/>
      <c r="P120" s="162">
        <v>0</v>
      </c>
      <c r="Q120" s="162"/>
      <c r="R120" s="162">
        <v>0</v>
      </c>
      <c r="S120" s="162">
        <f t="shared" si="26"/>
        <v>0</v>
      </c>
      <c r="T120" s="162"/>
      <c r="U120" s="162"/>
      <c r="V120" s="162">
        <f t="shared" si="27"/>
        <v>0.14000000000000001</v>
      </c>
      <c r="W120" s="11"/>
      <c r="X120" s="11">
        <v>2.4E-2</v>
      </c>
      <c r="Y120" s="10"/>
      <c r="Z120" s="11">
        <v>0</v>
      </c>
    </row>
    <row r="121" spans="1:26" ht="24.95" customHeight="1" x14ac:dyDescent="0.25">
      <c r="A121" s="163">
        <v>77</v>
      </c>
      <c r="B121" s="164" t="s">
        <v>215</v>
      </c>
      <c r="C121" s="182" t="s">
        <v>216</v>
      </c>
      <c r="D121" s="164" t="s">
        <v>217</v>
      </c>
      <c r="E121" s="164" t="s">
        <v>34</v>
      </c>
      <c r="F121" s="165">
        <v>330</v>
      </c>
      <c r="G121" s="166"/>
      <c r="H121" s="166"/>
      <c r="I121" s="167">
        <f t="shared" si="21"/>
        <v>0</v>
      </c>
      <c r="J121" s="167">
        <f t="shared" si="22"/>
        <v>0</v>
      </c>
      <c r="K121" s="10">
        <f t="shared" si="23"/>
        <v>0</v>
      </c>
      <c r="L121" s="10">
        <f t="shared" si="24"/>
        <v>0</v>
      </c>
      <c r="M121" s="10">
        <f t="shared" si="25"/>
        <v>0</v>
      </c>
      <c r="N121" s="11">
        <v>0</v>
      </c>
      <c r="O121" s="11"/>
      <c r="P121" s="162">
        <v>2.5999999999999998E-4</v>
      </c>
      <c r="Q121" s="162"/>
      <c r="R121" s="162">
        <v>2.5999999999999998E-4</v>
      </c>
      <c r="S121" s="162">
        <f t="shared" si="26"/>
        <v>8.5999999999999993E-2</v>
      </c>
      <c r="T121" s="162"/>
      <c r="U121" s="162"/>
      <c r="V121" s="162">
        <f t="shared" si="27"/>
        <v>0</v>
      </c>
      <c r="W121" s="11"/>
      <c r="X121" s="11">
        <v>0</v>
      </c>
      <c r="Y121" s="10"/>
      <c r="Z121" s="11">
        <v>0</v>
      </c>
    </row>
    <row r="122" spans="1:26" ht="24.95" customHeight="1" x14ac:dyDescent="0.25">
      <c r="A122" s="163">
        <v>78</v>
      </c>
      <c r="B122" s="164" t="s">
        <v>215</v>
      </c>
      <c r="C122" s="182" t="s">
        <v>218</v>
      </c>
      <c r="D122" s="164" t="s">
        <v>219</v>
      </c>
      <c r="E122" s="164" t="s">
        <v>34</v>
      </c>
      <c r="F122" s="165">
        <v>94.1</v>
      </c>
      <c r="G122" s="166"/>
      <c r="H122" s="166"/>
      <c r="I122" s="167">
        <f t="shared" si="21"/>
        <v>0</v>
      </c>
      <c r="J122" s="167">
        <f t="shared" si="22"/>
        <v>0</v>
      </c>
      <c r="K122" s="10">
        <f t="shared" si="23"/>
        <v>0</v>
      </c>
      <c r="L122" s="10">
        <f t="shared" si="24"/>
        <v>0</v>
      </c>
      <c r="M122" s="10">
        <f t="shared" si="25"/>
        <v>0</v>
      </c>
      <c r="N122" s="11">
        <v>0</v>
      </c>
      <c r="O122" s="11"/>
      <c r="P122" s="162">
        <v>2.5999999999999998E-4</v>
      </c>
      <c r="Q122" s="162"/>
      <c r="R122" s="162">
        <v>2.5999999999999998E-4</v>
      </c>
      <c r="S122" s="162">
        <f t="shared" si="26"/>
        <v>2.4E-2</v>
      </c>
      <c r="T122" s="162"/>
      <c r="U122" s="162"/>
      <c r="V122" s="162">
        <f t="shared" si="27"/>
        <v>0</v>
      </c>
      <c r="W122" s="11"/>
      <c r="X122" s="11">
        <v>0</v>
      </c>
      <c r="Y122" s="10"/>
      <c r="Z122" s="11">
        <v>0</v>
      </c>
    </row>
    <row r="123" spans="1:26" ht="24.95" customHeight="1" x14ac:dyDescent="0.25">
      <c r="A123" s="169">
        <v>79</v>
      </c>
      <c r="B123" s="170" t="s">
        <v>41</v>
      </c>
      <c r="C123" s="184" t="s">
        <v>220</v>
      </c>
      <c r="D123" s="170" t="s">
        <v>221</v>
      </c>
      <c r="E123" s="170" t="s">
        <v>28</v>
      </c>
      <c r="F123" s="171">
        <v>9.8970000000000002</v>
      </c>
      <c r="G123" s="172"/>
      <c r="H123" s="172"/>
      <c r="I123" s="173">
        <f t="shared" si="21"/>
        <v>0</v>
      </c>
      <c r="J123" s="173">
        <f t="shared" si="22"/>
        <v>0</v>
      </c>
      <c r="K123" s="10">
        <f t="shared" si="23"/>
        <v>0</v>
      </c>
      <c r="L123" s="10">
        <f t="shared" si="24"/>
        <v>0</v>
      </c>
      <c r="M123" s="10">
        <f t="shared" si="25"/>
        <v>0</v>
      </c>
      <c r="N123" s="11">
        <v>0</v>
      </c>
      <c r="O123" s="11"/>
      <c r="P123" s="162">
        <v>0</v>
      </c>
      <c r="Q123" s="162"/>
      <c r="R123" s="162">
        <v>0</v>
      </c>
      <c r="S123" s="162">
        <f t="shared" si="26"/>
        <v>0</v>
      </c>
      <c r="T123" s="162"/>
      <c r="U123" s="162"/>
      <c r="V123" s="162">
        <f t="shared" si="27"/>
        <v>0</v>
      </c>
      <c r="W123" s="11"/>
      <c r="X123" s="11">
        <v>0</v>
      </c>
      <c r="Y123" s="10"/>
      <c r="Z123" s="11">
        <v>0</v>
      </c>
    </row>
    <row r="124" spans="1:26" ht="24.95" customHeight="1" x14ac:dyDescent="0.25">
      <c r="A124" s="163">
        <v>80</v>
      </c>
      <c r="B124" s="164" t="s">
        <v>31</v>
      </c>
      <c r="C124" s="182" t="s">
        <v>222</v>
      </c>
      <c r="D124" s="164" t="s">
        <v>223</v>
      </c>
      <c r="E124" s="164" t="s">
        <v>94</v>
      </c>
      <c r="F124" s="165">
        <v>197</v>
      </c>
      <c r="G124" s="166"/>
      <c r="H124" s="166"/>
      <c r="I124" s="167">
        <f t="shared" si="21"/>
        <v>0</v>
      </c>
      <c r="J124" s="167">
        <f t="shared" si="22"/>
        <v>0</v>
      </c>
      <c r="K124" s="10">
        <f t="shared" si="23"/>
        <v>0</v>
      </c>
      <c r="L124" s="10">
        <f t="shared" si="24"/>
        <v>0</v>
      </c>
      <c r="M124" s="10">
        <f t="shared" si="25"/>
        <v>0</v>
      </c>
      <c r="N124" s="11">
        <v>0</v>
      </c>
      <c r="O124" s="11"/>
      <c r="P124" s="162">
        <v>0</v>
      </c>
      <c r="Q124" s="162"/>
      <c r="R124" s="162">
        <v>0</v>
      </c>
      <c r="S124" s="162">
        <f t="shared" si="26"/>
        <v>0</v>
      </c>
      <c r="T124" s="162"/>
      <c r="U124" s="162"/>
      <c r="V124" s="162">
        <f t="shared" si="27"/>
        <v>0</v>
      </c>
      <c r="W124" s="11"/>
      <c r="X124" s="11">
        <v>0</v>
      </c>
      <c r="Y124" s="10"/>
      <c r="Z124" s="11">
        <v>0</v>
      </c>
    </row>
    <row r="125" spans="1:26" ht="24.95" customHeight="1" x14ac:dyDescent="0.25">
      <c r="A125" s="169">
        <v>81</v>
      </c>
      <c r="B125" s="170" t="s">
        <v>41</v>
      </c>
      <c r="C125" s="184" t="s">
        <v>224</v>
      </c>
      <c r="D125" s="170" t="s">
        <v>225</v>
      </c>
      <c r="E125" s="170" t="s">
        <v>94</v>
      </c>
      <c r="F125" s="171">
        <v>216.7</v>
      </c>
      <c r="G125" s="172"/>
      <c r="H125" s="172"/>
      <c r="I125" s="173">
        <f t="shared" si="21"/>
        <v>0</v>
      </c>
      <c r="J125" s="173">
        <f t="shared" si="22"/>
        <v>0</v>
      </c>
      <c r="K125" s="10">
        <f t="shared" si="23"/>
        <v>0</v>
      </c>
      <c r="L125" s="10">
        <f t="shared" si="24"/>
        <v>0</v>
      </c>
      <c r="M125" s="10">
        <f t="shared" si="25"/>
        <v>0</v>
      </c>
      <c r="N125" s="11">
        <v>0</v>
      </c>
      <c r="O125" s="11"/>
      <c r="P125" s="162">
        <v>0</v>
      </c>
      <c r="Q125" s="162"/>
      <c r="R125" s="162">
        <v>0</v>
      </c>
      <c r="S125" s="162">
        <f t="shared" si="26"/>
        <v>0</v>
      </c>
      <c r="T125" s="162"/>
      <c r="U125" s="162"/>
      <c r="V125" s="162">
        <f t="shared" si="27"/>
        <v>0</v>
      </c>
      <c r="W125" s="11"/>
      <c r="X125" s="11">
        <v>0</v>
      </c>
      <c r="Y125" s="10"/>
      <c r="Z125" s="11">
        <v>0</v>
      </c>
    </row>
    <row r="126" spans="1:26" ht="50.1" customHeight="1" x14ac:dyDescent="0.25">
      <c r="A126" s="163">
        <v>82</v>
      </c>
      <c r="B126" s="164" t="s">
        <v>215</v>
      </c>
      <c r="C126" s="182" t="s">
        <v>226</v>
      </c>
      <c r="D126" s="164" t="s">
        <v>227</v>
      </c>
      <c r="E126" s="164" t="s">
        <v>28</v>
      </c>
      <c r="F126" s="165">
        <v>8.9969999999999999</v>
      </c>
      <c r="G126" s="166"/>
      <c r="H126" s="166"/>
      <c r="I126" s="167">
        <f t="shared" si="21"/>
        <v>0</v>
      </c>
      <c r="J126" s="167">
        <f t="shared" si="22"/>
        <v>0</v>
      </c>
      <c r="K126" s="10">
        <f t="shared" si="23"/>
        <v>0</v>
      </c>
      <c r="L126" s="10">
        <f t="shared" si="24"/>
        <v>0</v>
      </c>
      <c r="M126" s="10">
        <f t="shared" si="25"/>
        <v>0</v>
      </c>
      <c r="N126" s="11">
        <v>0</v>
      </c>
      <c r="O126" s="11"/>
      <c r="P126" s="162">
        <v>2.3099999999999999E-2</v>
      </c>
      <c r="Q126" s="162"/>
      <c r="R126" s="162">
        <v>2.3099999999999999E-2</v>
      </c>
      <c r="S126" s="162">
        <f t="shared" si="26"/>
        <v>0.20799999999999999</v>
      </c>
      <c r="T126" s="162"/>
      <c r="U126" s="162"/>
      <c r="V126" s="162">
        <f t="shared" si="27"/>
        <v>0</v>
      </c>
      <c r="W126" s="11"/>
      <c r="X126" s="11">
        <v>0</v>
      </c>
      <c r="Y126" s="10"/>
      <c r="Z126" s="11">
        <v>0</v>
      </c>
    </row>
    <row r="127" spans="1:26" ht="24.95" customHeight="1" x14ac:dyDescent="0.25">
      <c r="A127" s="163">
        <v>83</v>
      </c>
      <c r="B127" s="164" t="s">
        <v>215</v>
      </c>
      <c r="C127" s="182" t="s">
        <v>228</v>
      </c>
      <c r="D127" s="164" t="s">
        <v>229</v>
      </c>
      <c r="E127" s="164" t="s">
        <v>99</v>
      </c>
      <c r="F127" s="165">
        <v>7.4710000000000001</v>
      </c>
      <c r="G127" s="166"/>
      <c r="H127" s="166"/>
      <c r="I127" s="167">
        <f t="shared" si="21"/>
        <v>0</v>
      </c>
      <c r="J127" s="167">
        <f t="shared" si="22"/>
        <v>0</v>
      </c>
      <c r="K127" s="10">
        <f t="shared" si="23"/>
        <v>0</v>
      </c>
      <c r="L127" s="10">
        <f t="shared" si="24"/>
        <v>0</v>
      </c>
      <c r="M127" s="10">
        <f t="shared" si="25"/>
        <v>0</v>
      </c>
      <c r="N127" s="11">
        <v>0</v>
      </c>
      <c r="O127" s="11"/>
      <c r="P127" s="162">
        <v>0</v>
      </c>
      <c r="Q127" s="162"/>
      <c r="R127" s="162">
        <v>0</v>
      </c>
      <c r="S127" s="162">
        <f t="shared" si="26"/>
        <v>0</v>
      </c>
      <c r="T127" s="162"/>
      <c r="U127" s="162"/>
      <c r="V127" s="162">
        <f t="shared" si="27"/>
        <v>0</v>
      </c>
      <c r="W127" s="11"/>
      <c r="X127" s="11">
        <v>0</v>
      </c>
      <c r="Y127" s="10"/>
      <c r="Z127" s="11">
        <v>0</v>
      </c>
    </row>
    <row r="128" spans="1:26" x14ac:dyDescent="0.25">
      <c r="A128" s="159"/>
      <c r="B128" s="11"/>
      <c r="C128" s="160" t="s">
        <v>208</v>
      </c>
      <c r="D128" s="161" t="s">
        <v>209</v>
      </c>
      <c r="E128" s="12"/>
      <c r="F128" s="158"/>
      <c r="G128" s="149">
        <f>ROUND((SUM(L118:L127))/1,2)</f>
        <v>0</v>
      </c>
      <c r="H128" s="149">
        <f>ROUND((SUM(M118:M127))/1,2)</f>
        <v>0</v>
      </c>
      <c r="I128" s="149">
        <f>ROUND((SUM(I118:I127))/1,2)</f>
        <v>0</v>
      </c>
      <c r="J128" s="149"/>
      <c r="K128" s="12"/>
      <c r="L128" s="12">
        <f>ROUND((SUM(L118:L127))/1,2)</f>
        <v>0</v>
      </c>
      <c r="M128" s="12">
        <f>ROUND((SUM(M118:M127))/1,2)</f>
        <v>0</v>
      </c>
      <c r="N128" s="12"/>
      <c r="O128" s="12"/>
      <c r="P128" s="158"/>
      <c r="Q128" s="158"/>
      <c r="R128" s="158"/>
      <c r="S128" s="158">
        <f>ROUND((SUM(S118:S127))/1,2)</f>
        <v>0.32</v>
      </c>
      <c r="T128" s="158"/>
      <c r="U128" s="158"/>
      <c r="V128" s="158">
        <f>ROUND((SUM(V118:V127))/1,2)</f>
        <v>1.03</v>
      </c>
      <c r="W128" s="11"/>
      <c r="X128" s="11"/>
      <c r="Y128" s="10"/>
      <c r="Z128" s="11"/>
    </row>
    <row r="129" spans="1:26" x14ac:dyDescent="0.25">
      <c r="A129" s="159"/>
      <c r="B129" s="11"/>
      <c r="C129" s="183"/>
      <c r="D129" s="11"/>
      <c r="E129" s="11"/>
      <c r="F129" s="162"/>
      <c r="G129" s="10"/>
      <c r="H129" s="10"/>
      <c r="I129" s="10"/>
      <c r="J129" s="10"/>
      <c r="K129" s="11"/>
      <c r="L129" s="11"/>
      <c r="M129" s="11"/>
      <c r="N129" s="11"/>
      <c r="O129" s="11"/>
      <c r="P129" s="162"/>
      <c r="Q129" s="162"/>
      <c r="R129" s="162"/>
      <c r="S129" s="162"/>
      <c r="T129" s="162"/>
      <c r="U129" s="162"/>
      <c r="V129" s="162"/>
      <c r="W129" s="11"/>
      <c r="X129" s="11"/>
      <c r="Y129" s="10"/>
      <c r="Z129" s="11"/>
    </row>
    <row r="130" spans="1:26" x14ac:dyDescent="0.25">
      <c r="A130" s="159"/>
      <c r="B130" s="11"/>
      <c r="C130" s="160" t="s">
        <v>230</v>
      </c>
      <c r="D130" s="161" t="s">
        <v>231</v>
      </c>
      <c r="E130" s="11"/>
      <c r="F130" s="162"/>
      <c r="G130" s="10"/>
      <c r="H130" s="10"/>
      <c r="I130" s="10"/>
      <c r="J130" s="10"/>
      <c r="K130" s="11"/>
      <c r="L130" s="11"/>
      <c r="M130" s="11"/>
      <c r="N130" s="11"/>
      <c r="O130" s="11"/>
      <c r="P130" s="162"/>
      <c r="Q130" s="162"/>
      <c r="R130" s="162"/>
      <c r="S130" s="162"/>
      <c r="T130" s="162"/>
      <c r="U130" s="162"/>
      <c r="V130" s="162"/>
      <c r="W130" s="11"/>
      <c r="X130" s="11"/>
      <c r="Y130" s="10"/>
      <c r="Z130" s="11"/>
    </row>
    <row r="131" spans="1:26" ht="24.95" customHeight="1" x14ac:dyDescent="0.25">
      <c r="A131" s="163">
        <v>84</v>
      </c>
      <c r="B131" s="164" t="s">
        <v>232</v>
      </c>
      <c r="C131" s="182" t="s">
        <v>233</v>
      </c>
      <c r="D131" s="164" t="s">
        <v>234</v>
      </c>
      <c r="E131" s="164" t="s">
        <v>94</v>
      </c>
      <c r="F131" s="165">
        <v>186.375</v>
      </c>
      <c r="G131" s="166"/>
      <c r="H131" s="166"/>
      <c r="I131" s="167">
        <f t="shared" ref="I131:I142" si="28">ROUND(F131*(G131+H131),2)</f>
        <v>0</v>
      </c>
      <c r="J131" s="167">
        <f t="shared" ref="J131:J142" si="29">ROUND(F131*(N131),2)</f>
        <v>0</v>
      </c>
      <c r="K131" s="10">
        <f t="shared" ref="K131:K142" si="30">ROUND(F131*(O131),2)</f>
        <v>0</v>
      </c>
      <c r="L131" s="10">
        <f t="shared" ref="L131:L142" si="31">ROUND(F131*(G131),2)</f>
        <v>0</v>
      </c>
      <c r="M131" s="10">
        <f t="shared" ref="M131:M142" si="32">ROUND(F131*(H131),2)</f>
        <v>0</v>
      </c>
      <c r="N131" s="11">
        <v>0</v>
      </c>
      <c r="O131" s="11"/>
      <c r="P131" s="162">
        <v>0</v>
      </c>
      <c r="Q131" s="162"/>
      <c r="R131" s="162">
        <v>0</v>
      </c>
      <c r="S131" s="162">
        <f t="shared" ref="S131:S142" si="33">ROUND(F131*(P131),3)</f>
        <v>0</v>
      </c>
      <c r="T131" s="162"/>
      <c r="U131" s="162"/>
      <c r="V131" s="162">
        <f t="shared" ref="V131:V142" si="34">ROUND(F131*(X131),3)</f>
        <v>1.4</v>
      </c>
      <c r="W131" s="11"/>
      <c r="X131" s="11">
        <v>7.5100000000000002E-3</v>
      </c>
      <c r="Y131" s="10"/>
      <c r="Z131" s="11">
        <v>0</v>
      </c>
    </row>
    <row r="132" spans="1:26" ht="24.95" customHeight="1" x14ac:dyDescent="0.25">
      <c r="A132" s="163">
        <v>85</v>
      </c>
      <c r="B132" s="164" t="s">
        <v>232</v>
      </c>
      <c r="C132" s="182" t="s">
        <v>235</v>
      </c>
      <c r="D132" s="164" t="s">
        <v>236</v>
      </c>
      <c r="E132" s="164" t="s">
        <v>34</v>
      </c>
      <c r="F132" s="165">
        <v>54.65</v>
      </c>
      <c r="G132" s="166"/>
      <c r="H132" s="166"/>
      <c r="I132" s="167">
        <f t="shared" si="28"/>
        <v>0</v>
      </c>
      <c r="J132" s="167">
        <f t="shared" si="29"/>
        <v>0</v>
      </c>
      <c r="K132" s="10">
        <f t="shared" si="30"/>
        <v>0</v>
      </c>
      <c r="L132" s="10">
        <f t="shared" si="31"/>
        <v>0</v>
      </c>
      <c r="M132" s="10">
        <f t="shared" si="32"/>
        <v>0</v>
      </c>
      <c r="N132" s="11">
        <v>0</v>
      </c>
      <c r="O132" s="11"/>
      <c r="P132" s="162">
        <v>0</v>
      </c>
      <c r="Q132" s="162"/>
      <c r="R132" s="162">
        <v>0</v>
      </c>
      <c r="S132" s="162">
        <f t="shared" si="33"/>
        <v>0</v>
      </c>
      <c r="T132" s="162"/>
      <c r="U132" s="162"/>
      <c r="V132" s="162">
        <f t="shared" si="34"/>
        <v>0.126</v>
      </c>
      <c r="W132" s="11"/>
      <c r="X132" s="11">
        <v>2.3E-3</v>
      </c>
      <c r="Y132" s="10"/>
      <c r="Z132" s="11">
        <v>0</v>
      </c>
    </row>
    <row r="133" spans="1:26" ht="24.95" customHeight="1" x14ac:dyDescent="0.25">
      <c r="A133" s="163">
        <v>86</v>
      </c>
      <c r="B133" s="164" t="s">
        <v>232</v>
      </c>
      <c r="C133" s="182" t="s">
        <v>237</v>
      </c>
      <c r="D133" s="164" t="s">
        <v>238</v>
      </c>
      <c r="E133" s="164" t="s">
        <v>38</v>
      </c>
      <c r="F133" s="165">
        <v>4</v>
      </c>
      <c r="G133" s="166"/>
      <c r="H133" s="166"/>
      <c r="I133" s="167">
        <f t="shared" si="28"/>
        <v>0</v>
      </c>
      <c r="J133" s="167">
        <f t="shared" si="29"/>
        <v>0</v>
      </c>
      <c r="K133" s="10">
        <f t="shared" si="30"/>
        <v>0</v>
      </c>
      <c r="L133" s="10">
        <f t="shared" si="31"/>
        <v>0</v>
      </c>
      <c r="M133" s="10">
        <f t="shared" si="32"/>
        <v>0</v>
      </c>
      <c r="N133" s="11">
        <v>0</v>
      </c>
      <c r="O133" s="11"/>
      <c r="P133" s="162">
        <v>0</v>
      </c>
      <c r="Q133" s="162"/>
      <c r="R133" s="162">
        <v>0</v>
      </c>
      <c r="S133" s="162">
        <f t="shared" si="33"/>
        <v>0</v>
      </c>
      <c r="T133" s="162"/>
      <c r="U133" s="162"/>
      <c r="V133" s="162">
        <f t="shared" si="34"/>
        <v>1.2E-2</v>
      </c>
      <c r="W133" s="11"/>
      <c r="X133" s="11">
        <v>3.0500000000000002E-3</v>
      </c>
      <c r="Y133" s="10"/>
      <c r="Z133" s="11">
        <v>0</v>
      </c>
    </row>
    <row r="134" spans="1:26" ht="24.95" customHeight="1" x14ac:dyDescent="0.25">
      <c r="A134" s="163">
        <v>87</v>
      </c>
      <c r="B134" s="164" t="s">
        <v>239</v>
      </c>
      <c r="C134" s="182" t="s">
        <v>240</v>
      </c>
      <c r="D134" s="164" t="s">
        <v>241</v>
      </c>
      <c r="E134" s="164" t="s">
        <v>34</v>
      </c>
      <c r="F134" s="165">
        <v>13.2</v>
      </c>
      <c r="G134" s="166"/>
      <c r="H134" s="166"/>
      <c r="I134" s="167">
        <f t="shared" si="28"/>
        <v>0</v>
      </c>
      <c r="J134" s="167">
        <f t="shared" si="29"/>
        <v>0</v>
      </c>
      <c r="K134" s="10">
        <f t="shared" si="30"/>
        <v>0</v>
      </c>
      <c r="L134" s="10">
        <f t="shared" si="31"/>
        <v>0</v>
      </c>
      <c r="M134" s="10">
        <f t="shared" si="32"/>
        <v>0</v>
      </c>
      <c r="N134" s="11">
        <v>0</v>
      </c>
      <c r="O134" s="11"/>
      <c r="P134" s="162">
        <v>3.0393999999999998E-3</v>
      </c>
      <c r="Q134" s="162"/>
      <c r="R134" s="162">
        <v>3.0393999999999998E-3</v>
      </c>
      <c r="S134" s="162">
        <f t="shared" si="33"/>
        <v>0.04</v>
      </c>
      <c r="T134" s="162"/>
      <c r="U134" s="162"/>
      <c r="V134" s="162">
        <f t="shared" si="34"/>
        <v>0</v>
      </c>
      <c r="W134" s="11"/>
      <c r="X134" s="11">
        <v>0</v>
      </c>
      <c r="Y134" s="10"/>
      <c r="Z134" s="11">
        <v>0</v>
      </c>
    </row>
    <row r="135" spans="1:26" ht="24.95" customHeight="1" x14ac:dyDescent="0.25">
      <c r="A135" s="163">
        <v>88</v>
      </c>
      <c r="B135" s="164" t="s">
        <v>239</v>
      </c>
      <c r="C135" s="182" t="s">
        <v>242</v>
      </c>
      <c r="D135" s="164" t="s">
        <v>243</v>
      </c>
      <c r="E135" s="164" t="s">
        <v>34</v>
      </c>
      <c r="F135" s="165">
        <v>41.3</v>
      </c>
      <c r="G135" s="166"/>
      <c r="H135" s="166"/>
      <c r="I135" s="167">
        <f t="shared" si="28"/>
        <v>0</v>
      </c>
      <c r="J135" s="167">
        <f t="shared" si="29"/>
        <v>0</v>
      </c>
      <c r="K135" s="10">
        <f t="shared" si="30"/>
        <v>0</v>
      </c>
      <c r="L135" s="10">
        <f t="shared" si="31"/>
        <v>0</v>
      </c>
      <c r="M135" s="10">
        <f t="shared" si="32"/>
        <v>0</v>
      </c>
      <c r="N135" s="11">
        <v>0</v>
      </c>
      <c r="O135" s="11"/>
      <c r="P135" s="162">
        <v>1.8407324E-3</v>
      </c>
      <c r="Q135" s="162"/>
      <c r="R135" s="162">
        <v>1.8407324E-3</v>
      </c>
      <c r="S135" s="162">
        <f t="shared" si="33"/>
        <v>7.5999999999999998E-2</v>
      </c>
      <c r="T135" s="162"/>
      <c r="U135" s="162"/>
      <c r="V135" s="162">
        <f t="shared" si="34"/>
        <v>0</v>
      </c>
      <c r="W135" s="11"/>
      <c r="X135" s="11">
        <v>0</v>
      </c>
      <c r="Y135" s="10"/>
      <c r="Z135" s="11">
        <v>0</v>
      </c>
    </row>
    <row r="136" spans="1:26" ht="24.95" customHeight="1" x14ac:dyDescent="0.25">
      <c r="A136" s="163">
        <v>89</v>
      </c>
      <c r="B136" s="164" t="s">
        <v>31</v>
      </c>
      <c r="C136" s="182" t="s">
        <v>244</v>
      </c>
      <c r="D136" s="164" t="s">
        <v>245</v>
      </c>
      <c r="E136" s="164" t="s">
        <v>38</v>
      </c>
      <c r="F136" s="165">
        <v>4</v>
      </c>
      <c r="G136" s="166"/>
      <c r="H136" s="166"/>
      <c r="I136" s="167">
        <f t="shared" si="28"/>
        <v>0</v>
      </c>
      <c r="J136" s="167">
        <f t="shared" si="29"/>
        <v>0</v>
      </c>
      <c r="K136" s="10">
        <f t="shared" si="30"/>
        <v>0</v>
      </c>
      <c r="L136" s="10">
        <f t="shared" si="31"/>
        <v>0</v>
      </c>
      <c r="M136" s="10">
        <f t="shared" si="32"/>
        <v>0</v>
      </c>
      <c r="N136" s="11">
        <v>0</v>
      </c>
      <c r="O136" s="11"/>
      <c r="P136" s="162">
        <v>0</v>
      </c>
      <c r="Q136" s="162"/>
      <c r="R136" s="162">
        <v>0</v>
      </c>
      <c r="S136" s="162">
        <f t="shared" si="33"/>
        <v>0</v>
      </c>
      <c r="T136" s="162"/>
      <c r="U136" s="162"/>
      <c r="V136" s="162">
        <f t="shared" si="34"/>
        <v>0</v>
      </c>
      <c r="W136" s="11"/>
      <c r="X136" s="11">
        <v>0</v>
      </c>
      <c r="Y136" s="10"/>
      <c r="Z136" s="11">
        <v>0</v>
      </c>
    </row>
    <row r="137" spans="1:26" ht="24.95" customHeight="1" x14ac:dyDescent="0.25">
      <c r="A137" s="163">
        <v>90</v>
      </c>
      <c r="B137" s="164" t="s">
        <v>31</v>
      </c>
      <c r="C137" s="182" t="s">
        <v>246</v>
      </c>
      <c r="D137" s="164" t="s">
        <v>247</v>
      </c>
      <c r="E137" s="164" t="s">
        <v>34</v>
      </c>
      <c r="F137" s="165">
        <v>13.2</v>
      </c>
      <c r="G137" s="166"/>
      <c r="H137" s="166"/>
      <c r="I137" s="167">
        <f t="shared" si="28"/>
        <v>0</v>
      </c>
      <c r="J137" s="167">
        <f t="shared" si="29"/>
        <v>0</v>
      </c>
      <c r="K137" s="10">
        <f t="shared" si="30"/>
        <v>0</v>
      </c>
      <c r="L137" s="10">
        <f t="shared" si="31"/>
        <v>0</v>
      </c>
      <c r="M137" s="10">
        <f t="shared" si="32"/>
        <v>0</v>
      </c>
      <c r="N137" s="11">
        <v>0</v>
      </c>
      <c r="O137" s="11"/>
      <c r="P137" s="162">
        <v>0</v>
      </c>
      <c r="Q137" s="162"/>
      <c r="R137" s="162">
        <v>0</v>
      </c>
      <c r="S137" s="162">
        <f t="shared" si="33"/>
        <v>0</v>
      </c>
      <c r="T137" s="162"/>
      <c r="U137" s="162"/>
      <c r="V137" s="162">
        <f t="shared" si="34"/>
        <v>0</v>
      </c>
      <c r="W137" s="11"/>
      <c r="X137" s="11">
        <v>0</v>
      </c>
      <c r="Y137" s="10"/>
      <c r="Z137" s="11">
        <v>0</v>
      </c>
    </row>
    <row r="138" spans="1:26" ht="24.95" customHeight="1" x14ac:dyDescent="0.25">
      <c r="A138" s="163">
        <v>91</v>
      </c>
      <c r="B138" s="164" t="s">
        <v>31</v>
      </c>
      <c r="C138" s="182" t="s">
        <v>248</v>
      </c>
      <c r="D138" s="164" t="s">
        <v>249</v>
      </c>
      <c r="E138" s="164" t="s">
        <v>38</v>
      </c>
      <c r="F138" s="165">
        <v>2</v>
      </c>
      <c r="G138" s="166"/>
      <c r="H138" s="166"/>
      <c r="I138" s="167">
        <f t="shared" si="28"/>
        <v>0</v>
      </c>
      <c r="J138" s="167">
        <f t="shared" si="29"/>
        <v>0</v>
      </c>
      <c r="K138" s="10">
        <f t="shared" si="30"/>
        <v>0</v>
      </c>
      <c r="L138" s="10">
        <f t="shared" si="31"/>
        <v>0</v>
      </c>
      <c r="M138" s="10">
        <f t="shared" si="32"/>
        <v>0</v>
      </c>
      <c r="N138" s="11">
        <v>0</v>
      </c>
      <c r="O138" s="11"/>
      <c r="P138" s="162">
        <v>0</v>
      </c>
      <c r="Q138" s="162"/>
      <c r="R138" s="162">
        <v>0</v>
      </c>
      <c r="S138" s="162">
        <f t="shared" si="33"/>
        <v>0</v>
      </c>
      <c r="T138" s="162"/>
      <c r="U138" s="162"/>
      <c r="V138" s="162">
        <f t="shared" si="34"/>
        <v>0</v>
      </c>
      <c r="W138" s="11"/>
      <c r="X138" s="11">
        <v>0</v>
      </c>
      <c r="Y138" s="10"/>
      <c r="Z138" s="11">
        <v>0</v>
      </c>
    </row>
    <row r="139" spans="1:26" ht="24.95" customHeight="1" x14ac:dyDescent="0.25">
      <c r="A139" s="163">
        <v>92</v>
      </c>
      <c r="B139" s="164" t="s">
        <v>31</v>
      </c>
      <c r="C139" s="182" t="s">
        <v>250</v>
      </c>
      <c r="D139" s="164" t="s">
        <v>251</v>
      </c>
      <c r="E139" s="164" t="s">
        <v>38</v>
      </c>
      <c r="F139" s="165">
        <v>6</v>
      </c>
      <c r="G139" s="166"/>
      <c r="H139" s="166"/>
      <c r="I139" s="167">
        <f t="shared" si="28"/>
        <v>0</v>
      </c>
      <c r="J139" s="167">
        <f t="shared" si="29"/>
        <v>0</v>
      </c>
      <c r="K139" s="10">
        <f t="shared" si="30"/>
        <v>0</v>
      </c>
      <c r="L139" s="10">
        <f t="shared" si="31"/>
        <v>0</v>
      </c>
      <c r="M139" s="10">
        <f t="shared" si="32"/>
        <v>0</v>
      </c>
      <c r="N139" s="11">
        <v>0</v>
      </c>
      <c r="O139" s="11"/>
      <c r="P139" s="162">
        <v>0</v>
      </c>
      <c r="Q139" s="162"/>
      <c r="R139" s="162">
        <v>0</v>
      </c>
      <c r="S139" s="162">
        <f t="shared" si="33"/>
        <v>0</v>
      </c>
      <c r="T139" s="162"/>
      <c r="U139" s="162"/>
      <c r="V139" s="162">
        <f t="shared" si="34"/>
        <v>0</v>
      </c>
      <c r="W139" s="11"/>
      <c r="X139" s="11">
        <v>0</v>
      </c>
      <c r="Y139" s="10"/>
      <c r="Z139" s="11">
        <v>0</v>
      </c>
    </row>
    <row r="140" spans="1:26" ht="24.95" customHeight="1" x14ac:dyDescent="0.25">
      <c r="A140" s="169">
        <v>93</v>
      </c>
      <c r="B140" s="170" t="s">
        <v>252</v>
      </c>
      <c r="C140" s="184" t="s">
        <v>253</v>
      </c>
      <c r="D140" s="170" t="s">
        <v>254</v>
      </c>
      <c r="E140" s="170" t="s">
        <v>38</v>
      </c>
      <c r="F140" s="171">
        <v>6</v>
      </c>
      <c r="G140" s="172"/>
      <c r="H140" s="172"/>
      <c r="I140" s="173">
        <f t="shared" si="28"/>
        <v>0</v>
      </c>
      <c r="J140" s="173">
        <f t="shared" si="29"/>
        <v>0</v>
      </c>
      <c r="K140" s="10">
        <f t="shared" si="30"/>
        <v>0</v>
      </c>
      <c r="L140" s="10">
        <f t="shared" si="31"/>
        <v>0</v>
      </c>
      <c r="M140" s="10">
        <f t="shared" si="32"/>
        <v>0</v>
      </c>
      <c r="N140" s="11">
        <v>0</v>
      </c>
      <c r="O140" s="11"/>
      <c r="P140" s="162">
        <v>0</v>
      </c>
      <c r="Q140" s="162"/>
      <c r="R140" s="162">
        <v>0</v>
      </c>
      <c r="S140" s="162">
        <f t="shared" si="33"/>
        <v>0</v>
      </c>
      <c r="T140" s="162"/>
      <c r="U140" s="162"/>
      <c r="V140" s="162">
        <f t="shared" si="34"/>
        <v>0</v>
      </c>
      <c r="W140" s="11"/>
      <c r="X140" s="11">
        <v>0</v>
      </c>
      <c r="Y140" s="10"/>
      <c r="Z140" s="11">
        <v>0</v>
      </c>
    </row>
    <row r="141" spans="1:26" ht="24.95" customHeight="1" x14ac:dyDescent="0.25">
      <c r="A141" s="163">
        <v>94</v>
      </c>
      <c r="B141" s="164" t="s">
        <v>31</v>
      </c>
      <c r="C141" s="182" t="s">
        <v>255</v>
      </c>
      <c r="D141" s="164" t="s">
        <v>256</v>
      </c>
      <c r="E141" s="164" t="s">
        <v>34</v>
      </c>
      <c r="F141" s="165">
        <v>8</v>
      </c>
      <c r="G141" s="166"/>
      <c r="H141" s="166"/>
      <c r="I141" s="167">
        <f t="shared" si="28"/>
        <v>0</v>
      </c>
      <c r="J141" s="167">
        <f t="shared" si="29"/>
        <v>0</v>
      </c>
      <c r="K141" s="10">
        <f t="shared" si="30"/>
        <v>0</v>
      </c>
      <c r="L141" s="10">
        <f t="shared" si="31"/>
        <v>0</v>
      </c>
      <c r="M141" s="10">
        <f t="shared" si="32"/>
        <v>0</v>
      </c>
      <c r="N141" s="11">
        <v>0</v>
      </c>
      <c r="O141" s="11"/>
      <c r="P141" s="162">
        <v>0</v>
      </c>
      <c r="Q141" s="162"/>
      <c r="R141" s="162">
        <v>0</v>
      </c>
      <c r="S141" s="162">
        <f t="shared" si="33"/>
        <v>0</v>
      </c>
      <c r="T141" s="162"/>
      <c r="U141" s="162"/>
      <c r="V141" s="162">
        <f t="shared" si="34"/>
        <v>0</v>
      </c>
      <c r="W141" s="11"/>
      <c r="X141" s="11">
        <v>0</v>
      </c>
      <c r="Y141" s="10"/>
      <c r="Z141" s="11">
        <v>0</v>
      </c>
    </row>
    <row r="142" spans="1:26" ht="24.95" customHeight="1" x14ac:dyDescent="0.25">
      <c r="A142" s="163">
        <v>95</v>
      </c>
      <c r="B142" s="164" t="s">
        <v>257</v>
      </c>
      <c r="C142" s="182" t="s">
        <v>258</v>
      </c>
      <c r="D142" s="164" t="s">
        <v>259</v>
      </c>
      <c r="E142" s="164" t="s">
        <v>99</v>
      </c>
      <c r="F142" s="165">
        <v>0.22800000000000001</v>
      </c>
      <c r="G142" s="166"/>
      <c r="H142" s="166"/>
      <c r="I142" s="167">
        <f t="shared" si="28"/>
        <v>0</v>
      </c>
      <c r="J142" s="167">
        <f t="shared" si="29"/>
        <v>0</v>
      </c>
      <c r="K142" s="10">
        <f t="shared" si="30"/>
        <v>0</v>
      </c>
      <c r="L142" s="10">
        <f t="shared" si="31"/>
        <v>0</v>
      </c>
      <c r="M142" s="10">
        <f t="shared" si="32"/>
        <v>0</v>
      </c>
      <c r="N142" s="11">
        <v>0</v>
      </c>
      <c r="O142" s="11"/>
      <c r="P142" s="162">
        <v>0</v>
      </c>
      <c r="Q142" s="162"/>
      <c r="R142" s="162">
        <v>0</v>
      </c>
      <c r="S142" s="162">
        <f t="shared" si="33"/>
        <v>0</v>
      </c>
      <c r="T142" s="162"/>
      <c r="U142" s="162"/>
      <c r="V142" s="162">
        <f t="shared" si="34"/>
        <v>0</v>
      </c>
      <c r="W142" s="11"/>
      <c r="X142" s="11">
        <v>0</v>
      </c>
      <c r="Y142" s="10"/>
      <c r="Z142" s="11">
        <v>0</v>
      </c>
    </row>
    <row r="143" spans="1:26" x14ac:dyDescent="0.25">
      <c r="A143" s="159"/>
      <c r="B143" s="11"/>
      <c r="C143" s="160" t="s">
        <v>230</v>
      </c>
      <c r="D143" s="161" t="s">
        <v>231</v>
      </c>
      <c r="E143" s="12"/>
      <c r="F143" s="158"/>
      <c r="G143" s="149">
        <f>ROUND((SUM(L130:L142))/1,2)</f>
        <v>0</v>
      </c>
      <c r="H143" s="149">
        <f>ROUND((SUM(M130:M142))/1,2)</f>
        <v>0</v>
      </c>
      <c r="I143" s="149">
        <f>ROUND((SUM(I130:I142))/1,2)</f>
        <v>0</v>
      </c>
      <c r="J143" s="149"/>
      <c r="K143" s="12"/>
      <c r="L143" s="12">
        <f>ROUND((SUM(L130:L142))/1,2)</f>
        <v>0</v>
      </c>
      <c r="M143" s="12">
        <f>ROUND((SUM(M130:M142))/1,2)</f>
        <v>0</v>
      </c>
      <c r="N143" s="12"/>
      <c r="O143" s="12"/>
      <c r="P143" s="158"/>
      <c r="Q143" s="158"/>
      <c r="R143" s="158"/>
      <c r="S143" s="158">
        <f>ROUND((SUM(S130:S142))/1,2)</f>
        <v>0.12</v>
      </c>
      <c r="T143" s="158"/>
      <c r="U143" s="158"/>
      <c r="V143" s="158">
        <f>ROUND((SUM(V130:V142))/1,2)</f>
        <v>1.54</v>
      </c>
      <c r="W143" s="11"/>
      <c r="X143" s="11"/>
      <c r="Y143" s="10"/>
      <c r="Z143" s="11"/>
    </row>
    <row r="144" spans="1:26" x14ac:dyDescent="0.25">
      <c r="A144" s="159"/>
      <c r="B144" s="11"/>
      <c r="C144" s="183"/>
      <c r="D144" s="11"/>
      <c r="E144" s="11"/>
      <c r="F144" s="162"/>
      <c r="G144" s="10"/>
      <c r="H144" s="10"/>
      <c r="I144" s="10"/>
      <c r="J144" s="10"/>
      <c r="K144" s="11"/>
      <c r="L144" s="11"/>
      <c r="M144" s="11"/>
      <c r="N144" s="11"/>
      <c r="O144" s="11"/>
      <c r="P144" s="162"/>
      <c r="Q144" s="162"/>
      <c r="R144" s="162"/>
      <c r="S144" s="162"/>
      <c r="T144" s="162"/>
      <c r="U144" s="162"/>
      <c r="V144" s="162"/>
      <c r="W144" s="11"/>
      <c r="X144" s="11"/>
      <c r="Y144" s="10"/>
      <c r="Z144" s="11"/>
    </row>
    <row r="145" spans="1:26" x14ac:dyDescent="0.25">
      <c r="A145" s="159"/>
      <c r="B145" s="11"/>
      <c r="C145" s="160" t="s">
        <v>260</v>
      </c>
      <c r="D145" s="161" t="s">
        <v>261</v>
      </c>
      <c r="E145" s="11"/>
      <c r="F145" s="162"/>
      <c r="G145" s="10"/>
      <c r="H145" s="10"/>
      <c r="I145" s="10"/>
      <c r="J145" s="10"/>
      <c r="K145" s="11"/>
      <c r="L145" s="11"/>
      <c r="M145" s="11"/>
      <c r="N145" s="11"/>
      <c r="O145" s="11"/>
      <c r="P145" s="162"/>
      <c r="Q145" s="162"/>
      <c r="R145" s="162"/>
      <c r="S145" s="162"/>
      <c r="T145" s="162"/>
      <c r="U145" s="162"/>
      <c r="V145" s="162"/>
      <c r="W145" s="11"/>
      <c r="X145" s="11"/>
      <c r="Y145" s="10"/>
      <c r="Z145" s="11"/>
    </row>
    <row r="146" spans="1:26" ht="24.95" customHeight="1" x14ac:dyDescent="0.25">
      <c r="A146" s="163">
        <v>96</v>
      </c>
      <c r="B146" s="164" t="s">
        <v>262</v>
      </c>
      <c r="C146" s="182" t="s">
        <v>263</v>
      </c>
      <c r="D146" s="164" t="s">
        <v>264</v>
      </c>
      <c r="E146" s="164" t="s">
        <v>126</v>
      </c>
      <c r="F146" s="165">
        <v>19</v>
      </c>
      <c r="G146" s="166"/>
      <c r="H146" s="166"/>
      <c r="I146" s="167">
        <f>ROUND(F146*(G146+H146),2)</f>
        <v>0</v>
      </c>
      <c r="J146" s="167">
        <f>ROUND(F146*(N146),2)</f>
        <v>0</v>
      </c>
      <c r="K146" s="10">
        <f>ROUND(F146*(O146),2)</f>
        <v>0</v>
      </c>
      <c r="L146" s="10">
        <f>ROUND(F146*(G146),2)</f>
        <v>0</v>
      </c>
      <c r="M146" s="10">
        <f>ROUND(F146*(H146),2)</f>
        <v>0</v>
      </c>
      <c r="N146" s="11">
        <v>0</v>
      </c>
      <c r="O146" s="11"/>
      <c r="P146" s="162">
        <v>0</v>
      </c>
      <c r="Q146" s="162"/>
      <c r="R146" s="162">
        <v>0</v>
      </c>
      <c r="S146" s="162">
        <f>ROUND(F146*(P146),3)</f>
        <v>0</v>
      </c>
      <c r="T146" s="162"/>
      <c r="U146" s="162"/>
      <c r="V146" s="162">
        <f>ROUND(F146*(X146),3)</f>
        <v>0</v>
      </c>
      <c r="W146" s="11"/>
      <c r="X146" s="11">
        <v>0</v>
      </c>
      <c r="Y146" s="10"/>
      <c r="Z146" s="11">
        <v>0</v>
      </c>
    </row>
    <row r="147" spans="1:26" x14ac:dyDescent="0.25">
      <c r="A147" s="159"/>
      <c r="B147" s="11"/>
      <c r="C147" s="160" t="s">
        <v>260</v>
      </c>
      <c r="D147" s="161" t="s">
        <v>261</v>
      </c>
      <c r="E147" s="12"/>
      <c r="F147" s="158"/>
      <c r="G147" s="149">
        <f>ROUND((SUM(L145:L146))/1,2)</f>
        <v>0</v>
      </c>
      <c r="H147" s="149">
        <f>ROUND((SUM(M145:M146))/1,2)</f>
        <v>0</v>
      </c>
      <c r="I147" s="149">
        <f>ROUND((SUM(I145:I146))/1,2)</f>
        <v>0</v>
      </c>
      <c r="J147" s="149"/>
      <c r="K147" s="12"/>
      <c r="L147" s="12">
        <f>ROUND((SUM(L145:L146))/1,2)</f>
        <v>0</v>
      </c>
      <c r="M147" s="12">
        <f>ROUND((SUM(M145:M146))/1,2)</f>
        <v>0</v>
      </c>
      <c r="N147" s="12"/>
      <c r="O147" s="12"/>
      <c r="P147" s="158"/>
      <c r="Q147" s="158"/>
      <c r="R147" s="158"/>
      <c r="S147" s="158">
        <f>ROUND((SUM(S145:S146))/1,2)</f>
        <v>0</v>
      </c>
      <c r="T147" s="158"/>
      <c r="U147" s="158"/>
      <c r="V147" s="158">
        <f>ROUND((SUM(V145:V146))/1,2)</f>
        <v>0</v>
      </c>
      <c r="W147" s="11"/>
      <c r="X147" s="11"/>
      <c r="Y147" s="10"/>
      <c r="Z147" s="11"/>
    </row>
    <row r="148" spans="1:26" x14ac:dyDescent="0.25">
      <c r="A148" s="159"/>
      <c r="B148" s="11"/>
      <c r="C148" s="183"/>
      <c r="D148" s="11"/>
      <c r="E148" s="11"/>
      <c r="F148" s="162"/>
      <c r="G148" s="10"/>
      <c r="H148" s="10"/>
      <c r="I148" s="10"/>
      <c r="J148" s="10"/>
      <c r="K148" s="11"/>
      <c r="L148" s="11"/>
      <c r="M148" s="11"/>
      <c r="N148" s="11"/>
      <c r="O148" s="11"/>
      <c r="P148" s="162"/>
      <c r="Q148" s="162"/>
      <c r="R148" s="162"/>
      <c r="S148" s="162"/>
      <c r="T148" s="162"/>
      <c r="U148" s="162"/>
      <c r="V148" s="162"/>
      <c r="W148" s="11"/>
      <c r="X148" s="11"/>
      <c r="Y148" s="10"/>
      <c r="Z148" s="11"/>
    </row>
    <row r="149" spans="1:26" x14ac:dyDescent="0.25">
      <c r="A149" s="159"/>
      <c r="B149" s="11"/>
      <c r="C149" s="160" t="s">
        <v>265</v>
      </c>
      <c r="D149" s="161" t="s">
        <v>266</v>
      </c>
      <c r="E149" s="11"/>
      <c r="F149" s="162"/>
      <c r="G149" s="10"/>
      <c r="H149" s="10"/>
      <c r="I149" s="10"/>
      <c r="J149" s="10"/>
      <c r="K149" s="11"/>
      <c r="L149" s="11"/>
      <c r="M149" s="11"/>
      <c r="N149" s="11"/>
      <c r="O149" s="11"/>
      <c r="P149" s="162"/>
      <c r="Q149" s="162"/>
      <c r="R149" s="162"/>
      <c r="S149" s="162"/>
      <c r="T149" s="162"/>
      <c r="U149" s="162"/>
      <c r="V149" s="162"/>
      <c r="W149" s="11"/>
      <c r="X149" s="11"/>
      <c r="Y149" s="10"/>
      <c r="Z149" s="11"/>
    </row>
    <row r="150" spans="1:26" ht="24.95" customHeight="1" x14ac:dyDescent="0.25">
      <c r="A150" s="163">
        <v>97</v>
      </c>
      <c r="B150" s="164" t="s">
        <v>31</v>
      </c>
      <c r="C150" s="182" t="s">
        <v>267</v>
      </c>
      <c r="D150" s="164" t="s">
        <v>268</v>
      </c>
      <c r="E150" s="164" t="s">
        <v>94</v>
      </c>
      <c r="F150" s="165">
        <v>13.125</v>
      </c>
      <c r="G150" s="166"/>
      <c r="H150" s="166"/>
      <c r="I150" s="167">
        <f>ROUND(F150*(G150+H150),2)</f>
        <v>0</v>
      </c>
      <c r="J150" s="167">
        <f>ROUND(F150*(N150),2)</f>
        <v>0</v>
      </c>
      <c r="K150" s="10">
        <f>ROUND(F150*(O150),2)</f>
        <v>0</v>
      </c>
      <c r="L150" s="10">
        <f>ROUND(F150*(G150),2)</f>
        <v>0</v>
      </c>
      <c r="M150" s="10">
        <f>ROUND(F150*(H150),2)</f>
        <v>0</v>
      </c>
      <c r="N150" s="11">
        <v>0</v>
      </c>
      <c r="O150" s="11"/>
      <c r="P150" s="162">
        <v>0</v>
      </c>
      <c r="Q150" s="162"/>
      <c r="R150" s="162">
        <v>0</v>
      </c>
      <c r="S150" s="162">
        <f>ROUND(F150*(P150),3)</f>
        <v>0</v>
      </c>
      <c r="T150" s="162"/>
      <c r="U150" s="162"/>
      <c r="V150" s="162">
        <f>ROUND(F150*(X150),3)</f>
        <v>0</v>
      </c>
      <c r="W150" s="11"/>
      <c r="X150" s="11">
        <v>0</v>
      </c>
      <c r="Y150" s="10"/>
      <c r="Z150" s="11">
        <v>0</v>
      </c>
    </row>
    <row r="151" spans="1:26" x14ac:dyDescent="0.25">
      <c r="A151" s="159"/>
      <c r="B151" s="11"/>
      <c r="C151" s="160" t="s">
        <v>265</v>
      </c>
      <c r="D151" s="161" t="s">
        <v>266</v>
      </c>
      <c r="E151" s="12"/>
      <c r="F151" s="158"/>
      <c r="G151" s="149">
        <f>ROUND((SUM(L149:L150))/1,2)</f>
        <v>0</v>
      </c>
      <c r="H151" s="149">
        <f>ROUND((SUM(M149:M150))/1,2)</f>
        <v>0</v>
      </c>
      <c r="I151" s="149">
        <f>ROUND((SUM(I149:I150))/1,2)</f>
        <v>0</v>
      </c>
      <c r="J151" s="149"/>
      <c r="K151" s="12"/>
      <c r="L151" s="12">
        <f>ROUND((SUM(L149:L150))/1,2)</f>
        <v>0</v>
      </c>
      <c r="M151" s="12">
        <f>ROUND((SUM(M149:M150))/1,2)</f>
        <v>0</v>
      </c>
      <c r="N151" s="12"/>
      <c r="O151" s="12"/>
      <c r="P151" s="158"/>
      <c r="Q151" s="158"/>
      <c r="R151" s="158"/>
      <c r="S151" s="158">
        <f>ROUND((SUM(S149:S150))/1,2)</f>
        <v>0</v>
      </c>
      <c r="T151" s="158"/>
      <c r="U151" s="158"/>
      <c r="V151" s="158">
        <f>ROUND((SUM(V149:V150))/1,2)</f>
        <v>0</v>
      </c>
      <c r="W151" s="11"/>
      <c r="X151" s="11"/>
      <c r="Y151" s="10"/>
      <c r="Z151" s="11"/>
    </row>
    <row r="152" spans="1:26" x14ac:dyDescent="0.25">
      <c r="A152" s="159"/>
      <c r="B152" s="11"/>
      <c r="C152" s="183"/>
      <c r="D152" s="11"/>
      <c r="E152" s="11"/>
      <c r="F152" s="162"/>
      <c r="G152" s="10"/>
      <c r="H152" s="10"/>
      <c r="I152" s="10"/>
      <c r="J152" s="10"/>
      <c r="K152" s="11"/>
      <c r="L152" s="11"/>
      <c r="M152" s="11"/>
      <c r="N152" s="11"/>
      <c r="O152" s="11"/>
      <c r="P152" s="162"/>
      <c r="Q152" s="162"/>
      <c r="R152" s="162"/>
      <c r="S152" s="162"/>
      <c r="T152" s="162"/>
      <c r="U152" s="162"/>
      <c r="V152" s="162"/>
      <c r="W152" s="11"/>
      <c r="X152" s="11"/>
      <c r="Y152" s="10"/>
      <c r="Z152" s="11"/>
    </row>
    <row r="153" spans="1:26" x14ac:dyDescent="0.25">
      <c r="A153" s="159"/>
      <c r="B153" s="11"/>
      <c r="C153" s="160"/>
      <c r="D153" s="12" t="s">
        <v>151</v>
      </c>
      <c r="E153" s="12"/>
      <c r="F153" s="158"/>
      <c r="G153" s="149">
        <f>ROUND((SUM(L86:L152))/2,2)</f>
        <v>0</v>
      </c>
      <c r="H153" s="149">
        <f>ROUND((SUM(M86:M152))/2,2)</f>
        <v>0</v>
      </c>
      <c r="I153" s="149">
        <f>ROUND((SUM(I86:I152))/2,2)</f>
        <v>0</v>
      </c>
      <c r="J153" s="149"/>
      <c r="K153" s="12"/>
      <c r="L153" s="12">
        <f>ROUND((SUM(L86:L152))/2,2)</f>
        <v>0</v>
      </c>
      <c r="M153" s="12">
        <f>ROUND((SUM(M86:M152))/2,2)</f>
        <v>0</v>
      </c>
      <c r="N153" s="12"/>
      <c r="O153" s="12"/>
      <c r="P153" s="158"/>
      <c r="Q153" s="158"/>
      <c r="R153" s="158"/>
      <c r="S153" s="158">
        <f>ROUND((SUM(S86:S152))/2,2)</f>
        <v>0.74</v>
      </c>
      <c r="T153" s="158"/>
      <c r="U153" s="158"/>
      <c r="V153" s="158">
        <f>ROUND((SUM(V86:V152))/2,2)</f>
        <v>2.57</v>
      </c>
      <c r="W153" s="11"/>
      <c r="X153" s="11"/>
      <c r="Y153" s="10"/>
      <c r="Z153" s="11"/>
    </row>
    <row r="154" spans="1:26" x14ac:dyDescent="0.25">
      <c r="A154" s="159"/>
      <c r="B154" s="11"/>
      <c r="C154" s="183"/>
      <c r="D154" s="11"/>
      <c r="E154" s="11"/>
      <c r="F154" s="162"/>
      <c r="G154" s="10"/>
      <c r="H154" s="10"/>
      <c r="I154" s="10"/>
      <c r="J154" s="10"/>
      <c r="K154" s="11"/>
      <c r="L154" s="11"/>
      <c r="M154" s="11"/>
      <c r="N154" s="11"/>
      <c r="O154" s="11"/>
      <c r="P154" s="162"/>
      <c r="Q154" s="162"/>
      <c r="R154" s="162"/>
      <c r="S154" s="162"/>
      <c r="T154" s="162"/>
      <c r="U154" s="162"/>
      <c r="V154" s="162"/>
      <c r="W154" s="11"/>
      <c r="X154" s="11"/>
      <c r="Y154" s="10"/>
      <c r="Z154" s="11"/>
    </row>
    <row r="155" spans="1:26" x14ac:dyDescent="0.25">
      <c r="A155" s="159"/>
      <c r="B155" s="11"/>
      <c r="C155" s="160"/>
      <c r="D155" s="12" t="s">
        <v>269</v>
      </c>
      <c r="E155" s="11"/>
      <c r="F155" s="162"/>
      <c r="G155" s="10"/>
      <c r="H155" s="10"/>
      <c r="I155" s="10"/>
      <c r="J155" s="10"/>
      <c r="K155" s="11"/>
      <c r="L155" s="11"/>
      <c r="M155" s="11"/>
      <c r="N155" s="11"/>
      <c r="O155" s="11"/>
      <c r="P155" s="162"/>
      <c r="Q155" s="162"/>
      <c r="R155" s="162"/>
      <c r="S155" s="162"/>
      <c r="T155" s="162"/>
      <c r="U155" s="162"/>
      <c r="V155" s="162"/>
      <c r="W155" s="11"/>
      <c r="X155" s="11"/>
      <c r="Y155" s="10"/>
      <c r="Z155" s="11"/>
    </row>
    <row r="156" spans="1:26" ht="24.95" customHeight="1" x14ac:dyDescent="0.25">
      <c r="A156" s="163">
        <v>98</v>
      </c>
      <c r="B156" s="164" t="s">
        <v>31</v>
      </c>
      <c r="C156" s="174" t="s">
        <v>270</v>
      </c>
      <c r="D156" s="175" t="s">
        <v>271</v>
      </c>
      <c r="E156" s="164" t="s">
        <v>272</v>
      </c>
      <c r="F156" s="165">
        <v>15</v>
      </c>
      <c r="G156" s="166"/>
      <c r="H156" s="166"/>
      <c r="I156" s="167">
        <f>ROUND(F156*(G156+H156),2)</f>
        <v>0</v>
      </c>
      <c r="J156" s="167">
        <f>ROUND(F156*(N156),2)</f>
        <v>0</v>
      </c>
      <c r="K156" s="10">
        <f>ROUND(F156*(O156),2)</f>
        <v>0</v>
      </c>
      <c r="L156" s="10">
        <f>ROUND(F156*(G156),2)</f>
        <v>0</v>
      </c>
      <c r="M156" s="10">
        <f>ROUND(F156*(H156),2)</f>
        <v>0</v>
      </c>
      <c r="N156" s="11">
        <v>0</v>
      </c>
      <c r="O156" s="11"/>
      <c r="P156" s="162">
        <v>0</v>
      </c>
      <c r="Q156" s="162"/>
      <c r="R156" s="162">
        <v>0</v>
      </c>
      <c r="S156" s="162">
        <f>ROUND(F156*(P156),3)</f>
        <v>0</v>
      </c>
      <c r="T156" s="162"/>
      <c r="U156" s="162"/>
      <c r="V156" s="162">
        <f>ROUND(F156*(X156),3)</f>
        <v>0</v>
      </c>
      <c r="W156" s="11"/>
      <c r="X156" s="11">
        <v>0</v>
      </c>
      <c r="Y156" s="10"/>
      <c r="Z156" s="11">
        <v>0</v>
      </c>
    </row>
    <row r="157" spans="1:26" x14ac:dyDescent="0.25">
      <c r="A157" s="159"/>
      <c r="B157" s="11"/>
      <c r="C157" s="160"/>
      <c r="D157" s="12"/>
      <c r="E157" s="12"/>
      <c r="F157" s="158"/>
      <c r="G157" s="149">
        <f>ROUND((SUM(L156:L156))/1,2)</f>
        <v>0</v>
      </c>
      <c r="H157" s="149">
        <f>ROUND((SUM(M156:M156))/1,2)</f>
        <v>0</v>
      </c>
      <c r="I157" s="149">
        <f>ROUND((SUM(I156:I156))/1,2)</f>
        <v>0</v>
      </c>
      <c r="J157" s="149"/>
      <c r="K157" s="12"/>
      <c r="L157" s="12">
        <f>ROUND((SUM(L156:L156))/1,2)</f>
        <v>0</v>
      </c>
      <c r="M157" s="12">
        <f>ROUND((SUM(M156:M156))/1,2)</f>
        <v>0</v>
      </c>
      <c r="N157" s="12"/>
      <c r="O157" s="12"/>
      <c r="P157" s="158"/>
      <c r="Q157" s="158"/>
      <c r="R157" s="158"/>
      <c r="S157" s="158">
        <f>ROUND((SUM(S156:S156))/1,2)</f>
        <v>0</v>
      </c>
      <c r="T157" s="158"/>
      <c r="U157" s="158"/>
      <c r="V157" s="158">
        <f>ROUND((SUM(V156:V156))/1,2)</f>
        <v>0</v>
      </c>
      <c r="W157" s="11"/>
      <c r="X157" s="11"/>
      <c r="Y157" s="10"/>
      <c r="Z157" s="11"/>
    </row>
    <row r="158" spans="1:26" x14ac:dyDescent="0.25">
      <c r="A158" s="159"/>
      <c r="B158" s="11"/>
      <c r="C158" s="183"/>
      <c r="D158" s="11"/>
      <c r="E158" s="11"/>
      <c r="F158" s="162"/>
      <c r="G158" s="10"/>
      <c r="H158" s="10"/>
      <c r="I158" s="10"/>
      <c r="J158" s="10"/>
      <c r="K158" s="11"/>
      <c r="L158" s="11"/>
      <c r="M158" s="11"/>
      <c r="N158" s="11"/>
      <c r="O158" s="11"/>
      <c r="P158" s="162"/>
      <c r="Q158" s="162"/>
      <c r="R158" s="162"/>
      <c r="S158" s="162"/>
      <c r="T158" s="162"/>
      <c r="U158" s="162"/>
      <c r="V158" s="162"/>
      <c r="W158" s="11"/>
      <c r="X158" s="11"/>
      <c r="Y158" s="10"/>
      <c r="Z158" s="11"/>
    </row>
    <row r="159" spans="1:26" x14ac:dyDescent="0.25">
      <c r="A159" s="159"/>
      <c r="B159" s="11"/>
      <c r="C159" s="160"/>
      <c r="D159" s="12" t="s">
        <v>269</v>
      </c>
      <c r="E159" s="12"/>
      <c r="F159" s="158"/>
      <c r="G159" s="149">
        <f>ROUND((SUM(L155:L158))/2,2)</f>
        <v>0</v>
      </c>
      <c r="H159" s="149">
        <f>ROUND((SUM(M155:M158))/2,2)</f>
        <v>0</v>
      </c>
      <c r="I159" s="149">
        <f>ROUND((SUM(I155:I158))/2,2)</f>
        <v>0</v>
      </c>
      <c r="J159" s="149"/>
      <c r="K159" s="149"/>
      <c r="L159" s="149">
        <f>ROUND((SUM(L155:L158))/2,2)</f>
        <v>0</v>
      </c>
      <c r="M159" s="149">
        <f>ROUND((SUM(M155:M158))/2,2)</f>
        <v>0</v>
      </c>
      <c r="N159" s="12"/>
      <c r="O159" s="12"/>
      <c r="P159" s="158"/>
      <c r="Q159" s="158"/>
      <c r="R159" s="158"/>
      <c r="S159" s="158">
        <f>ROUND((SUM(S155:S158))/2,2)</f>
        <v>0</v>
      </c>
      <c r="T159" s="158"/>
      <c r="U159" s="158"/>
      <c r="V159" s="158">
        <f>ROUND((SUM(V155:V158))/2,2)</f>
        <v>0</v>
      </c>
      <c r="W159" s="11"/>
      <c r="X159" s="11"/>
      <c r="Y159" s="10"/>
      <c r="Z159" s="11"/>
    </row>
    <row r="160" spans="1:26" x14ac:dyDescent="0.25">
      <c r="A160" s="159"/>
      <c r="B160" s="11"/>
      <c r="C160" s="183"/>
      <c r="D160" s="11"/>
      <c r="E160" s="11"/>
      <c r="F160" s="162"/>
      <c r="G160" s="10"/>
      <c r="H160" s="10"/>
      <c r="I160" s="10"/>
      <c r="J160" s="10"/>
      <c r="K160" s="10"/>
      <c r="L160" s="10"/>
      <c r="M160" s="10"/>
      <c r="N160" s="11"/>
      <c r="O160" s="11"/>
      <c r="P160" s="162"/>
      <c r="Q160" s="162"/>
      <c r="R160" s="162"/>
      <c r="S160" s="162"/>
      <c r="T160" s="162"/>
      <c r="U160" s="162"/>
      <c r="V160" s="162"/>
      <c r="W160" s="11"/>
      <c r="X160" s="11"/>
      <c r="Y160" s="10"/>
      <c r="Z160" s="11"/>
    </row>
    <row r="161" spans="1:26" x14ac:dyDescent="0.25">
      <c r="A161" s="176"/>
      <c r="B161" s="177"/>
      <c r="C161" s="185"/>
      <c r="D161" s="177" t="s">
        <v>273</v>
      </c>
      <c r="E161" s="177"/>
      <c r="F161" s="178"/>
      <c r="G161" s="179">
        <f>ROUND((SUM(L9:L160))/3,2)</f>
        <v>0</v>
      </c>
      <c r="H161" s="179">
        <f>ROUND((SUM(M9:M160))/3,2)</f>
        <v>0</v>
      </c>
      <c r="I161" s="179">
        <f>ROUND((SUM(I9:I160))/3,2)</f>
        <v>0</v>
      </c>
      <c r="J161" s="179"/>
      <c r="K161" s="179">
        <f>ROUND((SUM(K9:K160))/3,2)</f>
        <v>0</v>
      </c>
      <c r="L161" s="179">
        <f>ROUND((SUM(L9:L160))/3,2)</f>
        <v>0</v>
      </c>
      <c r="M161" s="179">
        <f>ROUND((SUM(M9:M160))/3,2)</f>
        <v>0</v>
      </c>
      <c r="N161" s="177"/>
      <c r="O161" s="177"/>
      <c r="P161" s="178"/>
      <c r="Q161" s="178"/>
      <c r="R161" s="178"/>
      <c r="S161" s="178">
        <f>ROUND((SUM(S9:S160))/3,2)</f>
        <v>20.53</v>
      </c>
      <c r="T161" s="178"/>
      <c r="U161" s="178"/>
      <c r="V161" s="178">
        <f>ROUND((SUM(V9:V160))/3,2)</f>
        <v>2.57</v>
      </c>
      <c r="W161" s="11"/>
      <c r="X161" s="10"/>
      <c r="Y161" s="10">
        <f>(SUM(Y9:Y160))</f>
        <v>0</v>
      </c>
      <c r="Z161" s="11">
        <f>(SUM(Z9:Z160))</f>
        <v>0</v>
      </c>
    </row>
    <row r="162" spans="1:26" x14ac:dyDescent="0.25">
      <c r="A162" s="159"/>
      <c r="B162" s="11"/>
      <c r="C162" s="183"/>
      <c r="D162" s="11"/>
      <c r="E162" s="11"/>
      <c r="F162" s="162"/>
      <c r="G162" s="10"/>
      <c r="H162" s="10"/>
      <c r="I162" s="10"/>
      <c r="J162" s="10"/>
      <c r="K162" s="11"/>
      <c r="L162" s="11"/>
      <c r="M162" s="11"/>
      <c r="N162" s="11"/>
      <c r="O162" s="11"/>
      <c r="P162" s="162"/>
      <c r="Q162" s="162"/>
      <c r="R162" s="162"/>
      <c r="S162" s="162"/>
      <c r="T162" s="162"/>
      <c r="U162" s="162"/>
      <c r="V162" s="162"/>
      <c r="W162" s="11"/>
      <c r="X162" s="11"/>
      <c r="Y162" s="10"/>
      <c r="Z162" s="11"/>
    </row>
    <row r="163" spans="1:26" x14ac:dyDescent="0.25">
      <c r="G163" s="3"/>
      <c r="H163" s="3"/>
      <c r="I163" s="3"/>
    </row>
    <row r="164" spans="1:26" x14ac:dyDescent="0.25">
      <c r="G164" s="3"/>
      <c r="H164" s="3"/>
      <c r="I164" s="3"/>
    </row>
    <row r="165" spans="1:26" hidden="1" x14ac:dyDescent="0.25">
      <c r="G165" s="3"/>
      <c r="H165" s="3"/>
      <c r="I165" s="3"/>
    </row>
    <row r="166" spans="1:26" hidden="1" x14ac:dyDescent="0.25">
      <c r="G166" s="3"/>
      <c r="H166" s="3"/>
      <c r="I166" s="3"/>
    </row>
    <row r="167" spans="1:26" hidden="1" x14ac:dyDescent="0.25">
      <c r="G167" s="3"/>
      <c r="H167" s="3"/>
      <c r="I167" s="3"/>
    </row>
    <row r="168" spans="1:26" hidden="1" x14ac:dyDescent="0.25">
      <c r="G168" s="3"/>
      <c r="H168" s="3"/>
      <c r="I168" s="3"/>
    </row>
    <row r="169" spans="1:26" hidden="1" x14ac:dyDescent="0.25">
      <c r="G169" s="3"/>
      <c r="H169" s="3"/>
      <c r="I169" s="3"/>
    </row>
    <row r="170" spans="1:26" hidden="1" x14ac:dyDescent="0.25">
      <c r="G170" s="3"/>
      <c r="H170" s="3"/>
      <c r="I170" s="3"/>
    </row>
    <row r="171" spans="1:26" hidden="1" x14ac:dyDescent="0.25">
      <c r="G171" s="3"/>
      <c r="H171" s="3"/>
      <c r="I171" s="3"/>
    </row>
    <row r="172" spans="1:26" hidden="1" x14ac:dyDescent="0.25">
      <c r="G172" s="3"/>
      <c r="H172" s="3"/>
      <c r="I172" s="3"/>
    </row>
    <row r="173" spans="1:26" hidden="1" x14ac:dyDescent="0.25">
      <c r="G173" s="3"/>
      <c r="H173" s="3"/>
      <c r="I173" s="3"/>
    </row>
    <row r="174" spans="1:26" hidden="1" x14ac:dyDescent="0.25">
      <c r="G174" s="3"/>
      <c r="H174" s="3"/>
      <c r="I174" s="3"/>
    </row>
    <row r="175" spans="1:26" hidden="1" x14ac:dyDescent="0.25">
      <c r="G175" s="3"/>
      <c r="H175" s="3"/>
      <c r="I175" s="3"/>
    </row>
    <row r="176" spans="1:26" hidden="1" x14ac:dyDescent="0.25">
      <c r="G176" s="3"/>
      <c r="H176" s="3"/>
      <c r="I176" s="3"/>
    </row>
    <row r="177" spans="7:9" hidden="1" x14ac:dyDescent="0.25">
      <c r="G177" s="3"/>
      <c r="H177" s="3"/>
      <c r="I177" s="3"/>
    </row>
    <row r="178" spans="7:9" hidden="1" x14ac:dyDescent="0.25">
      <c r="G178" s="3"/>
      <c r="H178" s="3"/>
      <c r="I178" s="3"/>
    </row>
    <row r="179" spans="7:9" hidden="1" x14ac:dyDescent="0.25">
      <c r="G179" s="3"/>
      <c r="H179" s="3"/>
      <c r="I179" s="3"/>
    </row>
    <row r="180" spans="7:9" hidden="1" x14ac:dyDescent="0.25">
      <c r="G180" s="3"/>
      <c r="H180" s="3"/>
      <c r="I180" s="3"/>
    </row>
    <row r="181" spans="7:9" hidden="1" x14ac:dyDescent="0.25">
      <c r="G181" s="3"/>
      <c r="H181" s="3"/>
      <c r="I181" s="3"/>
    </row>
    <row r="182" spans="7:9" hidden="1" x14ac:dyDescent="0.25">
      <c r="G182" s="3"/>
      <c r="H182" s="3"/>
      <c r="I182" s="3"/>
    </row>
    <row r="183" spans="7:9" hidden="1" x14ac:dyDescent="0.25">
      <c r="G183" s="3"/>
      <c r="H183" s="3"/>
      <c r="I183" s="3"/>
    </row>
    <row r="184" spans="7:9" hidden="1" x14ac:dyDescent="0.25">
      <c r="G184" s="3"/>
      <c r="H184" s="3"/>
      <c r="I184" s="3"/>
    </row>
    <row r="185" spans="7:9" hidden="1" x14ac:dyDescent="0.25">
      <c r="G185" s="3"/>
      <c r="H185" s="3"/>
      <c r="I185" s="3"/>
    </row>
    <row r="186" spans="7:9" hidden="1" x14ac:dyDescent="0.25">
      <c r="G186" s="3"/>
      <c r="H186" s="3"/>
      <c r="I186" s="3"/>
    </row>
    <row r="187" spans="7:9" hidden="1" x14ac:dyDescent="0.25">
      <c r="G187" s="3"/>
      <c r="H187" s="3"/>
      <c r="I187" s="3"/>
    </row>
    <row r="188" spans="7:9" hidden="1" x14ac:dyDescent="0.25">
      <c r="G188" s="3"/>
      <c r="H188" s="3"/>
      <c r="I188" s="3"/>
    </row>
    <row r="189" spans="7:9" hidden="1" x14ac:dyDescent="0.25">
      <c r="G189" s="3"/>
      <c r="H189" s="3"/>
      <c r="I189" s="3"/>
    </row>
    <row r="190" spans="7:9" hidden="1" x14ac:dyDescent="0.25">
      <c r="G190" s="3"/>
      <c r="H190" s="3"/>
      <c r="I190" s="3"/>
    </row>
    <row r="191" spans="7:9" hidden="1" x14ac:dyDescent="0.25">
      <c r="G191" s="3"/>
      <c r="H191" s="3"/>
      <c r="I191" s="3"/>
    </row>
    <row r="192" spans="7:9" hidden="1" x14ac:dyDescent="0.25">
      <c r="G192" s="3"/>
      <c r="H192" s="3"/>
      <c r="I192" s="3"/>
    </row>
    <row r="193" spans="7:9" hidden="1" x14ac:dyDescent="0.25">
      <c r="G193" s="3"/>
      <c r="H193" s="3"/>
      <c r="I193" s="3"/>
    </row>
    <row r="194" spans="7:9" hidden="1" x14ac:dyDescent="0.25">
      <c r="G194" s="3"/>
      <c r="H194" s="3"/>
      <c r="I194" s="3"/>
    </row>
    <row r="195" spans="7:9" hidden="1" x14ac:dyDescent="0.25">
      <c r="G195" s="3"/>
      <c r="H195" s="3"/>
      <c r="I195" s="3"/>
    </row>
    <row r="196" spans="7:9" hidden="1" x14ac:dyDescent="0.25">
      <c r="G196" s="3"/>
      <c r="H196" s="3"/>
      <c r="I196" s="3"/>
    </row>
    <row r="197" spans="7:9" hidden="1" x14ac:dyDescent="0.25">
      <c r="G197" s="3"/>
      <c r="H197" s="3"/>
      <c r="I197" s="3"/>
    </row>
    <row r="198" spans="7:9" hidden="1" x14ac:dyDescent="0.25">
      <c r="G198" s="3"/>
      <c r="H198" s="3"/>
      <c r="I198" s="3"/>
    </row>
    <row r="199" spans="7:9" hidden="1" x14ac:dyDescent="0.25">
      <c r="G199" s="3"/>
      <c r="H199" s="3"/>
      <c r="I199" s="3"/>
    </row>
    <row r="200" spans="7:9" hidden="1" x14ac:dyDescent="0.25">
      <c r="G200" s="3"/>
      <c r="H200" s="3"/>
      <c r="I200" s="3"/>
    </row>
    <row r="201" spans="7:9" hidden="1" x14ac:dyDescent="0.25">
      <c r="G201" s="3"/>
      <c r="H201" s="3"/>
      <c r="I201" s="3"/>
    </row>
    <row r="202" spans="7:9" hidden="1" x14ac:dyDescent="0.25">
      <c r="G202" s="3"/>
      <c r="H202" s="3"/>
      <c r="I202" s="3"/>
    </row>
    <row r="203" spans="7:9" hidden="1" x14ac:dyDescent="0.25">
      <c r="G203" s="3"/>
      <c r="H203" s="3"/>
      <c r="I203" s="3"/>
    </row>
    <row r="204" spans="7:9" hidden="1" x14ac:dyDescent="0.25">
      <c r="G204" s="3"/>
      <c r="H204" s="3"/>
      <c r="I204" s="3"/>
    </row>
    <row r="205" spans="7:9" hidden="1" x14ac:dyDescent="0.25">
      <c r="G205" s="3"/>
      <c r="H205" s="3"/>
      <c r="I205" s="3"/>
    </row>
    <row r="206" spans="7:9" hidden="1" x14ac:dyDescent="0.25">
      <c r="G206" s="3"/>
      <c r="H206" s="3"/>
      <c r="I206" s="3"/>
    </row>
    <row r="207" spans="7:9" hidden="1" x14ac:dyDescent="0.25">
      <c r="G207" s="3"/>
      <c r="H207" s="3"/>
      <c r="I207" s="3"/>
    </row>
    <row r="208" spans="7:9" hidden="1" x14ac:dyDescent="0.25">
      <c r="G208" s="3"/>
      <c r="H208" s="3"/>
      <c r="I208" s="3"/>
    </row>
    <row r="209" spans="7:9" hidden="1" x14ac:dyDescent="0.25">
      <c r="G209" s="3"/>
      <c r="H209" s="3"/>
      <c r="I209" s="3"/>
    </row>
    <row r="210" spans="7:9" hidden="1" x14ac:dyDescent="0.25">
      <c r="G210" s="3"/>
      <c r="H210" s="3"/>
      <c r="I210" s="3"/>
    </row>
    <row r="211" spans="7:9" hidden="1" x14ac:dyDescent="0.25">
      <c r="G211" s="3"/>
      <c r="H211" s="3"/>
      <c r="I211" s="3"/>
    </row>
    <row r="212" spans="7:9" hidden="1" x14ac:dyDescent="0.25">
      <c r="G212" s="3"/>
      <c r="H212" s="3"/>
      <c r="I212" s="3"/>
    </row>
    <row r="213" spans="7:9" hidden="1" x14ac:dyDescent="0.25">
      <c r="G213" s="3"/>
      <c r="H213" s="3"/>
      <c r="I213" s="3"/>
    </row>
    <row r="214" spans="7:9" hidden="1" x14ac:dyDescent="0.25">
      <c r="G214" s="3"/>
      <c r="H214" s="3"/>
      <c r="I214" s="3"/>
    </row>
    <row r="215" spans="7:9" hidden="1" x14ac:dyDescent="0.25">
      <c r="G215" s="3"/>
      <c r="H215" s="3"/>
      <c r="I215" s="3"/>
    </row>
    <row r="216" spans="7:9" hidden="1" x14ac:dyDescent="0.25">
      <c r="G216" s="3"/>
      <c r="H216" s="3"/>
      <c r="I216" s="3"/>
    </row>
    <row r="217" spans="7:9" hidden="1" x14ac:dyDescent="0.25">
      <c r="G217" s="3"/>
      <c r="H217" s="3"/>
      <c r="I217" s="3"/>
    </row>
    <row r="218" spans="7:9" hidden="1" x14ac:dyDescent="0.25">
      <c r="G218" s="3"/>
      <c r="H218" s="3"/>
      <c r="I218" s="3"/>
    </row>
    <row r="219" spans="7:9" hidden="1" x14ac:dyDescent="0.25">
      <c r="G219" s="3"/>
      <c r="H219" s="3"/>
      <c r="I219" s="3"/>
    </row>
    <row r="220" spans="7:9" hidden="1" x14ac:dyDescent="0.25">
      <c r="G220" s="3"/>
      <c r="H220" s="3"/>
      <c r="I220" s="3"/>
    </row>
    <row r="221" spans="7:9" hidden="1" x14ac:dyDescent="0.25">
      <c r="G221" s="3"/>
      <c r="H221" s="3"/>
      <c r="I221" s="3"/>
    </row>
    <row r="222" spans="7:9" hidden="1" x14ac:dyDescent="0.25">
      <c r="G222" s="3"/>
      <c r="H222" s="3"/>
      <c r="I222" s="3"/>
    </row>
    <row r="223" spans="7:9" hidden="1" x14ac:dyDescent="0.25">
      <c r="G223" s="3"/>
      <c r="H223" s="3"/>
      <c r="I223" s="3"/>
    </row>
    <row r="224" spans="7:9" hidden="1" x14ac:dyDescent="0.25">
      <c r="G224" s="3"/>
      <c r="H224" s="3"/>
      <c r="I224" s="3"/>
    </row>
    <row r="225" spans="7:9" hidden="1" x14ac:dyDescent="0.25">
      <c r="G225" s="3"/>
      <c r="H225" s="3"/>
      <c r="I225" s="3"/>
    </row>
    <row r="226" spans="7:9" hidden="1" x14ac:dyDescent="0.25">
      <c r="G226" s="3"/>
      <c r="H226" s="3"/>
      <c r="I226" s="3"/>
    </row>
    <row r="227" spans="7:9" hidden="1" x14ac:dyDescent="0.25">
      <c r="G227" s="3"/>
      <c r="H227" s="3"/>
      <c r="I227" s="3"/>
    </row>
    <row r="228" spans="7:9" hidden="1" x14ac:dyDescent="0.25">
      <c r="G228" s="3"/>
      <c r="H228" s="3"/>
      <c r="I228" s="3"/>
    </row>
    <row r="229" spans="7:9" hidden="1" x14ac:dyDescent="0.25">
      <c r="G229" s="3"/>
      <c r="H229" s="3"/>
      <c r="I229" s="3"/>
    </row>
    <row r="230" spans="7:9" hidden="1" x14ac:dyDescent="0.25">
      <c r="G230" s="3"/>
      <c r="H230" s="3"/>
      <c r="I230" s="3"/>
    </row>
    <row r="231" spans="7:9" hidden="1" x14ac:dyDescent="0.25">
      <c r="G231" s="3"/>
      <c r="H231" s="3"/>
      <c r="I231" s="3"/>
    </row>
    <row r="232" spans="7:9" hidden="1" x14ac:dyDescent="0.25">
      <c r="G232" s="3"/>
      <c r="H232" s="3"/>
      <c r="I232" s="3"/>
    </row>
    <row r="233" spans="7:9" hidden="1" x14ac:dyDescent="0.25">
      <c r="G233" s="3"/>
      <c r="H233" s="3"/>
      <c r="I233" s="3"/>
    </row>
    <row r="234" spans="7:9" hidden="1" x14ac:dyDescent="0.25">
      <c r="G234" s="3"/>
      <c r="H234" s="3"/>
      <c r="I234" s="3"/>
    </row>
    <row r="235" spans="7:9" hidden="1" x14ac:dyDescent="0.25">
      <c r="G235" s="3"/>
      <c r="H235" s="3"/>
      <c r="I235" s="3"/>
    </row>
    <row r="236" spans="7:9" hidden="1" x14ac:dyDescent="0.25">
      <c r="G236" s="3"/>
      <c r="H236" s="3"/>
      <c r="I236" s="3"/>
    </row>
    <row r="237" spans="7:9" hidden="1" x14ac:dyDescent="0.25">
      <c r="G237" s="3"/>
      <c r="H237" s="3"/>
      <c r="I237" s="3"/>
    </row>
    <row r="238" spans="7:9" hidden="1" x14ac:dyDescent="0.25">
      <c r="G238" s="3"/>
      <c r="H238" s="3"/>
      <c r="I238" s="3"/>
    </row>
    <row r="239" spans="7:9" hidden="1" x14ac:dyDescent="0.25">
      <c r="G239" s="3"/>
      <c r="H239" s="3"/>
      <c r="I239" s="3"/>
    </row>
    <row r="240" spans="7:9" hidden="1" x14ac:dyDescent="0.25">
      <c r="G240" s="3"/>
      <c r="H240" s="3"/>
      <c r="I240" s="3"/>
    </row>
    <row r="241" spans="7:9" hidden="1" x14ac:dyDescent="0.25">
      <c r="G241" s="3"/>
      <c r="H241" s="3"/>
      <c r="I241" s="3"/>
    </row>
    <row r="242" spans="7:9" hidden="1" x14ac:dyDescent="0.25">
      <c r="G242" s="3"/>
      <c r="H242" s="3"/>
      <c r="I242" s="3"/>
    </row>
    <row r="243" spans="7:9" hidden="1" x14ac:dyDescent="0.25">
      <c r="G243" s="3"/>
      <c r="H243" s="3"/>
      <c r="I243" s="3"/>
    </row>
    <row r="244" spans="7:9" hidden="1" x14ac:dyDescent="0.25">
      <c r="G244" s="3"/>
      <c r="H244" s="3"/>
      <c r="I244" s="3"/>
    </row>
    <row r="245" spans="7:9" hidden="1" x14ac:dyDescent="0.25">
      <c r="G245" s="3"/>
      <c r="H245" s="3"/>
      <c r="I245" s="3"/>
    </row>
    <row r="246" spans="7:9" hidden="1" x14ac:dyDescent="0.25">
      <c r="G246" s="3"/>
      <c r="H246" s="3"/>
      <c r="I246" s="3"/>
    </row>
    <row r="247" spans="7:9" hidden="1" x14ac:dyDescent="0.25">
      <c r="G247" s="3"/>
      <c r="H247" s="3"/>
      <c r="I247" s="3"/>
    </row>
    <row r="248" spans="7:9" hidden="1" x14ac:dyDescent="0.25">
      <c r="G248" s="3"/>
      <c r="H248" s="3"/>
      <c r="I248" s="3"/>
    </row>
    <row r="249" spans="7:9" hidden="1" x14ac:dyDescent="0.25">
      <c r="G249" s="3"/>
      <c r="H249" s="3"/>
      <c r="I249" s="3"/>
    </row>
    <row r="250" spans="7:9" hidden="1" x14ac:dyDescent="0.25">
      <c r="G250" s="3"/>
      <c r="H250" s="3"/>
      <c r="I250" s="3"/>
    </row>
    <row r="251" spans="7:9" hidden="1" x14ac:dyDescent="0.25">
      <c r="G251" s="3"/>
      <c r="H251" s="3"/>
      <c r="I251" s="3"/>
    </row>
    <row r="252" spans="7:9" hidden="1" x14ac:dyDescent="0.25">
      <c r="G252" s="3"/>
      <c r="H252" s="3"/>
      <c r="I252" s="3"/>
    </row>
    <row r="253" spans="7:9" hidden="1" x14ac:dyDescent="0.25">
      <c r="G253" s="3"/>
      <c r="H253" s="3"/>
      <c r="I253" s="3"/>
    </row>
    <row r="254" spans="7:9" hidden="1" x14ac:dyDescent="0.25">
      <c r="G254" s="3"/>
      <c r="H254" s="3"/>
      <c r="I254" s="3"/>
    </row>
    <row r="255" spans="7:9" hidden="1" x14ac:dyDescent="0.25">
      <c r="G255" s="3"/>
      <c r="H255" s="3"/>
      <c r="I255" s="3"/>
    </row>
    <row r="256" spans="7:9" hidden="1" x14ac:dyDescent="0.25">
      <c r="G256" s="3"/>
      <c r="H256" s="3"/>
      <c r="I256" s="3"/>
    </row>
    <row r="257" spans="7:9" hidden="1" x14ac:dyDescent="0.25">
      <c r="G257" s="3"/>
      <c r="H257" s="3"/>
      <c r="I257" s="3"/>
    </row>
    <row r="258" spans="7:9" hidden="1" x14ac:dyDescent="0.25">
      <c r="G258" s="3"/>
      <c r="H258" s="3"/>
      <c r="I258" s="3"/>
    </row>
    <row r="259" spans="7:9" hidden="1" x14ac:dyDescent="0.25">
      <c r="G259" s="3"/>
      <c r="H259" s="3"/>
      <c r="I259" s="3"/>
    </row>
    <row r="260" spans="7:9" hidden="1" x14ac:dyDescent="0.25">
      <c r="G260" s="3"/>
      <c r="H260" s="3"/>
      <c r="I260" s="3"/>
    </row>
    <row r="261" spans="7:9" hidden="1" x14ac:dyDescent="0.25">
      <c r="G261" s="3"/>
      <c r="H261" s="3"/>
      <c r="I261" s="3"/>
    </row>
    <row r="262" spans="7:9" hidden="1" x14ac:dyDescent="0.25">
      <c r="G262" s="3"/>
      <c r="H262" s="3"/>
      <c r="I262" s="3"/>
    </row>
    <row r="263" spans="7:9" hidden="1" x14ac:dyDescent="0.25">
      <c r="G263" s="3"/>
      <c r="H263" s="3"/>
      <c r="I263" s="3"/>
    </row>
    <row r="264" spans="7:9" hidden="1" x14ac:dyDescent="0.25">
      <c r="G264" s="3"/>
      <c r="H264" s="3"/>
      <c r="I264" s="3"/>
    </row>
    <row r="265" spans="7:9" hidden="1" x14ac:dyDescent="0.25">
      <c r="G265" s="3"/>
      <c r="H265" s="3"/>
      <c r="I265" s="3"/>
    </row>
    <row r="266" spans="7:9" hidden="1" x14ac:dyDescent="0.25">
      <c r="G266" s="3"/>
      <c r="H266" s="3"/>
      <c r="I266" s="3"/>
    </row>
    <row r="267" spans="7:9" hidden="1" x14ac:dyDescent="0.25">
      <c r="G267" s="3"/>
      <c r="H267" s="3"/>
      <c r="I267" s="3"/>
    </row>
    <row r="268" spans="7:9" hidden="1" x14ac:dyDescent="0.25">
      <c r="G268" s="3"/>
      <c r="H268" s="3"/>
      <c r="I268" s="3"/>
    </row>
    <row r="269" spans="7:9" hidden="1" x14ac:dyDescent="0.25">
      <c r="G269" s="3"/>
      <c r="H269" s="3"/>
      <c r="I269" s="3"/>
    </row>
    <row r="270" spans="7:9" hidden="1" x14ac:dyDescent="0.25">
      <c r="G270" s="3"/>
      <c r="H270" s="3"/>
      <c r="I270" s="3"/>
    </row>
    <row r="271" spans="7:9" hidden="1" x14ac:dyDescent="0.25">
      <c r="G271" s="3"/>
      <c r="H271" s="3"/>
      <c r="I271" s="3"/>
    </row>
    <row r="272" spans="7:9" hidden="1" x14ac:dyDescent="0.25">
      <c r="G272" s="3"/>
      <c r="H272" s="3"/>
      <c r="I272" s="3"/>
    </row>
    <row r="273" spans="7:9" hidden="1" x14ac:dyDescent="0.25">
      <c r="G273" s="3"/>
      <c r="H273" s="3"/>
      <c r="I273" s="3"/>
    </row>
    <row r="274" spans="7:9" hidden="1" x14ac:dyDescent="0.25">
      <c r="G274" s="3"/>
      <c r="H274" s="3"/>
      <c r="I274" s="3"/>
    </row>
    <row r="275" spans="7:9" hidden="1" x14ac:dyDescent="0.25">
      <c r="G275" s="3"/>
      <c r="H275" s="3"/>
      <c r="I275" s="3"/>
    </row>
    <row r="276" spans="7:9" hidden="1" x14ac:dyDescent="0.25">
      <c r="G276" s="3"/>
      <c r="H276" s="3"/>
      <c r="I276" s="3"/>
    </row>
    <row r="277" spans="7:9" hidden="1" x14ac:dyDescent="0.25">
      <c r="G277" s="3"/>
      <c r="H277" s="3"/>
      <c r="I277" s="3"/>
    </row>
    <row r="278" spans="7:9" hidden="1" x14ac:dyDescent="0.25">
      <c r="G278" s="3"/>
      <c r="H278" s="3"/>
      <c r="I278" s="3"/>
    </row>
    <row r="279" spans="7:9" hidden="1" x14ac:dyDescent="0.25">
      <c r="G279" s="3"/>
      <c r="H279" s="3"/>
      <c r="I279" s="3"/>
    </row>
    <row r="280" spans="7:9" hidden="1" x14ac:dyDescent="0.25">
      <c r="G280" s="3"/>
      <c r="H280" s="3"/>
      <c r="I280" s="3"/>
    </row>
    <row r="281" spans="7:9" hidden="1" x14ac:dyDescent="0.25">
      <c r="G281" s="3"/>
      <c r="H281" s="3"/>
      <c r="I281" s="3"/>
    </row>
    <row r="282" spans="7:9" hidden="1" x14ac:dyDescent="0.25">
      <c r="G282" s="3"/>
      <c r="H282" s="3"/>
      <c r="I282" s="3"/>
    </row>
    <row r="283" spans="7:9" hidden="1" x14ac:dyDescent="0.25">
      <c r="G283" s="3"/>
      <c r="H283" s="3"/>
      <c r="I283" s="3"/>
    </row>
    <row r="284" spans="7:9" hidden="1" x14ac:dyDescent="0.25">
      <c r="G284" s="3"/>
      <c r="H284" s="3"/>
      <c r="I284" s="3"/>
    </row>
    <row r="285" spans="7:9" hidden="1" x14ac:dyDescent="0.25">
      <c r="G285" s="3"/>
      <c r="H285" s="3"/>
      <c r="I285" s="3"/>
    </row>
    <row r="286" spans="7:9" hidden="1" x14ac:dyDescent="0.25">
      <c r="G286" s="3"/>
      <c r="H286" s="3"/>
      <c r="I286" s="3"/>
    </row>
    <row r="287" spans="7:9" hidden="1" x14ac:dyDescent="0.25">
      <c r="G287" s="3"/>
      <c r="H287" s="3"/>
      <c r="I287" s="3"/>
    </row>
    <row r="288" spans="7:9" hidden="1" x14ac:dyDescent="0.25">
      <c r="G288" s="3"/>
      <c r="H288" s="3"/>
      <c r="I288" s="3"/>
    </row>
    <row r="289" spans="7:9" hidden="1" x14ac:dyDescent="0.25">
      <c r="G289" s="3"/>
      <c r="H289" s="3"/>
      <c r="I289" s="3"/>
    </row>
    <row r="290" spans="7:9" hidden="1" x14ac:dyDescent="0.25">
      <c r="G290" s="3"/>
      <c r="H290" s="3"/>
      <c r="I290" s="3"/>
    </row>
    <row r="291" spans="7:9" hidden="1" x14ac:dyDescent="0.25">
      <c r="G291" s="3"/>
      <c r="H291" s="3"/>
      <c r="I291" s="3"/>
    </row>
    <row r="292" spans="7:9" hidden="1" x14ac:dyDescent="0.25">
      <c r="G292" s="3"/>
      <c r="H292" s="3"/>
      <c r="I292" s="3"/>
    </row>
    <row r="293" spans="7:9" hidden="1" x14ac:dyDescent="0.25">
      <c r="G293" s="3"/>
      <c r="H293" s="3"/>
      <c r="I293" s="3"/>
    </row>
    <row r="294" spans="7:9" hidden="1" x14ac:dyDescent="0.25">
      <c r="G294" s="3"/>
      <c r="H294" s="3"/>
      <c r="I294" s="3"/>
    </row>
    <row r="295" spans="7:9" hidden="1" x14ac:dyDescent="0.25">
      <c r="G295" s="3"/>
      <c r="H295" s="3"/>
      <c r="I295" s="3"/>
    </row>
    <row r="296" spans="7:9" hidden="1" x14ac:dyDescent="0.25">
      <c r="G296" s="3"/>
      <c r="H296" s="3"/>
      <c r="I296" s="3"/>
    </row>
    <row r="297" spans="7:9" hidden="1" x14ac:dyDescent="0.25">
      <c r="G297" s="3"/>
      <c r="H297" s="3"/>
      <c r="I297" s="3"/>
    </row>
    <row r="298" spans="7:9" hidden="1" x14ac:dyDescent="0.25">
      <c r="G298" s="3"/>
      <c r="H298" s="3"/>
      <c r="I298" s="3"/>
    </row>
    <row r="299" spans="7:9" hidden="1" x14ac:dyDescent="0.25">
      <c r="G299" s="3"/>
      <c r="H299" s="3"/>
      <c r="I299" s="3"/>
    </row>
    <row r="300" spans="7:9" hidden="1" x14ac:dyDescent="0.25">
      <c r="G300" s="3"/>
      <c r="H300" s="3"/>
      <c r="I300" s="3"/>
    </row>
    <row r="301" spans="7:9" hidden="1" x14ac:dyDescent="0.25">
      <c r="G301" s="3"/>
      <c r="H301" s="3"/>
      <c r="I301" s="3"/>
    </row>
    <row r="302" spans="7:9" hidden="1" x14ac:dyDescent="0.25">
      <c r="G302" s="3"/>
      <c r="H302" s="3"/>
      <c r="I302" s="3"/>
    </row>
    <row r="303" spans="7:9" hidden="1" x14ac:dyDescent="0.25">
      <c r="G303" s="3"/>
      <c r="H303" s="3"/>
      <c r="I303" s="3"/>
    </row>
    <row r="304" spans="7:9" hidden="1" x14ac:dyDescent="0.25">
      <c r="G304" s="3"/>
      <c r="H304" s="3"/>
      <c r="I304" s="3"/>
    </row>
    <row r="305" spans="7:9" hidden="1" x14ac:dyDescent="0.25">
      <c r="G305" s="3"/>
      <c r="H305" s="3"/>
      <c r="I305" s="3"/>
    </row>
    <row r="306" spans="7:9" hidden="1" x14ac:dyDescent="0.25">
      <c r="G306" s="3"/>
      <c r="H306" s="3"/>
      <c r="I306" s="3"/>
    </row>
    <row r="307" spans="7:9" hidden="1" x14ac:dyDescent="0.25">
      <c r="G307" s="3"/>
      <c r="H307" s="3"/>
      <c r="I307" s="3"/>
    </row>
    <row r="308" spans="7:9" hidden="1" x14ac:dyDescent="0.25">
      <c r="G308" s="3"/>
      <c r="H308" s="3"/>
      <c r="I308" s="3"/>
    </row>
    <row r="309" spans="7:9" hidden="1" x14ac:dyDescent="0.25">
      <c r="G309" s="3"/>
      <c r="H309" s="3"/>
      <c r="I309" s="3"/>
    </row>
    <row r="310" spans="7:9" hidden="1" x14ac:dyDescent="0.25">
      <c r="G310" s="3"/>
      <c r="H310" s="3"/>
      <c r="I310" s="3"/>
    </row>
    <row r="311" spans="7:9" hidden="1" x14ac:dyDescent="0.25">
      <c r="G311" s="3"/>
      <c r="H311" s="3"/>
      <c r="I311" s="3"/>
    </row>
    <row r="312" spans="7:9" hidden="1" x14ac:dyDescent="0.25">
      <c r="G312" s="3"/>
      <c r="H312" s="3"/>
      <c r="I312" s="3"/>
    </row>
    <row r="313" spans="7:9" hidden="1" x14ac:dyDescent="0.25">
      <c r="G313" s="3"/>
      <c r="H313" s="3"/>
      <c r="I313" s="3"/>
    </row>
    <row r="314" spans="7:9" hidden="1" x14ac:dyDescent="0.25">
      <c r="G314" s="3"/>
      <c r="H314" s="3"/>
      <c r="I314" s="3"/>
    </row>
    <row r="315" spans="7:9" hidden="1" x14ac:dyDescent="0.25">
      <c r="G315" s="3"/>
      <c r="H315" s="3"/>
      <c r="I315" s="3"/>
    </row>
    <row r="316" spans="7:9" hidden="1" x14ac:dyDescent="0.25">
      <c r="G316" s="3"/>
      <c r="H316" s="3"/>
      <c r="I316" s="3"/>
    </row>
    <row r="317" spans="7:9" hidden="1" x14ac:dyDescent="0.25">
      <c r="G317" s="3"/>
      <c r="H317" s="3"/>
      <c r="I317" s="3"/>
    </row>
    <row r="318" spans="7:9" hidden="1" x14ac:dyDescent="0.25">
      <c r="G318" s="3"/>
      <c r="H318" s="3"/>
      <c r="I318" s="3"/>
    </row>
    <row r="319" spans="7:9" hidden="1" x14ac:dyDescent="0.25">
      <c r="G319" s="3"/>
      <c r="H319" s="3"/>
      <c r="I319" s="3"/>
    </row>
    <row r="320" spans="7:9" hidden="1" x14ac:dyDescent="0.25">
      <c r="G320" s="3"/>
      <c r="H320" s="3"/>
      <c r="I320" s="3"/>
    </row>
    <row r="321" spans="7:9" hidden="1" x14ac:dyDescent="0.25">
      <c r="G321" s="3"/>
      <c r="H321" s="3"/>
      <c r="I321" s="3"/>
    </row>
    <row r="322" spans="7:9" hidden="1" x14ac:dyDescent="0.25">
      <c r="G322" s="3"/>
      <c r="H322" s="3"/>
      <c r="I322" s="3"/>
    </row>
    <row r="323" spans="7:9" hidden="1" x14ac:dyDescent="0.25">
      <c r="G323" s="3"/>
      <c r="H323" s="3"/>
      <c r="I323" s="3"/>
    </row>
    <row r="324" spans="7:9" hidden="1" x14ac:dyDescent="0.25">
      <c r="G324" s="3"/>
      <c r="H324" s="3"/>
      <c r="I324" s="3"/>
    </row>
    <row r="325" spans="7:9" hidden="1" x14ac:dyDescent="0.25">
      <c r="G325" s="3"/>
      <c r="H325" s="3"/>
      <c r="I325" s="3"/>
    </row>
    <row r="326" spans="7:9" hidden="1" x14ac:dyDescent="0.25">
      <c r="G326" s="3"/>
      <c r="H326" s="3"/>
      <c r="I326" s="3"/>
    </row>
    <row r="327" spans="7:9" hidden="1" x14ac:dyDescent="0.25">
      <c r="G327" s="3"/>
      <c r="H327" s="3"/>
      <c r="I327" s="3"/>
    </row>
    <row r="328" spans="7:9" hidden="1" x14ac:dyDescent="0.25">
      <c r="G328" s="3"/>
      <c r="H328" s="3"/>
      <c r="I328" s="3"/>
    </row>
    <row r="329" spans="7:9" hidden="1" x14ac:dyDescent="0.25">
      <c r="G329" s="3"/>
      <c r="H329" s="3"/>
      <c r="I329" s="3"/>
    </row>
    <row r="330" spans="7:9" hidden="1" x14ac:dyDescent="0.25">
      <c r="G330" s="3"/>
      <c r="H330" s="3"/>
      <c r="I330" s="3"/>
    </row>
    <row r="331" spans="7:9" hidden="1" x14ac:dyDescent="0.25">
      <c r="G331" s="3"/>
      <c r="H331" s="3"/>
      <c r="I331" s="3"/>
    </row>
    <row r="332" spans="7:9" hidden="1" x14ac:dyDescent="0.25">
      <c r="G332" s="3"/>
      <c r="H332" s="3"/>
      <c r="I332" s="3"/>
    </row>
    <row r="333" spans="7:9" hidden="1" x14ac:dyDescent="0.25">
      <c r="G333" s="3"/>
      <c r="H333" s="3"/>
      <c r="I333" s="3"/>
    </row>
    <row r="334" spans="7:9" hidden="1" x14ac:dyDescent="0.25">
      <c r="G334" s="3"/>
      <c r="H334" s="3"/>
      <c r="I334" s="3"/>
    </row>
    <row r="335" spans="7:9" hidden="1" x14ac:dyDescent="0.25">
      <c r="G335" s="3"/>
      <c r="H335" s="3"/>
      <c r="I335" s="3"/>
    </row>
    <row r="336" spans="7:9" hidden="1" x14ac:dyDescent="0.25">
      <c r="G336" s="3"/>
      <c r="H336" s="3"/>
      <c r="I336" s="3"/>
    </row>
    <row r="337" spans="7:9" hidden="1" x14ac:dyDescent="0.25">
      <c r="G337" s="3"/>
      <c r="H337" s="3"/>
      <c r="I337" s="3"/>
    </row>
    <row r="338" spans="7:9" hidden="1" x14ac:dyDescent="0.25">
      <c r="G338" s="3"/>
      <c r="H338" s="3"/>
      <c r="I338" s="3"/>
    </row>
    <row r="339" spans="7:9" hidden="1" x14ac:dyDescent="0.25">
      <c r="G339" s="3"/>
      <c r="H339" s="3"/>
      <c r="I339" s="3"/>
    </row>
    <row r="340" spans="7:9" hidden="1" x14ac:dyDescent="0.25">
      <c r="G340" s="3"/>
      <c r="H340" s="3"/>
      <c r="I340" s="3"/>
    </row>
    <row r="341" spans="7:9" hidden="1" x14ac:dyDescent="0.25">
      <c r="G341" s="3"/>
      <c r="H341" s="3"/>
      <c r="I341" s="3"/>
    </row>
    <row r="342" spans="7:9" hidden="1" x14ac:dyDescent="0.25">
      <c r="G342" s="3"/>
      <c r="H342" s="3"/>
      <c r="I342" s="3"/>
    </row>
    <row r="343" spans="7:9" hidden="1" x14ac:dyDescent="0.25">
      <c r="G343" s="3"/>
      <c r="H343" s="3"/>
      <c r="I343" s="3"/>
    </row>
    <row r="344" spans="7:9" hidden="1" x14ac:dyDescent="0.25">
      <c r="G344" s="3"/>
      <c r="H344" s="3"/>
      <c r="I344" s="3"/>
    </row>
    <row r="345" spans="7:9" hidden="1" x14ac:dyDescent="0.25">
      <c r="G345" s="3"/>
      <c r="H345" s="3"/>
      <c r="I345" s="3"/>
    </row>
    <row r="346" spans="7:9" hidden="1" x14ac:dyDescent="0.25">
      <c r="G346" s="3"/>
      <c r="H346" s="3"/>
      <c r="I346" s="3"/>
    </row>
    <row r="347" spans="7:9" hidden="1" x14ac:dyDescent="0.25">
      <c r="G347" s="3"/>
      <c r="H347" s="3"/>
      <c r="I347" s="3"/>
    </row>
    <row r="348" spans="7:9" hidden="1" x14ac:dyDescent="0.25">
      <c r="G348" s="3"/>
      <c r="H348" s="3"/>
      <c r="I348" s="3"/>
    </row>
    <row r="349" spans="7:9" hidden="1" x14ac:dyDescent="0.25">
      <c r="G349" s="3"/>
      <c r="H349" s="3"/>
      <c r="I349" s="3"/>
    </row>
    <row r="350" spans="7:9" hidden="1" x14ac:dyDescent="0.25">
      <c r="G350" s="3"/>
      <c r="H350" s="3"/>
      <c r="I350" s="3"/>
    </row>
    <row r="351" spans="7:9" hidden="1" x14ac:dyDescent="0.25">
      <c r="G351" s="3"/>
      <c r="H351" s="3"/>
      <c r="I351" s="3"/>
    </row>
    <row r="352" spans="7:9" hidden="1" x14ac:dyDescent="0.25">
      <c r="G352" s="3"/>
      <c r="H352" s="3"/>
      <c r="I352" s="3"/>
    </row>
    <row r="353" spans="7:9" hidden="1" x14ac:dyDescent="0.25">
      <c r="G353" s="3"/>
      <c r="H353" s="3"/>
      <c r="I353" s="3"/>
    </row>
    <row r="354" spans="7:9" hidden="1" x14ac:dyDescent="0.25">
      <c r="G354" s="3"/>
      <c r="H354" s="3"/>
      <c r="I354" s="3"/>
    </row>
    <row r="355" spans="7:9" hidden="1" x14ac:dyDescent="0.25">
      <c r="G355" s="3"/>
      <c r="H355" s="3"/>
      <c r="I355" s="3"/>
    </row>
    <row r="356" spans="7:9" hidden="1" x14ac:dyDescent="0.25">
      <c r="G356" s="3"/>
      <c r="H356" s="3"/>
      <c r="I356" s="3"/>
    </row>
    <row r="357" spans="7:9" hidden="1" x14ac:dyDescent="0.25">
      <c r="G357" s="3"/>
      <c r="H357" s="3"/>
      <c r="I357" s="3"/>
    </row>
    <row r="358" spans="7:9" hidden="1" x14ac:dyDescent="0.25">
      <c r="G358" s="3"/>
      <c r="H358" s="3"/>
      <c r="I358" s="3"/>
    </row>
    <row r="359" spans="7:9" hidden="1" x14ac:dyDescent="0.25">
      <c r="G359" s="3"/>
      <c r="H359" s="3"/>
      <c r="I359" s="3"/>
    </row>
    <row r="360" spans="7:9" hidden="1" x14ac:dyDescent="0.25">
      <c r="G360" s="3"/>
      <c r="H360" s="3"/>
      <c r="I360" s="3"/>
    </row>
    <row r="361" spans="7:9" hidden="1" x14ac:dyDescent="0.25">
      <c r="G361" s="3"/>
      <c r="H361" s="3"/>
      <c r="I361" s="3"/>
    </row>
    <row r="362" spans="7:9" hidden="1" x14ac:dyDescent="0.25">
      <c r="G362" s="3"/>
      <c r="H362" s="3"/>
      <c r="I362" s="3"/>
    </row>
    <row r="363" spans="7:9" hidden="1" x14ac:dyDescent="0.25">
      <c r="G363" s="3"/>
      <c r="H363" s="3"/>
      <c r="I363" s="3"/>
    </row>
    <row r="364" spans="7:9" hidden="1" x14ac:dyDescent="0.25">
      <c r="G364" s="3"/>
      <c r="H364" s="3"/>
      <c r="I364" s="3"/>
    </row>
    <row r="365" spans="7:9" hidden="1" x14ac:dyDescent="0.25">
      <c r="G365" s="3"/>
      <c r="H365" s="3"/>
      <c r="I365" s="3"/>
    </row>
    <row r="366" spans="7:9" hidden="1" x14ac:dyDescent="0.25">
      <c r="G366" s="3"/>
      <c r="H366" s="3"/>
      <c r="I366" s="3"/>
    </row>
    <row r="367" spans="7:9" hidden="1" x14ac:dyDescent="0.25">
      <c r="G367" s="3"/>
      <c r="H367" s="3"/>
      <c r="I367" s="3"/>
    </row>
    <row r="368" spans="7:9" hidden="1" x14ac:dyDescent="0.25">
      <c r="G368" s="3"/>
      <c r="H368" s="3"/>
      <c r="I368" s="3"/>
    </row>
    <row r="369" spans="7:9" hidden="1" x14ac:dyDescent="0.25">
      <c r="G369" s="3"/>
      <c r="H369" s="3"/>
      <c r="I369" s="3"/>
    </row>
    <row r="370" spans="7:9" hidden="1" x14ac:dyDescent="0.25">
      <c r="G370" s="3"/>
      <c r="H370" s="3"/>
      <c r="I370" s="3"/>
    </row>
    <row r="371" spans="7:9" hidden="1" x14ac:dyDescent="0.25">
      <c r="G371" s="3"/>
      <c r="H371" s="3"/>
      <c r="I371" s="3"/>
    </row>
    <row r="372" spans="7:9" hidden="1" x14ac:dyDescent="0.25">
      <c r="G372" s="3"/>
      <c r="H372" s="3"/>
      <c r="I372" s="3"/>
    </row>
    <row r="373" spans="7:9" hidden="1" x14ac:dyDescent="0.25">
      <c r="G373" s="3"/>
      <c r="H373" s="3"/>
      <c r="I373" s="3"/>
    </row>
    <row r="374" spans="7:9" hidden="1" x14ac:dyDescent="0.25">
      <c r="G374" s="3"/>
      <c r="H374" s="3"/>
      <c r="I374" s="3"/>
    </row>
    <row r="375" spans="7:9" hidden="1" x14ac:dyDescent="0.25">
      <c r="G375" s="3"/>
      <c r="H375" s="3"/>
      <c r="I375" s="3"/>
    </row>
    <row r="376" spans="7:9" hidden="1" x14ac:dyDescent="0.25">
      <c r="G376" s="3"/>
      <c r="H376" s="3"/>
      <c r="I376" s="3"/>
    </row>
    <row r="377" spans="7:9" hidden="1" x14ac:dyDescent="0.25">
      <c r="G377" s="3"/>
      <c r="H377" s="3"/>
      <c r="I377" s="3"/>
    </row>
    <row r="378" spans="7:9" hidden="1" x14ac:dyDescent="0.25">
      <c r="G378" s="3"/>
      <c r="H378" s="3"/>
      <c r="I378" s="3"/>
    </row>
    <row r="379" spans="7:9" hidden="1" x14ac:dyDescent="0.25">
      <c r="G379" s="3"/>
      <c r="H379" s="3"/>
      <c r="I379" s="3"/>
    </row>
    <row r="380" spans="7:9" hidden="1" x14ac:dyDescent="0.25">
      <c r="G380" s="3"/>
      <c r="H380" s="3"/>
      <c r="I380" s="3"/>
    </row>
    <row r="381" spans="7:9" hidden="1" x14ac:dyDescent="0.25">
      <c r="G381" s="3"/>
      <c r="H381" s="3"/>
      <c r="I381" s="3"/>
    </row>
    <row r="382" spans="7:9" hidden="1" x14ac:dyDescent="0.25">
      <c r="G382" s="3"/>
      <c r="H382" s="3"/>
      <c r="I382" s="3"/>
    </row>
    <row r="383" spans="7:9" hidden="1" x14ac:dyDescent="0.25">
      <c r="G383" s="3"/>
      <c r="H383" s="3"/>
      <c r="I383" s="3"/>
    </row>
    <row r="384" spans="7:9" hidden="1" x14ac:dyDescent="0.25">
      <c r="G384" s="3"/>
      <c r="H384" s="3"/>
      <c r="I384" s="3"/>
    </row>
    <row r="385" spans="7:9" hidden="1" x14ac:dyDescent="0.25">
      <c r="G385" s="3"/>
      <c r="H385" s="3"/>
      <c r="I385" s="3"/>
    </row>
    <row r="386" spans="7:9" hidden="1" x14ac:dyDescent="0.25">
      <c r="G386" s="3"/>
      <c r="H386" s="3"/>
      <c r="I386" s="3"/>
    </row>
    <row r="387" spans="7:9" hidden="1" x14ac:dyDescent="0.25">
      <c r="G387" s="3"/>
      <c r="H387" s="3"/>
      <c r="I387" s="3"/>
    </row>
    <row r="388" spans="7:9" hidden="1" x14ac:dyDescent="0.25">
      <c r="G388" s="3"/>
      <c r="H388" s="3"/>
      <c r="I388" s="3"/>
    </row>
    <row r="389" spans="7:9" hidden="1" x14ac:dyDescent="0.25">
      <c r="G389" s="3"/>
      <c r="H389" s="3"/>
      <c r="I389" s="3"/>
    </row>
    <row r="390" spans="7:9" hidden="1" x14ac:dyDescent="0.25">
      <c r="G390" s="3"/>
      <c r="H390" s="3"/>
      <c r="I390" s="3"/>
    </row>
    <row r="391" spans="7:9" hidden="1" x14ac:dyDescent="0.25">
      <c r="G391" s="3"/>
      <c r="H391" s="3"/>
      <c r="I391" s="3"/>
    </row>
    <row r="392" spans="7:9" hidden="1" x14ac:dyDescent="0.25">
      <c r="G392" s="3"/>
      <c r="H392" s="3"/>
      <c r="I392" s="3"/>
    </row>
    <row r="393" spans="7:9" hidden="1" x14ac:dyDescent="0.25">
      <c r="G393" s="3"/>
      <c r="H393" s="3"/>
      <c r="I393" s="3"/>
    </row>
    <row r="394" spans="7:9" hidden="1" x14ac:dyDescent="0.25">
      <c r="G394" s="3"/>
      <c r="H394" s="3"/>
      <c r="I394" s="3"/>
    </row>
    <row r="395" spans="7:9" hidden="1" x14ac:dyDescent="0.25">
      <c r="G395" s="3"/>
      <c r="H395" s="3"/>
      <c r="I395" s="3"/>
    </row>
    <row r="396" spans="7:9" hidden="1" x14ac:dyDescent="0.25">
      <c r="G396" s="3"/>
      <c r="H396" s="3"/>
      <c r="I396" s="3"/>
    </row>
    <row r="397" spans="7:9" hidden="1" x14ac:dyDescent="0.25">
      <c r="G397" s="3"/>
      <c r="H397" s="3"/>
      <c r="I397" s="3"/>
    </row>
    <row r="398" spans="7:9" hidden="1" x14ac:dyDescent="0.25">
      <c r="G398" s="3"/>
      <c r="H398" s="3"/>
      <c r="I398" s="3"/>
    </row>
    <row r="399" spans="7:9" hidden="1" x14ac:dyDescent="0.25">
      <c r="G399" s="3"/>
      <c r="H399" s="3"/>
      <c r="I399" s="3"/>
    </row>
    <row r="400" spans="7:9" hidden="1" x14ac:dyDescent="0.25">
      <c r="G400" s="3"/>
      <c r="H400" s="3"/>
      <c r="I400" s="3"/>
    </row>
    <row r="401" spans="7:9" hidden="1" x14ac:dyDescent="0.25">
      <c r="G401" s="3"/>
      <c r="H401" s="3"/>
      <c r="I401" s="3"/>
    </row>
    <row r="402" spans="7:9" hidden="1" x14ac:dyDescent="0.25">
      <c r="G402" s="3"/>
      <c r="H402" s="3"/>
      <c r="I402" s="3"/>
    </row>
    <row r="403" spans="7:9" hidden="1" x14ac:dyDescent="0.25">
      <c r="G403" s="3"/>
      <c r="H403" s="3"/>
      <c r="I403" s="3"/>
    </row>
    <row r="404" spans="7:9" hidden="1" x14ac:dyDescent="0.25">
      <c r="G404" s="3"/>
      <c r="H404" s="3"/>
      <c r="I404" s="3"/>
    </row>
    <row r="405" spans="7:9" hidden="1" x14ac:dyDescent="0.25">
      <c r="G405" s="3"/>
      <c r="H405" s="3"/>
      <c r="I405" s="3"/>
    </row>
    <row r="406" spans="7:9" hidden="1" x14ac:dyDescent="0.25">
      <c r="G406" s="3"/>
      <c r="H406" s="3"/>
      <c r="I406" s="3"/>
    </row>
    <row r="407" spans="7:9" hidden="1" x14ac:dyDescent="0.25">
      <c r="G407" s="3"/>
      <c r="H407" s="3"/>
      <c r="I407" s="3"/>
    </row>
    <row r="408" spans="7:9" hidden="1" x14ac:dyDescent="0.25">
      <c r="G408" s="3"/>
      <c r="H408" s="3"/>
      <c r="I408" s="3"/>
    </row>
    <row r="409" spans="7:9" hidden="1" x14ac:dyDescent="0.25">
      <c r="G409" s="3"/>
      <c r="H409" s="3"/>
      <c r="I409" s="3"/>
    </row>
    <row r="410" spans="7:9" hidden="1" x14ac:dyDescent="0.25">
      <c r="G410" s="3"/>
      <c r="H410" s="3"/>
      <c r="I410" s="3"/>
    </row>
    <row r="411" spans="7:9" hidden="1" x14ac:dyDescent="0.25">
      <c r="G411" s="3"/>
      <c r="H411" s="3"/>
      <c r="I411" s="3"/>
    </row>
    <row r="412" spans="7:9" hidden="1" x14ac:dyDescent="0.25">
      <c r="G412" s="3"/>
      <c r="H412" s="3"/>
      <c r="I412" s="3"/>
    </row>
    <row r="413" spans="7:9" hidden="1" x14ac:dyDescent="0.25">
      <c r="G413" s="3"/>
      <c r="H413" s="3"/>
      <c r="I413" s="3"/>
    </row>
    <row r="414" spans="7:9" hidden="1" x14ac:dyDescent="0.25">
      <c r="G414" s="3"/>
      <c r="H414" s="3"/>
      <c r="I414" s="3"/>
    </row>
    <row r="415" spans="7:9" hidden="1" x14ac:dyDescent="0.25">
      <c r="G415" s="3"/>
      <c r="H415" s="3"/>
      <c r="I415" s="3"/>
    </row>
    <row r="416" spans="7:9" hidden="1" x14ac:dyDescent="0.25">
      <c r="G416" s="3"/>
      <c r="H416" s="3"/>
      <c r="I416" s="3"/>
    </row>
    <row r="417" spans="7:9" hidden="1" x14ac:dyDescent="0.25">
      <c r="G417" s="3"/>
      <c r="H417" s="3"/>
      <c r="I417" s="3"/>
    </row>
    <row r="418" spans="7:9" hidden="1" x14ac:dyDescent="0.25">
      <c r="G418" s="3"/>
      <c r="H418" s="3"/>
      <c r="I418" s="3"/>
    </row>
    <row r="419" spans="7:9" hidden="1" x14ac:dyDescent="0.25">
      <c r="G419" s="3"/>
      <c r="H419" s="3"/>
      <c r="I419" s="3"/>
    </row>
    <row r="420" spans="7:9" hidden="1" x14ac:dyDescent="0.25">
      <c r="G420" s="3"/>
      <c r="H420" s="3"/>
      <c r="I420" s="3"/>
    </row>
    <row r="421" spans="7:9" hidden="1" x14ac:dyDescent="0.25">
      <c r="G421" s="3"/>
      <c r="H421" s="3"/>
      <c r="I421" s="3"/>
    </row>
    <row r="422" spans="7:9" hidden="1" x14ac:dyDescent="0.25">
      <c r="G422" s="3"/>
      <c r="H422" s="3"/>
      <c r="I422" s="3"/>
    </row>
    <row r="423" spans="7:9" hidden="1" x14ac:dyDescent="0.25">
      <c r="G423" s="3"/>
      <c r="H423" s="3"/>
      <c r="I423" s="3"/>
    </row>
    <row r="424" spans="7:9" hidden="1" x14ac:dyDescent="0.25">
      <c r="G424" s="3"/>
      <c r="H424" s="3"/>
      <c r="I424" s="3"/>
    </row>
    <row r="425" spans="7:9" hidden="1" x14ac:dyDescent="0.25">
      <c r="G425" s="3"/>
      <c r="H425" s="3"/>
      <c r="I425" s="3"/>
    </row>
    <row r="426" spans="7:9" hidden="1" x14ac:dyDescent="0.25">
      <c r="G426" s="3"/>
      <c r="H426" s="3"/>
      <c r="I426" s="3"/>
    </row>
    <row r="427" spans="7:9" hidden="1" x14ac:dyDescent="0.25">
      <c r="G427" s="3"/>
      <c r="H427" s="3"/>
      <c r="I427" s="3"/>
    </row>
    <row r="428" spans="7:9" hidden="1" x14ac:dyDescent="0.25">
      <c r="G428" s="3"/>
      <c r="H428" s="3"/>
      <c r="I428" s="3"/>
    </row>
    <row r="429" spans="7:9" hidden="1" x14ac:dyDescent="0.25">
      <c r="G429" s="3"/>
      <c r="H429" s="3"/>
      <c r="I429" s="3"/>
    </row>
    <row r="430" spans="7:9" hidden="1" x14ac:dyDescent="0.25">
      <c r="G430" s="3"/>
      <c r="H430" s="3"/>
      <c r="I430" s="3"/>
    </row>
    <row r="431" spans="7:9" hidden="1" x14ac:dyDescent="0.25">
      <c r="G431" s="3"/>
      <c r="H431" s="3"/>
      <c r="I431" s="3"/>
    </row>
    <row r="432" spans="7:9" hidden="1" x14ac:dyDescent="0.25">
      <c r="G432" s="3"/>
      <c r="H432" s="3"/>
      <c r="I432" s="3"/>
    </row>
    <row r="433" spans="7:9" hidden="1" x14ac:dyDescent="0.25">
      <c r="G433" s="3"/>
      <c r="H433" s="3"/>
      <c r="I433" s="3"/>
    </row>
    <row r="434" spans="7:9" hidden="1" x14ac:dyDescent="0.25">
      <c r="G434" s="3"/>
      <c r="H434" s="3"/>
      <c r="I434" s="3"/>
    </row>
    <row r="435" spans="7:9" hidden="1" x14ac:dyDescent="0.25">
      <c r="G435" s="3"/>
      <c r="H435" s="3"/>
      <c r="I435" s="3"/>
    </row>
    <row r="436" spans="7:9" hidden="1" x14ac:dyDescent="0.25">
      <c r="G436" s="3"/>
      <c r="H436" s="3"/>
      <c r="I436" s="3"/>
    </row>
    <row r="437" spans="7:9" hidden="1" x14ac:dyDescent="0.25">
      <c r="G437" s="3"/>
      <c r="H437" s="3"/>
      <c r="I437" s="3"/>
    </row>
    <row r="438" spans="7:9" hidden="1" x14ac:dyDescent="0.25">
      <c r="G438" s="3"/>
      <c r="H438" s="3"/>
      <c r="I438" s="3"/>
    </row>
    <row r="439" spans="7:9" hidden="1" x14ac:dyDescent="0.25">
      <c r="G439" s="3"/>
      <c r="H439" s="3"/>
      <c r="I439" s="3"/>
    </row>
    <row r="440" spans="7:9" hidden="1" x14ac:dyDescent="0.25">
      <c r="G440" s="3"/>
      <c r="H440" s="3"/>
      <c r="I440" s="3"/>
    </row>
    <row r="441" spans="7:9" hidden="1" x14ac:dyDescent="0.25">
      <c r="G441" s="3"/>
      <c r="H441" s="3"/>
      <c r="I441" s="3"/>
    </row>
    <row r="442" spans="7:9" hidden="1" x14ac:dyDescent="0.25">
      <c r="G442" s="3"/>
      <c r="H442" s="3"/>
      <c r="I442" s="3"/>
    </row>
    <row r="443" spans="7:9" hidden="1" x14ac:dyDescent="0.25">
      <c r="G443" s="3"/>
      <c r="H443" s="3"/>
      <c r="I443" s="3"/>
    </row>
    <row r="444" spans="7:9" hidden="1" x14ac:dyDescent="0.25">
      <c r="G444" s="3"/>
      <c r="H444" s="3"/>
      <c r="I444" s="3"/>
    </row>
    <row r="445" spans="7:9" hidden="1" x14ac:dyDescent="0.25">
      <c r="G445" s="3"/>
      <c r="H445" s="3"/>
      <c r="I445" s="3"/>
    </row>
    <row r="446" spans="7:9" hidden="1" x14ac:dyDescent="0.25">
      <c r="G446" s="3"/>
      <c r="H446" s="3"/>
      <c r="I446" s="3"/>
    </row>
    <row r="447" spans="7:9" hidden="1" x14ac:dyDescent="0.25">
      <c r="G447" s="3"/>
      <c r="H447" s="3"/>
      <c r="I447" s="3"/>
    </row>
    <row r="448" spans="7:9" hidden="1" x14ac:dyDescent="0.25">
      <c r="G448" s="3"/>
      <c r="H448" s="3"/>
      <c r="I448" s="3"/>
    </row>
    <row r="449" spans="7:9" hidden="1" x14ac:dyDescent="0.25">
      <c r="G449" s="3"/>
      <c r="H449" s="3"/>
      <c r="I449" s="3"/>
    </row>
    <row r="450" spans="7:9" hidden="1" x14ac:dyDescent="0.25">
      <c r="G450" s="3"/>
      <c r="H450" s="3"/>
      <c r="I450" s="3"/>
    </row>
    <row r="451" spans="7:9" hidden="1" x14ac:dyDescent="0.25">
      <c r="G451" s="3"/>
      <c r="H451" s="3"/>
      <c r="I451" s="3"/>
    </row>
    <row r="452" spans="7:9" hidden="1" x14ac:dyDescent="0.25">
      <c r="G452" s="3"/>
      <c r="H452" s="3"/>
      <c r="I452" s="3"/>
    </row>
    <row r="453" spans="7:9" hidden="1" x14ac:dyDescent="0.25">
      <c r="G453" s="3"/>
      <c r="H453" s="3"/>
      <c r="I453" s="3"/>
    </row>
    <row r="454" spans="7:9" hidden="1" x14ac:dyDescent="0.25">
      <c r="G454" s="3"/>
      <c r="H454" s="3"/>
      <c r="I454" s="3"/>
    </row>
    <row r="455" spans="7:9" hidden="1" x14ac:dyDescent="0.25">
      <c r="G455" s="3"/>
      <c r="H455" s="3"/>
      <c r="I455" s="3"/>
    </row>
    <row r="456" spans="7:9" hidden="1" x14ac:dyDescent="0.25">
      <c r="G456" s="3"/>
      <c r="H456" s="3"/>
      <c r="I456" s="3"/>
    </row>
    <row r="457" spans="7:9" hidden="1" x14ac:dyDescent="0.25">
      <c r="G457" s="3"/>
      <c r="H457" s="3"/>
      <c r="I457" s="3"/>
    </row>
    <row r="458" spans="7:9" hidden="1" x14ac:dyDescent="0.25">
      <c r="G458" s="3"/>
      <c r="H458" s="3"/>
      <c r="I458" s="3"/>
    </row>
    <row r="459" spans="7:9" hidden="1" x14ac:dyDescent="0.25">
      <c r="G459" s="3"/>
      <c r="H459" s="3"/>
      <c r="I459" s="3"/>
    </row>
    <row r="460" spans="7:9" hidden="1" x14ac:dyDescent="0.25">
      <c r="G460" s="3"/>
      <c r="H460" s="3"/>
      <c r="I460" s="3"/>
    </row>
    <row r="461" spans="7:9" hidden="1" x14ac:dyDescent="0.25">
      <c r="G461" s="3"/>
      <c r="H461" s="3"/>
      <c r="I461" s="3"/>
    </row>
    <row r="462" spans="7:9" hidden="1" x14ac:dyDescent="0.25">
      <c r="G462" s="3"/>
      <c r="H462" s="3"/>
      <c r="I462" s="3"/>
    </row>
    <row r="463" spans="7:9" hidden="1" x14ac:dyDescent="0.25">
      <c r="G463" s="3"/>
      <c r="H463" s="3"/>
      <c r="I463" s="3"/>
    </row>
    <row r="464" spans="7:9" hidden="1" x14ac:dyDescent="0.25">
      <c r="G464" s="3"/>
      <c r="H464" s="3"/>
      <c r="I464" s="3"/>
    </row>
    <row r="465" spans="7:9" hidden="1" x14ac:dyDescent="0.25">
      <c r="G465" s="3"/>
      <c r="H465" s="3"/>
      <c r="I465" s="3"/>
    </row>
    <row r="466" spans="7:9" hidden="1" x14ac:dyDescent="0.25">
      <c r="G466" s="3"/>
      <c r="H466" s="3"/>
      <c r="I466" s="3"/>
    </row>
    <row r="467" spans="7:9" hidden="1" x14ac:dyDescent="0.25">
      <c r="G467" s="3"/>
      <c r="H467" s="3"/>
      <c r="I467" s="3"/>
    </row>
    <row r="468" spans="7:9" hidden="1" x14ac:dyDescent="0.25">
      <c r="G468" s="3"/>
      <c r="H468" s="3"/>
      <c r="I468" s="3"/>
    </row>
    <row r="469" spans="7:9" hidden="1" x14ac:dyDescent="0.25">
      <c r="G469" s="3"/>
      <c r="H469" s="3"/>
      <c r="I469" s="3"/>
    </row>
    <row r="470" spans="7:9" hidden="1" x14ac:dyDescent="0.25">
      <c r="G470" s="3"/>
      <c r="H470" s="3"/>
      <c r="I470" s="3"/>
    </row>
    <row r="471" spans="7:9" hidden="1" x14ac:dyDescent="0.25">
      <c r="G471" s="3"/>
      <c r="H471" s="3"/>
      <c r="I471" s="3"/>
    </row>
    <row r="472" spans="7:9" hidden="1" x14ac:dyDescent="0.25">
      <c r="G472" s="3"/>
      <c r="H472" s="3"/>
      <c r="I472" s="3"/>
    </row>
    <row r="473" spans="7:9" hidden="1" x14ac:dyDescent="0.25">
      <c r="G473" s="3"/>
      <c r="H473" s="3"/>
      <c r="I473" s="3"/>
    </row>
    <row r="474" spans="7:9" hidden="1" x14ac:dyDescent="0.25">
      <c r="G474" s="3"/>
      <c r="H474" s="3"/>
      <c r="I474" s="3"/>
    </row>
    <row r="475" spans="7:9" hidden="1" x14ac:dyDescent="0.25">
      <c r="G475" s="3"/>
      <c r="H475" s="3"/>
      <c r="I475" s="3"/>
    </row>
    <row r="476" spans="7:9" hidden="1" x14ac:dyDescent="0.25">
      <c r="G476" s="3"/>
      <c r="H476" s="3"/>
      <c r="I476" s="3"/>
    </row>
    <row r="477" spans="7:9" hidden="1" x14ac:dyDescent="0.25">
      <c r="G477" s="3"/>
      <c r="H477" s="3"/>
      <c r="I477" s="3"/>
    </row>
    <row r="478" spans="7:9" hidden="1" x14ac:dyDescent="0.25">
      <c r="G478" s="3"/>
      <c r="H478" s="3"/>
      <c r="I478" s="3"/>
    </row>
    <row r="479" spans="7:9" hidden="1" x14ac:dyDescent="0.25">
      <c r="G479" s="3"/>
      <c r="H479" s="3"/>
      <c r="I479" s="3"/>
    </row>
    <row r="480" spans="7:9" hidden="1" x14ac:dyDescent="0.25">
      <c r="G480" s="3"/>
      <c r="H480" s="3"/>
      <c r="I480" s="3"/>
    </row>
    <row r="481" spans="7:9" hidden="1" x14ac:dyDescent="0.25">
      <c r="G481" s="3"/>
      <c r="H481" s="3"/>
      <c r="I481" s="3"/>
    </row>
    <row r="482" spans="7:9" hidden="1" x14ac:dyDescent="0.25">
      <c r="G482" s="3"/>
      <c r="H482" s="3"/>
      <c r="I482" s="3"/>
    </row>
    <row r="483" spans="7:9" hidden="1" x14ac:dyDescent="0.25">
      <c r="G483" s="3"/>
      <c r="H483" s="3"/>
      <c r="I483" s="3"/>
    </row>
    <row r="484" spans="7:9" hidden="1" x14ac:dyDescent="0.25">
      <c r="G484" s="3"/>
      <c r="H484" s="3"/>
      <c r="I484" s="3"/>
    </row>
    <row r="485" spans="7:9" hidden="1" x14ac:dyDescent="0.25">
      <c r="G485" s="3"/>
      <c r="H485" s="3"/>
      <c r="I485" s="3"/>
    </row>
    <row r="486" spans="7:9" hidden="1" x14ac:dyDescent="0.25">
      <c r="G486" s="3"/>
      <c r="H486" s="3"/>
      <c r="I486" s="3"/>
    </row>
    <row r="487" spans="7:9" hidden="1" x14ac:dyDescent="0.25">
      <c r="G487" s="3"/>
      <c r="H487" s="3"/>
      <c r="I487" s="3"/>
    </row>
    <row r="488" spans="7:9" hidden="1" x14ac:dyDescent="0.25">
      <c r="G488" s="3"/>
      <c r="H488" s="3"/>
      <c r="I488" s="3"/>
    </row>
    <row r="489" spans="7:9" hidden="1" x14ac:dyDescent="0.25">
      <c r="G489" s="3"/>
      <c r="H489" s="3"/>
      <c r="I489" s="3"/>
    </row>
    <row r="490" spans="7:9" hidden="1" x14ac:dyDescent="0.25">
      <c r="G490" s="3"/>
      <c r="H490" s="3"/>
      <c r="I490" s="3"/>
    </row>
    <row r="491" spans="7:9" hidden="1" x14ac:dyDescent="0.25">
      <c r="G491" s="3"/>
      <c r="H491" s="3"/>
      <c r="I491" s="3"/>
    </row>
    <row r="492" spans="7:9" hidden="1" x14ac:dyDescent="0.25">
      <c r="G492" s="3"/>
      <c r="H492" s="3"/>
      <c r="I492" s="3"/>
    </row>
    <row r="493" spans="7:9" hidden="1" x14ac:dyDescent="0.25">
      <c r="G493" s="3"/>
      <c r="H493" s="3"/>
      <c r="I493" s="3"/>
    </row>
    <row r="494" spans="7:9" hidden="1" x14ac:dyDescent="0.25">
      <c r="G494" s="3"/>
      <c r="H494" s="3"/>
      <c r="I494" s="3"/>
    </row>
    <row r="495" spans="7:9" hidden="1" x14ac:dyDescent="0.25">
      <c r="G495" s="3"/>
      <c r="H495" s="3"/>
      <c r="I495" s="3"/>
    </row>
    <row r="496" spans="7:9" hidden="1" x14ac:dyDescent="0.25">
      <c r="G496" s="3"/>
      <c r="H496" s="3"/>
      <c r="I496" s="3"/>
    </row>
    <row r="497" spans="7:9" hidden="1" x14ac:dyDescent="0.25">
      <c r="G497" s="3"/>
      <c r="H497" s="3"/>
      <c r="I497" s="3"/>
    </row>
    <row r="498" spans="7:9" hidden="1" x14ac:dyDescent="0.25">
      <c r="G498" s="3"/>
      <c r="H498" s="3"/>
      <c r="I498" s="3"/>
    </row>
    <row r="499" spans="7:9" hidden="1" x14ac:dyDescent="0.25">
      <c r="G499" s="3"/>
      <c r="H499" s="3"/>
      <c r="I499" s="3"/>
    </row>
    <row r="500" spans="7:9" hidden="1" x14ac:dyDescent="0.25">
      <c r="G500" s="3"/>
      <c r="H500" s="3"/>
      <c r="I500" s="3"/>
    </row>
    <row r="501" spans="7:9" hidden="1" x14ac:dyDescent="0.25">
      <c r="G501" s="3"/>
      <c r="H501" s="3"/>
      <c r="I501" s="3"/>
    </row>
    <row r="502" spans="7:9" hidden="1" x14ac:dyDescent="0.25">
      <c r="G502" s="3"/>
      <c r="H502" s="3"/>
      <c r="I502" s="3"/>
    </row>
    <row r="503" spans="7:9" hidden="1" x14ac:dyDescent="0.25">
      <c r="G503" s="3"/>
      <c r="H503" s="3"/>
      <c r="I503" s="3"/>
    </row>
    <row r="504" spans="7:9" hidden="1" x14ac:dyDescent="0.25">
      <c r="G504" s="3"/>
      <c r="H504" s="3"/>
      <c r="I504" s="3"/>
    </row>
    <row r="505" spans="7:9" hidden="1" x14ac:dyDescent="0.25">
      <c r="G505" s="3"/>
      <c r="H505" s="3"/>
      <c r="I505" s="3"/>
    </row>
    <row r="506" spans="7:9" hidden="1" x14ac:dyDescent="0.25">
      <c r="G506" s="3"/>
      <c r="H506" s="3"/>
      <c r="I506" s="3"/>
    </row>
    <row r="507" spans="7:9" hidden="1" x14ac:dyDescent="0.25">
      <c r="G507" s="3"/>
      <c r="H507" s="3"/>
      <c r="I507" s="3"/>
    </row>
    <row r="508" spans="7:9" hidden="1" x14ac:dyDescent="0.25">
      <c r="G508" s="3"/>
      <c r="H508" s="3"/>
      <c r="I508" s="3"/>
    </row>
    <row r="509" spans="7:9" hidden="1" x14ac:dyDescent="0.25">
      <c r="G509" s="3"/>
      <c r="H509" s="3"/>
      <c r="I509" s="3"/>
    </row>
    <row r="510" spans="7:9" hidden="1" x14ac:dyDescent="0.25">
      <c r="G510" s="3"/>
      <c r="H510" s="3"/>
      <c r="I510" s="3"/>
    </row>
    <row r="511" spans="7:9" hidden="1" x14ac:dyDescent="0.25">
      <c r="G511" s="3"/>
      <c r="H511" s="3"/>
      <c r="I511" s="3"/>
    </row>
    <row r="512" spans="7:9" hidden="1" x14ac:dyDescent="0.25">
      <c r="G512" s="3"/>
      <c r="H512" s="3"/>
      <c r="I512" s="3"/>
    </row>
    <row r="513" spans="7:9" hidden="1" x14ac:dyDescent="0.25">
      <c r="G513" s="3"/>
      <c r="H513" s="3"/>
      <c r="I513" s="3"/>
    </row>
    <row r="514" spans="7:9" hidden="1" x14ac:dyDescent="0.25">
      <c r="G514" s="3"/>
      <c r="H514" s="3"/>
      <c r="I514" s="3"/>
    </row>
    <row r="515" spans="7:9" hidden="1" x14ac:dyDescent="0.25">
      <c r="G515" s="3"/>
      <c r="H515" s="3"/>
      <c r="I515" s="3"/>
    </row>
    <row r="516" spans="7:9" hidden="1" x14ac:dyDescent="0.25">
      <c r="G516" s="3"/>
      <c r="H516" s="3"/>
      <c r="I516" s="3"/>
    </row>
    <row r="517" spans="7:9" hidden="1" x14ac:dyDescent="0.25">
      <c r="G517" s="3"/>
      <c r="H517" s="3"/>
      <c r="I517" s="3"/>
    </row>
    <row r="518" spans="7:9" hidden="1" x14ac:dyDescent="0.25">
      <c r="G518" s="3"/>
      <c r="H518" s="3"/>
      <c r="I518" s="3"/>
    </row>
    <row r="519" spans="7:9" hidden="1" x14ac:dyDescent="0.25">
      <c r="G519" s="3"/>
      <c r="H519" s="3"/>
      <c r="I519" s="3"/>
    </row>
    <row r="520" spans="7:9" hidden="1" x14ac:dyDescent="0.25">
      <c r="G520" s="3"/>
      <c r="H520" s="3"/>
      <c r="I520" s="3"/>
    </row>
    <row r="521" spans="7:9" hidden="1" x14ac:dyDescent="0.25">
      <c r="G521" s="3"/>
      <c r="H521" s="3"/>
      <c r="I521" s="3"/>
    </row>
    <row r="522" spans="7:9" hidden="1" x14ac:dyDescent="0.25">
      <c r="G522" s="3"/>
      <c r="H522" s="3"/>
      <c r="I522" s="3"/>
    </row>
    <row r="523" spans="7:9" hidden="1" x14ac:dyDescent="0.25">
      <c r="G523" s="3"/>
      <c r="H523" s="3"/>
      <c r="I523" s="3"/>
    </row>
    <row r="524" spans="7:9" hidden="1" x14ac:dyDescent="0.25">
      <c r="G524" s="3"/>
      <c r="H524" s="3"/>
      <c r="I524" s="3"/>
    </row>
    <row r="525" spans="7:9" hidden="1" x14ac:dyDescent="0.25">
      <c r="G525" s="3"/>
      <c r="H525" s="3"/>
      <c r="I525" s="3"/>
    </row>
    <row r="526" spans="7:9" hidden="1" x14ac:dyDescent="0.25">
      <c r="G526" s="3"/>
      <c r="H526" s="3"/>
      <c r="I526" s="3"/>
    </row>
    <row r="527" spans="7:9" hidden="1" x14ac:dyDescent="0.25">
      <c r="G527" s="3"/>
      <c r="H527" s="3"/>
      <c r="I527" s="3"/>
    </row>
    <row r="528" spans="7:9" hidden="1" x14ac:dyDescent="0.25">
      <c r="G528" s="3"/>
      <c r="H528" s="3"/>
      <c r="I528" s="3"/>
    </row>
    <row r="529" spans="7:9" hidden="1" x14ac:dyDescent="0.25">
      <c r="G529" s="3"/>
      <c r="H529" s="3"/>
      <c r="I529" s="3"/>
    </row>
    <row r="530" spans="7:9" hidden="1" x14ac:dyDescent="0.25">
      <c r="G530" s="3"/>
      <c r="H530" s="3"/>
      <c r="I530" s="3"/>
    </row>
    <row r="531" spans="7:9" hidden="1" x14ac:dyDescent="0.25">
      <c r="G531" s="3"/>
      <c r="H531" s="3"/>
      <c r="I531" s="3"/>
    </row>
    <row r="532" spans="7:9" hidden="1" x14ac:dyDescent="0.25">
      <c r="G532" s="3"/>
      <c r="H532" s="3"/>
      <c r="I532" s="3"/>
    </row>
    <row r="533" spans="7:9" hidden="1" x14ac:dyDescent="0.25">
      <c r="G533" s="3"/>
      <c r="H533" s="3"/>
      <c r="I533" s="3"/>
    </row>
    <row r="534" spans="7:9" hidden="1" x14ac:dyDescent="0.25">
      <c r="G534" s="3"/>
      <c r="H534" s="3"/>
      <c r="I534" s="3"/>
    </row>
    <row r="535" spans="7:9" hidden="1" x14ac:dyDescent="0.25">
      <c r="G535" s="3"/>
      <c r="H535" s="3"/>
      <c r="I535" s="3"/>
    </row>
    <row r="536" spans="7:9" hidden="1" x14ac:dyDescent="0.25">
      <c r="G536" s="3"/>
      <c r="H536" s="3"/>
      <c r="I536" s="3"/>
    </row>
    <row r="537" spans="7:9" hidden="1" x14ac:dyDescent="0.25">
      <c r="G537" s="3"/>
      <c r="H537" s="3"/>
      <c r="I537" s="3"/>
    </row>
    <row r="538" spans="7:9" hidden="1" x14ac:dyDescent="0.25">
      <c r="G538" s="3"/>
      <c r="H538" s="3"/>
      <c r="I538" s="3"/>
    </row>
    <row r="539" spans="7:9" hidden="1" x14ac:dyDescent="0.25">
      <c r="G539" s="3"/>
      <c r="H539" s="3"/>
      <c r="I539" s="3"/>
    </row>
    <row r="540" spans="7:9" hidden="1" x14ac:dyDescent="0.25">
      <c r="G540" s="3"/>
      <c r="H540" s="3"/>
      <c r="I540" s="3"/>
    </row>
    <row r="541" spans="7:9" hidden="1" x14ac:dyDescent="0.25">
      <c r="G541" s="3"/>
      <c r="H541" s="3"/>
      <c r="I541" s="3"/>
    </row>
    <row r="542" spans="7:9" hidden="1" x14ac:dyDescent="0.25">
      <c r="G542" s="3"/>
      <c r="H542" s="3"/>
      <c r="I542" s="3"/>
    </row>
    <row r="543" spans="7:9" hidden="1" x14ac:dyDescent="0.25">
      <c r="G543" s="3"/>
      <c r="H543" s="3"/>
      <c r="I543" s="3"/>
    </row>
    <row r="544" spans="7:9" hidden="1" x14ac:dyDescent="0.25">
      <c r="G544" s="3"/>
      <c r="H544" s="3"/>
      <c r="I544" s="3"/>
    </row>
    <row r="545" spans="7:9" hidden="1" x14ac:dyDescent="0.25">
      <c r="G545" s="3"/>
      <c r="H545" s="3"/>
      <c r="I545" s="3"/>
    </row>
    <row r="546" spans="7:9" hidden="1" x14ac:dyDescent="0.25">
      <c r="G546" s="3"/>
      <c r="H546" s="3"/>
      <c r="I546" s="3"/>
    </row>
    <row r="547" spans="7:9" hidden="1" x14ac:dyDescent="0.25">
      <c r="G547" s="3"/>
      <c r="H547" s="3"/>
      <c r="I547" s="3"/>
    </row>
    <row r="548" spans="7:9" hidden="1" x14ac:dyDescent="0.25">
      <c r="G548" s="3"/>
      <c r="H548" s="3"/>
      <c r="I548" s="3"/>
    </row>
    <row r="549" spans="7:9" hidden="1" x14ac:dyDescent="0.25">
      <c r="G549" s="3"/>
      <c r="H549" s="3"/>
      <c r="I549" s="3"/>
    </row>
    <row r="550" spans="7:9" hidden="1" x14ac:dyDescent="0.25">
      <c r="G550" s="3"/>
      <c r="H550" s="3"/>
      <c r="I550" s="3"/>
    </row>
    <row r="551" spans="7:9" hidden="1" x14ac:dyDescent="0.25">
      <c r="G551" s="3"/>
      <c r="H551" s="3"/>
      <c r="I551" s="3"/>
    </row>
    <row r="552" spans="7:9" hidden="1" x14ac:dyDescent="0.25">
      <c r="G552" s="3"/>
      <c r="H552" s="3"/>
      <c r="I552" s="3"/>
    </row>
    <row r="553" spans="7:9" hidden="1" x14ac:dyDescent="0.25">
      <c r="G553" s="3"/>
      <c r="H553" s="3"/>
      <c r="I553" s="3"/>
    </row>
    <row r="554" spans="7:9" hidden="1" x14ac:dyDescent="0.25">
      <c r="G554" s="3"/>
      <c r="H554" s="3"/>
      <c r="I554" s="3"/>
    </row>
    <row r="555" spans="7:9" hidden="1" x14ac:dyDescent="0.25">
      <c r="G555" s="3"/>
      <c r="H555" s="3"/>
      <c r="I555" s="3"/>
    </row>
    <row r="556" spans="7:9" hidden="1" x14ac:dyDescent="0.25">
      <c r="G556" s="3"/>
      <c r="H556" s="3"/>
      <c r="I556" s="3"/>
    </row>
    <row r="557" spans="7:9" hidden="1" x14ac:dyDescent="0.25">
      <c r="G557" s="3"/>
      <c r="H557" s="3"/>
      <c r="I557" s="3"/>
    </row>
    <row r="558" spans="7:9" hidden="1" x14ac:dyDescent="0.25">
      <c r="G558" s="3"/>
      <c r="H558" s="3"/>
      <c r="I558" s="3"/>
    </row>
    <row r="559" spans="7:9" hidden="1" x14ac:dyDescent="0.25">
      <c r="G559" s="3"/>
      <c r="H559" s="3"/>
      <c r="I559" s="3"/>
    </row>
    <row r="560" spans="7:9" hidden="1" x14ac:dyDescent="0.25">
      <c r="G560" s="3"/>
      <c r="H560" s="3"/>
      <c r="I560" s="3"/>
    </row>
    <row r="561" spans="7:9" hidden="1" x14ac:dyDescent="0.25">
      <c r="G561" s="3"/>
      <c r="H561" s="3"/>
      <c r="I561" s="3"/>
    </row>
    <row r="562" spans="7:9" hidden="1" x14ac:dyDescent="0.25">
      <c r="G562" s="3"/>
      <c r="H562" s="3"/>
      <c r="I562" s="3"/>
    </row>
    <row r="563" spans="7:9" hidden="1" x14ac:dyDescent="0.25">
      <c r="G563" s="3"/>
      <c r="H563" s="3"/>
      <c r="I563" s="3"/>
    </row>
    <row r="564" spans="7:9" hidden="1" x14ac:dyDescent="0.25">
      <c r="G564" s="3"/>
      <c r="H564" s="3"/>
      <c r="I564" s="3"/>
    </row>
    <row r="565" spans="7:9" hidden="1" x14ac:dyDescent="0.25">
      <c r="G565" s="3"/>
      <c r="H565" s="3"/>
      <c r="I565" s="3"/>
    </row>
    <row r="566" spans="7:9" hidden="1" x14ac:dyDescent="0.25">
      <c r="G566" s="3"/>
      <c r="H566" s="3"/>
      <c r="I566" s="3"/>
    </row>
    <row r="567" spans="7:9" hidden="1" x14ac:dyDescent="0.25">
      <c r="G567" s="3"/>
      <c r="H567" s="3"/>
      <c r="I567" s="3"/>
    </row>
    <row r="568" spans="7:9" hidden="1" x14ac:dyDescent="0.25">
      <c r="G568" s="3"/>
      <c r="H568" s="3"/>
      <c r="I568" s="3"/>
    </row>
    <row r="569" spans="7:9" hidden="1" x14ac:dyDescent="0.25">
      <c r="G569" s="3"/>
      <c r="H569" s="3"/>
      <c r="I569" s="3"/>
    </row>
    <row r="570" spans="7:9" hidden="1" x14ac:dyDescent="0.25">
      <c r="G570" s="3"/>
      <c r="H570" s="3"/>
      <c r="I570" s="3"/>
    </row>
    <row r="571" spans="7:9" hidden="1" x14ac:dyDescent="0.25">
      <c r="G571" s="3"/>
      <c r="H571" s="3"/>
      <c r="I571" s="3"/>
    </row>
    <row r="572" spans="7:9" hidden="1" x14ac:dyDescent="0.25">
      <c r="G572" s="3"/>
      <c r="H572" s="3"/>
      <c r="I572" s="3"/>
    </row>
    <row r="573" spans="7:9" hidden="1" x14ac:dyDescent="0.25">
      <c r="G573" s="3"/>
      <c r="H573" s="3"/>
      <c r="I573" s="3"/>
    </row>
    <row r="574" spans="7:9" hidden="1" x14ac:dyDescent="0.25">
      <c r="G574" s="3"/>
      <c r="H574" s="3"/>
      <c r="I574" s="3"/>
    </row>
    <row r="575" spans="7:9" hidden="1" x14ac:dyDescent="0.25">
      <c r="G575" s="3"/>
      <c r="H575" s="3"/>
      <c r="I575" s="3"/>
    </row>
    <row r="576" spans="7:9" hidden="1" x14ac:dyDescent="0.25">
      <c r="G576" s="3"/>
      <c r="H576" s="3"/>
      <c r="I576" s="3"/>
    </row>
    <row r="577" spans="7:9" hidden="1" x14ac:dyDescent="0.25">
      <c r="G577" s="3"/>
      <c r="H577" s="3"/>
      <c r="I577" s="3"/>
    </row>
    <row r="578" spans="7:9" hidden="1" x14ac:dyDescent="0.25">
      <c r="G578" s="3"/>
      <c r="H578" s="3"/>
      <c r="I578" s="3"/>
    </row>
    <row r="579" spans="7:9" hidden="1" x14ac:dyDescent="0.25">
      <c r="G579" s="3"/>
      <c r="H579" s="3"/>
      <c r="I579" s="3"/>
    </row>
    <row r="580" spans="7:9" hidden="1" x14ac:dyDescent="0.25">
      <c r="G580" s="3"/>
      <c r="H580" s="3"/>
      <c r="I580" s="3"/>
    </row>
    <row r="581" spans="7:9" hidden="1" x14ac:dyDescent="0.25">
      <c r="G581" s="3"/>
      <c r="H581" s="3"/>
      <c r="I581" s="3"/>
    </row>
    <row r="582" spans="7:9" hidden="1" x14ac:dyDescent="0.25">
      <c r="G582" s="3"/>
      <c r="H582" s="3"/>
      <c r="I582" s="3"/>
    </row>
    <row r="583" spans="7:9" hidden="1" x14ac:dyDescent="0.25">
      <c r="G583" s="3"/>
      <c r="H583" s="3"/>
      <c r="I583" s="3"/>
    </row>
    <row r="584" spans="7:9" hidden="1" x14ac:dyDescent="0.25">
      <c r="G584" s="3"/>
      <c r="H584" s="3"/>
      <c r="I584" s="3"/>
    </row>
    <row r="585" spans="7:9" hidden="1" x14ac:dyDescent="0.25">
      <c r="G585" s="3"/>
      <c r="H585" s="3"/>
      <c r="I585" s="3"/>
    </row>
    <row r="586" spans="7:9" hidden="1" x14ac:dyDescent="0.25">
      <c r="G586" s="3"/>
      <c r="H586" s="3"/>
      <c r="I586" s="3"/>
    </row>
    <row r="587" spans="7:9" hidden="1" x14ac:dyDescent="0.25">
      <c r="G587" s="3"/>
      <c r="H587" s="3"/>
      <c r="I587" s="3"/>
    </row>
    <row r="588" spans="7:9" hidden="1" x14ac:dyDescent="0.25">
      <c r="G588" s="3"/>
      <c r="H588" s="3"/>
      <c r="I588" s="3"/>
    </row>
    <row r="589" spans="7:9" hidden="1" x14ac:dyDescent="0.25">
      <c r="G589" s="3"/>
      <c r="H589" s="3"/>
      <c r="I589" s="3"/>
    </row>
    <row r="590" spans="7:9" hidden="1" x14ac:dyDescent="0.25">
      <c r="G590" s="3"/>
      <c r="H590" s="3"/>
      <c r="I590" s="3"/>
    </row>
    <row r="591" spans="7:9" hidden="1" x14ac:dyDescent="0.25">
      <c r="G591" s="3"/>
      <c r="H591" s="3"/>
      <c r="I591" s="3"/>
    </row>
    <row r="592" spans="7:9" hidden="1" x14ac:dyDescent="0.25">
      <c r="G592" s="3"/>
      <c r="H592" s="3"/>
      <c r="I592" s="3"/>
    </row>
    <row r="593" spans="7:9" hidden="1" x14ac:dyDescent="0.25">
      <c r="G593" s="3"/>
      <c r="H593" s="3"/>
      <c r="I593" s="3"/>
    </row>
    <row r="594" spans="7:9" hidden="1" x14ac:dyDescent="0.25">
      <c r="G594" s="3"/>
      <c r="H594" s="3"/>
      <c r="I594" s="3"/>
    </row>
    <row r="595" spans="7:9" hidden="1" x14ac:dyDescent="0.25">
      <c r="G595" s="3"/>
      <c r="H595" s="3"/>
      <c r="I595" s="3"/>
    </row>
    <row r="596" spans="7:9" hidden="1" x14ac:dyDescent="0.25">
      <c r="G596" s="3"/>
      <c r="H596" s="3"/>
      <c r="I596" s="3"/>
    </row>
    <row r="597" spans="7:9" hidden="1" x14ac:dyDescent="0.25">
      <c r="G597" s="3"/>
      <c r="H597" s="3"/>
      <c r="I597" s="3"/>
    </row>
    <row r="598" spans="7:9" hidden="1" x14ac:dyDescent="0.25">
      <c r="G598" s="3"/>
      <c r="H598" s="3"/>
      <c r="I598" s="3"/>
    </row>
    <row r="599" spans="7:9" hidden="1" x14ac:dyDescent="0.25">
      <c r="G599" s="3"/>
      <c r="H599" s="3"/>
      <c r="I599" s="3"/>
    </row>
    <row r="600" spans="7:9" hidden="1" x14ac:dyDescent="0.25">
      <c r="G600" s="3"/>
      <c r="H600" s="3"/>
      <c r="I600" s="3"/>
    </row>
    <row r="601" spans="7:9" hidden="1" x14ac:dyDescent="0.25">
      <c r="G601" s="3"/>
      <c r="H601" s="3"/>
      <c r="I601" s="3"/>
    </row>
    <row r="602" spans="7:9" hidden="1" x14ac:dyDescent="0.25">
      <c r="G602" s="3"/>
      <c r="H602" s="3"/>
      <c r="I602" s="3"/>
    </row>
    <row r="603" spans="7:9" hidden="1" x14ac:dyDescent="0.25">
      <c r="G603" s="3"/>
      <c r="H603" s="3"/>
      <c r="I603" s="3"/>
    </row>
    <row r="604" spans="7:9" hidden="1" x14ac:dyDescent="0.25">
      <c r="G604" s="3"/>
      <c r="H604" s="3"/>
      <c r="I604" s="3"/>
    </row>
    <row r="605" spans="7:9" hidden="1" x14ac:dyDescent="0.25">
      <c r="G605" s="3"/>
      <c r="H605" s="3"/>
      <c r="I605" s="3"/>
    </row>
    <row r="606" spans="7:9" hidden="1" x14ac:dyDescent="0.25">
      <c r="G606" s="3"/>
      <c r="H606" s="3"/>
      <c r="I606" s="3"/>
    </row>
    <row r="607" spans="7:9" hidden="1" x14ac:dyDescent="0.25">
      <c r="G607" s="3"/>
      <c r="H607" s="3"/>
      <c r="I607" s="3"/>
    </row>
    <row r="608" spans="7:9" hidden="1" x14ac:dyDescent="0.25">
      <c r="G608" s="3"/>
      <c r="H608" s="3"/>
      <c r="I608" s="3"/>
    </row>
    <row r="609" spans="7:9" hidden="1" x14ac:dyDescent="0.25">
      <c r="G609" s="3"/>
      <c r="H609" s="3"/>
      <c r="I609" s="3"/>
    </row>
    <row r="610" spans="7:9" hidden="1" x14ac:dyDescent="0.25">
      <c r="G610" s="3"/>
      <c r="H610" s="3"/>
      <c r="I610" s="3"/>
    </row>
    <row r="611" spans="7:9" hidden="1" x14ac:dyDescent="0.25">
      <c r="G611" s="3"/>
      <c r="H611" s="3"/>
      <c r="I611" s="3"/>
    </row>
    <row r="612" spans="7:9" hidden="1" x14ac:dyDescent="0.25">
      <c r="G612" s="3"/>
      <c r="H612" s="3"/>
      <c r="I612" s="3"/>
    </row>
    <row r="613" spans="7:9" hidden="1" x14ac:dyDescent="0.25">
      <c r="G613" s="3"/>
      <c r="H613" s="3"/>
      <c r="I613" s="3"/>
    </row>
    <row r="614" spans="7:9" hidden="1" x14ac:dyDescent="0.25">
      <c r="G614" s="3"/>
      <c r="H614" s="3"/>
      <c r="I614" s="3"/>
    </row>
    <row r="615" spans="7:9" hidden="1" x14ac:dyDescent="0.25">
      <c r="G615" s="3"/>
      <c r="H615" s="3"/>
      <c r="I615" s="3"/>
    </row>
    <row r="616" spans="7:9" hidden="1" x14ac:dyDescent="0.25">
      <c r="G616" s="3"/>
      <c r="H616" s="3"/>
      <c r="I616" s="3"/>
    </row>
    <row r="617" spans="7:9" hidden="1" x14ac:dyDescent="0.25">
      <c r="G617" s="3"/>
      <c r="H617" s="3"/>
      <c r="I617" s="3"/>
    </row>
    <row r="618" spans="7:9" hidden="1" x14ac:dyDescent="0.25">
      <c r="G618" s="3"/>
      <c r="H618" s="3"/>
      <c r="I618" s="3"/>
    </row>
    <row r="619" spans="7:9" hidden="1" x14ac:dyDescent="0.25">
      <c r="G619" s="3"/>
      <c r="H619" s="3"/>
      <c r="I619" s="3"/>
    </row>
    <row r="620" spans="7:9" hidden="1" x14ac:dyDescent="0.25">
      <c r="G620" s="3"/>
      <c r="H620" s="3"/>
      <c r="I620" s="3"/>
    </row>
    <row r="621" spans="7:9" hidden="1" x14ac:dyDescent="0.25">
      <c r="G621" s="3"/>
      <c r="H621" s="3"/>
      <c r="I621" s="3"/>
    </row>
    <row r="622" spans="7:9" hidden="1" x14ac:dyDescent="0.25">
      <c r="G622" s="3"/>
      <c r="H622" s="3"/>
      <c r="I622" s="3"/>
    </row>
    <row r="623" spans="7:9" hidden="1" x14ac:dyDescent="0.25">
      <c r="G623" s="3"/>
      <c r="H623" s="3"/>
      <c r="I623" s="3"/>
    </row>
    <row r="624" spans="7:9" hidden="1" x14ac:dyDescent="0.25">
      <c r="G624" s="3"/>
      <c r="H624" s="3"/>
      <c r="I624" s="3"/>
    </row>
    <row r="625" spans="7:9" hidden="1" x14ac:dyDescent="0.25">
      <c r="G625" s="3"/>
      <c r="H625" s="3"/>
      <c r="I625" s="3"/>
    </row>
    <row r="626" spans="7:9" hidden="1" x14ac:dyDescent="0.25">
      <c r="G626" s="3"/>
      <c r="H626" s="3"/>
      <c r="I626" s="3"/>
    </row>
    <row r="627" spans="7:9" hidden="1" x14ac:dyDescent="0.25">
      <c r="G627" s="3"/>
      <c r="H627" s="3"/>
      <c r="I627" s="3"/>
    </row>
    <row r="628" spans="7:9" hidden="1" x14ac:dyDescent="0.25">
      <c r="G628" s="3"/>
      <c r="H628" s="3"/>
      <c r="I628" s="3"/>
    </row>
    <row r="629" spans="7:9" hidden="1" x14ac:dyDescent="0.25">
      <c r="G629" s="3"/>
      <c r="H629" s="3"/>
      <c r="I629" s="3"/>
    </row>
    <row r="630" spans="7:9" hidden="1" x14ac:dyDescent="0.25">
      <c r="G630" s="3"/>
      <c r="H630" s="3"/>
      <c r="I630" s="3"/>
    </row>
    <row r="631" spans="7:9" hidden="1" x14ac:dyDescent="0.25">
      <c r="G631" s="3"/>
      <c r="H631" s="3"/>
      <c r="I631" s="3"/>
    </row>
    <row r="632" spans="7:9" hidden="1" x14ac:dyDescent="0.25">
      <c r="G632" s="3"/>
      <c r="H632" s="3"/>
      <c r="I632" s="3"/>
    </row>
    <row r="633" spans="7:9" hidden="1" x14ac:dyDescent="0.25">
      <c r="G633" s="3"/>
      <c r="H633" s="3"/>
      <c r="I633" s="3"/>
    </row>
    <row r="634" spans="7:9" hidden="1" x14ac:dyDescent="0.25">
      <c r="G634" s="3"/>
      <c r="H634" s="3"/>
      <c r="I634" s="3"/>
    </row>
    <row r="635" spans="7:9" hidden="1" x14ac:dyDescent="0.25">
      <c r="G635" s="3"/>
      <c r="H635" s="3"/>
      <c r="I635" s="3"/>
    </row>
    <row r="636" spans="7:9" hidden="1" x14ac:dyDescent="0.25">
      <c r="G636" s="3"/>
      <c r="H636" s="3"/>
      <c r="I636" s="3"/>
    </row>
    <row r="637" spans="7:9" hidden="1" x14ac:dyDescent="0.25">
      <c r="G637" s="3"/>
      <c r="H637" s="3"/>
      <c r="I637" s="3"/>
    </row>
    <row r="638" spans="7:9" hidden="1" x14ac:dyDescent="0.25">
      <c r="G638" s="3"/>
      <c r="H638" s="3"/>
      <c r="I638" s="3"/>
    </row>
    <row r="639" spans="7:9" hidden="1" x14ac:dyDescent="0.25">
      <c r="G639" s="3"/>
      <c r="H639" s="3"/>
      <c r="I639" s="3"/>
    </row>
    <row r="640" spans="7:9" hidden="1" x14ac:dyDescent="0.25">
      <c r="G640" s="3"/>
      <c r="H640" s="3"/>
      <c r="I640" s="3"/>
    </row>
    <row r="641" spans="7:9" hidden="1" x14ac:dyDescent="0.25">
      <c r="G641" s="3"/>
      <c r="H641" s="3"/>
      <c r="I641" s="3"/>
    </row>
    <row r="642" spans="7:9" hidden="1" x14ac:dyDescent="0.25">
      <c r="G642" s="3"/>
      <c r="H642" s="3"/>
      <c r="I642" s="3"/>
    </row>
    <row r="643" spans="7:9" hidden="1" x14ac:dyDescent="0.25">
      <c r="G643" s="3"/>
      <c r="H643" s="3"/>
      <c r="I643" s="3"/>
    </row>
    <row r="644" spans="7:9" hidden="1" x14ac:dyDescent="0.25">
      <c r="G644" s="3"/>
      <c r="H644" s="3"/>
      <c r="I644" s="3"/>
    </row>
    <row r="645" spans="7:9" hidden="1" x14ac:dyDescent="0.25">
      <c r="G645" s="3"/>
      <c r="H645" s="3"/>
      <c r="I645" s="3"/>
    </row>
    <row r="646" spans="7:9" hidden="1" x14ac:dyDescent="0.25">
      <c r="G646" s="3"/>
      <c r="H646" s="3"/>
      <c r="I646" s="3"/>
    </row>
    <row r="647" spans="7:9" hidden="1" x14ac:dyDescent="0.25">
      <c r="G647" s="3"/>
      <c r="H647" s="3"/>
      <c r="I647" s="3"/>
    </row>
    <row r="648" spans="7:9" hidden="1" x14ac:dyDescent="0.25">
      <c r="G648" s="3"/>
      <c r="H648" s="3"/>
      <c r="I648" s="3"/>
    </row>
    <row r="649" spans="7:9" hidden="1" x14ac:dyDescent="0.25">
      <c r="G649" s="3"/>
      <c r="H649" s="3"/>
      <c r="I649" s="3"/>
    </row>
    <row r="650" spans="7:9" hidden="1" x14ac:dyDescent="0.25">
      <c r="G650" s="3"/>
      <c r="H650" s="3"/>
      <c r="I650" s="3"/>
    </row>
    <row r="651" spans="7:9" hidden="1" x14ac:dyDescent="0.25">
      <c r="G651" s="3"/>
      <c r="H651" s="3"/>
      <c r="I651" s="3"/>
    </row>
    <row r="652" spans="7:9" hidden="1" x14ac:dyDescent="0.25">
      <c r="G652" s="3"/>
      <c r="H652" s="3"/>
      <c r="I652" s="3"/>
    </row>
    <row r="653" spans="7:9" hidden="1" x14ac:dyDescent="0.25">
      <c r="G653" s="3"/>
      <c r="H653" s="3"/>
      <c r="I653" s="3"/>
    </row>
    <row r="654" spans="7:9" hidden="1" x14ac:dyDescent="0.25">
      <c r="G654" s="3"/>
      <c r="H654" s="3"/>
      <c r="I654" s="3"/>
    </row>
    <row r="655" spans="7:9" hidden="1" x14ac:dyDescent="0.25">
      <c r="G655" s="3"/>
      <c r="H655" s="3"/>
      <c r="I655" s="3"/>
    </row>
    <row r="656" spans="7:9" hidden="1" x14ac:dyDescent="0.25">
      <c r="G656" s="3"/>
      <c r="H656" s="3"/>
      <c r="I656" s="3"/>
    </row>
    <row r="657" spans="7:9" hidden="1" x14ac:dyDescent="0.25">
      <c r="G657" s="3"/>
      <c r="H657" s="3"/>
      <c r="I657" s="3"/>
    </row>
    <row r="658" spans="7:9" hidden="1" x14ac:dyDescent="0.25">
      <c r="G658" s="3"/>
      <c r="H658" s="3"/>
      <c r="I658" s="3"/>
    </row>
    <row r="659" spans="7:9" hidden="1" x14ac:dyDescent="0.25">
      <c r="G659" s="3"/>
      <c r="H659" s="3"/>
      <c r="I659" s="3"/>
    </row>
    <row r="660" spans="7:9" hidden="1" x14ac:dyDescent="0.25">
      <c r="G660" s="3"/>
      <c r="H660" s="3"/>
      <c r="I660" s="3"/>
    </row>
    <row r="661" spans="7:9" x14ac:dyDescent="0.25">
      <c r="G661" s="3"/>
      <c r="H661" s="3"/>
      <c r="I661" s="3"/>
    </row>
    <row r="662" spans="7:9" x14ac:dyDescent="0.25">
      <c r="G662" s="3"/>
      <c r="H662" s="3"/>
      <c r="I662" s="3"/>
    </row>
    <row r="663" spans="7:9" x14ac:dyDescent="0.25">
      <c r="G663" s="3"/>
      <c r="H663" s="3"/>
      <c r="I663" s="3"/>
    </row>
    <row r="664" spans="7:9" x14ac:dyDescent="0.25">
      <c r="G664" s="3"/>
      <c r="H664" s="3"/>
      <c r="I664" s="3"/>
    </row>
    <row r="665" spans="7:9" x14ac:dyDescent="0.25">
      <c r="G665" s="3"/>
      <c r="H665" s="3"/>
      <c r="I665" s="3"/>
    </row>
    <row r="666" spans="7:9" x14ac:dyDescent="0.25">
      <c r="G666" s="3"/>
      <c r="H666" s="3"/>
      <c r="I666" s="3"/>
    </row>
    <row r="667" spans="7:9" x14ac:dyDescent="0.25">
      <c r="G667" s="3"/>
      <c r="H667" s="3"/>
      <c r="I667" s="3"/>
    </row>
    <row r="668" spans="7:9" x14ac:dyDescent="0.25">
      <c r="G668" s="3"/>
      <c r="H668" s="3"/>
      <c r="I668" s="3"/>
    </row>
    <row r="669" spans="7:9" x14ac:dyDescent="0.25">
      <c r="G669" s="3"/>
      <c r="H669" s="3"/>
      <c r="I669" s="3"/>
    </row>
    <row r="670" spans="7:9" x14ac:dyDescent="0.25">
      <c r="G670" s="3"/>
      <c r="H670" s="3"/>
      <c r="I670" s="3"/>
    </row>
    <row r="671" spans="7:9" x14ac:dyDescent="0.25">
      <c r="G671" s="3"/>
      <c r="H671" s="3"/>
      <c r="I671" s="3"/>
    </row>
    <row r="672" spans="7:9" x14ac:dyDescent="0.25">
      <c r="G672" s="3"/>
      <c r="H672" s="3"/>
      <c r="I672" s="3"/>
    </row>
    <row r="673" spans="7:9" x14ac:dyDescent="0.25">
      <c r="G673" s="3"/>
      <c r="H673" s="3"/>
      <c r="I673" s="3"/>
    </row>
    <row r="674" spans="7:9" x14ac:dyDescent="0.25">
      <c r="G674" s="3"/>
      <c r="H674" s="3"/>
      <c r="I674" s="3"/>
    </row>
    <row r="675" spans="7:9" x14ac:dyDescent="0.25">
      <c r="G675" s="3"/>
      <c r="H675" s="3"/>
      <c r="I675" s="3"/>
    </row>
    <row r="676" spans="7:9" x14ac:dyDescent="0.25">
      <c r="G676" s="3"/>
      <c r="H676" s="3"/>
      <c r="I676" s="3"/>
    </row>
    <row r="677" spans="7:9" x14ac:dyDescent="0.25">
      <c r="G677" s="3"/>
      <c r="H677" s="3"/>
      <c r="I677" s="3"/>
    </row>
    <row r="678" spans="7:9" x14ac:dyDescent="0.25">
      <c r="G678" s="3"/>
      <c r="H678" s="3"/>
      <c r="I678" s="3"/>
    </row>
    <row r="679" spans="7:9" x14ac:dyDescent="0.25">
      <c r="G679" s="3"/>
      <c r="H679" s="3"/>
      <c r="I679" s="3"/>
    </row>
    <row r="680" spans="7:9" x14ac:dyDescent="0.25">
      <c r="G680" s="3"/>
      <c r="H680" s="3"/>
      <c r="I680" s="3"/>
    </row>
    <row r="681" spans="7:9" x14ac:dyDescent="0.25">
      <c r="G681" s="3"/>
      <c r="H681" s="3"/>
      <c r="I681" s="3"/>
    </row>
    <row r="682" spans="7:9" x14ac:dyDescent="0.25">
      <c r="G682" s="3"/>
      <c r="H682" s="3"/>
      <c r="I682" s="3"/>
    </row>
    <row r="683" spans="7:9" x14ac:dyDescent="0.25">
      <c r="G683" s="3"/>
      <c r="H683" s="3"/>
      <c r="I683" s="3"/>
    </row>
    <row r="684" spans="7:9" x14ac:dyDescent="0.25">
      <c r="G684" s="3"/>
      <c r="H684" s="3"/>
      <c r="I684" s="3"/>
    </row>
    <row r="685" spans="7:9" x14ac:dyDescent="0.25">
      <c r="G685" s="3"/>
      <c r="H685" s="3"/>
      <c r="I685" s="3"/>
    </row>
    <row r="686" spans="7:9" x14ac:dyDescent="0.25">
      <c r="G686" s="3"/>
      <c r="H686" s="3"/>
      <c r="I686" s="3"/>
    </row>
    <row r="687" spans="7:9" x14ac:dyDescent="0.25">
      <c r="G687" s="3"/>
      <c r="H687" s="3"/>
      <c r="I687" s="3"/>
    </row>
    <row r="688" spans="7:9" x14ac:dyDescent="0.25">
      <c r="G688" s="3"/>
      <c r="H688" s="3"/>
      <c r="I688" s="3"/>
    </row>
    <row r="689" spans="7:9" x14ac:dyDescent="0.25">
      <c r="G689" s="3"/>
      <c r="H689" s="3"/>
      <c r="I689" s="3"/>
    </row>
    <row r="690" spans="7:9" x14ac:dyDescent="0.25">
      <c r="G690" s="3"/>
      <c r="H690" s="3"/>
      <c r="I690" s="3"/>
    </row>
    <row r="691" spans="7:9" x14ac:dyDescent="0.25">
      <c r="G691" s="3"/>
      <c r="H691" s="3"/>
      <c r="I691" s="3"/>
    </row>
    <row r="692" spans="7:9" x14ac:dyDescent="0.25">
      <c r="G692" s="3"/>
      <c r="H692" s="3"/>
      <c r="I692" s="3"/>
    </row>
    <row r="693" spans="7:9" x14ac:dyDescent="0.25">
      <c r="G693" s="3"/>
      <c r="H693" s="3"/>
      <c r="I693" s="3"/>
    </row>
    <row r="694" spans="7:9" x14ac:dyDescent="0.25">
      <c r="G694" s="3"/>
      <c r="H694" s="3"/>
      <c r="I694" s="3"/>
    </row>
    <row r="695" spans="7:9" x14ac:dyDescent="0.25">
      <c r="G695" s="3"/>
      <c r="H695" s="3"/>
      <c r="I695" s="3"/>
    </row>
    <row r="696" spans="7:9" x14ac:dyDescent="0.25">
      <c r="G696" s="3"/>
      <c r="H696" s="3"/>
      <c r="I696" s="3"/>
    </row>
    <row r="697" spans="7:9" x14ac:dyDescent="0.25">
      <c r="G697" s="3"/>
      <c r="H697" s="3"/>
      <c r="I697" s="3"/>
    </row>
    <row r="698" spans="7:9" x14ac:dyDescent="0.25">
      <c r="G698" s="3"/>
      <c r="H698" s="3"/>
      <c r="I698" s="3"/>
    </row>
    <row r="699" spans="7:9" x14ac:dyDescent="0.25">
      <c r="G699" s="3"/>
      <c r="H699" s="3"/>
      <c r="I699" s="3"/>
    </row>
    <row r="700" spans="7:9" x14ac:dyDescent="0.25">
      <c r="G700" s="3"/>
      <c r="H700" s="3"/>
      <c r="I700" s="3"/>
    </row>
    <row r="701" spans="7:9" x14ac:dyDescent="0.25">
      <c r="G701" s="3"/>
      <c r="H701" s="3"/>
      <c r="I701" s="3"/>
    </row>
    <row r="702" spans="7:9" x14ac:dyDescent="0.25">
      <c r="G702" s="3"/>
      <c r="H702" s="3"/>
      <c r="I702" s="3"/>
    </row>
    <row r="703" spans="7:9" x14ac:dyDescent="0.25">
      <c r="G703" s="3"/>
      <c r="H703" s="3"/>
      <c r="I703" s="3"/>
    </row>
    <row r="704" spans="7:9" x14ac:dyDescent="0.25">
      <c r="G704" s="3"/>
      <c r="H704" s="3"/>
      <c r="I704" s="3"/>
    </row>
    <row r="705" spans="7:9" x14ac:dyDescent="0.25">
      <c r="G705" s="3"/>
      <c r="H705" s="3"/>
      <c r="I705" s="3"/>
    </row>
    <row r="706" spans="7:9" x14ac:dyDescent="0.25">
      <c r="G706" s="3"/>
      <c r="H706" s="3"/>
      <c r="I706" s="3"/>
    </row>
    <row r="707" spans="7:9" x14ac:dyDescent="0.25">
      <c r="G707" s="3"/>
      <c r="H707" s="3"/>
      <c r="I707" s="3"/>
    </row>
    <row r="708" spans="7:9" x14ac:dyDescent="0.25">
      <c r="G708" s="3"/>
      <c r="H708" s="3"/>
      <c r="I708" s="3"/>
    </row>
    <row r="709" spans="7:9" x14ac:dyDescent="0.25">
      <c r="G709" s="3"/>
      <c r="H709" s="3"/>
      <c r="I709" s="3"/>
    </row>
    <row r="710" spans="7:9" x14ac:dyDescent="0.25">
      <c r="G710" s="3"/>
      <c r="H710" s="3"/>
      <c r="I710" s="3"/>
    </row>
    <row r="711" spans="7:9" x14ac:dyDescent="0.25">
      <c r="G711" s="3"/>
      <c r="H711" s="3"/>
      <c r="I711" s="3"/>
    </row>
    <row r="712" spans="7:9" x14ac:dyDescent="0.25">
      <c r="G712" s="3"/>
      <c r="H712" s="3"/>
      <c r="I712" s="3"/>
    </row>
    <row r="713" spans="7:9" x14ac:dyDescent="0.25">
      <c r="G713" s="3"/>
      <c r="H713" s="3"/>
      <c r="I713" s="3"/>
    </row>
    <row r="714" spans="7:9" x14ac:dyDescent="0.25">
      <c r="G714" s="3"/>
      <c r="H714" s="3"/>
      <c r="I714" s="3"/>
    </row>
    <row r="715" spans="7:9" x14ac:dyDescent="0.25">
      <c r="G715" s="3"/>
      <c r="H715" s="3"/>
      <c r="I715" s="3"/>
    </row>
    <row r="716" spans="7:9" x14ac:dyDescent="0.25">
      <c r="G716" s="3"/>
      <c r="H716" s="3"/>
      <c r="I716" s="3"/>
    </row>
    <row r="717" spans="7:9" x14ac:dyDescent="0.25">
      <c r="G717" s="3"/>
      <c r="H717" s="3"/>
      <c r="I717" s="3"/>
    </row>
    <row r="718" spans="7:9" x14ac:dyDescent="0.25">
      <c r="G718" s="3"/>
      <c r="H718" s="3"/>
      <c r="I718" s="3"/>
    </row>
    <row r="719" spans="7:9" x14ac:dyDescent="0.25">
      <c r="G719" s="3"/>
      <c r="H719" s="3"/>
      <c r="I719" s="3"/>
    </row>
    <row r="720" spans="7:9" x14ac:dyDescent="0.25">
      <c r="G720" s="3"/>
      <c r="H720" s="3"/>
      <c r="I720" s="3"/>
    </row>
    <row r="721" spans="7:9" x14ac:dyDescent="0.25">
      <c r="G721" s="3"/>
      <c r="H721" s="3"/>
      <c r="I721" s="3"/>
    </row>
    <row r="722" spans="7:9" x14ac:dyDescent="0.25">
      <c r="G722" s="3"/>
      <c r="H722" s="3"/>
      <c r="I722" s="3"/>
    </row>
    <row r="723" spans="7:9" x14ac:dyDescent="0.25">
      <c r="G723" s="3"/>
      <c r="H723" s="3"/>
      <c r="I723" s="3"/>
    </row>
    <row r="724" spans="7:9" x14ac:dyDescent="0.25">
      <c r="G724" s="3"/>
      <c r="H724" s="3"/>
      <c r="I724" s="3"/>
    </row>
    <row r="725" spans="7:9" x14ac:dyDescent="0.25">
      <c r="G725" s="3"/>
      <c r="H725" s="3"/>
      <c r="I725" s="3"/>
    </row>
    <row r="726" spans="7:9" x14ac:dyDescent="0.25">
      <c r="G726" s="3"/>
      <c r="H726" s="3"/>
      <c r="I726" s="3"/>
    </row>
    <row r="727" spans="7:9" x14ac:dyDescent="0.25">
      <c r="G727" s="3"/>
      <c r="H727" s="3"/>
      <c r="I727" s="3"/>
    </row>
    <row r="728" spans="7:9" x14ac:dyDescent="0.25">
      <c r="G728" s="3"/>
      <c r="H728" s="3"/>
      <c r="I728" s="3"/>
    </row>
    <row r="729" spans="7:9" x14ac:dyDescent="0.25">
      <c r="G729" s="3"/>
      <c r="H729" s="3"/>
      <c r="I729" s="3"/>
    </row>
    <row r="730" spans="7:9" x14ac:dyDescent="0.25">
      <c r="G730" s="3"/>
      <c r="H730" s="3"/>
      <c r="I730" s="3"/>
    </row>
    <row r="731" spans="7:9" x14ac:dyDescent="0.25">
      <c r="G731" s="3"/>
      <c r="H731" s="3"/>
      <c r="I731" s="3"/>
    </row>
    <row r="732" spans="7:9" x14ac:dyDescent="0.25">
      <c r="G732" s="3"/>
      <c r="H732" s="3"/>
      <c r="I732" s="3"/>
    </row>
    <row r="733" spans="7:9" x14ac:dyDescent="0.25">
      <c r="G733" s="3"/>
      <c r="H733" s="3"/>
      <c r="I733" s="3"/>
    </row>
    <row r="734" spans="7:9" x14ac:dyDescent="0.25">
      <c r="G734" s="3"/>
      <c r="H734" s="3"/>
      <c r="I734" s="3"/>
    </row>
    <row r="735" spans="7:9" x14ac:dyDescent="0.25">
      <c r="G735" s="3"/>
      <c r="H735" s="3"/>
      <c r="I735" s="3"/>
    </row>
    <row r="736" spans="7:9" x14ac:dyDescent="0.25">
      <c r="G736" s="3"/>
      <c r="H736" s="3"/>
      <c r="I736" s="3"/>
    </row>
    <row r="737" spans="7:9" x14ac:dyDescent="0.25">
      <c r="G737" s="3"/>
      <c r="H737" s="3"/>
      <c r="I737" s="3"/>
    </row>
    <row r="738" spans="7:9" x14ac:dyDescent="0.25">
      <c r="G738" s="3"/>
      <c r="H738" s="3"/>
      <c r="I738" s="3"/>
    </row>
    <row r="739" spans="7:9" x14ac:dyDescent="0.25">
      <c r="G739" s="3"/>
      <c r="H739" s="3"/>
      <c r="I739" s="3"/>
    </row>
    <row r="740" spans="7:9" x14ac:dyDescent="0.25">
      <c r="G740" s="3"/>
      <c r="H740" s="3"/>
      <c r="I740" s="3"/>
    </row>
    <row r="741" spans="7:9" x14ac:dyDescent="0.25"/>
    <row r="742" spans="7:9" x14ac:dyDescent="0.25"/>
    <row r="743" spans="7:9" x14ac:dyDescent="0.25"/>
    <row r="744" spans="7:9" x14ac:dyDescent="0.25"/>
    <row r="745" spans="7:9" x14ac:dyDescent="0.25"/>
    <row r="746" spans="7:9" hidden="1" x14ac:dyDescent="0.25"/>
    <row r="747" spans="7:9" hidden="1" x14ac:dyDescent="0.25"/>
    <row r="748" spans="7:9" hidden="1" x14ac:dyDescent="0.25"/>
    <row r="749" spans="7:9" hidden="1" x14ac:dyDescent="0.25"/>
    <row r="750" spans="7:9" hidden="1" x14ac:dyDescent="0.25"/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r:id="rId1"/>
  <headerFooter>
    <oddHeader>&amp;C&amp;B&amp; Rozpočet Rekonštrukcia striech ubytovacích blokov a spojovacej chodby - 3. etapa / 02/2026-A3 - Blok A3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0" defaultRowHeight="15" zeroHeight="1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x14ac:dyDescent="0.25">
      <c r="A1" s="15"/>
      <c r="B1" s="19"/>
      <c r="C1" s="19"/>
      <c r="D1" s="19"/>
      <c r="E1" s="19"/>
      <c r="F1" s="20" t="s">
        <v>280</v>
      </c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>
        <v>30.126000000000001</v>
      </c>
    </row>
    <row r="2" spans="1:23" ht="30" hidden="1" customHeight="1" thickTop="1" x14ac:dyDescent="0.25">
      <c r="A2" s="21"/>
      <c r="B2" s="210"/>
      <c r="C2" s="211"/>
      <c r="D2" s="211"/>
      <c r="E2" s="211"/>
      <c r="F2" s="211"/>
      <c r="G2" s="211"/>
      <c r="H2" s="211"/>
      <c r="I2" s="211"/>
      <c r="J2" s="212"/>
      <c r="K2" s="22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30" customHeight="1" x14ac:dyDescent="0.25">
      <c r="A3" s="21"/>
      <c r="B3" s="213" t="s">
        <v>7</v>
      </c>
      <c r="C3" s="214"/>
      <c r="D3" s="214"/>
      <c r="E3" s="214"/>
      <c r="F3" s="214"/>
      <c r="G3" s="214"/>
      <c r="H3" s="214"/>
      <c r="I3" s="214"/>
      <c r="J3" s="215"/>
      <c r="K3" s="22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3" ht="18" customHeight="1" x14ac:dyDescent="0.25">
      <c r="A4" s="21"/>
      <c r="B4" s="31" t="s">
        <v>357</v>
      </c>
      <c r="C4" s="28"/>
      <c r="D4" s="24"/>
      <c r="E4" s="24"/>
      <c r="F4" s="24"/>
      <c r="G4" s="24"/>
      <c r="H4" s="24"/>
      <c r="I4" s="35" t="s">
        <v>281</v>
      </c>
      <c r="J4" s="41"/>
      <c r="K4" s="22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3" ht="18" customHeight="1" thickBot="1" x14ac:dyDescent="0.3">
      <c r="A5" s="21"/>
      <c r="B5" s="31"/>
      <c r="C5" s="28"/>
      <c r="D5" s="24"/>
      <c r="E5" s="24"/>
      <c r="F5" s="24"/>
      <c r="G5" s="24"/>
      <c r="H5" s="24"/>
      <c r="I5" s="35" t="s">
        <v>3</v>
      </c>
      <c r="J5" s="41" t="s">
        <v>6</v>
      </c>
      <c r="K5" s="22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3" ht="20.100000000000001" customHeight="1" thickTop="1" x14ac:dyDescent="0.25">
      <c r="A6" s="21"/>
      <c r="B6" s="210" t="s">
        <v>282</v>
      </c>
      <c r="C6" s="211"/>
      <c r="D6" s="211"/>
      <c r="E6" s="216"/>
      <c r="F6" s="53" t="s">
        <v>1</v>
      </c>
      <c r="G6" s="53"/>
      <c r="H6" s="53"/>
      <c r="I6" s="54" t="s">
        <v>283</v>
      </c>
      <c r="J6" s="55"/>
      <c r="K6" s="22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18" customHeight="1" x14ac:dyDescent="0.25">
      <c r="A7" s="21"/>
      <c r="B7" s="45" t="s">
        <v>0</v>
      </c>
      <c r="C7" s="46"/>
      <c r="D7" s="47"/>
      <c r="E7" s="47"/>
      <c r="F7" s="47"/>
      <c r="G7" s="47"/>
      <c r="H7" s="47"/>
      <c r="I7" s="48"/>
      <c r="J7" s="49"/>
      <c r="K7" s="22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3" ht="20.100000000000001" customHeight="1" x14ac:dyDescent="0.25">
      <c r="A8" s="21"/>
      <c r="B8" s="213" t="s">
        <v>284</v>
      </c>
      <c r="C8" s="214"/>
      <c r="D8" s="214"/>
      <c r="E8" s="214"/>
      <c r="F8" s="214"/>
      <c r="G8" s="214"/>
      <c r="H8" s="214"/>
      <c r="I8" s="214"/>
      <c r="J8" s="215"/>
      <c r="K8" s="2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3" ht="18" customHeight="1" x14ac:dyDescent="0.25">
      <c r="A9" s="21"/>
      <c r="B9" s="31" t="s">
        <v>2</v>
      </c>
      <c r="C9" s="28"/>
      <c r="D9" s="24"/>
      <c r="E9" s="24"/>
      <c r="F9" s="24"/>
      <c r="G9" s="24"/>
      <c r="H9" s="24"/>
      <c r="I9" s="35"/>
      <c r="J9" s="41"/>
      <c r="K9" s="22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3" ht="20.100000000000001" customHeight="1" x14ac:dyDescent="0.25">
      <c r="A10" s="21"/>
      <c r="B10" s="213" t="s">
        <v>285</v>
      </c>
      <c r="C10" s="214"/>
      <c r="D10" s="214"/>
      <c r="E10" s="214"/>
      <c r="F10" s="214"/>
      <c r="G10" s="214"/>
      <c r="H10" s="214"/>
      <c r="I10" s="214"/>
      <c r="J10" s="215"/>
      <c r="K10" s="22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3" ht="18" customHeight="1" x14ac:dyDescent="0.25">
      <c r="A11" s="21"/>
      <c r="B11" s="31" t="s">
        <v>4</v>
      </c>
      <c r="C11" s="28"/>
      <c r="D11" s="24"/>
      <c r="E11" s="24"/>
      <c r="F11" s="24"/>
      <c r="G11" s="24"/>
      <c r="H11" s="24"/>
      <c r="I11" s="35"/>
      <c r="J11" s="41"/>
      <c r="K11" s="22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3" ht="18" customHeight="1" thickBot="1" x14ac:dyDescent="0.3">
      <c r="A12" s="21"/>
      <c r="B12" s="31" t="s">
        <v>285</v>
      </c>
      <c r="C12" s="28"/>
      <c r="D12" s="24"/>
      <c r="E12" s="24"/>
      <c r="F12" s="24"/>
      <c r="G12" s="24" t="s">
        <v>286</v>
      </c>
      <c r="H12" s="24"/>
      <c r="I12" s="35"/>
      <c r="J12" s="41"/>
      <c r="K12" s="22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3" ht="18" customHeight="1" thickTop="1" thickBot="1" x14ac:dyDescent="0.3">
      <c r="A13" s="21"/>
      <c r="B13" s="56"/>
      <c r="C13" s="57"/>
      <c r="D13" s="58"/>
      <c r="E13" s="58"/>
      <c r="F13" s="58"/>
      <c r="G13" s="58"/>
      <c r="H13" s="58"/>
      <c r="I13" s="59"/>
      <c r="J13" s="60"/>
      <c r="K13" s="22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3" ht="18" customHeight="1" thickTop="1" x14ac:dyDescent="0.25">
      <c r="A14" s="21"/>
      <c r="B14" s="61" t="s">
        <v>287</v>
      </c>
      <c r="C14" s="88" t="s">
        <v>288</v>
      </c>
      <c r="D14" s="89" t="s">
        <v>16</v>
      </c>
      <c r="E14" s="90" t="s">
        <v>17</v>
      </c>
      <c r="F14" s="88" t="s">
        <v>289</v>
      </c>
      <c r="G14" s="61" t="s">
        <v>290</v>
      </c>
      <c r="H14" s="50"/>
      <c r="I14" s="51"/>
      <c r="J14" s="52"/>
      <c r="K14" s="22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3" ht="18" customHeight="1" x14ac:dyDescent="0.25">
      <c r="A15" s="21"/>
      <c r="B15" s="96">
        <v>1</v>
      </c>
      <c r="C15" s="97" t="s">
        <v>291</v>
      </c>
      <c r="D15" s="98">
        <f>'Rekap 2903'!B19</f>
        <v>0</v>
      </c>
      <c r="E15" s="99">
        <f>'Rekap 2903'!C19</f>
        <v>0</v>
      </c>
      <c r="F15" s="109">
        <f>'Rekap 2903'!D19</f>
        <v>0</v>
      </c>
      <c r="G15" s="113" t="s">
        <v>292</v>
      </c>
      <c r="H15" s="65" t="s">
        <v>293</v>
      </c>
      <c r="I15" s="37"/>
      <c r="J15" s="42">
        <v>0</v>
      </c>
      <c r="K15" s="22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3" ht="18" customHeight="1" x14ac:dyDescent="0.25">
      <c r="A16" s="21"/>
      <c r="B16" s="91">
        <v>2</v>
      </c>
      <c r="C16" s="92" t="s">
        <v>294</v>
      </c>
      <c r="D16" s="93">
        <f>'Rekap 2903'!B28</f>
        <v>0</v>
      </c>
      <c r="E16" s="94">
        <f>'Rekap 2903'!C28</f>
        <v>0</v>
      </c>
      <c r="F16" s="110">
        <f>'Rekap 2903'!D28</f>
        <v>0</v>
      </c>
      <c r="G16" s="113" t="s">
        <v>295</v>
      </c>
      <c r="H16" s="77" t="s">
        <v>296</v>
      </c>
      <c r="I16" s="86"/>
      <c r="J16" s="122">
        <f>'022026-B1 - Blok B12903'!Z161</f>
        <v>0</v>
      </c>
      <c r="K16" s="22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6" ht="18" customHeight="1" x14ac:dyDescent="0.25">
      <c r="A17" s="21"/>
      <c r="B17" s="64">
        <v>3</v>
      </c>
      <c r="C17" s="67" t="s">
        <v>297</v>
      </c>
      <c r="D17" s="73"/>
      <c r="E17" s="71"/>
      <c r="F17" s="76"/>
      <c r="G17" s="113" t="s">
        <v>298</v>
      </c>
      <c r="H17" s="77" t="s">
        <v>299</v>
      </c>
      <c r="I17" s="86"/>
      <c r="J17" s="122"/>
      <c r="K17" s="22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6" ht="18" customHeight="1" x14ac:dyDescent="0.25">
      <c r="A18" s="21"/>
      <c r="B18" s="62">
        <v>4</v>
      </c>
      <c r="C18" s="68" t="s">
        <v>300</v>
      </c>
      <c r="D18" s="74">
        <f>'Rekap 2903'!B32</f>
        <v>0</v>
      </c>
      <c r="E18" s="72">
        <f>'Rekap 2903'!C32</f>
        <v>0</v>
      </c>
      <c r="F18" s="77">
        <f>'Rekap 2903'!D32</f>
        <v>0</v>
      </c>
      <c r="G18" s="113" t="s">
        <v>301</v>
      </c>
      <c r="H18" s="77"/>
      <c r="I18" s="86"/>
      <c r="J18" s="122">
        <v>0</v>
      </c>
      <c r="K18" s="22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6" ht="18" customHeight="1" x14ac:dyDescent="0.25">
      <c r="A19" s="21"/>
      <c r="B19" s="62">
        <v>5</v>
      </c>
      <c r="C19" s="68" t="s">
        <v>302</v>
      </c>
      <c r="D19" s="74"/>
      <c r="E19" s="72"/>
      <c r="F19" s="77"/>
      <c r="G19" s="113" t="s">
        <v>303</v>
      </c>
      <c r="H19" s="77"/>
      <c r="I19" s="86"/>
      <c r="J19" s="122"/>
      <c r="K19" s="22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6" ht="18" customHeight="1" thickBot="1" x14ac:dyDescent="0.3">
      <c r="A20" s="21"/>
      <c r="B20" s="62">
        <v>6</v>
      </c>
      <c r="C20" s="69" t="s">
        <v>276</v>
      </c>
      <c r="D20" s="75"/>
      <c r="E20" s="102"/>
      <c r="F20" s="111">
        <f>SUM(F15:F19)</f>
        <v>0</v>
      </c>
      <c r="G20" s="113" t="s">
        <v>304</v>
      </c>
      <c r="H20" s="77" t="s">
        <v>276</v>
      </c>
      <c r="I20" s="126"/>
      <c r="J20" s="101">
        <f>SUM(J15:J19)</f>
        <v>0</v>
      </c>
      <c r="K20" s="22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6" ht="18" customHeight="1" thickTop="1" x14ac:dyDescent="0.25">
      <c r="A21" s="21"/>
      <c r="B21" s="63" t="s">
        <v>305</v>
      </c>
      <c r="C21" s="66" t="s">
        <v>306</v>
      </c>
      <c r="D21" s="70"/>
      <c r="E21" s="27"/>
      <c r="F21" s="100"/>
      <c r="G21" s="114" t="s">
        <v>307</v>
      </c>
      <c r="H21" s="79" t="s">
        <v>306</v>
      </c>
      <c r="I21" s="37"/>
      <c r="J21" s="127"/>
      <c r="K21" s="22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6" ht="18" customHeight="1" x14ac:dyDescent="0.25">
      <c r="A22" s="21"/>
      <c r="B22" s="64">
        <v>11</v>
      </c>
      <c r="C22" s="46" t="s">
        <v>308</v>
      </c>
      <c r="D22" s="37"/>
      <c r="E22" s="86" t="s">
        <v>309</v>
      </c>
      <c r="F22" s="76">
        <f>((F15*U22*0)+(F16*V22*0)+(F17*W22*0))/100</f>
        <v>0</v>
      </c>
      <c r="G22" s="115" t="s">
        <v>310</v>
      </c>
      <c r="H22" s="76" t="s">
        <v>311</v>
      </c>
      <c r="I22" s="86" t="s">
        <v>309</v>
      </c>
      <c r="J22" s="121">
        <f>((F15*X22*0)+(F16*Y22*0)+(F17*Z22*0))/100</f>
        <v>0</v>
      </c>
      <c r="K22" s="22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21"/>
      <c r="B23" s="62">
        <v>12</v>
      </c>
      <c r="C23" s="28" t="s">
        <v>312</v>
      </c>
      <c r="D23" s="36"/>
      <c r="E23" s="86" t="s">
        <v>313</v>
      </c>
      <c r="F23" s="77">
        <f>((F15*U23*0)+(F16*V23*0)+(F17*W23*0))/100</f>
        <v>0</v>
      </c>
      <c r="G23" s="113" t="s">
        <v>314</v>
      </c>
      <c r="H23" s="77" t="s">
        <v>315</v>
      </c>
      <c r="I23" s="86" t="s">
        <v>309</v>
      </c>
      <c r="J23" s="122">
        <f>((F15*X23*0)+(F16*Y23*0)+(F17*Z23*0))/100</f>
        <v>0</v>
      </c>
      <c r="K23" s="22"/>
      <c r="L23" s="16"/>
      <c r="M23" s="16"/>
      <c r="N23" s="16"/>
      <c r="O23" s="16"/>
      <c r="P23" s="16"/>
      <c r="Q23" s="16"/>
      <c r="R23" s="16"/>
      <c r="S23" s="16"/>
      <c r="T23" s="16"/>
      <c r="U23" s="16">
        <v>1</v>
      </c>
      <c r="V23" s="16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21"/>
      <c r="B24" s="62">
        <v>13</v>
      </c>
      <c r="C24" s="28" t="s">
        <v>316</v>
      </c>
      <c r="D24" s="36"/>
      <c r="E24" s="86" t="s">
        <v>309</v>
      </c>
      <c r="F24" s="77">
        <f>((F15*U24*0)+(F16*V24*0)+(F17*W24*0))/100</f>
        <v>0</v>
      </c>
      <c r="G24" s="113" t="s">
        <v>317</v>
      </c>
      <c r="H24" s="77" t="s">
        <v>318</v>
      </c>
      <c r="I24" s="86" t="s">
        <v>313</v>
      </c>
      <c r="J24" s="122">
        <f>((F15*X24*0)+(F16*Y24*0)+(F17*Z24*0))/100</f>
        <v>0</v>
      </c>
      <c r="K24" s="22"/>
      <c r="L24" s="16"/>
      <c r="M24" s="16"/>
      <c r="N24" s="16"/>
      <c r="O24" s="16"/>
      <c r="P24" s="16"/>
      <c r="Q24" s="16"/>
      <c r="R24" s="16"/>
      <c r="S24" s="16"/>
      <c r="T24" s="16"/>
      <c r="U24" s="16">
        <v>1</v>
      </c>
      <c r="V24" s="16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21"/>
      <c r="B25" s="62">
        <v>14</v>
      </c>
      <c r="C25" s="28"/>
      <c r="D25" s="36"/>
      <c r="E25" s="86"/>
      <c r="F25" s="77"/>
      <c r="G25" s="113" t="s">
        <v>319</v>
      </c>
      <c r="H25" s="77"/>
      <c r="I25" s="86"/>
      <c r="J25" s="122"/>
      <c r="K25" s="22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6" ht="18" customHeight="1" thickBot="1" x14ac:dyDescent="0.3">
      <c r="A26" s="21"/>
      <c r="B26" s="62">
        <v>15</v>
      </c>
      <c r="C26" s="28"/>
      <c r="D26" s="36"/>
      <c r="E26" s="36"/>
      <c r="F26" s="112"/>
      <c r="G26" s="113" t="s">
        <v>320</v>
      </c>
      <c r="H26" s="77" t="s">
        <v>276</v>
      </c>
      <c r="I26" s="126"/>
      <c r="J26" s="101">
        <f>SUM(J22:J25)+SUM(F22:F25)</f>
        <v>0</v>
      </c>
      <c r="K26" s="22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6" ht="18" customHeight="1" thickTop="1" x14ac:dyDescent="0.25">
      <c r="A27" s="21"/>
      <c r="B27" s="104"/>
      <c r="C27" s="129" t="s">
        <v>321</v>
      </c>
      <c r="D27" s="135"/>
      <c r="E27" s="132"/>
      <c r="F27" s="78"/>
      <c r="G27" s="116" t="s">
        <v>322</v>
      </c>
      <c r="H27" s="108" t="s">
        <v>323</v>
      </c>
      <c r="I27" s="37"/>
      <c r="J27" s="42"/>
      <c r="K27" s="22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6" ht="18" customHeight="1" x14ac:dyDescent="0.25">
      <c r="A28" s="21"/>
      <c r="B28" s="34"/>
      <c r="C28" s="130"/>
      <c r="D28" s="136"/>
      <c r="E28" s="133"/>
      <c r="F28" s="26"/>
      <c r="G28" s="117" t="s">
        <v>324</v>
      </c>
      <c r="H28" s="110" t="s">
        <v>325</v>
      </c>
      <c r="I28" s="123"/>
      <c r="J28" s="95">
        <f>F20+J20+F26+J26</f>
        <v>0</v>
      </c>
      <c r="K28" s="22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6" ht="18" customHeight="1" x14ac:dyDescent="0.25">
      <c r="A29" s="21"/>
      <c r="B29" s="80"/>
      <c r="C29" s="131"/>
      <c r="D29" s="137"/>
      <c r="E29" s="133"/>
      <c r="F29" s="26"/>
      <c r="G29" s="115" t="s">
        <v>326</v>
      </c>
      <c r="H29" s="76" t="s">
        <v>327</v>
      </c>
      <c r="I29" s="124">
        <f>J28-SUM('022026-B1 - Blok B12903'!K9:'022026-B1 - Blok B12903'!K160)</f>
        <v>0</v>
      </c>
      <c r="J29" s="121">
        <f>ROUND(((ROUND(I29,2)*23)*1/100),2)</f>
        <v>0</v>
      </c>
      <c r="K29" s="22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6" ht="18" customHeight="1" x14ac:dyDescent="0.25">
      <c r="A30" s="21"/>
      <c r="B30" s="31"/>
      <c r="C30" s="68"/>
      <c r="D30" s="86"/>
      <c r="E30" s="133"/>
      <c r="F30" s="26"/>
      <c r="G30" s="113" t="s">
        <v>328</v>
      </c>
      <c r="H30" s="77" t="s">
        <v>329</v>
      </c>
      <c r="I30" s="86">
        <f>SUM('022026-B1 - Blok B12903'!K9:'022026-B1 - Blok B12903'!K160)</f>
        <v>0</v>
      </c>
      <c r="J30" s="122">
        <f>ROUND(((ROUND(I30,2)*0)/100),2)</f>
        <v>0</v>
      </c>
      <c r="K30" s="22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6" ht="18" customHeight="1" x14ac:dyDescent="0.25">
      <c r="A31" s="21"/>
      <c r="B31" s="32"/>
      <c r="C31" s="138"/>
      <c r="D31" s="87"/>
      <c r="E31" s="133"/>
      <c r="F31" s="26"/>
      <c r="G31" s="117" t="s">
        <v>330</v>
      </c>
      <c r="H31" s="110" t="s">
        <v>331</v>
      </c>
      <c r="I31" s="38"/>
      <c r="J31" s="128">
        <f>SUM(J28:J30)</f>
        <v>0</v>
      </c>
      <c r="K31" s="22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6" ht="18" customHeight="1" thickBot="1" x14ac:dyDescent="0.3">
      <c r="A32" s="21"/>
      <c r="B32" s="45"/>
      <c r="C32" s="67"/>
      <c r="D32" s="125"/>
      <c r="E32" s="134"/>
      <c r="F32" s="118"/>
      <c r="G32" s="115" t="s">
        <v>332</v>
      </c>
      <c r="H32" s="76"/>
      <c r="I32" s="125"/>
      <c r="J32" s="121"/>
      <c r="K32" s="22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8" customHeight="1" thickTop="1" x14ac:dyDescent="0.25">
      <c r="A33" s="21"/>
      <c r="B33" s="104"/>
      <c r="C33" s="105"/>
      <c r="D33" s="25" t="s">
        <v>333</v>
      </c>
      <c r="E33" s="106"/>
      <c r="F33" s="107"/>
      <c r="G33" s="119" t="s">
        <v>334</v>
      </c>
      <c r="H33" s="106" t="s">
        <v>335</v>
      </c>
      <c r="I33" s="78"/>
      <c r="J33" s="120"/>
      <c r="K33" s="22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8" customHeight="1" x14ac:dyDescent="0.25">
      <c r="A34" s="21"/>
      <c r="B34" s="33"/>
      <c r="C34" s="29"/>
      <c r="D34" s="23"/>
      <c r="E34" s="23"/>
      <c r="F34" s="23"/>
      <c r="G34" s="23"/>
      <c r="H34" s="23"/>
      <c r="I34" s="39"/>
      <c r="J34" s="43"/>
      <c r="K34" s="22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8" customHeight="1" x14ac:dyDescent="0.25">
      <c r="A35" s="21"/>
      <c r="B35" s="34"/>
      <c r="C35" s="30"/>
      <c r="D35" s="17"/>
      <c r="E35" s="17"/>
      <c r="F35" s="17"/>
      <c r="G35" s="17"/>
      <c r="H35" s="17"/>
      <c r="I35" s="40"/>
      <c r="J35" s="44"/>
      <c r="K35" s="22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8" customHeight="1" x14ac:dyDescent="0.25">
      <c r="A36" s="21"/>
      <c r="B36" s="34"/>
      <c r="C36" s="30"/>
      <c r="D36" s="17"/>
      <c r="E36" s="17"/>
      <c r="F36" s="17"/>
      <c r="G36" s="17"/>
      <c r="H36" s="17"/>
      <c r="I36" s="40"/>
      <c r="J36" s="44"/>
      <c r="K36" s="22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8" customHeight="1" x14ac:dyDescent="0.25">
      <c r="A37" s="21"/>
      <c r="B37" s="34"/>
      <c r="C37" s="30"/>
      <c r="D37" s="17"/>
      <c r="E37" s="17"/>
      <c r="F37" s="17"/>
      <c r="G37" s="17"/>
      <c r="H37" s="17"/>
      <c r="I37" s="40"/>
      <c r="J37" s="44"/>
      <c r="K37" s="22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8" customHeight="1" x14ac:dyDescent="0.25">
      <c r="A38" s="21"/>
      <c r="B38" s="34"/>
      <c r="C38" s="30"/>
      <c r="D38" s="17"/>
      <c r="E38" s="17"/>
      <c r="F38" s="17"/>
      <c r="G38" s="17"/>
      <c r="H38" s="17"/>
      <c r="I38" s="40"/>
      <c r="J38" s="44"/>
      <c r="K38" s="22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8" customHeight="1" x14ac:dyDescent="0.25">
      <c r="A39" s="21"/>
      <c r="B39" s="34"/>
      <c r="C39" s="30"/>
      <c r="D39" s="17"/>
      <c r="E39" s="17"/>
      <c r="F39" s="17"/>
      <c r="G39" s="17"/>
      <c r="H39" s="17"/>
      <c r="I39" s="40"/>
      <c r="J39" s="44"/>
      <c r="K39" s="22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8" customHeight="1" thickBot="1" x14ac:dyDescent="0.3">
      <c r="A40" s="21"/>
      <c r="B40" s="80"/>
      <c r="C40" s="81"/>
      <c r="D40" s="82"/>
      <c r="E40" s="82"/>
      <c r="F40" s="82"/>
      <c r="G40" s="82"/>
      <c r="H40" s="82"/>
      <c r="I40" s="83"/>
      <c r="J40" s="84"/>
      <c r="K40" s="22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thickTop="1" x14ac:dyDescent="0.25">
      <c r="A41" s="21"/>
      <c r="B41" s="85"/>
      <c r="C41" s="85"/>
      <c r="D41" s="85"/>
      <c r="E41" s="85"/>
      <c r="F41" s="85"/>
      <c r="G41" s="85"/>
      <c r="H41" s="85"/>
      <c r="I41" s="85"/>
      <c r="J41" s="85"/>
      <c r="K41" s="22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x14ac:dyDescent="0.25"/>
    <row r="43" spans="1:22" x14ac:dyDescent="0.25"/>
    <row r="44" spans="1:22" x14ac:dyDescent="0.25"/>
    <row r="45" spans="1:22" x14ac:dyDescent="0.25"/>
    <row r="46" spans="1:22" x14ac:dyDescent="0.25"/>
    <row r="47" spans="1:22" hidden="1" x14ac:dyDescent="0.25"/>
    <row r="48" spans="1:22" hidden="1" x14ac:dyDescent="0.25"/>
    <row r="49" hidden="1" x14ac:dyDescent="0.25"/>
    <row r="50" hidden="1" x14ac:dyDescent="0.25"/>
    <row r="51" hidden="1" x14ac:dyDescent="0.25"/>
  </sheetData>
  <mergeCells count="5">
    <mergeCell ref="B2:J2"/>
    <mergeCell ref="B6:E6"/>
    <mergeCell ref="B8:J8"/>
    <mergeCell ref="B10:J10"/>
    <mergeCell ref="B3:J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10</vt:i4>
      </vt:variant>
    </vt:vector>
  </HeadingPairs>
  <TitlesOfParts>
    <vt:vector size="27" baseType="lpstr">
      <vt:lpstr>Rekapitulácia</vt:lpstr>
      <vt:lpstr>Krycí list stavby</vt:lpstr>
      <vt:lpstr>Kryci_list 2901</vt:lpstr>
      <vt:lpstr>Rekap 2901</vt:lpstr>
      <vt:lpstr>022026-A1 - Blok A12901</vt:lpstr>
      <vt:lpstr>Kryci_list 2902</vt:lpstr>
      <vt:lpstr>Rekap 2902</vt:lpstr>
      <vt:lpstr>022026-A3 - Blok A32902</vt:lpstr>
      <vt:lpstr>Kryci_list 2903</vt:lpstr>
      <vt:lpstr>Rekap 2903</vt:lpstr>
      <vt:lpstr>022026-B1 - Blok B12903</vt:lpstr>
      <vt:lpstr>Kryci_list 2904</vt:lpstr>
      <vt:lpstr>Rekap 2904</vt:lpstr>
      <vt:lpstr>022026-Spojchodba - Spo2904</vt:lpstr>
      <vt:lpstr>Kryci_list 2905</vt:lpstr>
      <vt:lpstr>Rekap 2905</vt:lpstr>
      <vt:lpstr>022026 spojchodba L , č2905</vt:lpstr>
      <vt:lpstr>'022026 spojchodba L , č2905'!Názvy_tlače</vt:lpstr>
      <vt:lpstr>'022026-A1 - Blok A12901'!Názvy_tlače</vt:lpstr>
      <vt:lpstr>'022026-A3 - Blok A32902'!Názvy_tlače</vt:lpstr>
      <vt:lpstr>'022026-B1 - Blok B12903'!Názvy_tlače</vt:lpstr>
      <vt:lpstr>'022026-Spojchodba - Spo2904'!Názvy_tlače</vt:lpstr>
      <vt:lpstr>'Rekap 2901'!Názvy_tlače</vt:lpstr>
      <vt:lpstr>'Rekap 2902'!Názvy_tlače</vt:lpstr>
      <vt:lpstr>'Rekap 2903'!Názvy_tlače</vt:lpstr>
      <vt:lpstr>'Rekap 2904'!Názvy_tlače</vt:lpstr>
      <vt:lpstr>'Rekap 2905'!Názvy_tlače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Stanci</dc:creator>
  <cp:lastModifiedBy>DellOptiplex</cp:lastModifiedBy>
  <dcterms:created xsi:type="dcterms:W3CDTF">2026-02-03T14:12:51Z</dcterms:created>
  <dcterms:modified xsi:type="dcterms:W3CDTF">2026-02-20T13:18:38Z</dcterms:modified>
</cp:coreProperties>
</file>