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.0 - Demolice, kácení a..." sheetId="2" r:id="rId2"/>
    <sheet name="01.1 - Krajinářské řešení..." sheetId="3" r:id="rId3"/>
    <sheet name="01.2 - Krajinářské řešení..." sheetId="4" r:id="rId4"/>
    <sheet name="01.3 - Krajinářské řešení..." sheetId="5" r:id="rId5"/>
    <sheet name="01.4 - Krajinářské řešení..." sheetId="6" r:id="rId6"/>
    <sheet name="VRN - Ostatní a vedlejší ...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'01.0 - Demolice, kácení a...'!$C$91:$K$174</definedName>
    <definedName name="_xlnm.Print_Area" localSheetId="1">'01.0 - Demolice, kácení a...'!$C$4:$J$41,'01.0 - Demolice, kácení a...'!$C$47:$J$71,'01.0 - Demolice, kácení a...'!$C$77:$K$174</definedName>
    <definedName name="_xlnm.Print_Titles" localSheetId="1">'01.0 - Demolice, kácení a...'!$91:$91</definedName>
    <definedName name="_xlnm._FilterDatabase" localSheetId="2" hidden="1">'01.1 - Krajinářské řešení...'!$C$85:$K$120</definedName>
    <definedName name="_xlnm.Print_Area" localSheetId="2">'01.1 - Krajinářské řešení...'!$C$4:$J$41,'01.1 - Krajinářské řešení...'!$C$47:$J$65,'01.1 - Krajinářské řešení...'!$C$71:$K$120</definedName>
    <definedName name="_xlnm.Print_Titles" localSheetId="2">'01.1 - Krajinářské řešení...'!$85:$85</definedName>
    <definedName name="_xlnm._FilterDatabase" localSheetId="3" hidden="1">'01.2 - Krajinářské řešení...'!$C$91:$K$163</definedName>
    <definedName name="_xlnm.Print_Area" localSheetId="3">'01.2 - Krajinářské řešení...'!$C$4:$J$41,'01.2 - Krajinářské řešení...'!$C$47:$J$71,'01.2 - Krajinářské řešení...'!$C$77:$K$163</definedName>
    <definedName name="_xlnm.Print_Titles" localSheetId="3">'01.2 - Krajinářské řešení...'!$91:$91</definedName>
    <definedName name="_xlnm._FilterDatabase" localSheetId="4" hidden="1">'01.3 - Krajinářské řešení...'!$C$92:$K$170</definedName>
    <definedName name="_xlnm.Print_Area" localSheetId="4">'01.3 - Krajinářské řešení...'!$C$4:$J$41,'01.3 - Krajinářské řešení...'!$C$47:$J$72,'01.3 - Krajinářské řešení...'!$C$78:$K$170</definedName>
    <definedName name="_xlnm.Print_Titles" localSheetId="4">'01.3 - Krajinářské řešení...'!$92:$92</definedName>
    <definedName name="_xlnm._FilterDatabase" localSheetId="5" hidden="1">'01.4 - Krajinářské řešení...'!$C$87:$K$248</definedName>
    <definedName name="_xlnm.Print_Area" localSheetId="5">'01.4 - Krajinářské řešení...'!$C$4:$J$41,'01.4 - Krajinářské řešení...'!$C$47:$J$67,'01.4 - Krajinářské řešení...'!$C$73:$K$248</definedName>
    <definedName name="_xlnm.Print_Titles" localSheetId="5">'01.4 - Krajinářské řešení...'!$87:$87</definedName>
    <definedName name="_xlnm._FilterDatabase" localSheetId="6" hidden="1">'VRN - Ostatní a vedlejší ...'!$C$86:$K$97</definedName>
    <definedName name="_xlnm.Print_Area" localSheetId="6">'VRN - Ostatní a vedlejší ...'!$C$4:$J$41,'VRN - Ostatní a vedlejší ...'!$C$47:$J$66,'VRN - Ostatní a vedlejší ...'!$C$72:$K$97</definedName>
    <definedName name="_xlnm.Print_Titles" localSheetId="6">'VRN - Ostatní a vedlejší ...'!$86:$86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1"/>
  <c i="7" r="J37"/>
  <c i="1" r="AX61"/>
  <c i="7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F81"/>
  <c r="E79"/>
  <c r="F56"/>
  <c r="E54"/>
  <c r="J26"/>
  <c r="E26"/>
  <c r="J59"/>
  <c r="J25"/>
  <c r="J23"/>
  <c r="E23"/>
  <c r="J58"/>
  <c r="J22"/>
  <c r="J20"/>
  <c r="E20"/>
  <c r="F84"/>
  <c r="J19"/>
  <c r="J17"/>
  <c r="E17"/>
  <c r="F83"/>
  <c r="J16"/>
  <c r="J14"/>
  <c r="J81"/>
  <c r="E7"/>
  <c r="E75"/>
  <c i="6" r="J39"/>
  <c r="J38"/>
  <c i="1" r="AY60"/>
  <c i="6" r="J37"/>
  <c i="1" r="AX60"/>
  <c i="6" r="BI247"/>
  <c r="BH247"/>
  <c r="BG247"/>
  <c r="BF247"/>
  <c r="T247"/>
  <c r="T246"/>
  <c r="R247"/>
  <c r="R246"/>
  <c r="P247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6"/>
  <c r="BH216"/>
  <c r="BG216"/>
  <c r="BF216"/>
  <c r="T216"/>
  <c r="R216"/>
  <c r="P216"/>
  <c r="BI213"/>
  <c r="BH213"/>
  <c r="BG213"/>
  <c r="BF213"/>
  <c r="T213"/>
  <c r="R213"/>
  <c r="P213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0"/>
  <c r="BH190"/>
  <c r="BG190"/>
  <c r="BF190"/>
  <c r="T190"/>
  <c r="R190"/>
  <c r="P190"/>
  <c r="BI189"/>
  <c r="BH189"/>
  <c r="BG189"/>
  <c r="BF189"/>
  <c r="T189"/>
  <c r="R189"/>
  <c r="P189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97"/>
  <c r="BH97"/>
  <c r="BG97"/>
  <c r="BF97"/>
  <c r="T97"/>
  <c r="R97"/>
  <c r="P97"/>
  <c r="BI91"/>
  <c r="BH91"/>
  <c r="BG91"/>
  <c r="BF91"/>
  <c r="T91"/>
  <c r="R91"/>
  <c r="P91"/>
  <c r="F82"/>
  <c r="E80"/>
  <c r="F56"/>
  <c r="E54"/>
  <c r="J26"/>
  <c r="E26"/>
  <c r="J85"/>
  <c r="J25"/>
  <c r="J23"/>
  <c r="E23"/>
  <c r="J84"/>
  <c r="J22"/>
  <c r="J20"/>
  <c r="E20"/>
  <c r="F59"/>
  <c r="J19"/>
  <c r="J17"/>
  <c r="E17"/>
  <c r="F84"/>
  <c r="J16"/>
  <c r="J14"/>
  <c r="J82"/>
  <c r="E7"/>
  <c r="E76"/>
  <c i="5" r="J39"/>
  <c r="J38"/>
  <c i="1" r="AY59"/>
  <c i="5" r="J37"/>
  <c i="1" r="AX59"/>
  <c i="5"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T95"/>
  <c r="R101"/>
  <c r="R95"/>
  <c r="P101"/>
  <c r="P95"/>
  <c r="BI96"/>
  <c r="BH96"/>
  <c r="BG96"/>
  <c r="BF96"/>
  <c r="T96"/>
  <c r="R96"/>
  <c r="P96"/>
  <c r="F87"/>
  <c r="E85"/>
  <c r="F56"/>
  <c r="E54"/>
  <c r="J26"/>
  <c r="E26"/>
  <c r="J90"/>
  <c r="J25"/>
  <c r="J23"/>
  <c r="E23"/>
  <c r="J89"/>
  <c r="J22"/>
  <c r="J20"/>
  <c r="E20"/>
  <c r="F90"/>
  <c r="J19"/>
  <c r="J17"/>
  <c r="E17"/>
  <c r="F58"/>
  <c r="J16"/>
  <c r="J14"/>
  <c r="J56"/>
  <c r="E7"/>
  <c r="E50"/>
  <c i="4" r="J39"/>
  <c r="J38"/>
  <c i="1" r="AY58"/>
  <c i="4" r="J37"/>
  <c i="1" r="AX58"/>
  <c i="4" r="BI162"/>
  <c r="BH162"/>
  <c r="BG162"/>
  <c r="BF162"/>
  <c r="T162"/>
  <c r="T161"/>
  <c r="R162"/>
  <c r="R161"/>
  <c r="P162"/>
  <c r="P161"/>
  <c r="BI156"/>
  <c r="BH156"/>
  <c r="BG156"/>
  <c r="BF156"/>
  <c r="T156"/>
  <c r="T146"/>
  <c r="T145"/>
  <c r="R156"/>
  <c r="P156"/>
  <c r="P146"/>
  <c r="P145"/>
  <c r="BI152"/>
  <c r="BH152"/>
  <c r="BG152"/>
  <c r="BF152"/>
  <c r="T152"/>
  <c r="R152"/>
  <c r="P152"/>
  <c r="BI147"/>
  <c r="BH147"/>
  <c r="BG147"/>
  <c r="BF147"/>
  <c r="T147"/>
  <c r="R147"/>
  <c r="P147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5"/>
  <c r="BH125"/>
  <c r="BG125"/>
  <c r="BF125"/>
  <c r="T125"/>
  <c r="T119"/>
  <c r="R125"/>
  <c r="R119"/>
  <c r="P125"/>
  <c r="P119"/>
  <c r="BI120"/>
  <c r="BH120"/>
  <c r="BG120"/>
  <c r="BF120"/>
  <c r="T120"/>
  <c r="R120"/>
  <c r="P120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F86"/>
  <c r="E84"/>
  <c r="F56"/>
  <c r="E54"/>
  <c r="J26"/>
  <c r="E26"/>
  <c r="J89"/>
  <c r="J25"/>
  <c r="J23"/>
  <c r="E23"/>
  <c r="J88"/>
  <c r="J22"/>
  <c r="J20"/>
  <c r="E20"/>
  <c r="F59"/>
  <c r="J19"/>
  <c r="J17"/>
  <c r="E17"/>
  <c r="F58"/>
  <c r="J16"/>
  <c r="J14"/>
  <c r="J56"/>
  <c r="E7"/>
  <c r="E80"/>
  <c i="3" r="J39"/>
  <c r="J38"/>
  <c i="1" r="AY57"/>
  <c i="3" r="J37"/>
  <c i="1" r="AX57"/>
  <c i="3"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F80"/>
  <c r="E78"/>
  <c r="F56"/>
  <c r="E54"/>
  <c r="J26"/>
  <c r="E26"/>
  <c r="J59"/>
  <c r="J25"/>
  <c r="J23"/>
  <c r="E23"/>
  <c r="J82"/>
  <c r="J22"/>
  <c r="J20"/>
  <c r="E20"/>
  <c r="F83"/>
  <c r="J19"/>
  <c r="J17"/>
  <c r="E17"/>
  <c r="F82"/>
  <c r="J16"/>
  <c r="J14"/>
  <c r="J56"/>
  <c r="E7"/>
  <c r="E74"/>
  <c i="2" r="J39"/>
  <c r="J38"/>
  <c i="1" r="AY56"/>
  <c i="2" r="J37"/>
  <c i="1" r="AX56"/>
  <c i="2" r="BI173"/>
  <c r="BH173"/>
  <c r="BG173"/>
  <c r="BF173"/>
  <c r="T173"/>
  <c r="T172"/>
  <c r="T171"/>
  <c r="R173"/>
  <c r="R172"/>
  <c r="R171"/>
  <c r="P173"/>
  <c r="P172"/>
  <c r="P171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3"/>
  <c r="BH133"/>
  <c r="BG133"/>
  <c r="BF133"/>
  <c r="T133"/>
  <c r="R133"/>
  <c r="P133"/>
  <c r="BI127"/>
  <c r="BH127"/>
  <c r="BG127"/>
  <c r="BF127"/>
  <c r="T127"/>
  <c r="R127"/>
  <c r="P127"/>
  <c r="BI123"/>
  <c r="BH123"/>
  <c r="BG123"/>
  <c r="BF123"/>
  <c r="T123"/>
  <c r="R123"/>
  <c r="P123"/>
  <c r="BI122"/>
  <c r="BH122"/>
  <c r="BG122"/>
  <c r="BF122"/>
  <c r="T122"/>
  <c r="R122"/>
  <c r="P122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F86"/>
  <c r="E84"/>
  <c r="F56"/>
  <c r="E54"/>
  <c r="J26"/>
  <c r="E26"/>
  <c r="J89"/>
  <c r="J25"/>
  <c r="J23"/>
  <c r="E23"/>
  <c r="J58"/>
  <c r="J22"/>
  <c r="J20"/>
  <c r="E20"/>
  <c r="F89"/>
  <c r="J19"/>
  <c r="J17"/>
  <c r="E17"/>
  <c r="F88"/>
  <c r="J16"/>
  <c r="J14"/>
  <c r="J56"/>
  <c r="E7"/>
  <c r="E80"/>
  <c i="1" r="L50"/>
  <c r="AM50"/>
  <c r="AM49"/>
  <c r="L49"/>
  <c r="AM47"/>
  <c r="L47"/>
  <c r="L45"/>
  <c r="L44"/>
  <c i="7" r="BK96"/>
  <c i="6" r="J238"/>
  <c r="J179"/>
  <c r="BK115"/>
  <c i="5" r="BK150"/>
  <c i="7" r="J96"/>
  <c i="6" r="BK243"/>
  <c r="J204"/>
  <c i="5" r="BK138"/>
  <c i="3" r="J108"/>
  <c i="7" r="BK91"/>
  <c i="6" r="BK216"/>
  <c r="J190"/>
  <c r="BK137"/>
  <c i="5" r="BK101"/>
  <c r="J151"/>
  <c r="BK149"/>
  <c i="4" r="J162"/>
  <c i="2" r="J141"/>
  <c i="4" r="BK125"/>
  <c i="3" r="BK93"/>
  <c i="2" r="BK133"/>
  <c r="J146"/>
  <c i="7" r="J94"/>
  <c i="6" r="BK241"/>
  <c r="J222"/>
  <c r="BK153"/>
  <c r="J124"/>
  <c i="5" r="BK165"/>
  <c r="BK140"/>
  <c i="3" r="BK113"/>
  <c i="7" r="J91"/>
  <c i="6" r="J241"/>
  <c r="J226"/>
  <c i="5" r="J157"/>
  <c r="J142"/>
  <c i="2" r="BK164"/>
  <c i="6" r="J207"/>
  <c i="4" r="J104"/>
  <c i="6" r="BK204"/>
  <c r="J157"/>
  <c r="J142"/>
  <c i="5" r="BK141"/>
  <c i="6" r="BK161"/>
  <c i="5" r="J153"/>
  <c r="J140"/>
  <c r="BK106"/>
  <c i="4" r="J136"/>
  <c i="2" r="BK113"/>
  <c i="4" r="BK156"/>
  <c i="2" r="BK117"/>
  <c r="J160"/>
  <c r="BK127"/>
  <c r="BK158"/>
  <c r="BK122"/>
  <c i="7" r="J90"/>
  <c i="6" r="BK230"/>
  <c r="BK155"/>
  <c r="J105"/>
  <c i="4" r="BK162"/>
  <c i="6" r="J247"/>
  <c r="BK222"/>
  <c i="5" r="J148"/>
  <c r="J106"/>
  <c i="2" r="J122"/>
  <c i="4" r="BK120"/>
  <c i="6" r="BK190"/>
  <c r="BK133"/>
  <c i="2" r="J164"/>
  <c i="5" r="J162"/>
  <c r="BK142"/>
  <c r="J165"/>
  <c i="2" r="BK139"/>
  <c i="4" r="J120"/>
  <c i="2" r="J98"/>
  <c r="J156"/>
  <c r="BK98"/>
  <c r="BK138"/>
  <c i="7" r="J93"/>
  <c i="6" r="J243"/>
  <c r="BK226"/>
  <c r="J170"/>
  <c r="BK129"/>
  <c i="5" r="BK153"/>
  <c r="J96"/>
  <c i="7" r="J97"/>
  <c i="6" r="J242"/>
  <c r="J234"/>
  <c i="5" r="J147"/>
  <c r="J117"/>
  <c i="4" r="BK100"/>
  <c i="2" r="J103"/>
  <c i="5" r="J149"/>
  <c i="2" r="J117"/>
  <c i="6" r="J153"/>
  <c i="5" r="BK96"/>
  <c i="6" r="J155"/>
  <c i="4" r="BK131"/>
  <c i="5" r="J141"/>
  <c i="4" r="BK152"/>
  <c i="2" r="J143"/>
  <c r="BK173"/>
  <c i="6" r="BK196"/>
  <c r="J239"/>
  <c i="5" r="BK169"/>
  <c r="J101"/>
  <c i="2" r="J138"/>
  <c i="6" r="J97"/>
  <c i="2" r="J173"/>
  <c i="5" r="J139"/>
  <c i="3" r="J117"/>
  <c i="4" r="J152"/>
  <c i="3" r="J103"/>
  <c i="2" r="BK143"/>
  <c r="BK141"/>
  <c i="7" r="BK97"/>
  <c i="6" r="BK245"/>
  <c r="BK239"/>
  <c r="BK213"/>
  <c r="BK175"/>
  <c r="BK142"/>
  <c i="5" r="J169"/>
  <c r="J145"/>
  <c i="4" r="J100"/>
  <c i="7" r="BK90"/>
  <c i="6" r="J245"/>
  <c r="BK238"/>
  <c r="J216"/>
  <c i="5" r="BK162"/>
  <c r="J143"/>
  <c i="4" r="BK141"/>
  <c i="3" r="J93"/>
  <c i="2" r="J133"/>
  <c i="6" r="BK157"/>
  <c i="4" r="J147"/>
  <c r="BK147"/>
  <c i="6" r="J175"/>
  <c r="J150"/>
  <c r="J115"/>
  <c r="BK189"/>
  <c r="BK91"/>
  <c i="5" r="BK157"/>
  <c r="J135"/>
  <c i="4" r="J156"/>
  <c i="2" r="J162"/>
  <c i="3" r="BK103"/>
  <c i="4" r="BK104"/>
  <c i="3" r="BK98"/>
  <c i="2" r="BK153"/>
  <c r="J123"/>
  <c r="J153"/>
  <c r="BK115"/>
  <c i="1" r="AS55"/>
  <c i="7" r="J95"/>
  <c r="BK89"/>
  <c i="6" r="BK244"/>
  <c r="BK234"/>
  <c r="J189"/>
  <c r="BK147"/>
  <c r="J120"/>
  <c i="5" r="BK147"/>
  <c i="4" r="BK108"/>
  <c i="7" r="BK93"/>
  <c r="J89"/>
  <c i="6" r="J230"/>
  <c r="J196"/>
  <c i="5" r="J144"/>
  <c r="BK111"/>
  <c i="3" r="BK88"/>
  <c i="2" r="BK95"/>
  <c i="6" r="BK150"/>
  <c i="5" r="J138"/>
  <c i="2" r="BK103"/>
  <c i="6" r="BK170"/>
  <c r="J147"/>
  <c r="BK124"/>
  <c i="2" r="BK156"/>
  <c i="6" r="BK179"/>
  <c i="5" r="J146"/>
  <c r="BK143"/>
  <c r="J111"/>
  <c i="2" r="J151"/>
  <c i="4" r="J112"/>
  <c i="3" r="J88"/>
  <c i="4" r="BK112"/>
  <c i="2" r="J158"/>
  <c r="BK162"/>
  <c r="BK108"/>
  <c r="J113"/>
  <c r="BK148"/>
  <c i="6" r="J240"/>
  <c r="J183"/>
  <c r="J133"/>
  <c i="5" r="BK151"/>
  <c i="7" r="BK95"/>
  <c i="2" r="J148"/>
  <c i="5" r="BK148"/>
  <c i="6" r="J200"/>
  <c r="J129"/>
  <c i="2" r="BK160"/>
  <c i="6" r="J91"/>
  <c i="2" r="J108"/>
  <c i="3" r="BK108"/>
  <c i="4" r="J108"/>
  <c r="BK95"/>
  <c i="2" r="BK146"/>
  <c r="J139"/>
  <c i="6" r="J137"/>
  <c r="BK97"/>
  <c i="5" r="BK144"/>
  <c i="4" r="J125"/>
  <c i="7" r="BK94"/>
  <c i="6" r="BK247"/>
  <c r="BK240"/>
  <c r="BK200"/>
  <c i="5" r="BK145"/>
  <c i="6" r="J172"/>
  <c r="BK105"/>
  <c i="5" r="J150"/>
  <c r="BK117"/>
  <c i="4" r="J141"/>
  <c r="J95"/>
  <c r="BK136"/>
  <c i="3" r="J113"/>
  <c i="2" r="J169"/>
  <c r="BK151"/>
  <c r="BK123"/>
  <c r="J95"/>
  <c i="6" r="BK111"/>
  <c i="4" r="J131"/>
  <c i="6" r="J244"/>
  <c r="BK207"/>
  <c i="5" r="BK135"/>
  <c i="6" r="BK242"/>
  <c r="BK172"/>
  <c r="J111"/>
  <c r="J213"/>
  <c i="5" r="BK146"/>
  <c i="3" r="J98"/>
  <c i="2" r="J127"/>
  <c i="5" r="BK139"/>
  <c i="6" r="J161"/>
  <c r="BK120"/>
  <c r="BK183"/>
  <c i="3" r="BK117"/>
  <c i="2" r="BK169"/>
  <c r="J115"/>
  <c i="4" l="1" r="P130"/>
  <c r="R130"/>
  <c r="R146"/>
  <c r="R145"/>
  <c r="T130"/>
  <c i="2" r="P132"/>
  <c r="P131"/>
  <c r="P140"/>
  <c r="T94"/>
  <c r="BK140"/>
  <c r="J140"/>
  <c r="J68"/>
  <c i="3" r="R87"/>
  <c r="R86"/>
  <c i="2" r="P94"/>
  <c r="P93"/>
  <c r="P92"/>
  <c i="1" r="AU56"/>
  <c i="2" r="BK132"/>
  <c r="BK131"/>
  <c r="J131"/>
  <c r="J66"/>
  <c i="3" r="P87"/>
  <c r="P86"/>
  <c i="1" r="AU57"/>
  <c i="2" r="BK94"/>
  <c r="BK93"/>
  <c r="J93"/>
  <c r="J64"/>
  <c r="T132"/>
  <c r="T131"/>
  <c r="T140"/>
  <c i="3" r="T87"/>
  <c r="T86"/>
  <c i="5" r="BK105"/>
  <c r="J105"/>
  <c r="J66"/>
  <c r="P116"/>
  <c r="T156"/>
  <c i="4" r="T94"/>
  <c r="T93"/>
  <c r="T92"/>
  <c i="5" r="P105"/>
  <c r="P94"/>
  <c r="T116"/>
  <c r="BK156"/>
  <c r="J156"/>
  <c r="J70"/>
  <c r="R164"/>
  <c i="4" r="R94"/>
  <c r="R93"/>
  <c r="R92"/>
  <c i="5" r="R105"/>
  <c r="T105"/>
  <c r="T94"/>
  <c r="P164"/>
  <c i="2" r="R94"/>
  <c r="R93"/>
  <c r="R92"/>
  <c r="R132"/>
  <c r="R131"/>
  <c i="6" r="BK90"/>
  <c i="3" r="BK87"/>
  <c r="J87"/>
  <c r="J64"/>
  <c i="4" r="BK94"/>
  <c r="J94"/>
  <c r="J65"/>
  <c i="5" r="R116"/>
  <c r="BK164"/>
  <c r="J164"/>
  <c r="J71"/>
  <c i="6" r="T90"/>
  <c r="T89"/>
  <c r="T88"/>
  <c i="2" r="R140"/>
  <c i="6" r="P90"/>
  <c r="P89"/>
  <c r="P88"/>
  <c i="1" r="AU60"/>
  <c i="7" r="BK92"/>
  <c r="J92"/>
  <c r="J65"/>
  <c i="4" r="P94"/>
  <c i="5" r="BK116"/>
  <c r="J116"/>
  <c r="J67"/>
  <c r="P156"/>
  <c r="P155"/>
  <c r="R156"/>
  <c r="R155"/>
  <c r="T164"/>
  <c i="6" r="R90"/>
  <c r="R89"/>
  <c r="R88"/>
  <c i="7" r="BK88"/>
  <c r="J88"/>
  <c r="J64"/>
  <c r="P88"/>
  <c r="R88"/>
  <c r="T88"/>
  <c r="P92"/>
  <c r="R92"/>
  <c r="T92"/>
  <c i="2" r="E50"/>
  <c r="J86"/>
  <c r="BE98"/>
  <c r="BE122"/>
  <c r="J59"/>
  <c r="J88"/>
  <c r="BE117"/>
  <c r="BE143"/>
  <c r="BE151"/>
  <c r="BE156"/>
  <c r="BE160"/>
  <c r="F58"/>
  <c r="BE141"/>
  <c r="BE127"/>
  <c r="BE103"/>
  <c r="BE139"/>
  <c r="BE113"/>
  <c r="BE138"/>
  <c r="BE146"/>
  <c i="3" r="E50"/>
  <c r="F59"/>
  <c i="4" r="J86"/>
  <c i="3" r="BE113"/>
  <c i="4" r="E50"/>
  <c r="F89"/>
  <c r="J59"/>
  <c i="2" r="BE162"/>
  <c r="BE164"/>
  <c i="3" r="J58"/>
  <c r="J83"/>
  <c r="BE88"/>
  <c i="4" r="BE95"/>
  <c r="BE120"/>
  <c r="BE131"/>
  <c r="BE136"/>
  <c r="BE147"/>
  <c i="2" r="BE169"/>
  <c r="BE173"/>
  <c i="3" r="F58"/>
  <c r="BE98"/>
  <c i="4" r="J58"/>
  <c r="BE104"/>
  <c r="BE152"/>
  <c r="BE162"/>
  <c i="2" r="BE123"/>
  <c r="BE133"/>
  <c i="3" r="J80"/>
  <c r="BE93"/>
  <c r="BE108"/>
  <c i="4" r="F88"/>
  <c r="BE100"/>
  <c r="BE108"/>
  <c i="2" r="F59"/>
  <c r="BE95"/>
  <c i="5" r="BK95"/>
  <c i="6" r="J59"/>
  <c r="F85"/>
  <c i="5" r="F59"/>
  <c r="E81"/>
  <c r="BE117"/>
  <c r="BE138"/>
  <c r="BE147"/>
  <c r="BE151"/>
  <c i="6" r="E50"/>
  <c r="F58"/>
  <c i="4" r="BE141"/>
  <c r="BK161"/>
  <c r="J161"/>
  <c r="J70"/>
  <c i="5" r="J59"/>
  <c r="F89"/>
  <c r="BE148"/>
  <c r="BE149"/>
  <c r="BE165"/>
  <c i="6" r="J56"/>
  <c r="BE142"/>
  <c i="2" r="BE153"/>
  <c i="5" r="J58"/>
  <c r="BE139"/>
  <c i="6" r="BE120"/>
  <c r="BE129"/>
  <c i="2" r="BE108"/>
  <c r="BE148"/>
  <c r="BE158"/>
  <c i="4" r="BK119"/>
  <c r="J119"/>
  <c r="J66"/>
  <c i="5" r="BE101"/>
  <c r="BE111"/>
  <c r="BE145"/>
  <c i="6" r="BE124"/>
  <c r="BE147"/>
  <c r="BE153"/>
  <c r="BE170"/>
  <c r="BE189"/>
  <c r="BE242"/>
  <c i="7" r="J83"/>
  <c i="5" r="J87"/>
  <c r="BE96"/>
  <c r="BE106"/>
  <c r="BE135"/>
  <c r="BE142"/>
  <c r="BE143"/>
  <c r="BE144"/>
  <c r="BE146"/>
  <c i="6" r="BE105"/>
  <c r="BE161"/>
  <c r="BE172"/>
  <c r="BE200"/>
  <c r="BE213"/>
  <c r="BE226"/>
  <c i="7" r="F58"/>
  <c r="J84"/>
  <c r="BE95"/>
  <c i="2" r="BE115"/>
  <c r="BK172"/>
  <c r="J172"/>
  <c r="J70"/>
  <c i="3" r="BE103"/>
  <c i="4" r="BK146"/>
  <c r="J146"/>
  <c r="J69"/>
  <c i="5" r="BE140"/>
  <c r="BE141"/>
  <c r="BE150"/>
  <c r="BE153"/>
  <c i="6" r="BE204"/>
  <c r="BE207"/>
  <c r="BE216"/>
  <c r="BE222"/>
  <c r="BE230"/>
  <c r="BE234"/>
  <c r="BE238"/>
  <c r="BE239"/>
  <c r="BE240"/>
  <c r="BE241"/>
  <c r="BE244"/>
  <c r="BE245"/>
  <c r="BE247"/>
  <c r="BK246"/>
  <c r="J246"/>
  <c r="J66"/>
  <c i="7" r="E50"/>
  <c r="J56"/>
  <c r="BE90"/>
  <c r="BE94"/>
  <c r="BE96"/>
  <c i="3" r="BE117"/>
  <c i="4" r="BE112"/>
  <c r="BE125"/>
  <c r="BE156"/>
  <c r="BK130"/>
  <c r="J130"/>
  <c r="J67"/>
  <c i="5" r="BE157"/>
  <c r="BE162"/>
  <c r="BE169"/>
  <c r="BK152"/>
  <c r="J152"/>
  <c r="J68"/>
  <c i="6" r="J58"/>
  <c r="BE91"/>
  <c r="BE97"/>
  <c r="BE111"/>
  <c r="BE115"/>
  <c r="BE133"/>
  <c r="BE137"/>
  <c r="BE150"/>
  <c r="BE155"/>
  <c r="BE157"/>
  <c r="BE175"/>
  <c r="BE179"/>
  <c r="BE183"/>
  <c r="BE190"/>
  <c r="BE196"/>
  <c r="BE243"/>
  <c i="7" r="F59"/>
  <c r="BE89"/>
  <c r="BE91"/>
  <c r="BE93"/>
  <c r="BE97"/>
  <c i="3" r="F39"/>
  <c i="1" r="BD57"/>
  <c i="6" r="F36"/>
  <c i="1" r="BA60"/>
  <c i="6" r="F37"/>
  <c i="1" r="BB60"/>
  <c i="7" r="J36"/>
  <c i="1" r="AW61"/>
  <c i="5" r="J36"/>
  <c i="1" r="AW59"/>
  <c i="3" r="F36"/>
  <c i="1" r="BA57"/>
  <c i="5" r="F37"/>
  <c i="1" r="BB59"/>
  <c i="5" r="F38"/>
  <c i="1" r="BC59"/>
  <c i="4" r="F36"/>
  <c i="1" r="BA58"/>
  <c i="2" r="F38"/>
  <c i="1" r="BC56"/>
  <c i="4" r="J36"/>
  <c i="1" r="AW58"/>
  <c i="2" r="F36"/>
  <c i="1" r="BA56"/>
  <c i="5" r="F36"/>
  <c i="1" r="BA59"/>
  <c i="7" r="F38"/>
  <c i="1" r="BC61"/>
  <c i="6" r="F39"/>
  <c i="1" r="BD60"/>
  <c i="3" r="J36"/>
  <c i="1" r="AW57"/>
  <c i="3" r="F38"/>
  <c i="1" r="BC57"/>
  <c i="2" r="J36"/>
  <c i="1" r="AW56"/>
  <c i="2" r="F37"/>
  <c i="1" r="BB56"/>
  <c i="4" r="F39"/>
  <c i="1" r="BD58"/>
  <c i="4" r="F38"/>
  <c i="1" r="BC58"/>
  <c i="7" r="F39"/>
  <c i="1" r="BD61"/>
  <c i="4" r="F37"/>
  <c i="1" r="BB58"/>
  <c i="5" r="F39"/>
  <c i="1" r="BD59"/>
  <c i="7" r="F37"/>
  <c i="1" r="BB61"/>
  <c i="3" r="F37"/>
  <c i="1" r="BB57"/>
  <c i="6" r="F38"/>
  <c i="1" r="BC60"/>
  <c r="AS54"/>
  <c i="2" r="F39"/>
  <c i="1" r="BD56"/>
  <c i="7" r="F36"/>
  <c i="1" r="BA61"/>
  <c i="6" r="J36"/>
  <c i="1" r="AW60"/>
  <c i="4" l="1" r="P93"/>
  <c r="P92"/>
  <c i="1" r="AU58"/>
  <c i="5" r="P93"/>
  <c i="1" r="AU59"/>
  <c i="5" r="R94"/>
  <c r="R93"/>
  <c r="BK94"/>
  <c r="J94"/>
  <c r="J64"/>
  <c i="7" r="P87"/>
  <c i="1" r="AU61"/>
  <c i="7" r="T87"/>
  <c r="R87"/>
  <c i="5" r="T155"/>
  <c r="T93"/>
  <c i="6" r="BK89"/>
  <c r="J89"/>
  <c r="J64"/>
  <c i="2" r="T93"/>
  <c r="T92"/>
  <c r="J94"/>
  <c r="J65"/>
  <c r="J132"/>
  <c r="J67"/>
  <c r="BK171"/>
  <c r="J171"/>
  <c r="J69"/>
  <c i="3" r="BK86"/>
  <c r="J86"/>
  <c i="5" r="J95"/>
  <c r="J65"/>
  <c r="BK155"/>
  <c r="J155"/>
  <c r="J69"/>
  <c i="4" r="BK145"/>
  <c r="J145"/>
  <c r="J68"/>
  <c i="6" r="J90"/>
  <c r="J65"/>
  <c i="7" r="BK87"/>
  <c r="J87"/>
  <c r="J32"/>
  <c i="1" r="AG61"/>
  <c i="6" r="F35"/>
  <c i="1" r="AZ60"/>
  <c r="AU55"/>
  <c r="AU54"/>
  <c i="3" r="J35"/>
  <c i="1" r="AV57"/>
  <c r="AT57"/>
  <c i="4" r="F35"/>
  <c i="1" r="AZ58"/>
  <c i="5" r="J35"/>
  <c i="1" r="AV59"/>
  <c r="AT59"/>
  <c r="BA55"/>
  <c r="BA54"/>
  <c r="AW54"/>
  <c r="AK30"/>
  <c i="6" r="J35"/>
  <c i="1" r="AV60"/>
  <c r="AT60"/>
  <c i="7" r="J35"/>
  <c i="1" r="AV61"/>
  <c r="AT61"/>
  <c i="2" r="J35"/>
  <c i="1" r="AV56"/>
  <c r="AT56"/>
  <c i="2" r="F35"/>
  <c i="1" r="AZ56"/>
  <c i="3" r="J32"/>
  <c i="1" r="AG57"/>
  <c i="7" r="F35"/>
  <c i="1" r="AZ61"/>
  <c i="4" r="J35"/>
  <c i="1" r="AV58"/>
  <c r="AT58"/>
  <c r="BD55"/>
  <c r="BD54"/>
  <c r="W33"/>
  <c r="BB55"/>
  <c r="AX55"/>
  <c i="5" r="F35"/>
  <c i="1" r="AZ59"/>
  <c r="BC55"/>
  <c r="BC54"/>
  <c r="W32"/>
  <c i="3" r="F35"/>
  <c i="1" r="AZ57"/>
  <c i="3" l="1" r="J41"/>
  <c i="7" r="J41"/>
  <c i="4" r="BK93"/>
  <c r="BK92"/>
  <c r="J92"/>
  <c r="J63"/>
  <c i="2" r="BK92"/>
  <c r="J92"/>
  <c i="3" r="J63"/>
  <c i="5" r="BK93"/>
  <c r="J93"/>
  <c i="7" r="J63"/>
  <c i="6" r="BK88"/>
  <c r="J88"/>
  <c r="J63"/>
  <c i="1" r="AN57"/>
  <c r="AN61"/>
  <c r="BB54"/>
  <c r="AX54"/>
  <c r="AY54"/>
  <c r="W30"/>
  <c r="AZ55"/>
  <c r="AZ54"/>
  <c r="AV54"/>
  <c r="AK29"/>
  <c i="2" r="J32"/>
  <c i="1" r="AG56"/>
  <c r="AN56"/>
  <c r="AY55"/>
  <c i="5" r="J32"/>
  <c i="1" r="AG59"/>
  <c r="AN59"/>
  <c r="AW55"/>
  <c i="2" l="1" r="J63"/>
  <c r="J41"/>
  <c i="4" r="J93"/>
  <c r="J64"/>
  <c i="5" r="J63"/>
  <c r="J41"/>
  <c i="1" r="W31"/>
  <c r="AT54"/>
  <c r="W29"/>
  <c i="4" r="J32"/>
  <c i="1" r="AG58"/>
  <c r="AN58"/>
  <c r="AV55"/>
  <c r="AT55"/>
  <c i="6" r="J32"/>
  <c i="1" r="AG60"/>
  <c r="AN60"/>
  <c i="4" l="1" r="J41"/>
  <c i="6" r="J41"/>
  <c i="1" r="AG55"/>
  <c r="AG54"/>
  <c r="AK26"/>
  <c r="AK35"/>
  <c l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<sst xmlns="http://schemas.openxmlformats.org/spreadsheetml/2006/main">
  <si>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</si>
  <si>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</si>
  <si>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</si>
  <si>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</si>
  <si>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</si>
  <si>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{455d5795-d380-4197-8201-0c0e54a65213}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</si>
  <si>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</si>
  <si>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</si>
  <si>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</si>
  <si>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</si>
  <si>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</si>
  <si>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</si>
  <si>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</si>
  <si>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</si>
  <si>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</si>
  <si>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</si>
  <si>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</si>
  <si>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areálu u rybníka Stráž</t>
  </si>
  <si>
    <t>KSO:</t>
  </si>
  <si>
    <t/>
  </si>
  <si>
    <t>CC-CZ:</t>
  </si>
  <si>
    <t>Místo:</t>
  </si>
  <si>
    <t xml:space="preserve"> </t>
  </si>
  <si>
    <t>Datum:</t>
  </si>
  <si>
    <t>10. 6. 2026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</si>
  <si>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</si>
  <si>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</si>
  <si>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</si>
  <si>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</si>
  <si>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</si>
  <si>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</si>
  <si>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</si>
  <si>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</si>
  <si>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</si>
  <si>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</si>
  <si>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</si>
  <si>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</si>
  <si>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</si>
  <si>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</si>
  <si>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</si>
  <si>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</si>
  <si>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</si>
  <si>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</si>
  <si>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</si>
  <si>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</si>
  <si>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</si>
  <si>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</si>
  <si>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</si>
  <si>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</si>
  <si>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</si>
  <si>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</si>
  <si>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</si>
  <si>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</si>
  <si>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</si>
  <si>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</si>
  <si>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</si>
  <si>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</si>
  <si>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</si>
  <si>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</si>
  <si>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</si>
  <si>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</si>
  <si>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</si>
  <si>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</si>
  <si>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</si>
  <si>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</si>
  <si>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</si>
  <si>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</si>
  <si>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</si>
  <si>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</si>
  <si>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</si>
  <si>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</si>
  <si>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</si>
  <si>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</si>
  <si>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Krajinářské řešení - 1. část dětské hřiště a terénní modelace okolí cyklostezky</t>
  </si>
  <si>
    <t>STA</t>
  </si>
  <si>
    <t>{27a28eb6-d763-457f-b5d2-7896b3aa7ac0}</t>
  </si>
  <si>
    <t>2</t>
  </si>
  <si>
    <t>/</t>
  </si>
  <si>
    <t>01.0</t>
  </si>
  <si>
    <t>Demolice, kácení a odstraňování vegetace, ochrana při stavební činnosti - 1.část - dětské hřiště</t>
  </si>
  <si>
    <t>Soupis</t>
  </si>
  <si>
    <t>{a04df35c-20a9-4735-bfef-364beb7b6d3f}</t>
  </si>
  <si>
    <t>01.1</t>
  </si>
  <si>
    <t>Krajinářské řešení - dětské hřiště - terénní úpravy</t>
  </si>
  <si>
    <t>{fc5e1075-0219-4ff8-a62b-4838afffdb10}</t>
  </si>
  <si>
    <t>01.2</t>
  </si>
  <si>
    <t>Krajinářské řešení - dětské hřiště - povrchy</t>
  </si>
  <si>
    <t>{ba6bfb79-6a09-4858-abe6-947b594fbe64}</t>
  </si>
  <si>
    <t>01.3</t>
  </si>
  <si>
    <t>Krajinářské řešení - dětské hřiště - mobiliář a prvky</t>
  </si>
  <si>
    <t>{30a904eb-bbcc-43a5-b497-9d953b3ccb4f}</t>
  </si>
  <si>
    <t>01.4</t>
  </si>
  <si>
    <t>Krajinářské řešení - dětské hřiště - vegetační úpravy</t>
  </si>
  <si>
    <t>{dc8e3cf7-523d-4ad3-94b8-61a600408ae4}</t>
  </si>
  <si>
    <t>VRN</t>
  </si>
  <si>
    <t>Ostatní a vedlejší náklady</t>
  </si>
  <si>
    <t>{a3e2a27d-10f2-453f-8b5e-add0ed653f21}</t>
  </si>
  <si>
    <t>KRYCÍ LIST SOUPISU PRACÍ</t>
  </si>
  <si>
    <t>Objekt:</t>
  </si>
  <si>
    <t>1 - Krajinářské řešení - 1. část dětské hřiště a terénní modelace okolí cyklostezky</t>
  </si>
  <si>
    <t>Soupis:</t>
  </si>
  <si>
    <t>01.0 - Demolice, kácení a odstraňování vegetace, ochrana při stavební činnosti - 1.část - dětské hřiště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</si>
  <si>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</si>
  <si>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</si>
  <si>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</si>
  <si>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</si>
  <si>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</si>
  <si>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</si>
  <si>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</si>
  <si>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  96 - Bourání konstrukcí</t>
  </si>
  <si>
    <t xml:space="preserve">    997 - Doprava suti a vybouraných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</si>
  <si>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</si>
  <si>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</si>
  <si>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</si>
  <si>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</si>
  <si>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</si>
  <si>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</si>
  <si>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</si>
  <si>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</si>
  <si>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</si>
  <si>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</si>
  <si>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</si>
  <si>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</si>
  <si>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</si>
  <si>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</si>
  <si>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</si>
  <si>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</si>
  <si>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</si>
  <si>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</si>
  <si>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</si>
  <si>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</si>
  <si>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112251211</t>
  </si>
  <si>
    <t>Odstranění pařezu odfrézováním nebo odvrtáním hloubky do 200 mm v rovině nebo na svahu do 1:5</t>
  </si>
  <si>
    <t>m2</t>
  </si>
  <si>
    <t>CS ÚRS 2026 01</t>
  </si>
  <si>
    <t>4</t>
  </si>
  <si>
    <t>1929037528</t>
  </si>
  <si>
    <t>Online PSC</t>
  </si>
  <si>
    <t>https://podminky.urs.cz/item/CS_URS_2026_01/112251211</t>
  </si>
  <si>
    <t>VV</t>
  </si>
  <si>
    <t>0,3*0,3*13</t>
  </si>
  <si>
    <t>111301111</t>
  </si>
  <si>
    <t>Sejmutí drnu tl. do 100 mm, v jakékoliv ploše</t>
  </si>
  <si>
    <t>-1218098752</t>
  </si>
  <si>
    <t>https://podminky.urs.cz/item/CS_URS_2026_01/111301111</t>
  </si>
  <si>
    <t xml:space="preserve">dle TZ, tl. 10 cm, objem 260 m3 </t>
  </si>
  <si>
    <t>2600,0</t>
  </si>
  <si>
    <t>Součet</t>
  </si>
  <si>
    <t>3</t>
  </si>
  <si>
    <t>112101121</t>
  </si>
  <si>
    <t>Odstranění stromů s odřezáním kmene a s odvětvením jehličnatých bez odkornění, průměru kmene přes 100 do 300 mm</t>
  </si>
  <si>
    <t>kus</t>
  </si>
  <si>
    <t>6</t>
  </si>
  <si>
    <t>https://podminky.urs.cz/item/CS_URS_2026_01/112101121</t>
  </si>
  <si>
    <t>dle TZ, smrk ztepilý, č. 202, 203, 204, 205, 207, 209, 210, 211, 212, 213, 214, 215, 216 :</t>
  </si>
  <si>
    <t>13</t>
  </si>
  <si>
    <t>121151123</t>
  </si>
  <si>
    <t>Sejmutí ornice strojně při souvislé ploše přes 500 m2, tl. vrstvy do 200 mm</t>
  </si>
  <si>
    <t>8</t>
  </si>
  <si>
    <t>https://podminky.urs.cz/item/CS_URS_2026_01/121151123</t>
  </si>
  <si>
    <t>dle TZ, tl. 10 cm, objem 260 m3 :</t>
  </si>
  <si>
    <t>5</t>
  </si>
  <si>
    <t>162702111</t>
  </si>
  <si>
    <t>Vodorovné přemístění drnu na suchu na vzdálenost přes 5000 do 6000 m</t>
  </si>
  <si>
    <t>10</t>
  </si>
  <si>
    <t>https://podminky.urs.cz/item/CS_URS_2026_01/162702111</t>
  </si>
  <si>
    <t>9</t>
  </si>
  <si>
    <t>167102111</t>
  </si>
  <si>
    <t>Nakládání drnu ze skládky</t>
  </si>
  <si>
    <t>https://podminky.urs.cz/item/CS_URS_2026_01/167102111</t>
  </si>
  <si>
    <t>162702119</t>
  </si>
  <si>
    <t>Vodorovné přemístění drnu na suchu Příplatek k ceně za každých dalších i započatých 1000 m</t>
  </si>
  <si>
    <t>14</t>
  </si>
  <si>
    <t>https://podminky.urs.cz/item/CS_URS_2026_01/162702119</t>
  </si>
  <si>
    <t>do 10 km :</t>
  </si>
  <si>
    <t>2600,0*4</t>
  </si>
  <si>
    <t>11</t>
  </si>
  <si>
    <t>Pol8</t>
  </si>
  <si>
    <t>Poplatek za skládku drnu</t>
  </si>
  <si>
    <t>m3</t>
  </si>
  <si>
    <t>16</t>
  </si>
  <si>
    <t>113107153</t>
  </si>
  <si>
    <t>Odstranění podkladů nebo krytů strojně plochy jednotlivě přes 50 m2 do 200 m2 s přemístěním hmot na skládku na vzdálenost do 20 m nebo s naložením na dopravní prostředek z kameniva těženého, o tl. vrstvy přes 200 do 300 mm</t>
  </si>
  <si>
    <t>-801895746</t>
  </si>
  <si>
    <t>https://podminky.urs.cz/item/CS_URS_2026_01/113107153</t>
  </si>
  <si>
    <t xml:space="preserve">odstranění pískové dopadové plochy po dětském hřišti o ploše 74 m2, předpokládáný objem 22,2 m3 dle TZ : </t>
  </si>
  <si>
    <t>74,0</t>
  </si>
  <si>
    <t>Pol18</t>
  </si>
  <si>
    <t>Drcení ořezaných větví průměru do 10 cm</t>
  </si>
  <si>
    <t>36</t>
  </si>
  <si>
    <t xml:space="preserve">předpoklad - odhad cca 10 m3 : </t>
  </si>
  <si>
    <t>10,0</t>
  </si>
  <si>
    <t>Ostatní konstrukce a práce, bourání</t>
  </si>
  <si>
    <t>96</t>
  </si>
  <si>
    <t>Bourání konstrukcí</t>
  </si>
  <si>
    <t>961044111</t>
  </si>
  <si>
    <t>Bourání základů z betonu prostého</t>
  </si>
  <si>
    <t>20</t>
  </si>
  <si>
    <t>https://podminky.urs.cz/item/CS_URS_2026_01/961044111</t>
  </si>
  <si>
    <t>Bourání konstrukcí z prostého betonu - odbourání opěrné zdi podél komunikace v celé její délce</t>
  </si>
  <si>
    <t>55,0*0,2*0,5</t>
  </si>
  <si>
    <t>15</t>
  </si>
  <si>
    <t>Pol12</t>
  </si>
  <si>
    <t>Demontáž a uskladnění kuličkodráhy (pro zpětnou montáž) + zpětná montáž</t>
  </si>
  <si>
    <t>komplet</t>
  </si>
  <si>
    <t>24</t>
  </si>
  <si>
    <t>Pol9</t>
  </si>
  <si>
    <t>Demontáž herních prvků a mobiliáře vč. odstranění jejich základů</t>
  </si>
  <si>
    <t>18</t>
  </si>
  <si>
    <t>997</t>
  </si>
  <si>
    <t>Doprava suti a vybouraných hmot</t>
  </si>
  <si>
    <t>17</t>
  </si>
  <si>
    <t>997221551</t>
  </si>
  <si>
    <t>Vodorovná doprava suti bez naložení, ale se složením a s hrubým urovnáním ze sypkých materiálů, na vzdálenost do 1 km</t>
  </si>
  <si>
    <t>t</t>
  </si>
  <si>
    <t>1101874679</t>
  </si>
  <si>
    <t>https://podminky.urs.cz/item/CS_URS_2026_01/997221551</t>
  </si>
  <si>
    <t>997221559</t>
  </si>
  <si>
    <t>Vodorovná doprava suti bez naložení, ale se složením a s hrubým urovnáním ze sypkých materiálů, na vzdálenost Příplatek k ceně za každý další započatý 1 km přes 1 km</t>
  </si>
  <si>
    <t>1437282061</t>
  </si>
  <si>
    <t>https://podminky.urs.cz/item/CS_URS_2026_01/997221559</t>
  </si>
  <si>
    <t>37*15 'Přepočtené koeficientem množství</t>
  </si>
  <si>
    <t>19</t>
  </si>
  <si>
    <t>997221561</t>
  </si>
  <si>
    <t>Vodorovná doprava suti bez naložení, ale se složením a s hrubým urovnáním z kusových materiálů, na vzdálenost do 1 km</t>
  </si>
  <si>
    <t>-56919967</t>
  </si>
  <si>
    <t>https://podminky.urs.cz/item/CS_URS_2026_01/997221561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</si>
  <si>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</si>
  <si>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</si>
  <si>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-43448698</t>
  </si>
  <si>
    <t>https://podminky.urs.cz/item/CS_URS_2026_01/997221569</t>
  </si>
  <si>
    <t>11*15 'Přepočtené koeficientem množství</t>
  </si>
  <si>
    <t>997221571</t>
  </si>
  <si>
    <t>Vodorovná doprava vybouraných hmot bez naložení, ale se složením a s hrubým urovnáním na vzdálenost do 1 km</t>
  </si>
  <si>
    <t>1004809613</t>
  </si>
  <si>
    <t>https://podminky.urs.cz/item/CS_URS_2026_01/997221571</t>
  </si>
  <si>
    <t>22</t>
  </si>
  <si>
    <t>997221579</t>
  </si>
  <si>
    <t>Vodorovná doprava vybouraných hmot bez naložení, ale se složením a s hrubým urovnáním na vzdálenost Příplatek k ceně za každý další započatý 1 km přes 1 km</t>
  </si>
  <si>
    <t>-1546060623</t>
  </si>
  <si>
    <t>https://podminky.urs.cz/item/CS_URS_2026_01/997221579</t>
  </si>
  <si>
    <t>11,65*15 'Přepočtené koeficientem množství</t>
  </si>
  <si>
    <t>23</t>
  </si>
  <si>
    <t>997221611</t>
  </si>
  <si>
    <t>Nakládání na dopravní prostředky pro vodorovnou dopravu suti</t>
  </si>
  <si>
    <t>1984065188</t>
  </si>
  <si>
    <t>https://podminky.urs.cz/item/CS_URS_2026_01/997221611</t>
  </si>
  <si>
    <t>997221612</t>
  </si>
  <si>
    <t>Nakládání na dopravní prostředky pro vodorovnou dopravu vybouraných hmot</t>
  </si>
  <si>
    <t>-425116089</t>
  </si>
  <si>
    <t>https://podminky.urs.cz/item/CS_URS_2026_01/997221612</t>
  </si>
  <si>
    <t>25</t>
  </si>
  <si>
    <t>997221861</t>
  </si>
  <si>
    <t>Poplatek za předání stavebního odpadu recyklačnímu zařízení z prostého betonu zatříděného do Katalogu odpadů pod kódem 17 01 01</t>
  </si>
  <si>
    <t>1993259510</t>
  </si>
  <si>
    <t>https://podminky.urs.cz/item/CS_URS_2026_01/997221861</t>
  </si>
  <si>
    <t>26</t>
  </si>
  <si>
    <t>997221873</t>
  </si>
  <si>
    <t>Poplatek za předání stavebního odpadu recyklačnímu zařízení zeminy a kamení zatříděného do Katalogu odpadů pod kódem 17 05 04</t>
  </si>
  <si>
    <t>408278614</t>
  </si>
  <si>
    <t>https://podminky.urs.cz/item/CS_URS_2026_01/997221873</t>
  </si>
  <si>
    <t>27</t>
  </si>
  <si>
    <t>Pol17</t>
  </si>
  <si>
    <t>Výkup kovů - železný šrot tl. do 4 mm</t>
  </si>
  <si>
    <t>34</t>
  </si>
  <si>
    <t>Pro vyjádření výnosu ve prospěch zhotovitele je nutné jednotkovou cenu uvést se záporným znaménkem. (Získaná částka ponižuje náklad stavby.)</t>
  </si>
  <si>
    <t xml:space="preserve">demontované zábradlí z opěrné stěny : </t>
  </si>
  <si>
    <t>1,65</t>
  </si>
  <si>
    <t>28</t>
  </si>
  <si>
    <t>997013631</t>
  </si>
  <si>
    <t>Poplatek za uložení stavebního odpadu na skládce (skládkovné) směsného stavebního a demoličního zatříděného do Katalogu odpadů pod kódem 17 09 04</t>
  </si>
  <si>
    <t>-1569238200</t>
  </si>
  <si>
    <t>https://podminky.urs.cz/item/CS_URS_2026_01/997013631</t>
  </si>
  <si>
    <t>PSV</t>
  </si>
  <si>
    <t>Práce a dodávky PSV</t>
  </si>
  <si>
    <t>767</t>
  </si>
  <si>
    <t>Konstrukce zámečnické</t>
  </si>
  <si>
    <t>29</t>
  </si>
  <si>
    <t>767996801</t>
  </si>
  <si>
    <t>Demontáž ostatních zámečnických konstrukcí rozebráním o hmotnosti jednotlivých dílů do 50 kg</t>
  </si>
  <si>
    <t>kg</t>
  </si>
  <si>
    <t>https://podminky.urs.cz/item/CS_URS_2026_01/767996801</t>
  </si>
  <si>
    <t>01.1 - Krajinářské řešení - dětské hřiště - terénní úpravy</t>
  </si>
  <si>
    <t>D1 - Zemní práce</t>
  </si>
  <si>
    <t>D1</t>
  </si>
  <si>
    <t>122251102</t>
  </si>
  <si>
    <t>Odkopávky a prokopávky nezapažené strojně v hornině třídy těžitelnosti I skupiny 3 přes 20 do 50 m3</t>
  </si>
  <si>
    <t>https://podminky.urs.cz/item/CS_URS_2026_01/122251102</t>
  </si>
  <si>
    <t xml:space="preserve">pro skladbu P4, pískovou dopadovou plochu : </t>
  </si>
  <si>
    <t>93,0*0,3</t>
  </si>
  <si>
    <t>132251101</t>
  </si>
  <si>
    <t>Hloubení nezapažených rýh šířky do 800 mm strojně s urovnáním dna do předepsaného profilu a spádu v hornině třídy těžitelnosti I skupiny 3 do 20 m3</t>
  </si>
  <si>
    <t>https://podminky.urs.cz/item/CS_URS_2026_01/132251101</t>
  </si>
  <si>
    <t xml:space="preserve">pod sedací zídky : </t>
  </si>
  <si>
    <t>95,0*0,6*0,25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</si>
  <si>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</si>
  <si>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</si>
  <si>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https://podminky.urs.cz/item/CS_URS_2026_01/162351103</t>
  </si>
  <si>
    <t xml:space="preserve">odvoz / dovoz zeminy v rámci provádění terénních modelací : </t>
  </si>
  <si>
    <t xml:space="preserve"> 260,00*2</t>
  </si>
  <si>
    <t>167151111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</si>
  <si>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</si>
  <si>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</si>
  <si>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odvoz / dovoz zeminy v rámci provádění terénních modelací :</t>
  </si>
  <si>
    <t>260,00*2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</si>
  <si>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</si>
  <si>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</si>
  <si>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https://podminky.urs.cz/item/CS_URS_2026_01/181111121</t>
  </si>
  <si>
    <t>Celková plocha části 1 = P1+P2+P3+P4+P5 :</t>
  </si>
  <si>
    <t>(590+1210)+232+265+93+276</t>
  </si>
  <si>
    <t>Pol27</t>
  </si>
  <si>
    <t>Doplnění zeminy</t>
  </si>
  <si>
    <t>doplnění - zasypání ploch po demolovaných dopadových plochách, dle TZ :</t>
  </si>
  <si>
    <t xml:space="preserve"> 9,3</t>
  </si>
  <si>
    <t>7</t>
  </si>
  <si>
    <t>Pol28</t>
  </si>
  <si>
    <t xml:space="preserve">Terénní modelace- Odkopávka horniny v prům. tl. 300 mm, rozprostřešní horniny z odkopávky do požadovaného na nový tvar terénu dle projektu, bez sejmutí a rozprostření ornice.				_x000d_
				_x000d_
V rozpočtu není počítáno s odvozem přebytečných zemin. Předpokládá se, že veškerá zemina a ornice bude zpracována v rámci realizace celé stavby krajinářského řešeení tzn. části 1 až 3. Dále není počítáno s odvozem a likvidací vytěžených stromů a větví a vyfrézovaného materiálu z pařezů. Předpokládá se maximální využití těchto materiálu v rámci provádění stavby.				_x000d_
</t>
  </si>
  <si>
    <t xml:space="preserve">Celková plocha části 1 = P1+P2+P3+P4+P5 </t>
  </si>
  <si>
    <t xml:space="preserve"> (590+1210)+232+265+93+276</t>
  </si>
  <si>
    <t>01.2 - Krajinářské řešení - dětské hřiště - povrchy</t>
  </si>
  <si>
    <t xml:space="preserve">    2 - Zakládání</t>
  </si>
  <si>
    <t xml:space="preserve">    5 - Komunikace pozemní</t>
  </si>
  <si>
    <t xml:space="preserve">      91 - Doplňující konstrukce a práce pozemních komunikací, letišť a ploch</t>
  </si>
  <si>
    <t xml:space="preserve">    998 - Přesun hmot</t>
  </si>
  <si>
    <t>171251101</t>
  </si>
  <si>
    <t>Uložení sypanin do násypů strojně s rozprostřením sypaniny ve vrstvách a s hrubým urovnáním nezhutněných jakékoliv třídy těžitelnosti</t>
  </si>
  <si>
    <t>-2076840856</t>
  </si>
  <si>
    <t>https://podminky.urs.cz/item/CS_URS_2026_01/171251101</t>
  </si>
  <si>
    <t>skladba P4, dopadová plocha :</t>
  </si>
  <si>
    <t>93,0*0,30</t>
  </si>
  <si>
    <t>M</t>
  </si>
  <si>
    <t>Pol32</t>
  </si>
  <si>
    <t>kamenivo těžené 0/4 - písek certifikovaný pro dětská pískoviště</t>
  </si>
  <si>
    <t>-1711718388</t>
  </si>
  <si>
    <t xml:space="preserve">skladba P4, dopadová plocha : </t>
  </si>
  <si>
    <t xml:space="preserve"> 93,0*0,30*1,8</t>
  </si>
  <si>
    <t>Pol30</t>
  </si>
  <si>
    <t>Ochrana stromu bedněním - zřízení</t>
  </si>
  <si>
    <t>255261700</t>
  </si>
  <si>
    <t xml:space="preserve">ochrana stromu v trase skladby P5 : </t>
  </si>
  <si>
    <t>Pol31</t>
  </si>
  <si>
    <t>Ochrana stromu bedněním - odstranění</t>
  </si>
  <si>
    <t>-1447144449</t>
  </si>
  <si>
    <t>181951112</t>
  </si>
  <si>
    <t>Úprava pláně vyrovnáním výškových rozdílů strojně v hornině třídy těžitelnosti I, skupiny 1 až 3 se zhutněním</t>
  </si>
  <si>
    <t>94124287</t>
  </si>
  <si>
    <t>https://podminky.urs.cz/item/CS_URS_2026_01/181951112</t>
  </si>
  <si>
    <t xml:space="preserve">Písková dopadová plocha, skladba P4 : </t>
  </si>
  <si>
    <t>93,0</t>
  </si>
  <si>
    <t xml:space="preserve">Mlatová plocha - ParkDecor, skladba P5 : </t>
  </si>
  <si>
    <t>276,0</t>
  </si>
  <si>
    <t>Zakládání</t>
  </si>
  <si>
    <t>273351121</t>
  </si>
  <si>
    <t>Bednění základů desek zřízení</t>
  </si>
  <si>
    <t>1836214400</t>
  </si>
  <si>
    <t>https://podminky.urs.cz/item/CS_URS_2026_01/273351121</t>
  </si>
  <si>
    <t xml:space="preserve">bednění - provizorní fixace dopadové plochy, dl. 50 bm : </t>
  </si>
  <si>
    <t>50,0*0,3</t>
  </si>
  <si>
    <t>273351122</t>
  </si>
  <si>
    <t>Bednění základů desek odstranění</t>
  </si>
  <si>
    <t>-1567823655</t>
  </si>
  <si>
    <t>https://podminky.urs.cz/item/CS_URS_2026_01/273351122</t>
  </si>
  <si>
    <t>Komunikace pozemní</t>
  </si>
  <si>
    <t>564811112</t>
  </si>
  <si>
    <t>Podklad ze štěrkodrti ŠD s rozprostřením a zhutněním plochy přes 100 m2, po zhutnění tl. 60 mm</t>
  </si>
  <si>
    <t>806487375</t>
  </si>
  <si>
    <t>https://podminky.urs.cz/item/CS_URS_2026_01/564811112</t>
  </si>
  <si>
    <t>564861111</t>
  </si>
  <si>
    <t>Podklad ze štěrkodrti ŠD s rozprostřením a zhutněním plochy přes 100 m2, po zhutnění tl. 200 mm</t>
  </si>
  <si>
    <t>-521821456</t>
  </si>
  <si>
    <t>https://podminky.urs.cz/item/CS_URS_2026_01/564861111</t>
  </si>
  <si>
    <t>Pol40</t>
  </si>
  <si>
    <t>D+M mlatový kryt z mech.zpevněného kameniva tl. 4 cm prosívka fr.0-5 mm, Parkdecor</t>
  </si>
  <si>
    <t>800573320</t>
  </si>
  <si>
    <t>Mlatová plocha - ParkDecor, skladba P5 :</t>
  </si>
  <si>
    <t>91</t>
  </si>
  <si>
    <t>Doplňující konstrukce a práce pozemních komunikací, letišť a ploch</t>
  </si>
  <si>
    <t>916371212</t>
  </si>
  <si>
    <t>Osazení skrytého zahradního obrubníku jednostranným odkopáním kovového</t>
  </si>
  <si>
    <t>m</t>
  </si>
  <si>
    <t>-1801953993</t>
  </si>
  <si>
    <t>https://podminky.urs.cz/item/CS_URS_2026_01/916371212</t>
  </si>
  <si>
    <t xml:space="preserve">osazení zapuštěného obrubníku mezi P5 a travnatými povrchy : </t>
  </si>
  <si>
    <t xml:space="preserve"> 110,0</t>
  </si>
  <si>
    <t>Pol42</t>
  </si>
  <si>
    <t>obrubník - ocelová pásovina 8x150 s navařenými trny</t>
  </si>
  <si>
    <t>2098566880</t>
  </si>
  <si>
    <t xml:space="preserve">obrubník mezi P5 a travnatými povrchy : </t>
  </si>
  <si>
    <t xml:space="preserve"> 110,0*1,10</t>
  </si>
  <si>
    <t>919726123</t>
  </si>
  <si>
    <t>Geotextilie netkaná pro ochranu, separaci nebo filtraci měrná hmotnost přes 300 do 500 g/m2</t>
  </si>
  <si>
    <t>-596542713</t>
  </si>
  <si>
    <t>https://podminky.urs.cz/item/CS_URS_2026_01/919726123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</si>
  <si>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</si>
  <si>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</si>
  <si>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</si>
  <si>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</si>
  <si>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853163835</t>
  </si>
  <si>
    <t>https://podminky.urs.cz/item/CS_URS_2026_01/998225111</t>
  </si>
  <si>
    <t>01.3 - Krajinářské řešení - dětské hřiště - mobiliář a prvky</t>
  </si>
  <si>
    <t xml:space="preserve">    3 - Svislé a kompletní konstrukce</t>
  </si>
  <si>
    <t xml:space="preserve">    762 - Konstrukce tesařské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</si>
  <si>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</si>
  <si>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</si>
  <si>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https://podminky.urs.cz/item/CS_URS_2026_01/175151201</t>
  </si>
  <si>
    <t xml:space="preserve">zásyp sedacích zídek držících svah, zídky č. 05, 06, 07 : </t>
  </si>
  <si>
    <t>(4,0+7,0+16,0)*0,25*0,45</t>
  </si>
  <si>
    <t>58343872</t>
  </si>
  <si>
    <t>kamenivo drcené hrubé frakce 8/16</t>
  </si>
  <si>
    <t>195735947</t>
  </si>
  <si>
    <t>zásyp sedacích zídek držících svah, zídky č. 05, 06, 07 :</t>
  </si>
  <si>
    <t>(4,0+7,0+16,0)*0,25*0,45*1,8</t>
  </si>
  <si>
    <t>271532213</t>
  </si>
  <si>
    <t>Podsyp pod základové konstrukce se zhutněním a urovnáním povrchu z kameniva hrubého, frakce 8 - 16 mm</t>
  </si>
  <si>
    <t>https://podminky.urs.cz/item/CS_URS_2026_01/271532213</t>
  </si>
  <si>
    <t xml:space="preserve">podkladní kamenivo pod betonvé bloky : </t>
  </si>
  <si>
    <t>95,0*0,6*0,2</t>
  </si>
  <si>
    <t>919726122</t>
  </si>
  <si>
    <t>Geotextilie netkaná pro ochranu, separaci nebo filtraci měrná hmotnost přes 200 do 300 g/m2</t>
  </si>
  <si>
    <t>https://podminky.urs.cz/item/CS_URS_2026_01/919726122</t>
  </si>
  <si>
    <t>geotextilie za zídkami 05, 06, 07 :</t>
  </si>
  <si>
    <t>(4,0+7,0+16,0)*1,0</t>
  </si>
  <si>
    <t>Svislé a kompletní konstrukce</t>
  </si>
  <si>
    <t>320101111</t>
  </si>
  <si>
    <t>Osazení betonových a železobetonových prefabrikátů hmotnosti jednotlivě do 1 000 kg</t>
  </si>
  <si>
    <t>https://podminky.urs.cz/item/CS_URS_2026_01/320101111</t>
  </si>
  <si>
    <t xml:space="preserve">betonové sedací zídky o celkových rozměrech: : </t>
  </si>
  <si>
    <t xml:space="preserve">zídka 01 : </t>
  </si>
  <si>
    <t>(12,0+11,0)*0,4*0,6</t>
  </si>
  <si>
    <t xml:space="preserve">zídka 02 : </t>
  </si>
  <si>
    <t>24,0*0,4*0,6</t>
  </si>
  <si>
    <t>zídka 03 :</t>
  </si>
  <si>
    <t>15,0*0,4*0,6</t>
  </si>
  <si>
    <t xml:space="preserve">zídka 04 : </t>
  </si>
  <si>
    <t>5,0*0,4*0,6</t>
  </si>
  <si>
    <t>zídka 05:</t>
  </si>
  <si>
    <t>4,0*0,4*0,6</t>
  </si>
  <si>
    <t>zídka 06 :</t>
  </si>
  <si>
    <t xml:space="preserve"> 7,0*0,4*0,6</t>
  </si>
  <si>
    <t xml:space="preserve">zídka 07 : </t>
  </si>
  <si>
    <t>16,0*0,4*0,6</t>
  </si>
  <si>
    <t>Pol49</t>
  </si>
  <si>
    <t>Betonový blok 1000 x 400 x 600, hladký</t>
  </si>
  <si>
    <t>bm</t>
  </si>
  <si>
    <t>-447073097</t>
  </si>
  <si>
    <t xml:space="preserve">betonové sedací zídky : </t>
  </si>
  <si>
    <t>(12+11)+24+15+5+4+7+16</t>
  </si>
  <si>
    <t>Pol50</t>
  </si>
  <si>
    <t>Příplatek za atypické tvarování betonových bloků</t>
  </si>
  <si>
    <t>K001</t>
  </si>
  <si>
    <t>D+M sedák s konstrukcí 1 x 0,4 x 0,08 m- viz. PD</t>
  </si>
  <si>
    <t>1341128875</t>
  </si>
  <si>
    <t>Pol56</t>
  </si>
  <si>
    <t xml:space="preserve">01-13-01 D+M Dvě věže s výlezy, lezeckou tyčí a skluzavkou spojené žebříkem vč. dodávky kotvení a základů_x000d_
specifikace: skluzavka, lanový žebřík 3x, pochozí st 2x, plošina, zábradlí bariéra 4x, madla 2x, hasičská tyč, lanový výlez, žebříkový výlez 2x				_x000d_
materiál: dřevo, ocel, lana s pícepramenným ocelovým jádrem opleteným polypropylénovou nebo polyesterovou přízí, vodoodpudivá překližka				_x000d_
povrchová úprava: dřevěné části opatřeny nátěrem s UV absorbérem, kovové části opatřeny barevným práškovým lakem, pod lakem pozinkováno				_x000d_
rozměry: 5800x4200x2900 mm				_x000d_
max. výška pádu 2,3 m				_x000d_
kotvení: do betonových patek dle konkrétních pokynů výrobce				_x000d_
			_x000d_
</t>
  </si>
  <si>
    <t>Pol57</t>
  </si>
  <si>
    <t xml:space="preserve">01-13-10 D+M žulové valouny, celkem 19 ks_x000d_
materiál: žulový valoun, oblý, bez ostrých hran a prasklin				_x000d_
rozměry: 0,5 až 1,5 t, mix velikostí - např. 8x 0,5 - 0,75 t, 7x 0,9 - 1,1 t, 4x 1,2 - 1,5 t				_x000d_
barva: mix bílá a šedá				_x000d_
povrchová úprava: bez povrchové úpravy, přírodní				_x000d_
způsob kotvení: volně položené na štěrkový podklad				_x000d_
</t>
  </si>
  <si>
    <t>Pol58</t>
  </si>
  <si>
    <t xml:space="preserve">01-13-11 D+M sestava venkovní fitness, vč. dodávky kotvení a základů_x000d_
specifikace: multifunkční fitness sestava - 1x velká bradla, 1x nízká hrazda, 1x vysoká hrazda, 2x ručkovací madlo, 1x horizontální ručkovací žebřiny, 1x vertikální šplhací žebřiny, 1x šplhací tyč, 1x kruhy, 1x malá bradla				_x000d_
materiál: akátové kůly, ocelové trubky přímé nebo ohýbané, řetězy				_x000d_
povrchová úprava: kovové části pozinkováno, dřevěné části zbaveny kůry a opracované na jádrové dřevo				_x000d_
rozměry: 5000x6500x3200 m				_x000d_
max. výška pádu 0,6 m				_x000d_
způsob kotvení: do betnovoých patek dle konkrétních pokynů vyýrobce				_x000d_
</t>
  </si>
  <si>
    <t>30</t>
  </si>
  <si>
    <t>Pol59</t>
  </si>
  <si>
    <t xml:space="preserve">01-13-02 D+M Velká vahadlová houpačka vč. dodávky kotvení a základů_x000d_
specifikace: velká vahadlová houpačka se dvěma sedáky				_x000d_
materiál: modřínové dřevo, ocel				_x000d_
povrchová úprava: dřevěné části opatřeny nátěrem s UV absorbérem				_x000d_
rozměry: 5000x750x950 mm				_x000d_
max. výška pádu 950 mm				_x000d_
způsob kotvení: do betonových patek dle konkrétních pokyn výrobce				_x000d_
</t>
  </si>
  <si>
    <t>32</t>
  </si>
  <si>
    <t>Pol60</t>
  </si>
  <si>
    <t xml:space="preserve">01-13-03a D+M balanční kladina vč. dodávky kotvení a základů_x000d_
specifikace: kladina, madla2x, kotveno na čtyřech ocelových stojinách				_x000d_
materiál: modřínové dřevo, ocelové trubky				_x000d_
povrchová úprava: dřevěné části opatřeny nátěrem s UV absorbérem, kovové části opatřeny práškovým lakem, pod lakem pozinkováno				_x000d_
rozměry: 2000x900x1800 mm				_x000d_
max. výška pádu 600 mm				_x000d_
způsob kotvení: do betonových patek dle konkrétních pokyn výrobce				_x000d_
</t>
  </si>
  <si>
    <t>Pol61</t>
  </si>
  <si>
    <t xml:space="preserve">01-13-03b D+M balanční kladiny vč. dodávky kotvení a základů_x000d_
specifikace: 2x nakloněný balanční hranol, 3xkovové madlo				_x000d_
materiál: modřínové dřevo, ocelové trubky				_x000d_
povrchová úprava: dřevěné části opatřeny nátěrem s UV absorbérem, kovové části opatřeny práškovým lakem, pod lakem šopování za účelem zvýšení odolnosti proti rezavění				_x000d_
rozměry: 2000x2200x1800 mm				_x000d_
max. výška pádu 600 mm				_x000d_
způsob kotvení: do betonových patek dle konkrétních pokyn výrobce				_x000d_
</t>
  </si>
  <si>
    <t>Pol62</t>
  </si>
  <si>
    <t xml:space="preserve">01-13-04 D+M skluzavka, vč. dodávky kotvení a základů_x000d_
specifikace: ocelová skluzavka				_x000d_
materiál: potravinářská nerez, jakost 1.1401/AISI 304				_x000d_
povrchová úprava: bez povrchové úpravy				_x000d_
rozměry: 2500x500x1500 mm				_x000d_
max. výška pádu 1,5 m				_x000d_
způsob kotvení: do betnovoých patek dle konkrétních pokynů vyýrobce, přizpůsobit svahování výrobku				_x000d_
</t>
  </si>
  <si>
    <t>38</t>
  </si>
  <si>
    <t>Pol63</t>
  </si>
  <si>
    <t xml:space="preserve">01-13-05 D+M domeček pro malé děti, vč. dodávky kotvení a základů_x000d_
specifikace: typový domeček pro malé děti, plošina, bariéra 4x, madlo, nášlap, stříška				_x000d_
materiál: modřínové dřevo, ocelové trubky, voděodolná překližka				_x000d_
povrchová úprava: dřevěné části opatřeny nátěrem s UV absorbérem, kovové části opatřeny barevným práškovým lakem, pod lakem pozinkováno, překližka je uzpůsobena pro malování křídou				_x000d_
rozměry: 1600x2100x1800 mm				_x000d_
max. výška pádu -				_x000d_
způsob kotvení: do betnovoých patek dle konkrétních pokynů vyýrobce				_x000d_
</t>
  </si>
  <si>
    <t>40</t>
  </si>
  <si>
    <t>Pol64</t>
  </si>
  <si>
    <t xml:space="preserve">01-13-06 D+M balanční most, vč. dodávky kotvení a základů_x000d_
specifikace: lanový most s příčkami, kotveno na čtyřek oceových stojinách				_x000d_
materiál: modřínové dřevo, ocelové trubky				_x000d_
povrchová úprava: dřevěné části opatřeny nátěrem s UV absorbérem, kovové části opatřeny barevným práškovým lakem, pod lakem pozinkováno,				_x000d_
rozměry: 2500x1200x1400 mm				_x000d_
max. výška pádu 0,5 m				_x000d_
způsob kotvení: do betnovoých patek dle konkrétních pokynů vyýrobce				_x000d_
</t>
  </si>
  <si>
    <t>42</t>
  </si>
  <si>
    <t>Pol65</t>
  </si>
  <si>
    <t xml:space="preserve">01-13-07 D+M herní prvek - pružinové houpadlo pro 2 děti vč. dodávky kotvení a základů_x000d_
specifikace: kolébačka pro 2 uživatele				_x000d_
materiál: modřínové dřevo, ocelové trubky, pružiny				_x000d_
povrchová úprava: dřevěné části opatřeny nátěrem s UV absorbérem, kovové části opatřeny barevným práškovým lakem, pod lakem pozinkováno,				_x000d_
rozměry: 1500x400x900 mm				_x000d_
max. výška pádu 0,6 m				_x000d_
způsob kotvení: do betnovoých patek dle konkrétních pokynů vyýrobce				_x000d_
</t>
  </si>
  <si>
    <t>44</t>
  </si>
  <si>
    <t>Pol66</t>
  </si>
  <si>
    <t xml:space="preserve">01-13-08 D+M pružinové houpadlo pro 1 dítě, vč. dodávky kotvení a základů_x000d_
specifikace: kolébačka pro 1 uživatele				_x000d_
materiál: modřínové dřevo, ocelové trubky, pružiny				_x000d_
povrchová úprava: dřevěné části opatřeny nátěrem s UV absorbérem, kovové části opatřeny barevným práškovým lakem, pod lakem pozinkováno,				_x000d_
rozměry: 650x400x850 mm				_x000d_
max. výška pádu 0,6 m				_x000d_
způsob kotvení: do betnovoých patek dle konkrétních pokynů vyýrobce				_x000d_
</t>
  </si>
  <si>
    <t>46</t>
  </si>
  <si>
    <t>Pol67</t>
  </si>
  <si>
    <t xml:space="preserve">01-13-09 D+M stůl na stolní tenis_x000d_
specifikace: stolní tenisový stůl betonový se zaoblenými rohy				_x000d_
materiál: betonový povrch, odolný nátěr				_x000d_
povrchová úprava: desky stolu nevyžadují zvláštní údržbu, barva zelená				_x000d_
rozměry: dl. 2470 mm, š. 1525 mm, výška celkem 760 mm				_x000d_
způsob kotvení: prosté uložení na štěrkotrávník, nevyžaduje základ				_x000d_
</t>
  </si>
  <si>
    <t>48</t>
  </si>
  <si>
    <t>998152111</t>
  </si>
  <si>
    <t>Přesun hmot pro zdi a valy samostatné montované z dílců železobetonových nebo z předpjatého betonu vodorovná dopravní vzdálenost do 50 m, pro zdi základní výšky do 12 m</t>
  </si>
  <si>
    <t>https://podminky.urs.cz/item/CS_URS_2026_01/998152111</t>
  </si>
  <si>
    <t>762</t>
  </si>
  <si>
    <t>Konstrukce tesařské</t>
  </si>
  <si>
    <t>Pol52</t>
  </si>
  <si>
    <t>D+M řezivo dubové hranoly 120x50x1000 mm, zaoblené hrany,vč. povrchové úpravy</t>
  </si>
  <si>
    <t>1,0*3*31</t>
  </si>
  <si>
    <t xml:space="preserve">ztrátné + 10% : </t>
  </si>
  <si>
    <t>9,3</t>
  </si>
  <si>
    <t>998762202</t>
  </si>
  <si>
    <t>Přesun hmot pro konstrukce tesařské stanovený procentní sazbou (%) z ceny vodorovná dopravní vzdálenost do 50 m základní v objektech výšky přes 6 do 12 m</t>
  </si>
  <si>
    <t>%</t>
  </si>
  <si>
    <t>-839118129</t>
  </si>
  <si>
    <t>https://podminky.urs.cz/item/CS_URS_2026_01/998762202</t>
  </si>
  <si>
    <t>Pol54</t>
  </si>
  <si>
    <t>D+M výroba a montáž kov. atypických konstr. do 50 kg</t>
  </si>
  <si>
    <t xml:space="preserve">kotvení sedacích hranolů k betonovým blokům, kompletní dodávka+montáž : </t>
  </si>
  <si>
    <t>650</t>
  </si>
  <si>
    <t>998767202</t>
  </si>
  <si>
    <t>Přesun hmot pro zámečnické konstrukce stanovený procentní sazbou (%) z ceny vodorovná dopravní vzdálenost do 50 m základní v objektech výšky přes 6 do 12 m</t>
  </si>
  <si>
    <t>-715359616</t>
  </si>
  <si>
    <t>https://podminky.urs.cz/item/CS_URS_2026_01/998767202</t>
  </si>
  <si>
    <t>01.4 - Krajinářské řešení - dětské hřiště - vegetační úpravy</t>
  </si>
  <si>
    <t>181351113</t>
  </si>
  <si>
    <t>Rozprostření a urovnání ornice v rovině nebo ve svahu sklonu do 1:5 strojně při souvislé ploše přes 500 m2, tl. vrstvy do 200 mm</t>
  </si>
  <si>
    <t>https://podminky.urs.cz/item/CS_URS_2026_01/181351113</t>
  </si>
  <si>
    <t xml:space="preserve">rozprostření ornice se substrátem - skladba P1 pobytový trávník / bylinný porost : </t>
  </si>
  <si>
    <t>590,0+1210,0</t>
  </si>
  <si>
    <t xml:space="preserve">pozn. bude použita stávající ornice z místa stavby : </t>
  </si>
  <si>
    <t>181351114</t>
  </si>
  <si>
    <t>Rozprostření a urovnání ornice v rovině nebo ve svahu sklonu do 1:5 strojně při souvislé ploše přes 500 m2, tl. vrstvy přes 200 do 250 mm</t>
  </si>
  <si>
    <t>https://podminky.urs.cz/item/CS_URS_2026_01/181351114</t>
  </si>
  <si>
    <t xml:space="preserve">rozprostření ornice se substrátem - skladba 2 zátěžový trávník : </t>
  </si>
  <si>
    <t>232,0</t>
  </si>
  <si>
    <t xml:space="preserve">rozprostření ornice se substrátem - skladba 3 štěrkotrávník : </t>
  </si>
  <si>
    <t>265,0</t>
  </si>
  <si>
    <t>Pol70</t>
  </si>
  <si>
    <t>Příplatek za smísení zeminy se substrátem</t>
  </si>
  <si>
    <t xml:space="preserve">Příplatek za promísení zeminy se substrátem : </t>
  </si>
  <si>
    <t>1800,0*0,1</t>
  </si>
  <si>
    <t>497,0*0,2</t>
  </si>
  <si>
    <t>33*0,5</t>
  </si>
  <si>
    <t>Pol71</t>
  </si>
  <si>
    <t>Příprava půdy pro výsadbu v rovině, ruční chemické odplevelení, rytí, hnojení</t>
  </si>
  <si>
    <t>trávníky P1, P2, P3 :</t>
  </si>
  <si>
    <t>590,0+1210,0+232,0+265,0</t>
  </si>
  <si>
    <t>181451131</t>
  </si>
  <si>
    <t>Založení trávníku na půdě předem připravené plochy přes 1000 m2 výsevem včetně utažení parkového v rovině nebo na svahu do 1:5</t>
  </si>
  <si>
    <t>https://podminky.urs.cz/item/CS_URS_2026_01/181451131</t>
  </si>
  <si>
    <t xml:space="preserve">trávníky P1, P2, P3 : </t>
  </si>
  <si>
    <t>Pol73</t>
  </si>
  <si>
    <t>Obdělání půdy hrabáním, v rovině - zarovnání / zapravení hnojiva do půdy</t>
  </si>
  <si>
    <t>184701111</t>
  </si>
  <si>
    <t>Výsadba živého plotu v rovině nebo na svahu do 1:5, z dřevin bez balu</t>
  </si>
  <si>
    <t>https://podminky.urs.cz/item/CS_URS_2026_01/184701111</t>
  </si>
  <si>
    <t>výsadba vrbových proutků - 2 skupiny po 10 ks :</t>
  </si>
  <si>
    <t xml:space="preserve"> 2*10</t>
  </si>
  <si>
    <t>183101221</t>
  </si>
  <si>
    <t>Hloubení jamek pro vysazování rostlin v zemině skupiny 1 až 4 s výměnou půdy z 50% v rovině nebo na svahu do 1:5, objemu přes 0,40 do 1,00 m3</t>
  </si>
  <si>
    <t>https://podminky.urs.cz/item/CS_URS_2026_01/183101221</t>
  </si>
  <si>
    <t>33</t>
  </si>
  <si>
    <t>184102116</t>
  </si>
  <si>
    <t>Výsadba dřeviny s balem do předem vyhloubené jamky se zalitím v rovině nebo na svahu do 1:5, při průměru balu přes 600 do 800 mm</t>
  </si>
  <si>
    <t>https://podminky.urs.cz/item/CS_URS_2026_01/184102116</t>
  </si>
  <si>
    <t>184215412</t>
  </si>
  <si>
    <t>Zhotovení závlahové mísy u solitérních dřevin v rovině nebo na svahu do 1:5, o průměru mísy přes 0,5 do 1 m</t>
  </si>
  <si>
    <t>https://podminky.urs.cz/item/CS_URS_2026_01/184215412</t>
  </si>
  <si>
    <t xml:space="preserve">Vytvoření zálivkové mísy u stromů : </t>
  </si>
  <si>
    <t>184911421</t>
  </si>
  <si>
    <t>Mulčování vysazených rostlin mulčovací kůrou, tl. do 100 mm v rovině nebo na svahu do 1:5</t>
  </si>
  <si>
    <t>https://podminky.urs.cz/item/CS_URS_2026_01/184911421</t>
  </si>
  <si>
    <t xml:space="preserve">okolo nových stromů, do 1,0 m2 : </t>
  </si>
  <si>
    <t>33,0</t>
  </si>
  <si>
    <t>Pol79</t>
  </si>
  <si>
    <t>Ukotvení dřeviny kůly D do 10 cm, dl. do 3 m</t>
  </si>
  <si>
    <t>Pol80</t>
  </si>
  <si>
    <t>Osazení kůlů k dřevině s uvázáním, dl. kůlů do 3 m</t>
  </si>
  <si>
    <t>33*3</t>
  </si>
  <si>
    <t>184801121</t>
  </si>
  <si>
    <t>Ošetření vysazených dřevin solitérních v rovině nebo na svahu do 1:5</t>
  </si>
  <si>
    <t>https://podminky.urs.cz/item/CS_URS_2026_01/184801121</t>
  </si>
  <si>
    <t>185803211</t>
  </si>
  <si>
    <t>Uválcování trávníku v rovině nebo na svahu do 1:5</t>
  </si>
  <si>
    <t>https://podminky.urs.cz/item/CS_URS_2026_01/185803211</t>
  </si>
  <si>
    <t>184501121</t>
  </si>
  <si>
    <t>Zhotovení obalu kmene a spodních částí větví stromu z juty v jedné vrstvě v rovině nebo na svahu do 1:5</t>
  </si>
  <si>
    <t>https://podminky.urs.cz/item/CS_URS_2026_01/184501121</t>
  </si>
  <si>
    <t>185804312</t>
  </si>
  <si>
    <t>Zalití rostlin vodou plochy záhonů jednotlivě přes 20 m2</t>
  </si>
  <si>
    <t>https://podminky.urs.cz/item/CS_URS_2026_01/185804312</t>
  </si>
  <si>
    <t xml:space="preserve">trávníky P1, P2, P3 (cca 20 l/m2 trávníku) : </t>
  </si>
  <si>
    <t>(590,0+1210,0+232,0+265,0)*0,020</t>
  </si>
  <si>
    <t xml:space="preserve">vrbové proutky : </t>
  </si>
  <si>
    <t>0,1</t>
  </si>
  <si>
    <t xml:space="preserve">zalití stromů 33 ks (cca 100l/1 ks stromu) : </t>
  </si>
  <si>
    <t>33*0,100</t>
  </si>
  <si>
    <t>185851121</t>
  </si>
  <si>
    <t>Dovoz vody pro zálivku rostlin na vzdálenost do 1000 m</t>
  </si>
  <si>
    <t>https://podminky.urs.cz/item/CS_URS_2026_01/185851121</t>
  </si>
  <si>
    <t>185851129</t>
  </si>
  <si>
    <t>Dovoz vody pro zálivku rostlin Příplatek k ceně za každých dalších i započatých 1000 m</t>
  </si>
  <si>
    <t>1968332084</t>
  </si>
  <si>
    <t>https://podminky.urs.cz/item/CS_URS_2026_01/185851129</t>
  </si>
  <si>
    <t>49,34*5 'Přepočtené koeficientem množství</t>
  </si>
  <si>
    <t>00572410</t>
  </si>
  <si>
    <t>osivo směs travní parková</t>
  </si>
  <si>
    <t>-474984827</t>
  </si>
  <si>
    <t xml:space="preserve">skladba P1 - travobylinná směs : </t>
  </si>
  <si>
    <t xml:space="preserve"> 590,0*0,03</t>
  </si>
  <si>
    <t>Pol87</t>
  </si>
  <si>
    <t>Směs travní</t>
  </si>
  <si>
    <t>171700929</t>
  </si>
  <si>
    <t xml:space="preserve">skladba P3 - Štěrková pochozí plocha : </t>
  </si>
  <si>
    <t>265,0*0,03</t>
  </si>
  <si>
    <t>Pol88</t>
  </si>
  <si>
    <t>Směs travní PROFI</t>
  </si>
  <si>
    <t>1281331651</t>
  </si>
  <si>
    <t xml:space="preserve">skladba P1 - trávník : </t>
  </si>
  <si>
    <t>1210,0*0,03</t>
  </si>
  <si>
    <t xml:space="preserve">skladba P2 - Zátěžový trávník : </t>
  </si>
  <si>
    <t>232,0*0,03</t>
  </si>
  <si>
    <t>08211321</t>
  </si>
  <si>
    <t>voda pitná pro ostatní odběratele</t>
  </si>
  <si>
    <t>626940946</t>
  </si>
  <si>
    <t>10321100</t>
  </si>
  <si>
    <t>zahradní substrát pro výsadbu VL</t>
  </si>
  <si>
    <t>1226550928</t>
  </si>
  <si>
    <t xml:space="preserve">skladba P1, 50% substrátu : </t>
  </si>
  <si>
    <t>(1210,0+590,0)*0,1*0,5</t>
  </si>
  <si>
    <t>pro stromy :</t>
  </si>
  <si>
    <t>33*0,25</t>
  </si>
  <si>
    <t>58331351</t>
  </si>
  <si>
    <t>kamenivo těžené drobné frakce 0/4</t>
  </si>
  <si>
    <t>-989515976</t>
  </si>
  <si>
    <t>skladba P2 zátěžový trávník, 50% písek</t>
  </si>
  <si>
    <t>232,0*0,2*0,5*1,8</t>
  </si>
  <si>
    <t>Pol92</t>
  </si>
  <si>
    <t>Kamenivo drcené 0/32</t>
  </si>
  <si>
    <t>-1181536787</t>
  </si>
  <si>
    <t xml:space="preserve">skladba P3 štěrkotrávník, 80-90% kamenivo : </t>
  </si>
  <si>
    <t>265,0*0,2*0,85*1,8</t>
  </si>
  <si>
    <t>60591255</t>
  </si>
  <si>
    <t>kůl vyvazovací dřevěný impregnovaný D 8cm dl 2,5m</t>
  </si>
  <si>
    <t>1778327997</t>
  </si>
  <si>
    <t>Pol94</t>
  </si>
  <si>
    <t>Příčka spojovací ke kůlům impregnovaná 500 x 80 mm</t>
  </si>
  <si>
    <t>1617844383</t>
  </si>
  <si>
    <t xml:space="preserve">horní 3xsmrková příčka : </t>
  </si>
  <si>
    <t xml:space="preserve">spodní ohradka 3x3 smrková příčka : </t>
  </si>
  <si>
    <t>33*9</t>
  </si>
  <si>
    <t>10391100</t>
  </si>
  <si>
    <t>kůra mulčovací VL</t>
  </si>
  <si>
    <t>1001020848</t>
  </si>
  <si>
    <t>33,0*0,05</t>
  </si>
  <si>
    <t>Pol96</t>
  </si>
  <si>
    <t>Kompost VL</t>
  </si>
  <si>
    <t>1208922631</t>
  </si>
  <si>
    <t xml:space="preserve">skladba P2 zátěžový trávník, 25% kompost : </t>
  </si>
  <si>
    <t>232,0*0,2*0,25</t>
  </si>
  <si>
    <t xml:space="preserve">skladba P3 štěrkotrávník, 10-20% kompost : </t>
  </si>
  <si>
    <t>265,0*0,2*0,15</t>
  </si>
  <si>
    <t>31</t>
  </si>
  <si>
    <t>Pol97</t>
  </si>
  <si>
    <t>Směs kokosového vlákna a jílu</t>
  </si>
  <si>
    <t>176673320</t>
  </si>
  <si>
    <t xml:space="preserve">skladba P2 zátěžový trávník, 10% jíl/kokos.vl. : </t>
  </si>
  <si>
    <t>232,0*0,2*0,1</t>
  </si>
  <si>
    <t>Pol98</t>
  </si>
  <si>
    <t>Hnojivo startovací NPK</t>
  </si>
  <si>
    <t>-1220161787</t>
  </si>
  <si>
    <t>sporřeba 1kg na 8 až 30 m2, tzn. prům. pro rozpočet počítáno s 1 kg na 20 m2, pro skladbu P1 :</t>
  </si>
  <si>
    <t>(590,0+1210,0)/20</t>
  </si>
  <si>
    <t>Pol99</t>
  </si>
  <si>
    <t>Tabletové hnojivo</t>
  </si>
  <si>
    <t>-560360793</t>
  </si>
  <si>
    <t xml:space="preserve">tabletové hnojivo 5 ks/1 kus stromu : </t>
  </si>
  <si>
    <t>33*5</t>
  </si>
  <si>
    <t>Pol100</t>
  </si>
  <si>
    <t>Salix alba, obvod do 6 cm</t>
  </si>
  <si>
    <t>-1296850457</t>
  </si>
  <si>
    <t xml:space="preserve">2 skupiny po 10 ks : </t>
  </si>
  <si>
    <t>2*10</t>
  </si>
  <si>
    <t>35</t>
  </si>
  <si>
    <t>Pol101</t>
  </si>
  <si>
    <t>Olše šedá, OK 18-20</t>
  </si>
  <si>
    <t>-411990495</t>
  </si>
  <si>
    <t>Pol102</t>
  </si>
  <si>
    <t>Bříza bělokorá - Betula pendula, OK 14-16</t>
  </si>
  <si>
    <t>1243686951</t>
  </si>
  <si>
    <t>37</t>
  </si>
  <si>
    <t>Pol103</t>
  </si>
  <si>
    <t>Bříza bělokorá - Betula pendula vícekmen</t>
  </si>
  <si>
    <t>529604695</t>
  </si>
  <si>
    <t>Pol104</t>
  </si>
  <si>
    <t>Topol osika - Populus tremula, OK 16-18</t>
  </si>
  <si>
    <t>144147327</t>
  </si>
  <si>
    <t>39</t>
  </si>
  <si>
    <t>Pol105</t>
  </si>
  <si>
    <t>Třešeň ptačí - Prunus avium Plena, OK 18-20</t>
  </si>
  <si>
    <t>-279986132</t>
  </si>
  <si>
    <t>Pol106</t>
  </si>
  <si>
    <t>Dub cer - Quercus cerris, OK 25-30</t>
  </si>
  <si>
    <t>-1217798925</t>
  </si>
  <si>
    <t>41</t>
  </si>
  <si>
    <t>Pol107</t>
  </si>
  <si>
    <t>Jilm - Ulmus New Horizon, OK 20-25</t>
  </si>
  <si>
    <t>2088513332</t>
  </si>
  <si>
    <t>Pol108</t>
  </si>
  <si>
    <t>Náledná péče a údržba rostlin a výsadby po dobu 5 let, dle požadavku projektové dokumentace</t>
  </si>
  <si>
    <t>82</t>
  </si>
  <si>
    <t>43</t>
  </si>
  <si>
    <t>998231311</t>
  </si>
  <si>
    <t>Přesun hmot pro sadovnické a krajinářské úpravy strojně dopravní vzdálenost do 5000 m</t>
  </si>
  <si>
    <t>84</t>
  </si>
  <si>
    <t>https://podminky.urs.cz/item/CS_URS_2026_01/998231311</t>
  </si>
  <si>
    <t>VRN - Ostatní a vedlejší náklady</t>
  </si>
  <si>
    <t>D1 - Vedlejší náklady</t>
  </si>
  <si>
    <t>D2 - Ostatní náklady</t>
  </si>
  <si>
    <t>Vedlejší náklady</t>
  </si>
  <si>
    <t>Pol110</t>
  </si>
  <si>
    <t>Vytyčení inženýrských sítí</t>
  </si>
  <si>
    <t>Soubor</t>
  </si>
  <si>
    <t>Pol111</t>
  </si>
  <si>
    <t>Zařízení staveniště</t>
  </si>
  <si>
    <t>Pol112</t>
  </si>
  <si>
    <t>Koordinační činnost</t>
  </si>
  <si>
    <t>D2</t>
  </si>
  <si>
    <t>Ostatní náklady</t>
  </si>
  <si>
    <t>Pol113</t>
  </si>
  <si>
    <t>Geodetické práce před výstavbou</t>
  </si>
  <si>
    <t>Pol114</t>
  </si>
  <si>
    <t>Ochrana stávaj. inženýrských sítí na staveništi</t>
  </si>
  <si>
    <t>Pol115</t>
  </si>
  <si>
    <t>Bezpečnostní a hygienická opatření na staveništi</t>
  </si>
  <si>
    <t>Pol116</t>
  </si>
  <si>
    <t>Geodetické zaměření skutečného provedení</t>
  </si>
  <si>
    <t>Pol117</t>
  </si>
  <si>
    <t>Dokumentace skutečného provedení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</si>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</sst>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2251211" TargetMode="External" /><Relationship Id="rId2" Type="http://schemas.openxmlformats.org/officeDocument/2006/relationships/hyperlink" Target="https://podminky.urs.cz/item/CS_URS_2026_01/111301111" TargetMode="External" /><Relationship Id="rId3" Type="http://schemas.openxmlformats.org/officeDocument/2006/relationships/hyperlink" Target="https://podminky.urs.cz/item/CS_URS_2026_01/112101121" TargetMode="External" /><Relationship Id="rId4" Type="http://schemas.openxmlformats.org/officeDocument/2006/relationships/hyperlink" Target="https://podminky.urs.cz/item/CS_URS_2026_01/121151123" TargetMode="External" /><Relationship Id="rId5" Type="http://schemas.openxmlformats.org/officeDocument/2006/relationships/hyperlink" Target="https://podminky.urs.cz/item/CS_URS_2026_01/162702111" TargetMode="External" /><Relationship Id="rId6" Type="http://schemas.openxmlformats.org/officeDocument/2006/relationships/hyperlink" Target="https://podminky.urs.cz/item/CS_URS_2026_01/167102111" TargetMode="External" /><Relationship Id="rId7" Type="http://schemas.openxmlformats.org/officeDocument/2006/relationships/hyperlink" Target="https://podminky.urs.cz/item/CS_URS_2026_01/162702119" TargetMode="External" /><Relationship Id="rId8" Type="http://schemas.openxmlformats.org/officeDocument/2006/relationships/hyperlink" Target="https://podminky.urs.cz/item/CS_URS_2026_01/113107153" TargetMode="External" /><Relationship Id="rId9" Type="http://schemas.openxmlformats.org/officeDocument/2006/relationships/hyperlink" Target="https://podminky.urs.cz/item/CS_URS_2026_01/961044111" TargetMode="External" /><Relationship Id="rId10" Type="http://schemas.openxmlformats.org/officeDocument/2006/relationships/hyperlink" Target="https://podminky.urs.cz/item/CS_URS_2026_01/997221551" TargetMode="External" /><Relationship Id="rId11" Type="http://schemas.openxmlformats.org/officeDocument/2006/relationships/hyperlink" Target="https://podminky.urs.cz/item/CS_URS_2026_01/997221559" TargetMode="External" /><Relationship Id="rId12" Type="http://schemas.openxmlformats.org/officeDocument/2006/relationships/hyperlink" Target="https://podminky.urs.cz/item/CS_URS_2026_01/997221561" TargetMode="External" /><Relationship Id="rId13" Type="http://schemas.openxmlformats.org/officeDocument/2006/relationships/hyperlink" Target="https://podminky.urs.cz/item/CS_URS_2026_01/997221569" TargetMode="External" /><Relationship Id="rId14" Type="http://schemas.openxmlformats.org/officeDocument/2006/relationships/hyperlink" Target="https://podminky.urs.cz/item/CS_URS_2026_01/997221571" TargetMode="External" /><Relationship Id="rId15" Type="http://schemas.openxmlformats.org/officeDocument/2006/relationships/hyperlink" Target="https://podminky.urs.cz/item/CS_URS_2026_01/997221579" TargetMode="External" /><Relationship Id="rId16" Type="http://schemas.openxmlformats.org/officeDocument/2006/relationships/hyperlink" Target="https://podminky.urs.cz/item/CS_URS_2026_01/997221611" TargetMode="External" /><Relationship Id="rId17" Type="http://schemas.openxmlformats.org/officeDocument/2006/relationships/hyperlink" Target="https://podminky.urs.cz/item/CS_URS_2026_01/997221612" TargetMode="External" /><Relationship Id="rId18" Type="http://schemas.openxmlformats.org/officeDocument/2006/relationships/hyperlink" Target="https://podminky.urs.cz/item/CS_URS_2026_01/997221861" TargetMode="External" /><Relationship Id="rId19" Type="http://schemas.openxmlformats.org/officeDocument/2006/relationships/hyperlink" Target="https://podminky.urs.cz/item/CS_URS_2026_01/997221873" TargetMode="External" /><Relationship Id="rId20" Type="http://schemas.openxmlformats.org/officeDocument/2006/relationships/hyperlink" Target="https://podminky.urs.cz/item/CS_URS_2026_01/997013631" TargetMode="External" /><Relationship Id="rId21" Type="http://schemas.openxmlformats.org/officeDocument/2006/relationships/hyperlink" Target="https://podminky.urs.cz/item/CS_URS_2026_01/767996801" TargetMode="External" /><Relationship Id="rId2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22251102" TargetMode="External" /><Relationship Id="rId2" Type="http://schemas.openxmlformats.org/officeDocument/2006/relationships/hyperlink" Target="https://podminky.urs.cz/item/CS_URS_2026_01/132251101" TargetMode="External" /><Relationship Id="rId3" Type="http://schemas.openxmlformats.org/officeDocument/2006/relationships/hyperlink" Target="https://podminky.urs.cz/item/CS_URS_2026_01/162351103" TargetMode="External" /><Relationship Id="rId4" Type="http://schemas.openxmlformats.org/officeDocument/2006/relationships/hyperlink" Target="https://podminky.urs.cz/item/CS_URS_2026_01/167151111" TargetMode="External" /><Relationship Id="rId5" Type="http://schemas.openxmlformats.org/officeDocument/2006/relationships/hyperlink" Target="https://podminky.urs.cz/item/CS_URS_2026_01/181111121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71251101" TargetMode="External" /><Relationship Id="rId2" Type="http://schemas.openxmlformats.org/officeDocument/2006/relationships/hyperlink" Target="https://podminky.urs.cz/item/CS_URS_2026_01/181951112" TargetMode="External" /><Relationship Id="rId3" Type="http://schemas.openxmlformats.org/officeDocument/2006/relationships/hyperlink" Target="https://podminky.urs.cz/item/CS_URS_2026_01/273351121" TargetMode="External" /><Relationship Id="rId4" Type="http://schemas.openxmlformats.org/officeDocument/2006/relationships/hyperlink" Target="https://podminky.urs.cz/item/CS_URS_2026_01/273351122" TargetMode="External" /><Relationship Id="rId5" Type="http://schemas.openxmlformats.org/officeDocument/2006/relationships/hyperlink" Target="https://podminky.urs.cz/item/CS_URS_2026_01/564811112" TargetMode="External" /><Relationship Id="rId6" Type="http://schemas.openxmlformats.org/officeDocument/2006/relationships/hyperlink" Target="https://podminky.urs.cz/item/CS_URS_2026_01/564861111" TargetMode="External" /><Relationship Id="rId7" Type="http://schemas.openxmlformats.org/officeDocument/2006/relationships/hyperlink" Target="https://podminky.urs.cz/item/CS_URS_2026_01/916371212" TargetMode="External" /><Relationship Id="rId8" Type="http://schemas.openxmlformats.org/officeDocument/2006/relationships/hyperlink" Target="https://podminky.urs.cz/item/CS_URS_2026_01/919726123" TargetMode="External" /><Relationship Id="rId9" Type="http://schemas.openxmlformats.org/officeDocument/2006/relationships/hyperlink" Target="https://podminky.urs.cz/item/CS_URS_2026_01/998225111" TargetMode="External" /><Relationship Id="rId1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75151201" TargetMode="External" /><Relationship Id="rId2" Type="http://schemas.openxmlformats.org/officeDocument/2006/relationships/hyperlink" Target="https://podminky.urs.cz/item/CS_URS_2026_01/271532213" TargetMode="External" /><Relationship Id="rId3" Type="http://schemas.openxmlformats.org/officeDocument/2006/relationships/hyperlink" Target="https://podminky.urs.cz/item/CS_URS_2026_01/919726122" TargetMode="External" /><Relationship Id="rId4" Type="http://schemas.openxmlformats.org/officeDocument/2006/relationships/hyperlink" Target="https://podminky.urs.cz/item/CS_URS_2026_01/320101111" TargetMode="External" /><Relationship Id="rId5" Type="http://schemas.openxmlformats.org/officeDocument/2006/relationships/hyperlink" Target="https://podminky.urs.cz/item/CS_URS_2026_01/998152111" TargetMode="External" /><Relationship Id="rId6" Type="http://schemas.openxmlformats.org/officeDocument/2006/relationships/hyperlink" Target="https://podminky.urs.cz/item/CS_URS_2026_01/998762202" TargetMode="External" /><Relationship Id="rId7" Type="http://schemas.openxmlformats.org/officeDocument/2006/relationships/hyperlink" Target="https://podminky.urs.cz/item/CS_URS_2026_01/998767202" TargetMode="External" /><Relationship Id="rId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81351113" TargetMode="External" /><Relationship Id="rId2" Type="http://schemas.openxmlformats.org/officeDocument/2006/relationships/hyperlink" Target="https://podminky.urs.cz/item/CS_URS_2026_01/181351114" TargetMode="External" /><Relationship Id="rId3" Type="http://schemas.openxmlformats.org/officeDocument/2006/relationships/hyperlink" Target="https://podminky.urs.cz/item/CS_URS_2026_01/181451131" TargetMode="External" /><Relationship Id="rId4" Type="http://schemas.openxmlformats.org/officeDocument/2006/relationships/hyperlink" Target="https://podminky.urs.cz/item/CS_URS_2026_01/184701111" TargetMode="External" /><Relationship Id="rId5" Type="http://schemas.openxmlformats.org/officeDocument/2006/relationships/hyperlink" Target="https://podminky.urs.cz/item/CS_URS_2026_01/183101221" TargetMode="External" /><Relationship Id="rId6" Type="http://schemas.openxmlformats.org/officeDocument/2006/relationships/hyperlink" Target="https://podminky.urs.cz/item/CS_URS_2026_01/184102116" TargetMode="External" /><Relationship Id="rId7" Type="http://schemas.openxmlformats.org/officeDocument/2006/relationships/hyperlink" Target="https://podminky.urs.cz/item/CS_URS_2026_01/184215412" TargetMode="External" /><Relationship Id="rId8" Type="http://schemas.openxmlformats.org/officeDocument/2006/relationships/hyperlink" Target="https://podminky.urs.cz/item/CS_URS_2026_01/184911421" TargetMode="External" /><Relationship Id="rId9" Type="http://schemas.openxmlformats.org/officeDocument/2006/relationships/hyperlink" Target="https://podminky.urs.cz/item/CS_URS_2026_01/184801121" TargetMode="External" /><Relationship Id="rId10" Type="http://schemas.openxmlformats.org/officeDocument/2006/relationships/hyperlink" Target="https://podminky.urs.cz/item/CS_URS_2026_01/185803211" TargetMode="External" /><Relationship Id="rId11" Type="http://schemas.openxmlformats.org/officeDocument/2006/relationships/hyperlink" Target="https://podminky.urs.cz/item/CS_URS_2026_01/184501121" TargetMode="External" /><Relationship Id="rId12" Type="http://schemas.openxmlformats.org/officeDocument/2006/relationships/hyperlink" Target="https://podminky.urs.cz/item/CS_URS_2026_01/185804312" TargetMode="External" /><Relationship Id="rId13" Type="http://schemas.openxmlformats.org/officeDocument/2006/relationships/hyperlink" Target="https://podminky.urs.cz/item/CS_URS_2026_01/185851121" TargetMode="External" /><Relationship Id="rId14" Type="http://schemas.openxmlformats.org/officeDocument/2006/relationships/hyperlink" Target="https://podminky.urs.cz/item/CS_URS_2026_01/185851129" TargetMode="External" /><Relationship Id="rId15" Type="http://schemas.openxmlformats.org/officeDocument/2006/relationships/hyperlink" Target="https://podminky.urs.cz/item/CS_URS_2026_01/998231311" TargetMode="External" /><Relationship Id="rId1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Revitalizace areálu u rybníka Stráž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10. 6. 2026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37.5" customHeight="1">
      <c r="A55" s="7"/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73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ROUND(SUM(AG56:AG61),2)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74</v>
      </c>
      <c r="AR55" s="120"/>
      <c r="AS55" s="121">
        <f>ROUND(SUM(AS56:AS61),2)</f>
        <v>0</v>
      </c>
      <c r="AT55" s="122">
        <f>ROUND(SUM(AV55:AW55),2)</f>
        <v>0</v>
      </c>
      <c r="AU55" s="123">
        <f>ROUND(SUM(AU56:AU61),5)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ROUND(SUM(AZ56:AZ61),2)</f>
        <v>0</v>
      </c>
      <c r="BA55" s="122">
        <f>ROUND(SUM(BA56:BA61),2)</f>
        <v>0</v>
      </c>
      <c r="BB55" s="122">
        <f>ROUND(SUM(BB56:BB61),2)</f>
        <v>0</v>
      </c>
      <c r="BC55" s="122">
        <f>ROUND(SUM(BC56:BC61),2)</f>
        <v>0</v>
      </c>
      <c r="BD55" s="124">
        <f>ROUND(SUM(BD56:BD61),2)</f>
        <v>0</v>
      </c>
      <c r="BE55" s="7"/>
      <c r="BS55" s="125" t="s">
        <v>68</v>
      </c>
      <c r="BT55" s="125" t="s">
        <v>14</v>
      </c>
      <c r="BU55" s="125" t="s">
        <v>70</v>
      </c>
      <c r="BV55" s="125" t="s">
        <v>71</v>
      </c>
      <c r="BW55" s="125" t="s">
        <v>75</v>
      </c>
      <c r="BX55" s="125" t="s">
        <v>5</v>
      </c>
      <c r="CL55" s="125" t="s">
        <v>19</v>
      </c>
      <c r="CM55" s="125" t="s">
        <v>76</v>
      </c>
    </row>
    <row r="56" s="4" customFormat="1" ht="35.25" customHeight="1">
      <c r="A56" s="126" t="s">
        <v>77</v>
      </c>
      <c r="B56" s="65"/>
      <c r="C56" s="127"/>
      <c r="D56" s="127"/>
      <c r="E56" s="128" t="s">
        <v>78</v>
      </c>
      <c r="F56" s="128"/>
      <c r="G56" s="128"/>
      <c r="H56" s="128"/>
      <c r="I56" s="128"/>
      <c r="J56" s="127"/>
      <c r="K56" s="128" t="s">
        <v>79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'01.0 - Demolice, kácení a...'!J32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80</v>
      </c>
      <c r="AR56" s="67"/>
      <c r="AS56" s="131">
        <v>0</v>
      </c>
      <c r="AT56" s="132">
        <f>ROUND(SUM(AV56:AW56),2)</f>
        <v>0</v>
      </c>
      <c r="AU56" s="133">
        <f>'01.0 - Demolice, kácení a...'!P92</f>
        <v>0</v>
      </c>
      <c r="AV56" s="132">
        <f>'01.0 - Demolice, kácení a...'!J35</f>
        <v>0</v>
      </c>
      <c r="AW56" s="132">
        <f>'01.0 - Demolice, kácení a...'!J36</f>
        <v>0</v>
      </c>
      <c r="AX56" s="132">
        <f>'01.0 - Demolice, kácení a...'!J37</f>
        <v>0</v>
      </c>
      <c r="AY56" s="132">
        <f>'01.0 - Demolice, kácení a...'!J38</f>
        <v>0</v>
      </c>
      <c r="AZ56" s="132">
        <f>'01.0 - Demolice, kácení a...'!F35</f>
        <v>0</v>
      </c>
      <c r="BA56" s="132">
        <f>'01.0 - Demolice, kácení a...'!F36</f>
        <v>0</v>
      </c>
      <c r="BB56" s="132">
        <f>'01.0 - Demolice, kácení a...'!F37</f>
        <v>0</v>
      </c>
      <c r="BC56" s="132">
        <f>'01.0 - Demolice, kácení a...'!F38</f>
        <v>0</v>
      </c>
      <c r="BD56" s="134">
        <f>'01.0 - Demolice, kácení a...'!F39</f>
        <v>0</v>
      </c>
      <c r="BE56" s="4"/>
      <c r="BT56" s="135" t="s">
        <v>76</v>
      </c>
      <c r="BV56" s="135" t="s">
        <v>71</v>
      </c>
      <c r="BW56" s="135" t="s">
        <v>81</v>
      </c>
      <c r="BX56" s="135" t="s">
        <v>75</v>
      </c>
      <c r="CL56" s="135" t="s">
        <v>19</v>
      </c>
    </row>
    <row r="57" s="4" customFormat="1" ht="23.25" customHeight="1">
      <c r="A57" s="126" t="s">
        <v>77</v>
      </c>
      <c r="B57" s="65"/>
      <c r="C57" s="127"/>
      <c r="D57" s="127"/>
      <c r="E57" s="128" t="s">
        <v>82</v>
      </c>
      <c r="F57" s="128"/>
      <c r="G57" s="128"/>
      <c r="H57" s="128"/>
      <c r="I57" s="128"/>
      <c r="J57" s="127"/>
      <c r="K57" s="128" t="s">
        <v>83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'01.1 - Krajinářské řešení...'!J32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80</v>
      </c>
      <c r="AR57" s="67"/>
      <c r="AS57" s="131">
        <v>0</v>
      </c>
      <c r="AT57" s="132">
        <f>ROUND(SUM(AV57:AW57),2)</f>
        <v>0</v>
      </c>
      <c r="AU57" s="133">
        <f>'01.1 - Krajinářské řešení...'!P86</f>
        <v>0</v>
      </c>
      <c r="AV57" s="132">
        <f>'01.1 - Krajinářské řešení...'!J35</f>
        <v>0</v>
      </c>
      <c r="AW57" s="132">
        <f>'01.1 - Krajinářské řešení...'!J36</f>
        <v>0</v>
      </c>
      <c r="AX57" s="132">
        <f>'01.1 - Krajinářské řešení...'!J37</f>
        <v>0</v>
      </c>
      <c r="AY57" s="132">
        <f>'01.1 - Krajinářské řešení...'!J38</f>
        <v>0</v>
      </c>
      <c r="AZ57" s="132">
        <f>'01.1 - Krajinářské řešení...'!F35</f>
        <v>0</v>
      </c>
      <c r="BA57" s="132">
        <f>'01.1 - Krajinářské řešení...'!F36</f>
        <v>0</v>
      </c>
      <c r="BB57" s="132">
        <f>'01.1 - Krajinářské řešení...'!F37</f>
        <v>0</v>
      </c>
      <c r="BC57" s="132">
        <f>'01.1 - Krajinářské řešení...'!F38</f>
        <v>0</v>
      </c>
      <c r="BD57" s="134">
        <f>'01.1 - Krajinářské řešení...'!F39</f>
        <v>0</v>
      </c>
      <c r="BE57" s="4"/>
      <c r="BT57" s="135" t="s">
        <v>76</v>
      </c>
      <c r="BV57" s="135" t="s">
        <v>71</v>
      </c>
      <c r="BW57" s="135" t="s">
        <v>84</v>
      </c>
      <c r="BX57" s="135" t="s">
        <v>75</v>
      </c>
      <c r="CL57" s="135" t="s">
        <v>19</v>
      </c>
    </row>
    <row r="58" s="4" customFormat="1" ht="23.25" customHeight="1">
      <c r="A58" s="126" t="s">
        <v>77</v>
      </c>
      <c r="B58" s="65"/>
      <c r="C58" s="127"/>
      <c r="D58" s="127"/>
      <c r="E58" s="128" t="s">
        <v>85</v>
      </c>
      <c r="F58" s="128"/>
      <c r="G58" s="128"/>
      <c r="H58" s="128"/>
      <c r="I58" s="128"/>
      <c r="J58" s="127"/>
      <c r="K58" s="128" t="s">
        <v>86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'01.2 - Krajinářské řešení...'!J32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80</v>
      </c>
      <c r="AR58" s="67"/>
      <c r="AS58" s="131">
        <v>0</v>
      </c>
      <c r="AT58" s="132">
        <f>ROUND(SUM(AV58:AW58),2)</f>
        <v>0</v>
      </c>
      <c r="AU58" s="133">
        <f>'01.2 - Krajinářské řešení...'!P92</f>
        <v>0</v>
      </c>
      <c r="AV58" s="132">
        <f>'01.2 - Krajinářské řešení...'!J35</f>
        <v>0</v>
      </c>
      <c r="AW58" s="132">
        <f>'01.2 - Krajinářské řešení...'!J36</f>
        <v>0</v>
      </c>
      <c r="AX58" s="132">
        <f>'01.2 - Krajinářské řešení...'!J37</f>
        <v>0</v>
      </c>
      <c r="AY58" s="132">
        <f>'01.2 - Krajinářské řešení...'!J38</f>
        <v>0</v>
      </c>
      <c r="AZ58" s="132">
        <f>'01.2 - Krajinářské řešení...'!F35</f>
        <v>0</v>
      </c>
      <c r="BA58" s="132">
        <f>'01.2 - Krajinářské řešení...'!F36</f>
        <v>0</v>
      </c>
      <c r="BB58" s="132">
        <f>'01.2 - Krajinářské řešení...'!F37</f>
        <v>0</v>
      </c>
      <c r="BC58" s="132">
        <f>'01.2 - Krajinářské řešení...'!F38</f>
        <v>0</v>
      </c>
      <c r="BD58" s="134">
        <f>'01.2 - Krajinářské řešení...'!F39</f>
        <v>0</v>
      </c>
      <c r="BE58" s="4"/>
      <c r="BT58" s="135" t="s">
        <v>76</v>
      </c>
      <c r="BV58" s="135" t="s">
        <v>71</v>
      </c>
      <c r="BW58" s="135" t="s">
        <v>87</v>
      </c>
      <c r="BX58" s="135" t="s">
        <v>75</v>
      </c>
      <c r="CL58" s="135" t="s">
        <v>19</v>
      </c>
    </row>
    <row r="59" s="4" customFormat="1" ht="23.25" customHeight="1">
      <c r="A59" s="126" t="s">
        <v>77</v>
      </c>
      <c r="B59" s="65"/>
      <c r="C59" s="127"/>
      <c r="D59" s="127"/>
      <c r="E59" s="128" t="s">
        <v>88</v>
      </c>
      <c r="F59" s="128"/>
      <c r="G59" s="128"/>
      <c r="H59" s="128"/>
      <c r="I59" s="128"/>
      <c r="J59" s="127"/>
      <c r="K59" s="128" t="s">
        <v>89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'01.3 - Krajinářské řešení...'!J32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80</v>
      </c>
      <c r="AR59" s="67"/>
      <c r="AS59" s="131">
        <v>0</v>
      </c>
      <c r="AT59" s="132">
        <f>ROUND(SUM(AV59:AW59),2)</f>
        <v>0</v>
      </c>
      <c r="AU59" s="133">
        <f>'01.3 - Krajinářské řešení...'!P93</f>
        <v>0</v>
      </c>
      <c r="AV59" s="132">
        <f>'01.3 - Krajinářské řešení...'!J35</f>
        <v>0</v>
      </c>
      <c r="AW59" s="132">
        <f>'01.3 - Krajinářské řešení...'!J36</f>
        <v>0</v>
      </c>
      <c r="AX59" s="132">
        <f>'01.3 - Krajinářské řešení...'!J37</f>
        <v>0</v>
      </c>
      <c r="AY59" s="132">
        <f>'01.3 - Krajinářské řešení...'!J38</f>
        <v>0</v>
      </c>
      <c r="AZ59" s="132">
        <f>'01.3 - Krajinářské řešení...'!F35</f>
        <v>0</v>
      </c>
      <c r="BA59" s="132">
        <f>'01.3 - Krajinářské řešení...'!F36</f>
        <v>0</v>
      </c>
      <c r="BB59" s="132">
        <f>'01.3 - Krajinářské řešení...'!F37</f>
        <v>0</v>
      </c>
      <c r="BC59" s="132">
        <f>'01.3 - Krajinářské řešení...'!F38</f>
        <v>0</v>
      </c>
      <c r="BD59" s="134">
        <f>'01.3 - Krajinářské řešení...'!F39</f>
        <v>0</v>
      </c>
      <c r="BE59" s="4"/>
      <c r="BT59" s="135" t="s">
        <v>76</v>
      </c>
      <c r="BV59" s="135" t="s">
        <v>71</v>
      </c>
      <c r="BW59" s="135" t="s">
        <v>90</v>
      </c>
      <c r="BX59" s="135" t="s">
        <v>75</v>
      </c>
      <c r="CL59" s="135" t="s">
        <v>19</v>
      </c>
    </row>
    <row r="60" s="4" customFormat="1" ht="23.25" customHeight="1">
      <c r="A60" s="126" t="s">
        <v>77</v>
      </c>
      <c r="B60" s="65"/>
      <c r="C60" s="127"/>
      <c r="D60" s="127"/>
      <c r="E60" s="128" t="s">
        <v>91</v>
      </c>
      <c r="F60" s="128"/>
      <c r="G60" s="128"/>
      <c r="H60" s="128"/>
      <c r="I60" s="128"/>
      <c r="J60" s="127"/>
      <c r="K60" s="128" t="s">
        <v>92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'01.4 - Krajinářské řešení...'!J32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80</v>
      </c>
      <c r="AR60" s="67"/>
      <c r="AS60" s="131">
        <v>0</v>
      </c>
      <c r="AT60" s="132">
        <f>ROUND(SUM(AV60:AW60),2)</f>
        <v>0</v>
      </c>
      <c r="AU60" s="133">
        <f>'01.4 - Krajinářské řešení...'!P88</f>
        <v>0</v>
      </c>
      <c r="AV60" s="132">
        <f>'01.4 - Krajinářské řešení...'!J35</f>
        <v>0</v>
      </c>
      <c r="AW60" s="132">
        <f>'01.4 - Krajinářské řešení...'!J36</f>
        <v>0</v>
      </c>
      <c r="AX60" s="132">
        <f>'01.4 - Krajinářské řešení...'!J37</f>
        <v>0</v>
      </c>
      <c r="AY60" s="132">
        <f>'01.4 - Krajinářské řešení...'!J38</f>
        <v>0</v>
      </c>
      <c r="AZ60" s="132">
        <f>'01.4 - Krajinářské řešení...'!F35</f>
        <v>0</v>
      </c>
      <c r="BA60" s="132">
        <f>'01.4 - Krajinářské řešení...'!F36</f>
        <v>0</v>
      </c>
      <c r="BB60" s="132">
        <f>'01.4 - Krajinářské řešení...'!F37</f>
        <v>0</v>
      </c>
      <c r="BC60" s="132">
        <f>'01.4 - Krajinářské řešení...'!F38</f>
        <v>0</v>
      </c>
      <c r="BD60" s="134">
        <f>'01.4 - Krajinářské řešení...'!F39</f>
        <v>0</v>
      </c>
      <c r="BE60" s="4"/>
      <c r="BT60" s="135" t="s">
        <v>76</v>
      </c>
      <c r="BV60" s="135" t="s">
        <v>71</v>
      </c>
      <c r="BW60" s="135" t="s">
        <v>93</v>
      </c>
      <c r="BX60" s="135" t="s">
        <v>75</v>
      </c>
      <c r="CL60" s="135" t="s">
        <v>19</v>
      </c>
    </row>
    <row r="61" s="4" customFormat="1" ht="16.5" customHeight="1">
      <c r="A61" s="126" t="s">
        <v>77</v>
      </c>
      <c r="B61" s="65"/>
      <c r="C61" s="127"/>
      <c r="D61" s="127"/>
      <c r="E61" s="128" t="s">
        <v>94</v>
      </c>
      <c r="F61" s="128"/>
      <c r="G61" s="128"/>
      <c r="H61" s="128"/>
      <c r="I61" s="128"/>
      <c r="J61" s="127"/>
      <c r="K61" s="128" t="s">
        <v>95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'VRN - Ostatní a vedlejší ...'!J32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80</v>
      </c>
      <c r="AR61" s="67"/>
      <c r="AS61" s="136">
        <v>0</v>
      </c>
      <c r="AT61" s="137">
        <f>ROUND(SUM(AV61:AW61),2)</f>
        <v>0</v>
      </c>
      <c r="AU61" s="138">
        <f>'VRN - Ostatní a vedlejší ...'!P87</f>
        <v>0</v>
      </c>
      <c r="AV61" s="137">
        <f>'VRN - Ostatní a vedlejší ...'!J35</f>
        <v>0</v>
      </c>
      <c r="AW61" s="137">
        <f>'VRN - Ostatní a vedlejší ...'!J36</f>
        <v>0</v>
      </c>
      <c r="AX61" s="137">
        <f>'VRN - Ostatní a vedlejší ...'!J37</f>
        <v>0</v>
      </c>
      <c r="AY61" s="137">
        <f>'VRN - Ostatní a vedlejší ...'!J38</f>
        <v>0</v>
      </c>
      <c r="AZ61" s="137">
        <f>'VRN - Ostatní a vedlejší ...'!F35</f>
        <v>0</v>
      </c>
      <c r="BA61" s="137">
        <f>'VRN - Ostatní a vedlejší ...'!F36</f>
        <v>0</v>
      </c>
      <c r="BB61" s="137">
        <f>'VRN - Ostatní a vedlejší ...'!F37</f>
        <v>0</v>
      </c>
      <c r="BC61" s="137">
        <f>'VRN - Ostatní a vedlejší ...'!F38</f>
        <v>0</v>
      </c>
      <c r="BD61" s="139">
        <f>'VRN - Ostatní a vedlejší ...'!F39</f>
        <v>0</v>
      </c>
      <c r="BE61" s="4"/>
      <c r="BT61" s="135" t="s">
        <v>76</v>
      </c>
      <c r="BV61" s="135" t="s">
        <v>71</v>
      </c>
      <c r="BW61" s="135" t="s">
        <v>96</v>
      </c>
      <c r="BX61" s="135" t="s">
        <v>75</v>
      </c>
      <c r="CL61" s="135" t="s">
        <v>19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bsGBUQEHJVkiRo34nXKKy1LlgBa4o1637XC8IWDaQ2OomaPwaKFoQSkU9Cetzwjk8qAcQMawHYfrdIWNhqsgbQ==" hashValue="dpnoHw6bMxYc3npb0q3I3sY/0LbSbtD3gqWKsNrvyK7NlPpt1+cqAfI7NzTlI5a8RSB1TjovJntCL5NXywhb7Q==" algorithmName="SHA-512" password="CC35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.0 - Demolice, kácení a...'!C2" display="/"/>
    <hyperlink ref="A57" location="'01.1 - Krajinářské řešení...'!C2" display="/"/>
    <hyperlink ref="A58" location="'01.2 - Krajinářské řešení...'!C2" display="/"/>
    <hyperlink ref="A59" location="'01.3 - Krajinářské řešení...'!C2" display="/"/>
    <hyperlink ref="A60" location="'01.4 - Krajinářské řešení...'!C2" display="/"/>
    <hyperlink ref="A61" location="'VRN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76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Revitalizace areálu u rybníka Stráž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23.2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30" customHeight="1">
      <c r="A11" s="40"/>
      <c r="B11" s="46"/>
      <c r="C11" s="40"/>
      <c r="D11" s="40"/>
      <c r="E11" s="147" t="s">
        <v>101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10. 6. 2026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32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33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35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37</v>
      </c>
      <c r="G34" s="40"/>
      <c r="H34" s="40"/>
      <c r="I34" s="156" t="s">
        <v>36</v>
      </c>
      <c r="J34" s="156" t="s">
        <v>38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39</v>
      </c>
      <c r="E35" s="144" t="s">
        <v>40</v>
      </c>
      <c r="F35" s="158">
        <f>ROUND((SUM(BE92:BE174)),  2)</f>
        <v>0</v>
      </c>
      <c r="G35" s="40"/>
      <c r="H35" s="40"/>
      <c r="I35" s="159">
        <v>0.20999999999999999</v>
      </c>
      <c r="J35" s="158">
        <f>ROUND(((SUM(BE92:BE174))*I35),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41</v>
      </c>
      <c r="F36" s="158">
        <f>ROUND((SUM(BF92:BF174)),  2)</f>
        <v>0</v>
      </c>
      <c r="G36" s="40"/>
      <c r="H36" s="40"/>
      <c r="I36" s="159">
        <v>0.12</v>
      </c>
      <c r="J36" s="158">
        <f>ROUND(((SUM(BF92:BF174))*I36),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42</v>
      </c>
      <c r="F37" s="158">
        <f>ROUND((SUM(BG92:BG174)),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43</v>
      </c>
      <c r="F38" s="158">
        <f>ROUND((SUM(BH92:BH174)),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44</v>
      </c>
      <c r="F39" s="158">
        <f>ROUND((SUM(BI92:BI174)),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45</v>
      </c>
      <c r="E41" s="162"/>
      <c r="F41" s="162"/>
      <c r="G41" s="163" t="s">
        <v>46</v>
      </c>
      <c r="H41" s="164" t="s">
        <v>47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Revitalizace areálu u rybníka Stráž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30" customHeight="1">
      <c r="A54" s="40"/>
      <c r="B54" s="41"/>
      <c r="C54" s="42"/>
      <c r="D54" s="42"/>
      <c r="E54" s="71" t="str">
        <f>E11</f>
        <v>01.0 - Demolice, kácení a odstraňování vegetace, ochrana při stavební činnosti - 1.část - dětské hřiště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10. 6. 2026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30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32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103</v>
      </c>
      <c r="D61" s="173"/>
      <c r="E61" s="173"/>
      <c r="F61" s="173"/>
      <c r="G61" s="173"/>
      <c r="H61" s="173"/>
      <c r="I61" s="173"/>
      <c r="J61" s="174" t="s">
        <v>104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67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105</v>
      </c>
    </row>
    <row r="64" s="9" customFormat="1" ht="24.96" customHeight="1">
      <c r="A64" s="9"/>
      <c r="B64" s="176"/>
      <c r="C64" s="177"/>
      <c r="D64" s="178" t="s">
        <v>106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107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108</v>
      </c>
      <c r="E66" s="184"/>
      <c r="F66" s="184"/>
      <c r="G66" s="184"/>
      <c r="H66" s="184"/>
      <c r="I66" s="184"/>
      <c r="J66" s="185">
        <f>J131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2"/>
      <c r="C67" s="127"/>
      <c r="D67" s="183" t="s">
        <v>109</v>
      </c>
      <c r="E67" s="184"/>
      <c r="F67" s="184"/>
      <c r="G67" s="184"/>
      <c r="H67" s="184"/>
      <c r="I67" s="184"/>
      <c r="J67" s="185">
        <f>J132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110</v>
      </c>
      <c r="E68" s="184"/>
      <c r="F68" s="184"/>
      <c r="G68" s="184"/>
      <c r="H68" s="184"/>
      <c r="I68" s="184"/>
      <c r="J68" s="185">
        <f>J140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111</v>
      </c>
      <c r="E69" s="179"/>
      <c r="F69" s="179"/>
      <c r="G69" s="179"/>
      <c r="H69" s="179"/>
      <c r="I69" s="179"/>
      <c r="J69" s="180">
        <f>J171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112</v>
      </c>
      <c r="E70" s="184"/>
      <c r="F70" s="184"/>
      <c r="G70" s="184"/>
      <c r="H70" s="184"/>
      <c r="I70" s="184"/>
      <c r="J70" s="185">
        <f>J172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Revitalizace areálu u rybníka Stráž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98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23.25" customHeight="1">
      <c r="A82" s="40"/>
      <c r="B82" s="41"/>
      <c r="C82" s="42"/>
      <c r="D82" s="42"/>
      <c r="E82" s="171" t="s">
        <v>99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100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30" customHeight="1">
      <c r="A84" s="40"/>
      <c r="B84" s="41"/>
      <c r="C84" s="42"/>
      <c r="D84" s="42"/>
      <c r="E84" s="71" t="str">
        <f>E11</f>
        <v>01.0 - Demolice, kácení a odstraňování vegetace, ochrana při stavební činnosti - 1.část - dětské hřiště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 xml:space="preserve"> </v>
      </c>
      <c r="G86" s="42"/>
      <c r="H86" s="42"/>
      <c r="I86" s="34" t="s">
        <v>23</v>
      </c>
      <c r="J86" s="74" t="str">
        <f>IF(J14="","",J14)</f>
        <v>10. 6. 2026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30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28</v>
      </c>
      <c r="D89" s="42"/>
      <c r="E89" s="42"/>
      <c r="F89" s="29" t="str">
        <f>IF(E20="","",E20)</f>
        <v>Vyplň údaj</v>
      </c>
      <c r="G89" s="42"/>
      <c r="H89" s="42"/>
      <c r="I89" s="34" t="s">
        <v>32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114</v>
      </c>
      <c r="D91" s="190" t="s">
        <v>54</v>
      </c>
      <c r="E91" s="190" t="s">
        <v>50</v>
      </c>
      <c r="F91" s="190" t="s">
        <v>51</v>
      </c>
      <c r="G91" s="190" t="s">
        <v>115</v>
      </c>
      <c r="H91" s="190" t="s">
        <v>116</v>
      </c>
      <c r="I91" s="190" t="s">
        <v>117</v>
      </c>
      <c r="J91" s="190" t="s">
        <v>104</v>
      </c>
      <c r="K91" s="191" t="s">
        <v>118</v>
      </c>
      <c r="L91" s="192"/>
      <c r="M91" s="94" t="s">
        <v>19</v>
      </c>
      <c r="N91" s="95" t="s">
        <v>39</v>
      </c>
      <c r="O91" s="95" t="s">
        <v>119</v>
      </c>
      <c r="P91" s="95" t="s">
        <v>120</v>
      </c>
      <c r="Q91" s="95" t="s">
        <v>121</v>
      </c>
      <c r="R91" s="95" t="s">
        <v>122</v>
      </c>
      <c r="S91" s="95" t="s">
        <v>123</v>
      </c>
      <c r="T91" s="96" t="s">
        <v>124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125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P93+P171</f>
        <v>0</v>
      </c>
      <c r="Q92" s="98"/>
      <c r="R92" s="195">
        <f>R93+R171</f>
        <v>0</v>
      </c>
      <c r="S92" s="98"/>
      <c r="T92" s="196">
        <f>T93+T171</f>
        <v>59.649999999999999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68</v>
      </c>
      <c r="AU92" s="19" t="s">
        <v>105</v>
      </c>
      <c r="BK92" s="197">
        <f>BK93+BK171</f>
        <v>0</v>
      </c>
    </row>
    <row r="93" s="12" customFormat="1" ht="25.92" customHeight="1">
      <c r="A93" s="12"/>
      <c r="B93" s="198"/>
      <c r="C93" s="199"/>
      <c r="D93" s="200" t="s">
        <v>68</v>
      </c>
      <c r="E93" s="201" t="s">
        <v>126</v>
      </c>
      <c r="F93" s="201" t="s">
        <v>127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P94+P131+P140</f>
        <v>0</v>
      </c>
      <c r="Q93" s="206"/>
      <c r="R93" s="207">
        <f>R94+R131+R140</f>
        <v>0</v>
      </c>
      <c r="S93" s="206"/>
      <c r="T93" s="208">
        <f>T94+T131+T140</f>
        <v>58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14</v>
      </c>
      <c r="AT93" s="210" t="s">
        <v>68</v>
      </c>
      <c r="AU93" s="210" t="s">
        <v>69</v>
      </c>
      <c r="AY93" s="209" t="s">
        <v>128</v>
      </c>
      <c r="BK93" s="211">
        <f>BK94+BK131+BK140</f>
        <v>0</v>
      </c>
    </row>
    <row r="94" s="12" customFormat="1" ht="22.8" customHeight="1">
      <c r="A94" s="12"/>
      <c r="B94" s="198"/>
      <c r="C94" s="199"/>
      <c r="D94" s="200" t="s">
        <v>68</v>
      </c>
      <c r="E94" s="212" t="s">
        <v>14</v>
      </c>
      <c r="F94" s="212" t="s">
        <v>129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SUM(P95:P130)</f>
        <v>0</v>
      </c>
      <c r="Q94" s="206"/>
      <c r="R94" s="207">
        <f>SUM(R95:R130)</f>
        <v>0</v>
      </c>
      <c r="S94" s="206"/>
      <c r="T94" s="208">
        <f>SUM(T95:T130)</f>
        <v>37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14</v>
      </c>
      <c r="AT94" s="210" t="s">
        <v>68</v>
      </c>
      <c r="AU94" s="210" t="s">
        <v>14</v>
      </c>
      <c r="AY94" s="209" t="s">
        <v>128</v>
      </c>
      <c r="BK94" s="211">
        <f>SUM(BK95:BK130)</f>
        <v>0</v>
      </c>
    </row>
    <row r="95" s="2" customFormat="1" ht="33" customHeight="1">
      <c r="A95" s="40"/>
      <c r="B95" s="41"/>
      <c r="C95" s="214" t="s">
        <v>14</v>
      </c>
      <c r="D95" s="214" t="s">
        <v>130</v>
      </c>
      <c r="E95" s="215" t="s">
        <v>131</v>
      </c>
      <c r="F95" s="216" t="s">
        <v>132</v>
      </c>
      <c r="G95" s="217" t="s">
        <v>133</v>
      </c>
      <c r="H95" s="218">
        <v>1.1699999999999999</v>
      </c>
      <c r="I95" s="219"/>
      <c r="J95" s="220">
        <f>ROUND(I95*H95,2)</f>
        <v>0</v>
      </c>
      <c r="K95" s="216" t="s">
        <v>134</v>
      </c>
      <c r="L95" s="46"/>
      <c r="M95" s="221" t="s">
        <v>19</v>
      </c>
      <c r="N95" s="222" t="s">
        <v>40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135</v>
      </c>
      <c r="AT95" s="225" t="s">
        <v>130</v>
      </c>
      <c r="AU95" s="225" t="s">
        <v>76</v>
      </c>
      <c r="AY95" s="19" t="s">
        <v>128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14</v>
      </c>
      <c r="BK95" s="226">
        <f>ROUND(I95*H95,2)</f>
        <v>0</v>
      </c>
      <c r="BL95" s="19" t="s">
        <v>135</v>
      </c>
      <c r="BM95" s="225" t="s">
        <v>136</v>
      </c>
    </row>
    <row r="96" s="2" customFormat="1">
      <c r="A96" s="40"/>
      <c r="B96" s="41"/>
      <c r="C96" s="42"/>
      <c r="D96" s="227" t="s">
        <v>137</v>
      </c>
      <c r="E96" s="42"/>
      <c r="F96" s="228" t="s">
        <v>138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137</v>
      </c>
      <c r="AU96" s="19" t="s">
        <v>76</v>
      </c>
    </row>
    <row r="97" s="13" customFormat="1">
      <c r="A97" s="13"/>
      <c r="B97" s="232"/>
      <c r="C97" s="233"/>
      <c r="D97" s="234" t="s">
        <v>139</v>
      </c>
      <c r="E97" s="235" t="s">
        <v>19</v>
      </c>
      <c r="F97" s="236" t="s">
        <v>140</v>
      </c>
      <c r="G97" s="233"/>
      <c r="H97" s="237">
        <v>1.1699999999999999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139</v>
      </c>
      <c r="AU97" s="243" t="s">
        <v>76</v>
      </c>
      <c r="AV97" s="13" t="s">
        <v>76</v>
      </c>
      <c r="AW97" s="13" t="s">
        <v>31</v>
      </c>
      <c r="AX97" s="13" t="s">
        <v>14</v>
      </c>
      <c r="AY97" s="243" t="s">
        <v>128</v>
      </c>
    </row>
    <row r="98" s="2" customFormat="1" ht="16.5" customHeight="1">
      <c r="A98" s="40"/>
      <c r="B98" s="41"/>
      <c r="C98" s="214" t="s">
        <v>76</v>
      </c>
      <c r="D98" s="214" t="s">
        <v>130</v>
      </c>
      <c r="E98" s="215" t="s">
        <v>141</v>
      </c>
      <c r="F98" s="216" t="s">
        <v>142</v>
      </c>
      <c r="G98" s="217" t="s">
        <v>133</v>
      </c>
      <c r="H98" s="218">
        <v>2600</v>
      </c>
      <c r="I98" s="219"/>
      <c r="J98" s="220">
        <f>ROUND(I98*H98,2)</f>
        <v>0</v>
      </c>
      <c r="K98" s="216" t="s">
        <v>134</v>
      </c>
      <c r="L98" s="46"/>
      <c r="M98" s="221" t="s">
        <v>19</v>
      </c>
      <c r="N98" s="222" t="s">
        <v>40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135</v>
      </c>
      <c r="AT98" s="225" t="s">
        <v>130</v>
      </c>
      <c r="AU98" s="225" t="s">
        <v>76</v>
      </c>
      <c r="AY98" s="19" t="s">
        <v>128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14</v>
      </c>
      <c r="BK98" s="226">
        <f>ROUND(I98*H98,2)</f>
        <v>0</v>
      </c>
      <c r="BL98" s="19" t="s">
        <v>135</v>
      </c>
      <c r="BM98" s="225" t="s">
        <v>143</v>
      </c>
    </row>
    <row r="99" s="2" customFormat="1">
      <c r="A99" s="40"/>
      <c r="B99" s="41"/>
      <c r="C99" s="42"/>
      <c r="D99" s="227" t="s">
        <v>137</v>
      </c>
      <c r="E99" s="42"/>
      <c r="F99" s="228" t="s">
        <v>144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137</v>
      </c>
      <c r="AU99" s="19" t="s">
        <v>76</v>
      </c>
    </row>
    <row r="100" s="14" customFormat="1">
      <c r="A100" s="14"/>
      <c r="B100" s="244"/>
      <c r="C100" s="245"/>
      <c r="D100" s="234" t="s">
        <v>139</v>
      </c>
      <c r="E100" s="246" t="s">
        <v>19</v>
      </c>
      <c r="F100" s="247" t="s">
        <v>145</v>
      </c>
      <c r="G100" s="245"/>
      <c r="H100" s="246" t="s">
        <v>19</v>
      </c>
      <c r="I100" s="248"/>
      <c r="J100" s="245"/>
      <c r="K100" s="245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139</v>
      </c>
      <c r="AU100" s="253" t="s">
        <v>76</v>
      </c>
      <c r="AV100" s="14" t="s">
        <v>14</v>
      </c>
      <c r="AW100" s="14" t="s">
        <v>31</v>
      </c>
      <c r="AX100" s="14" t="s">
        <v>69</v>
      </c>
      <c r="AY100" s="253" t="s">
        <v>128</v>
      </c>
    </row>
    <row r="101" s="13" customFormat="1">
      <c r="A101" s="13"/>
      <c r="B101" s="232"/>
      <c r="C101" s="233"/>
      <c r="D101" s="234" t="s">
        <v>139</v>
      </c>
      <c r="E101" s="235" t="s">
        <v>19</v>
      </c>
      <c r="F101" s="236" t="s">
        <v>146</v>
      </c>
      <c r="G101" s="233"/>
      <c r="H101" s="237">
        <v>2600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139</v>
      </c>
      <c r="AU101" s="243" t="s">
        <v>76</v>
      </c>
      <c r="AV101" s="13" t="s">
        <v>76</v>
      </c>
      <c r="AW101" s="13" t="s">
        <v>31</v>
      </c>
      <c r="AX101" s="13" t="s">
        <v>69</v>
      </c>
      <c r="AY101" s="243" t="s">
        <v>128</v>
      </c>
    </row>
    <row r="102" s="15" customFormat="1">
      <c r="A102" s="15"/>
      <c r="B102" s="254"/>
      <c r="C102" s="255"/>
      <c r="D102" s="234" t="s">
        <v>139</v>
      </c>
      <c r="E102" s="256" t="s">
        <v>19</v>
      </c>
      <c r="F102" s="257" t="s">
        <v>147</v>
      </c>
      <c r="G102" s="255"/>
      <c r="H102" s="258">
        <v>2600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4" t="s">
        <v>139</v>
      </c>
      <c r="AU102" s="264" t="s">
        <v>76</v>
      </c>
      <c r="AV102" s="15" t="s">
        <v>135</v>
      </c>
      <c r="AW102" s="15" t="s">
        <v>31</v>
      </c>
      <c r="AX102" s="15" t="s">
        <v>14</v>
      </c>
      <c r="AY102" s="264" t="s">
        <v>128</v>
      </c>
    </row>
    <row r="103" s="2" customFormat="1" ht="37.8" customHeight="1">
      <c r="A103" s="40"/>
      <c r="B103" s="41"/>
      <c r="C103" s="214" t="s">
        <v>148</v>
      </c>
      <c r="D103" s="214" t="s">
        <v>130</v>
      </c>
      <c r="E103" s="215" t="s">
        <v>149</v>
      </c>
      <c r="F103" s="216" t="s">
        <v>150</v>
      </c>
      <c r="G103" s="217" t="s">
        <v>151</v>
      </c>
      <c r="H103" s="218">
        <v>13</v>
      </c>
      <c r="I103" s="219"/>
      <c r="J103" s="220">
        <f>ROUND(I103*H103,2)</f>
        <v>0</v>
      </c>
      <c r="K103" s="216" t="s">
        <v>134</v>
      </c>
      <c r="L103" s="46"/>
      <c r="M103" s="221" t="s">
        <v>19</v>
      </c>
      <c r="N103" s="222" t="s">
        <v>40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135</v>
      </c>
      <c r="AT103" s="225" t="s">
        <v>130</v>
      </c>
      <c r="AU103" s="225" t="s">
        <v>76</v>
      </c>
      <c r="AY103" s="19" t="s">
        <v>128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14</v>
      </c>
      <c r="BK103" s="226">
        <f>ROUND(I103*H103,2)</f>
        <v>0</v>
      </c>
      <c r="BL103" s="19" t="s">
        <v>135</v>
      </c>
      <c r="BM103" s="225" t="s">
        <v>152</v>
      </c>
    </row>
    <row r="104" s="2" customFormat="1">
      <c r="A104" s="40"/>
      <c r="B104" s="41"/>
      <c r="C104" s="42"/>
      <c r="D104" s="227" t="s">
        <v>137</v>
      </c>
      <c r="E104" s="42"/>
      <c r="F104" s="228" t="s">
        <v>153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137</v>
      </c>
      <c r="AU104" s="19" t="s">
        <v>76</v>
      </c>
    </row>
    <row r="105" s="14" customFormat="1">
      <c r="A105" s="14"/>
      <c r="B105" s="244"/>
      <c r="C105" s="245"/>
      <c r="D105" s="234" t="s">
        <v>139</v>
      </c>
      <c r="E105" s="246" t="s">
        <v>19</v>
      </c>
      <c r="F105" s="247" t="s">
        <v>154</v>
      </c>
      <c r="G105" s="245"/>
      <c r="H105" s="246" t="s">
        <v>19</v>
      </c>
      <c r="I105" s="248"/>
      <c r="J105" s="245"/>
      <c r="K105" s="245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139</v>
      </c>
      <c r="AU105" s="253" t="s">
        <v>76</v>
      </c>
      <c r="AV105" s="14" t="s">
        <v>14</v>
      </c>
      <c r="AW105" s="14" t="s">
        <v>31</v>
      </c>
      <c r="AX105" s="14" t="s">
        <v>69</v>
      </c>
      <c r="AY105" s="253" t="s">
        <v>128</v>
      </c>
    </row>
    <row r="106" s="13" customFormat="1">
      <c r="A106" s="13"/>
      <c r="B106" s="232"/>
      <c r="C106" s="233"/>
      <c r="D106" s="234" t="s">
        <v>139</v>
      </c>
      <c r="E106" s="235" t="s">
        <v>19</v>
      </c>
      <c r="F106" s="236" t="s">
        <v>155</v>
      </c>
      <c r="G106" s="233"/>
      <c r="H106" s="237">
        <v>13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139</v>
      </c>
      <c r="AU106" s="243" t="s">
        <v>76</v>
      </c>
      <c r="AV106" s="13" t="s">
        <v>76</v>
      </c>
      <c r="AW106" s="13" t="s">
        <v>31</v>
      </c>
      <c r="AX106" s="13" t="s">
        <v>69</v>
      </c>
      <c r="AY106" s="243" t="s">
        <v>128</v>
      </c>
    </row>
    <row r="107" s="15" customFormat="1">
      <c r="A107" s="15"/>
      <c r="B107" s="254"/>
      <c r="C107" s="255"/>
      <c r="D107" s="234" t="s">
        <v>139</v>
      </c>
      <c r="E107" s="256" t="s">
        <v>19</v>
      </c>
      <c r="F107" s="257" t="s">
        <v>147</v>
      </c>
      <c r="G107" s="255"/>
      <c r="H107" s="258">
        <v>13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4" t="s">
        <v>139</v>
      </c>
      <c r="AU107" s="264" t="s">
        <v>76</v>
      </c>
      <c r="AV107" s="15" t="s">
        <v>135</v>
      </c>
      <c r="AW107" s="15" t="s">
        <v>31</v>
      </c>
      <c r="AX107" s="15" t="s">
        <v>14</v>
      </c>
      <c r="AY107" s="264" t="s">
        <v>128</v>
      </c>
    </row>
    <row r="108" s="2" customFormat="1" ht="24.15" customHeight="1">
      <c r="A108" s="40"/>
      <c r="B108" s="41"/>
      <c r="C108" s="214" t="s">
        <v>135</v>
      </c>
      <c r="D108" s="214" t="s">
        <v>130</v>
      </c>
      <c r="E108" s="215" t="s">
        <v>156</v>
      </c>
      <c r="F108" s="216" t="s">
        <v>157</v>
      </c>
      <c r="G108" s="217" t="s">
        <v>133</v>
      </c>
      <c r="H108" s="218">
        <v>2600</v>
      </c>
      <c r="I108" s="219"/>
      <c r="J108" s="220">
        <f>ROUND(I108*H108,2)</f>
        <v>0</v>
      </c>
      <c r="K108" s="216" t="s">
        <v>134</v>
      </c>
      <c r="L108" s="46"/>
      <c r="M108" s="221" t="s">
        <v>19</v>
      </c>
      <c r="N108" s="222" t="s">
        <v>40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135</v>
      </c>
      <c r="AT108" s="225" t="s">
        <v>130</v>
      </c>
      <c r="AU108" s="225" t="s">
        <v>76</v>
      </c>
      <c r="AY108" s="19" t="s">
        <v>128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14</v>
      </c>
      <c r="BK108" s="226">
        <f>ROUND(I108*H108,2)</f>
        <v>0</v>
      </c>
      <c r="BL108" s="19" t="s">
        <v>135</v>
      </c>
      <c r="BM108" s="225" t="s">
        <v>158</v>
      </c>
    </row>
    <row r="109" s="2" customFormat="1">
      <c r="A109" s="40"/>
      <c r="B109" s="41"/>
      <c r="C109" s="42"/>
      <c r="D109" s="227" t="s">
        <v>137</v>
      </c>
      <c r="E109" s="42"/>
      <c r="F109" s="228" t="s">
        <v>159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137</v>
      </c>
      <c r="AU109" s="19" t="s">
        <v>76</v>
      </c>
    </row>
    <row r="110" s="14" customFormat="1">
      <c r="A110" s="14"/>
      <c r="B110" s="244"/>
      <c r="C110" s="245"/>
      <c r="D110" s="234" t="s">
        <v>139</v>
      </c>
      <c r="E110" s="246" t="s">
        <v>19</v>
      </c>
      <c r="F110" s="247" t="s">
        <v>160</v>
      </c>
      <c r="G110" s="245"/>
      <c r="H110" s="246" t="s">
        <v>19</v>
      </c>
      <c r="I110" s="248"/>
      <c r="J110" s="245"/>
      <c r="K110" s="245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139</v>
      </c>
      <c r="AU110" s="253" t="s">
        <v>76</v>
      </c>
      <c r="AV110" s="14" t="s">
        <v>14</v>
      </c>
      <c r="AW110" s="14" t="s">
        <v>31</v>
      </c>
      <c r="AX110" s="14" t="s">
        <v>69</v>
      </c>
      <c r="AY110" s="253" t="s">
        <v>128</v>
      </c>
    </row>
    <row r="111" s="13" customFormat="1">
      <c r="A111" s="13"/>
      <c r="B111" s="232"/>
      <c r="C111" s="233"/>
      <c r="D111" s="234" t="s">
        <v>139</v>
      </c>
      <c r="E111" s="235" t="s">
        <v>19</v>
      </c>
      <c r="F111" s="236" t="s">
        <v>146</v>
      </c>
      <c r="G111" s="233"/>
      <c r="H111" s="237">
        <v>2600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139</v>
      </c>
      <c r="AU111" s="243" t="s">
        <v>76</v>
      </c>
      <c r="AV111" s="13" t="s">
        <v>76</v>
      </c>
      <c r="AW111" s="13" t="s">
        <v>31</v>
      </c>
      <c r="AX111" s="13" t="s">
        <v>69</v>
      </c>
      <c r="AY111" s="243" t="s">
        <v>128</v>
      </c>
    </row>
    <row r="112" s="15" customFormat="1">
      <c r="A112" s="15"/>
      <c r="B112" s="254"/>
      <c r="C112" s="255"/>
      <c r="D112" s="234" t="s">
        <v>139</v>
      </c>
      <c r="E112" s="256" t="s">
        <v>19</v>
      </c>
      <c r="F112" s="257" t="s">
        <v>147</v>
      </c>
      <c r="G112" s="255"/>
      <c r="H112" s="258">
        <v>2600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4" t="s">
        <v>139</v>
      </c>
      <c r="AU112" s="264" t="s">
        <v>76</v>
      </c>
      <c r="AV112" s="15" t="s">
        <v>135</v>
      </c>
      <c r="AW112" s="15" t="s">
        <v>31</v>
      </c>
      <c r="AX112" s="15" t="s">
        <v>14</v>
      </c>
      <c r="AY112" s="264" t="s">
        <v>128</v>
      </c>
    </row>
    <row r="113" s="2" customFormat="1" ht="24.15" customHeight="1">
      <c r="A113" s="40"/>
      <c r="B113" s="41"/>
      <c r="C113" s="214" t="s">
        <v>161</v>
      </c>
      <c r="D113" s="214" t="s">
        <v>130</v>
      </c>
      <c r="E113" s="215" t="s">
        <v>162</v>
      </c>
      <c r="F113" s="216" t="s">
        <v>163</v>
      </c>
      <c r="G113" s="217" t="s">
        <v>133</v>
      </c>
      <c r="H113" s="218">
        <v>2600</v>
      </c>
      <c r="I113" s="219"/>
      <c r="J113" s="220">
        <f>ROUND(I113*H113,2)</f>
        <v>0</v>
      </c>
      <c r="K113" s="216" t="s">
        <v>134</v>
      </c>
      <c r="L113" s="46"/>
      <c r="M113" s="221" t="s">
        <v>19</v>
      </c>
      <c r="N113" s="222" t="s">
        <v>40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135</v>
      </c>
      <c r="AT113" s="225" t="s">
        <v>130</v>
      </c>
      <c r="AU113" s="225" t="s">
        <v>76</v>
      </c>
      <c r="AY113" s="19" t="s">
        <v>128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14</v>
      </c>
      <c r="BK113" s="226">
        <f>ROUND(I113*H113,2)</f>
        <v>0</v>
      </c>
      <c r="BL113" s="19" t="s">
        <v>135</v>
      </c>
      <c r="BM113" s="225" t="s">
        <v>164</v>
      </c>
    </row>
    <row r="114" s="2" customFormat="1">
      <c r="A114" s="40"/>
      <c r="B114" s="41"/>
      <c r="C114" s="42"/>
      <c r="D114" s="227" t="s">
        <v>137</v>
      </c>
      <c r="E114" s="42"/>
      <c r="F114" s="228" t="s">
        <v>165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137</v>
      </c>
      <c r="AU114" s="19" t="s">
        <v>76</v>
      </c>
    </row>
    <row r="115" s="2" customFormat="1" ht="16.5" customHeight="1">
      <c r="A115" s="40"/>
      <c r="B115" s="41"/>
      <c r="C115" s="214" t="s">
        <v>166</v>
      </c>
      <c r="D115" s="214" t="s">
        <v>130</v>
      </c>
      <c r="E115" s="215" t="s">
        <v>167</v>
      </c>
      <c r="F115" s="216" t="s">
        <v>168</v>
      </c>
      <c r="G115" s="217" t="s">
        <v>133</v>
      </c>
      <c r="H115" s="218">
        <v>2600</v>
      </c>
      <c r="I115" s="219"/>
      <c r="J115" s="220">
        <f>ROUND(I115*H115,2)</f>
        <v>0</v>
      </c>
      <c r="K115" s="216" t="s">
        <v>134</v>
      </c>
      <c r="L115" s="46"/>
      <c r="M115" s="221" t="s">
        <v>19</v>
      </c>
      <c r="N115" s="222" t="s">
        <v>40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135</v>
      </c>
      <c r="AT115" s="225" t="s">
        <v>130</v>
      </c>
      <c r="AU115" s="225" t="s">
        <v>76</v>
      </c>
      <c r="AY115" s="19" t="s">
        <v>128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14</v>
      </c>
      <c r="BK115" s="226">
        <f>ROUND(I115*H115,2)</f>
        <v>0</v>
      </c>
      <c r="BL115" s="19" t="s">
        <v>135</v>
      </c>
      <c r="BM115" s="225" t="s">
        <v>8</v>
      </c>
    </row>
    <row r="116" s="2" customFormat="1">
      <c r="A116" s="40"/>
      <c r="B116" s="41"/>
      <c r="C116" s="42"/>
      <c r="D116" s="227" t="s">
        <v>137</v>
      </c>
      <c r="E116" s="42"/>
      <c r="F116" s="228" t="s">
        <v>169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137</v>
      </c>
      <c r="AU116" s="19" t="s">
        <v>76</v>
      </c>
    </row>
    <row r="117" s="2" customFormat="1" ht="24.15" customHeight="1">
      <c r="A117" s="40"/>
      <c r="B117" s="41"/>
      <c r="C117" s="214" t="s">
        <v>164</v>
      </c>
      <c r="D117" s="214" t="s">
        <v>130</v>
      </c>
      <c r="E117" s="215" t="s">
        <v>170</v>
      </c>
      <c r="F117" s="216" t="s">
        <v>171</v>
      </c>
      <c r="G117" s="217" t="s">
        <v>133</v>
      </c>
      <c r="H117" s="218">
        <v>10400</v>
      </c>
      <c r="I117" s="219"/>
      <c r="J117" s="220">
        <f>ROUND(I117*H117,2)</f>
        <v>0</v>
      </c>
      <c r="K117" s="216" t="s">
        <v>134</v>
      </c>
      <c r="L117" s="46"/>
      <c r="M117" s="221" t="s">
        <v>19</v>
      </c>
      <c r="N117" s="222" t="s">
        <v>40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135</v>
      </c>
      <c r="AT117" s="225" t="s">
        <v>130</v>
      </c>
      <c r="AU117" s="225" t="s">
        <v>76</v>
      </c>
      <c r="AY117" s="19" t="s">
        <v>128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14</v>
      </c>
      <c r="BK117" s="226">
        <f>ROUND(I117*H117,2)</f>
        <v>0</v>
      </c>
      <c r="BL117" s="19" t="s">
        <v>135</v>
      </c>
      <c r="BM117" s="225" t="s">
        <v>172</v>
      </c>
    </row>
    <row r="118" s="2" customFormat="1">
      <c r="A118" s="40"/>
      <c r="B118" s="41"/>
      <c r="C118" s="42"/>
      <c r="D118" s="227" t="s">
        <v>137</v>
      </c>
      <c r="E118" s="42"/>
      <c r="F118" s="228" t="s">
        <v>173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137</v>
      </c>
      <c r="AU118" s="19" t="s">
        <v>76</v>
      </c>
    </row>
    <row r="119" s="14" customFormat="1">
      <c r="A119" s="14"/>
      <c r="B119" s="244"/>
      <c r="C119" s="245"/>
      <c r="D119" s="234" t="s">
        <v>139</v>
      </c>
      <c r="E119" s="246" t="s">
        <v>19</v>
      </c>
      <c r="F119" s="247" t="s">
        <v>174</v>
      </c>
      <c r="G119" s="245"/>
      <c r="H119" s="246" t="s">
        <v>19</v>
      </c>
      <c r="I119" s="248"/>
      <c r="J119" s="245"/>
      <c r="K119" s="245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139</v>
      </c>
      <c r="AU119" s="253" t="s">
        <v>76</v>
      </c>
      <c r="AV119" s="14" t="s">
        <v>14</v>
      </c>
      <c r="AW119" s="14" t="s">
        <v>31</v>
      </c>
      <c r="AX119" s="14" t="s">
        <v>69</v>
      </c>
      <c r="AY119" s="253" t="s">
        <v>128</v>
      </c>
    </row>
    <row r="120" s="13" customFormat="1">
      <c r="A120" s="13"/>
      <c r="B120" s="232"/>
      <c r="C120" s="233"/>
      <c r="D120" s="234" t="s">
        <v>139</v>
      </c>
      <c r="E120" s="235" t="s">
        <v>19</v>
      </c>
      <c r="F120" s="236" t="s">
        <v>175</v>
      </c>
      <c r="G120" s="233"/>
      <c r="H120" s="237">
        <v>10400</v>
      </c>
      <c r="I120" s="238"/>
      <c r="J120" s="233"/>
      <c r="K120" s="233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139</v>
      </c>
      <c r="AU120" s="243" t="s">
        <v>76</v>
      </c>
      <c r="AV120" s="13" t="s">
        <v>76</v>
      </c>
      <c r="AW120" s="13" t="s">
        <v>31</v>
      </c>
      <c r="AX120" s="13" t="s">
        <v>69</v>
      </c>
      <c r="AY120" s="243" t="s">
        <v>128</v>
      </c>
    </row>
    <row r="121" s="15" customFormat="1">
      <c r="A121" s="15"/>
      <c r="B121" s="254"/>
      <c r="C121" s="255"/>
      <c r="D121" s="234" t="s">
        <v>139</v>
      </c>
      <c r="E121" s="256" t="s">
        <v>19</v>
      </c>
      <c r="F121" s="257" t="s">
        <v>147</v>
      </c>
      <c r="G121" s="255"/>
      <c r="H121" s="258">
        <v>10400</v>
      </c>
      <c r="I121" s="259"/>
      <c r="J121" s="255"/>
      <c r="K121" s="255"/>
      <c r="L121" s="260"/>
      <c r="M121" s="261"/>
      <c r="N121" s="262"/>
      <c r="O121" s="262"/>
      <c r="P121" s="262"/>
      <c r="Q121" s="262"/>
      <c r="R121" s="262"/>
      <c r="S121" s="262"/>
      <c r="T121" s="263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4" t="s">
        <v>139</v>
      </c>
      <c r="AU121" s="264" t="s">
        <v>76</v>
      </c>
      <c r="AV121" s="15" t="s">
        <v>135</v>
      </c>
      <c r="AW121" s="15" t="s">
        <v>31</v>
      </c>
      <c r="AX121" s="15" t="s">
        <v>14</v>
      </c>
      <c r="AY121" s="264" t="s">
        <v>128</v>
      </c>
    </row>
    <row r="122" s="2" customFormat="1" ht="16.5" customHeight="1">
      <c r="A122" s="40"/>
      <c r="B122" s="41"/>
      <c r="C122" s="214" t="s">
        <v>176</v>
      </c>
      <c r="D122" s="214" t="s">
        <v>130</v>
      </c>
      <c r="E122" s="215" t="s">
        <v>177</v>
      </c>
      <c r="F122" s="216" t="s">
        <v>178</v>
      </c>
      <c r="G122" s="217" t="s">
        <v>179</v>
      </c>
      <c r="H122" s="218">
        <v>260</v>
      </c>
      <c r="I122" s="219"/>
      <c r="J122" s="220">
        <f>ROUND(I122*H122,2)</f>
        <v>0</v>
      </c>
      <c r="K122" s="216" t="s">
        <v>19</v>
      </c>
      <c r="L122" s="46"/>
      <c r="M122" s="221" t="s">
        <v>19</v>
      </c>
      <c r="N122" s="222" t="s">
        <v>40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135</v>
      </c>
      <c r="AT122" s="225" t="s">
        <v>130</v>
      </c>
      <c r="AU122" s="225" t="s">
        <v>76</v>
      </c>
      <c r="AY122" s="19" t="s">
        <v>128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14</v>
      </c>
      <c r="BK122" s="226">
        <f>ROUND(I122*H122,2)</f>
        <v>0</v>
      </c>
      <c r="BL122" s="19" t="s">
        <v>135</v>
      </c>
      <c r="BM122" s="225" t="s">
        <v>180</v>
      </c>
    </row>
    <row r="123" s="2" customFormat="1" ht="66.75" customHeight="1">
      <c r="A123" s="40"/>
      <c r="B123" s="41"/>
      <c r="C123" s="214" t="s">
        <v>8</v>
      </c>
      <c r="D123" s="214" t="s">
        <v>130</v>
      </c>
      <c r="E123" s="215" t="s">
        <v>181</v>
      </c>
      <c r="F123" s="216" t="s">
        <v>182</v>
      </c>
      <c r="G123" s="217" t="s">
        <v>133</v>
      </c>
      <c r="H123" s="218">
        <v>74</v>
      </c>
      <c r="I123" s="219"/>
      <c r="J123" s="220">
        <f>ROUND(I123*H123,2)</f>
        <v>0</v>
      </c>
      <c r="K123" s="216" t="s">
        <v>134</v>
      </c>
      <c r="L123" s="46"/>
      <c r="M123" s="221" t="s">
        <v>19</v>
      </c>
      <c r="N123" s="222" t="s">
        <v>40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0.5</v>
      </c>
      <c r="T123" s="224">
        <f>S123*H123</f>
        <v>37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135</v>
      </c>
      <c r="AT123" s="225" t="s">
        <v>130</v>
      </c>
      <c r="AU123" s="225" t="s">
        <v>76</v>
      </c>
      <c r="AY123" s="19" t="s">
        <v>128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14</v>
      </c>
      <c r="BK123" s="226">
        <f>ROUND(I123*H123,2)</f>
        <v>0</v>
      </c>
      <c r="BL123" s="19" t="s">
        <v>135</v>
      </c>
      <c r="BM123" s="225" t="s">
        <v>183</v>
      </c>
    </row>
    <row r="124" s="2" customFormat="1">
      <c r="A124" s="40"/>
      <c r="B124" s="41"/>
      <c r="C124" s="42"/>
      <c r="D124" s="227" t="s">
        <v>137</v>
      </c>
      <c r="E124" s="42"/>
      <c r="F124" s="228" t="s">
        <v>184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137</v>
      </c>
      <c r="AU124" s="19" t="s">
        <v>76</v>
      </c>
    </row>
    <row r="125" s="14" customFormat="1">
      <c r="A125" s="14"/>
      <c r="B125" s="244"/>
      <c r="C125" s="245"/>
      <c r="D125" s="234" t="s">
        <v>139</v>
      </c>
      <c r="E125" s="246" t="s">
        <v>19</v>
      </c>
      <c r="F125" s="247" t="s">
        <v>185</v>
      </c>
      <c r="G125" s="245"/>
      <c r="H125" s="246" t="s">
        <v>19</v>
      </c>
      <c r="I125" s="248"/>
      <c r="J125" s="245"/>
      <c r="K125" s="245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139</v>
      </c>
      <c r="AU125" s="253" t="s">
        <v>76</v>
      </c>
      <c r="AV125" s="14" t="s">
        <v>14</v>
      </c>
      <c r="AW125" s="14" t="s">
        <v>31</v>
      </c>
      <c r="AX125" s="14" t="s">
        <v>69</v>
      </c>
      <c r="AY125" s="253" t="s">
        <v>128</v>
      </c>
    </row>
    <row r="126" s="13" customFormat="1">
      <c r="A126" s="13"/>
      <c r="B126" s="232"/>
      <c r="C126" s="233"/>
      <c r="D126" s="234" t="s">
        <v>139</v>
      </c>
      <c r="E126" s="235" t="s">
        <v>19</v>
      </c>
      <c r="F126" s="236" t="s">
        <v>186</v>
      </c>
      <c r="G126" s="233"/>
      <c r="H126" s="237">
        <v>74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139</v>
      </c>
      <c r="AU126" s="243" t="s">
        <v>76</v>
      </c>
      <c r="AV126" s="13" t="s">
        <v>76</v>
      </c>
      <c r="AW126" s="13" t="s">
        <v>31</v>
      </c>
      <c r="AX126" s="13" t="s">
        <v>14</v>
      </c>
      <c r="AY126" s="243" t="s">
        <v>128</v>
      </c>
    </row>
    <row r="127" s="2" customFormat="1" ht="16.5" customHeight="1">
      <c r="A127" s="40"/>
      <c r="B127" s="41"/>
      <c r="C127" s="214" t="s">
        <v>155</v>
      </c>
      <c r="D127" s="214" t="s">
        <v>130</v>
      </c>
      <c r="E127" s="215" t="s">
        <v>187</v>
      </c>
      <c r="F127" s="216" t="s">
        <v>188</v>
      </c>
      <c r="G127" s="217" t="s">
        <v>179</v>
      </c>
      <c r="H127" s="218">
        <v>10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40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135</v>
      </c>
      <c r="AT127" s="225" t="s">
        <v>130</v>
      </c>
      <c r="AU127" s="225" t="s">
        <v>76</v>
      </c>
      <c r="AY127" s="19" t="s">
        <v>128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14</v>
      </c>
      <c r="BK127" s="226">
        <f>ROUND(I127*H127,2)</f>
        <v>0</v>
      </c>
      <c r="BL127" s="19" t="s">
        <v>135</v>
      </c>
      <c r="BM127" s="225" t="s">
        <v>189</v>
      </c>
    </row>
    <row r="128" s="14" customFormat="1">
      <c r="A128" s="14"/>
      <c r="B128" s="244"/>
      <c r="C128" s="245"/>
      <c r="D128" s="234" t="s">
        <v>139</v>
      </c>
      <c r="E128" s="246" t="s">
        <v>19</v>
      </c>
      <c r="F128" s="247" t="s">
        <v>190</v>
      </c>
      <c r="G128" s="245"/>
      <c r="H128" s="246" t="s">
        <v>19</v>
      </c>
      <c r="I128" s="248"/>
      <c r="J128" s="245"/>
      <c r="K128" s="245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139</v>
      </c>
      <c r="AU128" s="253" t="s">
        <v>76</v>
      </c>
      <c r="AV128" s="14" t="s">
        <v>14</v>
      </c>
      <c r="AW128" s="14" t="s">
        <v>31</v>
      </c>
      <c r="AX128" s="14" t="s">
        <v>69</v>
      </c>
      <c r="AY128" s="253" t="s">
        <v>128</v>
      </c>
    </row>
    <row r="129" s="13" customFormat="1">
      <c r="A129" s="13"/>
      <c r="B129" s="232"/>
      <c r="C129" s="233"/>
      <c r="D129" s="234" t="s">
        <v>139</v>
      </c>
      <c r="E129" s="235" t="s">
        <v>19</v>
      </c>
      <c r="F129" s="236" t="s">
        <v>191</v>
      </c>
      <c r="G129" s="233"/>
      <c r="H129" s="237">
        <v>10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139</v>
      </c>
      <c r="AU129" s="243" t="s">
        <v>76</v>
      </c>
      <c r="AV129" s="13" t="s">
        <v>76</v>
      </c>
      <c r="AW129" s="13" t="s">
        <v>31</v>
      </c>
      <c r="AX129" s="13" t="s">
        <v>69</v>
      </c>
      <c r="AY129" s="243" t="s">
        <v>128</v>
      </c>
    </row>
    <row r="130" s="15" customFormat="1">
      <c r="A130" s="15"/>
      <c r="B130" s="254"/>
      <c r="C130" s="255"/>
      <c r="D130" s="234" t="s">
        <v>139</v>
      </c>
      <c r="E130" s="256" t="s">
        <v>19</v>
      </c>
      <c r="F130" s="257" t="s">
        <v>147</v>
      </c>
      <c r="G130" s="255"/>
      <c r="H130" s="258">
        <v>10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4" t="s">
        <v>139</v>
      </c>
      <c r="AU130" s="264" t="s">
        <v>76</v>
      </c>
      <c r="AV130" s="15" t="s">
        <v>135</v>
      </c>
      <c r="AW130" s="15" t="s">
        <v>31</v>
      </c>
      <c r="AX130" s="15" t="s">
        <v>14</v>
      </c>
      <c r="AY130" s="264" t="s">
        <v>128</v>
      </c>
    </row>
    <row r="131" s="12" customFormat="1" ht="22.8" customHeight="1">
      <c r="A131" s="12"/>
      <c r="B131" s="198"/>
      <c r="C131" s="199"/>
      <c r="D131" s="200" t="s">
        <v>68</v>
      </c>
      <c r="E131" s="212" t="s">
        <v>166</v>
      </c>
      <c r="F131" s="212" t="s">
        <v>192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P132</f>
        <v>0</v>
      </c>
      <c r="Q131" s="206"/>
      <c r="R131" s="207">
        <f>R132</f>
        <v>0</v>
      </c>
      <c r="S131" s="206"/>
      <c r="T131" s="208">
        <f>T132</f>
        <v>21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14</v>
      </c>
      <c r="AT131" s="210" t="s">
        <v>68</v>
      </c>
      <c r="AU131" s="210" t="s">
        <v>14</v>
      </c>
      <c r="AY131" s="209" t="s">
        <v>128</v>
      </c>
      <c r="BK131" s="211">
        <f>BK132</f>
        <v>0</v>
      </c>
    </row>
    <row r="132" s="12" customFormat="1" ht="20.88" customHeight="1">
      <c r="A132" s="12"/>
      <c r="B132" s="198"/>
      <c r="C132" s="199"/>
      <c r="D132" s="200" t="s">
        <v>68</v>
      </c>
      <c r="E132" s="212" t="s">
        <v>193</v>
      </c>
      <c r="F132" s="212" t="s">
        <v>194</v>
      </c>
      <c r="G132" s="199"/>
      <c r="H132" s="199"/>
      <c r="I132" s="202"/>
      <c r="J132" s="213">
        <f>BK132</f>
        <v>0</v>
      </c>
      <c r="K132" s="199"/>
      <c r="L132" s="204"/>
      <c r="M132" s="205"/>
      <c r="N132" s="206"/>
      <c r="O132" s="206"/>
      <c r="P132" s="207">
        <f>SUM(P133:P139)</f>
        <v>0</v>
      </c>
      <c r="Q132" s="206"/>
      <c r="R132" s="207">
        <f>SUM(R133:R139)</f>
        <v>0</v>
      </c>
      <c r="S132" s="206"/>
      <c r="T132" s="208">
        <f>SUM(T133:T139)</f>
        <v>21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9" t="s">
        <v>14</v>
      </c>
      <c r="AT132" s="210" t="s">
        <v>68</v>
      </c>
      <c r="AU132" s="210" t="s">
        <v>76</v>
      </c>
      <c r="AY132" s="209" t="s">
        <v>128</v>
      </c>
      <c r="BK132" s="211">
        <f>SUM(BK133:BK139)</f>
        <v>0</v>
      </c>
    </row>
    <row r="133" s="2" customFormat="1" ht="16.5" customHeight="1">
      <c r="A133" s="40"/>
      <c r="B133" s="41"/>
      <c r="C133" s="214" t="s">
        <v>172</v>
      </c>
      <c r="D133" s="214" t="s">
        <v>130</v>
      </c>
      <c r="E133" s="215" t="s">
        <v>195</v>
      </c>
      <c r="F133" s="216" t="s">
        <v>196</v>
      </c>
      <c r="G133" s="217" t="s">
        <v>179</v>
      </c>
      <c r="H133" s="218">
        <v>5.5</v>
      </c>
      <c r="I133" s="219"/>
      <c r="J133" s="220">
        <f>ROUND(I133*H133,2)</f>
        <v>0</v>
      </c>
      <c r="K133" s="216" t="s">
        <v>134</v>
      </c>
      <c r="L133" s="46"/>
      <c r="M133" s="221" t="s">
        <v>19</v>
      </c>
      <c r="N133" s="222" t="s">
        <v>40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2</v>
      </c>
      <c r="T133" s="224">
        <f>S133*H133</f>
        <v>11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135</v>
      </c>
      <c r="AT133" s="225" t="s">
        <v>130</v>
      </c>
      <c r="AU133" s="225" t="s">
        <v>148</v>
      </c>
      <c r="AY133" s="19" t="s">
        <v>128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14</v>
      </c>
      <c r="BK133" s="226">
        <f>ROUND(I133*H133,2)</f>
        <v>0</v>
      </c>
      <c r="BL133" s="19" t="s">
        <v>135</v>
      </c>
      <c r="BM133" s="225" t="s">
        <v>197</v>
      </c>
    </row>
    <row r="134" s="2" customFormat="1">
      <c r="A134" s="40"/>
      <c r="B134" s="41"/>
      <c r="C134" s="42"/>
      <c r="D134" s="227" t="s">
        <v>137</v>
      </c>
      <c r="E134" s="42"/>
      <c r="F134" s="228" t="s">
        <v>198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137</v>
      </c>
      <c r="AU134" s="19" t="s">
        <v>148</v>
      </c>
    </row>
    <row r="135" s="14" customFormat="1">
      <c r="A135" s="14"/>
      <c r="B135" s="244"/>
      <c r="C135" s="245"/>
      <c r="D135" s="234" t="s">
        <v>139</v>
      </c>
      <c r="E135" s="246" t="s">
        <v>19</v>
      </c>
      <c r="F135" s="247" t="s">
        <v>199</v>
      </c>
      <c r="G135" s="245"/>
      <c r="H135" s="246" t="s">
        <v>19</v>
      </c>
      <c r="I135" s="248"/>
      <c r="J135" s="245"/>
      <c r="K135" s="245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139</v>
      </c>
      <c r="AU135" s="253" t="s">
        <v>148</v>
      </c>
      <c r="AV135" s="14" t="s">
        <v>14</v>
      </c>
      <c r="AW135" s="14" t="s">
        <v>31</v>
      </c>
      <c r="AX135" s="14" t="s">
        <v>69</v>
      </c>
      <c r="AY135" s="253" t="s">
        <v>128</v>
      </c>
    </row>
    <row r="136" s="13" customFormat="1">
      <c r="A136" s="13"/>
      <c r="B136" s="232"/>
      <c r="C136" s="233"/>
      <c r="D136" s="234" t="s">
        <v>139</v>
      </c>
      <c r="E136" s="235" t="s">
        <v>19</v>
      </c>
      <c r="F136" s="236" t="s">
        <v>200</v>
      </c>
      <c r="G136" s="233"/>
      <c r="H136" s="237">
        <v>5.5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139</v>
      </c>
      <c r="AU136" s="243" t="s">
        <v>148</v>
      </c>
      <c r="AV136" s="13" t="s">
        <v>76</v>
      </c>
      <c r="AW136" s="13" t="s">
        <v>31</v>
      </c>
      <c r="AX136" s="13" t="s">
        <v>69</v>
      </c>
      <c r="AY136" s="243" t="s">
        <v>128</v>
      </c>
    </row>
    <row r="137" s="15" customFormat="1">
      <c r="A137" s="15"/>
      <c r="B137" s="254"/>
      <c r="C137" s="255"/>
      <c r="D137" s="234" t="s">
        <v>139</v>
      </c>
      <c r="E137" s="256" t="s">
        <v>19</v>
      </c>
      <c r="F137" s="257" t="s">
        <v>147</v>
      </c>
      <c r="G137" s="255"/>
      <c r="H137" s="258">
        <v>5.5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139</v>
      </c>
      <c r="AU137" s="264" t="s">
        <v>148</v>
      </c>
      <c r="AV137" s="15" t="s">
        <v>135</v>
      </c>
      <c r="AW137" s="15" t="s">
        <v>31</v>
      </c>
      <c r="AX137" s="15" t="s">
        <v>14</v>
      </c>
      <c r="AY137" s="264" t="s">
        <v>128</v>
      </c>
    </row>
    <row r="138" s="2" customFormat="1" ht="24.15" customHeight="1">
      <c r="A138" s="40"/>
      <c r="B138" s="41"/>
      <c r="C138" s="214" t="s">
        <v>201</v>
      </c>
      <c r="D138" s="214" t="s">
        <v>130</v>
      </c>
      <c r="E138" s="215" t="s">
        <v>202</v>
      </c>
      <c r="F138" s="216" t="s">
        <v>203</v>
      </c>
      <c r="G138" s="217" t="s">
        <v>204</v>
      </c>
      <c r="H138" s="218">
        <v>1</v>
      </c>
      <c r="I138" s="219"/>
      <c r="J138" s="220">
        <f>ROUND(I138*H138,2)</f>
        <v>0</v>
      </c>
      <c r="K138" s="216" t="s">
        <v>19</v>
      </c>
      <c r="L138" s="46"/>
      <c r="M138" s="221" t="s">
        <v>19</v>
      </c>
      <c r="N138" s="222" t="s">
        <v>40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135</v>
      </c>
      <c r="AT138" s="225" t="s">
        <v>130</v>
      </c>
      <c r="AU138" s="225" t="s">
        <v>148</v>
      </c>
      <c r="AY138" s="19" t="s">
        <v>128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14</v>
      </c>
      <c r="BK138" s="226">
        <f>ROUND(I138*H138,2)</f>
        <v>0</v>
      </c>
      <c r="BL138" s="19" t="s">
        <v>135</v>
      </c>
      <c r="BM138" s="225" t="s">
        <v>205</v>
      </c>
    </row>
    <row r="139" s="2" customFormat="1" ht="24.15" customHeight="1">
      <c r="A139" s="40"/>
      <c r="B139" s="41"/>
      <c r="C139" s="214" t="s">
        <v>180</v>
      </c>
      <c r="D139" s="214" t="s">
        <v>130</v>
      </c>
      <c r="E139" s="215" t="s">
        <v>206</v>
      </c>
      <c r="F139" s="216" t="s">
        <v>207</v>
      </c>
      <c r="G139" s="217" t="s">
        <v>204</v>
      </c>
      <c r="H139" s="218">
        <v>1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40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10</v>
      </c>
      <c r="T139" s="224">
        <f>S139*H139</f>
        <v>10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135</v>
      </c>
      <c r="AT139" s="225" t="s">
        <v>130</v>
      </c>
      <c r="AU139" s="225" t="s">
        <v>148</v>
      </c>
      <c r="AY139" s="19" t="s">
        <v>128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14</v>
      </c>
      <c r="BK139" s="226">
        <f>ROUND(I139*H139,2)</f>
        <v>0</v>
      </c>
      <c r="BL139" s="19" t="s">
        <v>135</v>
      </c>
      <c r="BM139" s="225" t="s">
        <v>208</v>
      </c>
    </row>
    <row r="140" s="12" customFormat="1" ht="22.8" customHeight="1">
      <c r="A140" s="12"/>
      <c r="B140" s="198"/>
      <c r="C140" s="199"/>
      <c r="D140" s="200" t="s">
        <v>68</v>
      </c>
      <c r="E140" s="212" t="s">
        <v>209</v>
      </c>
      <c r="F140" s="212" t="s">
        <v>210</v>
      </c>
      <c r="G140" s="199"/>
      <c r="H140" s="199"/>
      <c r="I140" s="202"/>
      <c r="J140" s="213">
        <f>BK140</f>
        <v>0</v>
      </c>
      <c r="K140" s="199"/>
      <c r="L140" s="204"/>
      <c r="M140" s="205"/>
      <c r="N140" s="206"/>
      <c r="O140" s="206"/>
      <c r="P140" s="207">
        <f>SUM(P141:P170)</f>
        <v>0</v>
      </c>
      <c r="Q140" s="206"/>
      <c r="R140" s="207">
        <f>SUM(R141:R170)</f>
        <v>0</v>
      </c>
      <c r="S140" s="206"/>
      <c r="T140" s="208">
        <f>SUM(T141:T170)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14</v>
      </c>
      <c r="AT140" s="210" t="s">
        <v>68</v>
      </c>
      <c r="AU140" s="210" t="s">
        <v>14</v>
      </c>
      <c r="AY140" s="209" t="s">
        <v>128</v>
      </c>
      <c r="BK140" s="211">
        <f>SUM(BK141:BK170)</f>
        <v>0</v>
      </c>
    </row>
    <row r="141" s="2" customFormat="1" ht="37.8" customHeight="1">
      <c r="A141" s="40"/>
      <c r="B141" s="41"/>
      <c r="C141" s="214" t="s">
        <v>211</v>
      </c>
      <c r="D141" s="214" t="s">
        <v>130</v>
      </c>
      <c r="E141" s="215" t="s">
        <v>212</v>
      </c>
      <c r="F141" s="216" t="s">
        <v>213</v>
      </c>
      <c r="G141" s="217" t="s">
        <v>214</v>
      </c>
      <c r="H141" s="218">
        <v>37</v>
      </c>
      <c r="I141" s="219"/>
      <c r="J141" s="220">
        <f>ROUND(I141*H141,2)</f>
        <v>0</v>
      </c>
      <c r="K141" s="216" t="s">
        <v>134</v>
      </c>
      <c r="L141" s="46"/>
      <c r="M141" s="221" t="s">
        <v>19</v>
      </c>
      <c r="N141" s="222" t="s">
        <v>40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135</v>
      </c>
      <c r="AT141" s="225" t="s">
        <v>130</v>
      </c>
      <c r="AU141" s="225" t="s">
        <v>76</v>
      </c>
      <c r="AY141" s="19" t="s">
        <v>128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14</v>
      </c>
      <c r="BK141" s="226">
        <f>ROUND(I141*H141,2)</f>
        <v>0</v>
      </c>
      <c r="BL141" s="19" t="s">
        <v>135</v>
      </c>
      <c r="BM141" s="225" t="s">
        <v>215</v>
      </c>
    </row>
    <row r="142" s="2" customFormat="1">
      <c r="A142" s="40"/>
      <c r="B142" s="41"/>
      <c r="C142" s="42"/>
      <c r="D142" s="227" t="s">
        <v>137</v>
      </c>
      <c r="E142" s="42"/>
      <c r="F142" s="228" t="s">
        <v>216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137</v>
      </c>
      <c r="AU142" s="19" t="s">
        <v>76</v>
      </c>
    </row>
    <row r="143" s="2" customFormat="1" ht="49.05" customHeight="1">
      <c r="A143" s="40"/>
      <c r="B143" s="41"/>
      <c r="C143" s="214" t="s">
        <v>208</v>
      </c>
      <c r="D143" s="214" t="s">
        <v>130</v>
      </c>
      <c r="E143" s="215" t="s">
        <v>217</v>
      </c>
      <c r="F143" s="216" t="s">
        <v>218</v>
      </c>
      <c r="G143" s="217" t="s">
        <v>214</v>
      </c>
      <c r="H143" s="218">
        <v>555</v>
      </c>
      <c r="I143" s="219"/>
      <c r="J143" s="220">
        <f>ROUND(I143*H143,2)</f>
        <v>0</v>
      </c>
      <c r="K143" s="216" t="s">
        <v>134</v>
      </c>
      <c r="L143" s="46"/>
      <c r="M143" s="221" t="s">
        <v>19</v>
      </c>
      <c r="N143" s="222" t="s">
        <v>40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135</v>
      </c>
      <c r="AT143" s="225" t="s">
        <v>130</v>
      </c>
      <c r="AU143" s="225" t="s">
        <v>76</v>
      </c>
      <c r="AY143" s="19" t="s">
        <v>128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14</v>
      </c>
      <c r="BK143" s="226">
        <f>ROUND(I143*H143,2)</f>
        <v>0</v>
      </c>
      <c r="BL143" s="19" t="s">
        <v>135</v>
      </c>
      <c r="BM143" s="225" t="s">
        <v>219</v>
      </c>
    </row>
    <row r="144" s="2" customFormat="1">
      <c r="A144" s="40"/>
      <c r="B144" s="41"/>
      <c r="C144" s="42"/>
      <c r="D144" s="227" t="s">
        <v>137</v>
      </c>
      <c r="E144" s="42"/>
      <c r="F144" s="228" t="s">
        <v>220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137</v>
      </c>
      <c r="AU144" s="19" t="s">
        <v>76</v>
      </c>
    </row>
    <row r="145" s="13" customFormat="1">
      <c r="A145" s="13"/>
      <c r="B145" s="232"/>
      <c r="C145" s="233"/>
      <c r="D145" s="234" t="s">
        <v>139</v>
      </c>
      <c r="E145" s="233"/>
      <c r="F145" s="236" t="s">
        <v>221</v>
      </c>
      <c r="G145" s="233"/>
      <c r="H145" s="237">
        <v>555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139</v>
      </c>
      <c r="AU145" s="243" t="s">
        <v>76</v>
      </c>
      <c r="AV145" s="13" t="s">
        <v>76</v>
      </c>
      <c r="AW145" s="13" t="s">
        <v>4</v>
      </c>
      <c r="AX145" s="13" t="s">
        <v>14</v>
      </c>
      <c r="AY145" s="243" t="s">
        <v>128</v>
      </c>
    </row>
    <row r="146" s="2" customFormat="1" ht="37.8" customHeight="1">
      <c r="A146" s="40"/>
      <c r="B146" s="41"/>
      <c r="C146" s="214" t="s">
        <v>222</v>
      </c>
      <c r="D146" s="214" t="s">
        <v>130</v>
      </c>
      <c r="E146" s="215" t="s">
        <v>223</v>
      </c>
      <c r="F146" s="216" t="s">
        <v>224</v>
      </c>
      <c r="G146" s="217" t="s">
        <v>214</v>
      </c>
      <c r="H146" s="218">
        <v>11</v>
      </c>
      <c r="I146" s="219"/>
      <c r="J146" s="220">
        <f>ROUND(I146*H146,2)</f>
        <v>0</v>
      </c>
      <c r="K146" s="216" t="s">
        <v>134</v>
      </c>
      <c r="L146" s="46"/>
      <c r="M146" s="221" t="s">
        <v>19</v>
      </c>
      <c r="N146" s="222" t="s">
        <v>40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135</v>
      </c>
      <c r="AT146" s="225" t="s">
        <v>130</v>
      </c>
      <c r="AU146" s="225" t="s">
        <v>76</v>
      </c>
      <c r="AY146" s="19" t="s">
        <v>128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14</v>
      </c>
      <c r="BK146" s="226">
        <f>ROUND(I146*H146,2)</f>
        <v>0</v>
      </c>
      <c r="BL146" s="19" t="s">
        <v>135</v>
      </c>
      <c r="BM146" s="225" t="s">
        <v>225</v>
      </c>
    </row>
    <row r="147" s="2" customFormat="1">
      <c r="A147" s="40"/>
      <c r="B147" s="41"/>
      <c r="C147" s="42"/>
      <c r="D147" s="227" t="s">
        <v>137</v>
      </c>
      <c r="E147" s="42"/>
      <c r="F147" s="228" t="s">
        <v>226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137</v>
      </c>
      <c r="AU147" s="19" t="s">
        <v>76</v>
      </c>
    </row>
    <row r="148" s="2" customFormat="1" ht="49.05" customHeight="1">
      <c r="A148" s="40"/>
      <c r="B148" s="41"/>
      <c r="C148" s="214" t="s">
        <v>197</v>
      </c>
      <c r="D148" s="214" t="s">
        <v>130</v>
      </c>
      <c r="E148" s="215" t="s">
        <v>227</v>
      </c>
      <c r="F148" s="216" t="s">
        <v>228</v>
      </c>
      <c r="G148" s="217" t="s">
        <v>214</v>
      </c>
      <c r="H148" s="218">
        <v>165</v>
      </c>
      <c r="I148" s="219"/>
      <c r="J148" s="220">
        <f>ROUND(I148*H148,2)</f>
        <v>0</v>
      </c>
      <c r="K148" s="216" t="s">
        <v>134</v>
      </c>
      <c r="L148" s="46"/>
      <c r="M148" s="221" t="s">
        <v>19</v>
      </c>
      <c r="N148" s="222" t="s">
        <v>40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135</v>
      </c>
      <c r="AT148" s="225" t="s">
        <v>130</v>
      </c>
      <c r="AU148" s="225" t="s">
        <v>76</v>
      </c>
      <c r="AY148" s="19" t="s">
        <v>128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14</v>
      </c>
      <c r="BK148" s="226">
        <f>ROUND(I148*H148,2)</f>
        <v>0</v>
      </c>
      <c r="BL148" s="19" t="s">
        <v>135</v>
      </c>
      <c r="BM148" s="225" t="s">
        <v>229</v>
      </c>
    </row>
    <row r="149" s="2" customFormat="1">
      <c r="A149" s="40"/>
      <c r="B149" s="41"/>
      <c r="C149" s="42"/>
      <c r="D149" s="227" t="s">
        <v>137</v>
      </c>
      <c r="E149" s="42"/>
      <c r="F149" s="228" t="s">
        <v>230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137</v>
      </c>
      <c r="AU149" s="19" t="s">
        <v>76</v>
      </c>
    </row>
    <row r="150" s="13" customFormat="1">
      <c r="A150" s="13"/>
      <c r="B150" s="232"/>
      <c r="C150" s="233"/>
      <c r="D150" s="234" t="s">
        <v>139</v>
      </c>
      <c r="E150" s="233"/>
      <c r="F150" s="236" t="s">
        <v>231</v>
      </c>
      <c r="G150" s="233"/>
      <c r="H150" s="237">
        <v>165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139</v>
      </c>
      <c r="AU150" s="243" t="s">
        <v>76</v>
      </c>
      <c r="AV150" s="13" t="s">
        <v>76</v>
      </c>
      <c r="AW150" s="13" t="s">
        <v>4</v>
      </c>
      <c r="AX150" s="13" t="s">
        <v>14</v>
      </c>
      <c r="AY150" s="243" t="s">
        <v>128</v>
      </c>
    </row>
    <row r="151" s="2" customFormat="1" ht="37.8" customHeight="1">
      <c r="A151" s="40"/>
      <c r="B151" s="41"/>
      <c r="C151" s="214" t="s">
        <v>7</v>
      </c>
      <c r="D151" s="214" t="s">
        <v>130</v>
      </c>
      <c r="E151" s="215" t="s">
        <v>232</v>
      </c>
      <c r="F151" s="216" t="s">
        <v>233</v>
      </c>
      <c r="G151" s="217" t="s">
        <v>214</v>
      </c>
      <c r="H151" s="218">
        <v>11.65</v>
      </c>
      <c r="I151" s="219"/>
      <c r="J151" s="220">
        <f>ROUND(I151*H151,2)</f>
        <v>0</v>
      </c>
      <c r="K151" s="216" t="s">
        <v>134</v>
      </c>
      <c r="L151" s="46"/>
      <c r="M151" s="221" t="s">
        <v>19</v>
      </c>
      <c r="N151" s="222" t="s">
        <v>40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135</v>
      </c>
      <c r="AT151" s="225" t="s">
        <v>130</v>
      </c>
      <c r="AU151" s="225" t="s">
        <v>76</v>
      </c>
      <c r="AY151" s="19" t="s">
        <v>128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14</v>
      </c>
      <c r="BK151" s="226">
        <f>ROUND(I151*H151,2)</f>
        <v>0</v>
      </c>
      <c r="BL151" s="19" t="s">
        <v>135</v>
      </c>
      <c r="BM151" s="225" t="s">
        <v>234</v>
      </c>
    </row>
    <row r="152" s="2" customFormat="1">
      <c r="A152" s="40"/>
      <c r="B152" s="41"/>
      <c r="C152" s="42"/>
      <c r="D152" s="227" t="s">
        <v>137</v>
      </c>
      <c r="E152" s="42"/>
      <c r="F152" s="228" t="s">
        <v>235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137</v>
      </c>
      <c r="AU152" s="19" t="s">
        <v>76</v>
      </c>
    </row>
    <row r="153" s="2" customFormat="1" ht="49.05" customHeight="1">
      <c r="A153" s="40"/>
      <c r="B153" s="41"/>
      <c r="C153" s="214" t="s">
        <v>236</v>
      </c>
      <c r="D153" s="214" t="s">
        <v>130</v>
      </c>
      <c r="E153" s="215" t="s">
        <v>237</v>
      </c>
      <c r="F153" s="216" t="s">
        <v>238</v>
      </c>
      <c r="G153" s="217" t="s">
        <v>214</v>
      </c>
      <c r="H153" s="218">
        <v>174.75</v>
      </c>
      <c r="I153" s="219"/>
      <c r="J153" s="220">
        <f>ROUND(I153*H153,2)</f>
        <v>0</v>
      </c>
      <c r="K153" s="216" t="s">
        <v>134</v>
      </c>
      <c r="L153" s="46"/>
      <c r="M153" s="221" t="s">
        <v>19</v>
      </c>
      <c r="N153" s="222" t="s">
        <v>40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135</v>
      </c>
      <c r="AT153" s="225" t="s">
        <v>130</v>
      </c>
      <c r="AU153" s="225" t="s">
        <v>76</v>
      </c>
      <c r="AY153" s="19" t="s">
        <v>128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14</v>
      </c>
      <c r="BK153" s="226">
        <f>ROUND(I153*H153,2)</f>
        <v>0</v>
      </c>
      <c r="BL153" s="19" t="s">
        <v>135</v>
      </c>
      <c r="BM153" s="225" t="s">
        <v>239</v>
      </c>
    </row>
    <row r="154" s="2" customFormat="1">
      <c r="A154" s="40"/>
      <c r="B154" s="41"/>
      <c r="C154" s="42"/>
      <c r="D154" s="227" t="s">
        <v>137</v>
      </c>
      <c r="E154" s="42"/>
      <c r="F154" s="228" t="s">
        <v>240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</v>
      </c>
      <c r="AU154" s="19" t="s">
        <v>76</v>
      </c>
    </row>
    <row r="155" s="13" customFormat="1">
      <c r="A155" s="13"/>
      <c r="B155" s="232"/>
      <c r="C155" s="233"/>
      <c r="D155" s="234" t="s">
        <v>139</v>
      </c>
      <c r="E155" s="233"/>
      <c r="F155" s="236" t="s">
        <v>241</v>
      </c>
      <c r="G155" s="233"/>
      <c r="H155" s="237">
        <v>174.75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139</v>
      </c>
      <c r="AU155" s="243" t="s">
        <v>76</v>
      </c>
      <c r="AV155" s="13" t="s">
        <v>76</v>
      </c>
      <c r="AW155" s="13" t="s">
        <v>4</v>
      </c>
      <c r="AX155" s="13" t="s">
        <v>14</v>
      </c>
      <c r="AY155" s="243" t="s">
        <v>128</v>
      </c>
    </row>
    <row r="156" s="2" customFormat="1" ht="24.15" customHeight="1">
      <c r="A156" s="40"/>
      <c r="B156" s="41"/>
      <c r="C156" s="214" t="s">
        <v>242</v>
      </c>
      <c r="D156" s="214" t="s">
        <v>130</v>
      </c>
      <c r="E156" s="215" t="s">
        <v>243</v>
      </c>
      <c r="F156" s="216" t="s">
        <v>244</v>
      </c>
      <c r="G156" s="217" t="s">
        <v>214</v>
      </c>
      <c r="H156" s="218">
        <v>48</v>
      </c>
      <c r="I156" s="219"/>
      <c r="J156" s="220">
        <f>ROUND(I156*H156,2)</f>
        <v>0</v>
      </c>
      <c r="K156" s="216" t="s">
        <v>134</v>
      </c>
      <c r="L156" s="46"/>
      <c r="M156" s="221" t="s">
        <v>19</v>
      </c>
      <c r="N156" s="222" t="s">
        <v>40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135</v>
      </c>
      <c r="AT156" s="225" t="s">
        <v>130</v>
      </c>
      <c r="AU156" s="225" t="s">
        <v>76</v>
      </c>
      <c r="AY156" s="19" t="s">
        <v>128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14</v>
      </c>
      <c r="BK156" s="226">
        <f>ROUND(I156*H156,2)</f>
        <v>0</v>
      </c>
      <c r="BL156" s="19" t="s">
        <v>135</v>
      </c>
      <c r="BM156" s="225" t="s">
        <v>245</v>
      </c>
    </row>
    <row r="157" s="2" customFormat="1">
      <c r="A157" s="40"/>
      <c r="B157" s="41"/>
      <c r="C157" s="42"/>
      <c r="D157" s="227" t="s">
        <v>137</v>
      </c>
      <c r="E157" s="42"/>
      <c r="F157" s="228" t="s">
        <v>246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</v>
      </c>
      <c r="AU157" s="19" t="s">
        <v>76</v>
      </c>
    </row>
    <row r="158" s="2" customFormat="1" ht="24.15" customHeight="1">
      <c r="A158" s="40"/>
      <c r="B158" s="41"/>
      <c r="C158" s="214" t="s">
        <v>205</v>
      </c>
      <c r="D158" s="214" t="s">
        <v>130</v>
      </c>
      <c r="E158" s="215" t="s">
        <v>247</v>
      </c>
      <c r="F158" s="216" t="s">
        <v>248</v>
      </c>
      <c r="G158" s="217" t="s">
        <v>214</v>
      </c>
      <c r="H158" s="218">
        <v>11.65</v>
      </c>
      <c r="I158" s="219"/>
      <c r="J158" s="220">
        <f>ROUND(I158*H158,2)</f>
        <v>0</v>
      </c>
      <c r="K158" s="216" t="s">
        <v>134</v>
      </c>
      <c r="L158" s="46"/>
      <c r="M158" s="221" t="s">
        <v>19</v>
      </c>
      <c r="N158" s="222" t="s">
        <v>40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135</v>
      </c>
      <c r="AT158" s="225" t="s">
        <v>130</v>
      </c>
      <c r="AU158" s="225" t="s">
        <v>76</v>
      </c>
      <c r="AY158" s="19" t="s">
        <v>128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14</v>
      </c>
      <c r="BK158" s="226">
        <f>ROUND(I158*H158,2)</f>
        <v>0</v>
      </c>
      <c r="BL158" s="19" t="s">
        <v>135</v>
      </c>
      <c r="BM158" s="225" t="s">
        <v>249</v>
      </c>
    </row>
    <row r="159" s="2" customFormat="1">
      <c r="A159" s="40"/>
      <c r="B159" s="41"/>
      <c r="C159" s="42"/>
      <c r="D159" s="227" t="s">
        <v>137</v>
      </c>
      <c r="E159" s="42"/>
      <c r="F159" s="228" t="s">
        <v>250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137</v>
      </c>
      <c r="AU159" s="19" t="s">
        <v>76</v>
      </c>
    </row>
    <row r="160" s="2" customFormat="1" ht="44.25" customHeight="1">
      <c r="A160" s="40"/>
      <c r="B160" s="41"/>
      <c r="C160" s="214" t="s">
        <v>251</v>
      </c>
      <c r="D160" s="214" t="s">
        <v>130</v>
      </c>
      <c r="E160" s="215" t="s">
        <v>252</v>
      </c>
      <c r="F160" s="216" t="s">
        <v>253</v>
      </c>
      <c r="G160" s="217" t="s">
        <v>214</v>
      </c>
      <c r="H160" s="218">
        <v>11</v>
      </c>
      <c r="I160" s="219"/>
      <c r="J160" s="220">
        <f>ROUND(I160*H160,2)</f>
        <v>0</v>
      </c>
      <c r="K160" s="216" t="s">
        <v>134</v>
      </c>
      <c r="L160" s="46"/>
      <c r="M160" s="221" t="s">
        <v>19</v>
      </c>
      <c r="N160" s="222" t="s">
        <v>40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135</v>
      </c>
      <c r="AT160" s="225" t="s">
        <v>130</v>
      </c>
      <c r="AU160" s="225" t="s">
        <v>76</v>
      </c>
      <c r="AY160" s="19" t="s">
        <v>128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14</v>
      </c>
      <c r="BK160" s="226">
        <f>ROUND(I160*H160,2)</f>
        <v>0</v>
      </c>
      <c r="BL160" s="19" t="s">
        <v>135</v>
      </c>
      <c r="BM160" s="225" t="s">
        <v>254</v>
      </c>
    </row>
    <row r="161" s="2" customFormat="1">
      <c r="A161" s="40"/>
      <c r="B161" s="41"/>
      <c r="C161" s="42"/>
      <c r="D161" s="227" t="s">
        <v>137</v>
      </c>
      <c r="E161" s="42"/>
      <c r="F161" s="228" t="s">
        <v>255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137</v>
      </c>
      <c r="AU161" s="19" t="s">
        <v>76</v>
      </c>
    </row>
    <row r="162" s="2" customFormat="1" ht="44.25" customHeight="1">
      <c r="A162" s="40"/>
      <c r="B162" s="41"/>
      <c r="C162" s="214" t="s">
        <v>256</v>
      </c>
      <c r="D162" s="214" t="s">
        <v>130</v>
      </c>
      <c r="E162" s="215" t="s">
        <v>257</v>
      </c>
      <c r="F162" s="216" t="s">
        <v>258</v>
      </c>
      <c r="G162" s="217" t="s">
        <v>214</v>
      </c>
      <c r="H162" s="218">
        <v>37</v>
      </c>
      <c r="I162" s="219"/>
      <c r="J162" s="220">
        <f>ROUND(I162*H162,2)</f>
        <v>0</v>
      </c>
      <c r="K162" s="216" t="s">
        <v>134</v>
      </c>
      <c r="L162" s="46"/>
      <c r="M162" s="221" t="s">
        <v>19</v>
      </c>
      <c r="N162" s="222" t="s">
        <v>40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135</v>
      </c>
      <c r="AT162" s="225" t="s">
        <v>130</v>
      </c>
      <c r="AU162" s="225" t="s">
        <v>76</v>
      </c>
      <c r="AY162" s="19" t="s">
        <v>128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14</v>
      </c>
      <c r="BK162" s="226">
        <f>ROUND(I162*H162,2)</f>
        <v>0</v>
      </c>
      <c r="BL162" s="19" t="s">
        <v>135</v>
      </c>
      <c r="BM162" s="225" t="s">
        <v>259</v>
      </c>
    </row>
    <row r="163" s="2" customFormat="1">
      <c r="A163" s="40"/>
      <c r="B163" s="41"/>
      <c r="C163" s="42"/>
      <c r="D163" s="227" t="s">
        <v>137</v>
      </c>
      <c r="E163" s="42"/>
      <c r="F163" s="228" t="s">
        <v>260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137</v>
      </c>
      <c r="AU163" s="19" t="s">
        <v>76</v>
      </c>
    </row>
    <row r="164" s="2" customFormat="1" ht="16.5" customHeight="1">
      <c r="A164" s="40"/>
      <c r="B164" s="41"/>
      <c r="C164" s="214" t="s">
        <v>261</v>
      </c>
      <c r="D164" s="214" t="s">
        <v>130</v>
      </c>
      <c r="E164" s="215" t="s">
        <v>262</v>
      </c>
      <c r="F164" s="216" t="s">
        <v>263</v>
      </c>
      <c r="G164" s="217" t="s">
        <v>214</v>
      </c>
      <c r="H164" s="218">
        <v>1.6499999999999999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40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135</v>
      </c>
      <c r="AT164" s="225" t="s">
        <v>130</v>
      </c>
      <c r="AU164" s="225" t="s">
        <v>76</v>
      </c>
      <c r="AY164" s="19" t="s">
        <v>128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14</v>
      </c>
      <c r="BK164" s="226">
        <f>ROUND(I164*H164,2)</f>
        <v>0</v>
      </c>
      <c r="BL164" s="19" t="s">
        <v>135</v>
      </c>
      <c r="BM164" s="225" t="s">
        <v>264</v>
      </c>
    </row>
    <row r="165" s="14" customFormat="1">
      <c r="A165" s="14"/>
      <c r="B165" s="244"/>
      <c r="C165" s="245"/>
      <c r="D165" s="234" t="s">
        <v>139</v>
      </c>
      <c r="E165" s="246" t="s">
        <v>19</v>
      </c>
      <c r="F165" s="247" t="s">
        <v>265</v>
      </c>
      <c r="G165" s="245"/>
      <c r="H165" s="246" t="s">
        <v>19</v>
      </c>
      <c r="I165" s="248"/>
      <c r="J165" s="245"/>
      <c r="K165" s="245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139</v>
      </c>
      <c r="AU165" s="253" t="s">
        <v>76</v>
      </c>
      <c r="AV165" s="14" t="s">
        <v>14</v>
      </c>
      <c r="AW165" s="14" t="s">
        <v>31</v>
      </c>
      <c r="AX165" s="14" t="s">
        <v>69</v>
      </c>
      <c r="AY165" s="253" t="s">
        <v>128</v>
      </c>
    </row>
    <row r="166" s="14" customFormat="1">
      <c r="A166" s="14"/>
      <c r="B166" s="244"/>
      <c r="C166" s="245"/>
      <c r="D166" s="234" t="s">
        <v>139</v>
      </c>
      <c r="E166" s="246" t="s">
        <v>19</v>
      </c>
      <c r="F166" s="247" t="s">
        <v>266</v>
      </c>
      <c r="G166" s="245"/>
      <c r="H166" s="246" t="s">
        <v>19</v>
      </c>
      <c r="I166" s="248"/>
      <c r="J166" s="245"/>
      <c r="K166" s="245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139</v>
      </c>
      <c r="AU166" s="253" t="s">
        <v>76</v>
      </c>
      <c r="AV166" s="14" t="s">
        <v>14</v>
      </c>
      <c r="AW166" s="14" t="s">
        <v>31</v>
      </c>
      <c r="AX166" s="14" t="s">
        <v>69</v>
      </c>
      <c r="AY166" s="253" t="s">
        <v>128</v>
      </c>
    </row>
    <row r="167" s="13" customFormat="1">
      <c r="A167" s="13"/>
      <c r="B167" s="232"/>
      <c r="C167" s="233"/>
      <c r="D167" s="234" t="s">
        <v>139</v>
      </c>
      <c r="E167" s="235" t="s">
        <v>19</v>
      </c>
      <c r="F167" s="236" t="s">
        <v>267</v>
      </c>
      <c r="G167" s="233"/>
      <c r="H167" s="237">
        <v>1.6499999999999999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139</v>
      </c>
      <c r="AU167" s="243" t="s">
        <v>76</v>
      </c>
      <c r="AV167" s="13" t="s">
        <v>76</v>
      </c>
      <c r="AW167" s="13" t="s">
        <v>31</v>
      </c>
      <c r="AX167" s="13" t="s">
        <v>69</v>
      </c>
      <c r="AY167" s="243" t="s">
        <v>128</v>
      </c>
    </row>
    <row r="168" s="15" customFormat="1">
      <c r="A168" s="15"/>
      <c r="B168" s="254"/>
      <c r="C168" s="255"/>
      <c r="D168" s="234" t="s">
        <v>139</v>
      </c>
      <c r="E168" s="256" t="s">
        <v>19</v>
      </c>
      <c r="F168" s="257" t="s">
        <v>147</v>
      </c>
      <c r="G168" s="255"/>
      <c r="H168" s="258">
        <v>1.6499999999999999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4" t="s">
        <v>139</v>
      </c>
      <c r="AU168" s="264" t="s">
        <v>76</v>
      </c>
      <c r="AV168" s="15" t="s">
        <v>135</v>
      </c>
      <c r="AW168" s="15" t="s">
        <v>31</v>
      </c>
      <c r="AX168" s="15" t="s">
        <v>14</v>
      </c>
      <c r="AY168" s="264" t="s">
        <v>128</v>
      </c>
    </row>
    <row r="169" s="2" customFormat="1" ht="44.25" customHeight="1">
      <c r="A169" s="40"/>
      <c r="B169" s="41"/>
      <c r="C169" s="214" t="s">
        <v>268</v>
      </c>
      <c r="D169" s="214" t="s">
        <v>130</v>
      </c>
      <c r="E169" s="215" t="s">
        <v>269</v>
      </c>
      <c r="F169" s="216" t="s">
        <v>270</v>
      </c>
      <c r="G169" s="217" t="s">
        <v>214</v>
      </c>
      <c r="H169" s="218">
        <v>10</v>
      </c>
      <c r="I169" s="219"/>
      <c r="J169" s="220">
        <f>ROUND(I169*H169,2)</f>
        <v>0</v>
      </c>
      <c r="K169" s="216" t="s">
        <v>134</v>
      </c>
      <c r="L169" s="46"/>
      <c r="M169" s="221" t="s">
        <v>19</v>
      </c>
      <c r="N169" s="222" t="s">
        <v>40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135</v>
      </c>
      <c r="AT169" s="225" t="s">
        <v>130</v>
      </c>
      <c r="AU169" s="225" t="s">
        <v>76</v>
      </c>
      <c r="AY169" s="19" t="s">
        <v>128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14</v>
      </c>
      <c r="BK169" s="226">
        <f>ROUND(I169*H169,2)</f>
        <v>0</v>
      </c>
      <c r="BL169" s="19" t="s">
        <v>135</v>
      </c>
      <c r="BM169" s="225" t="s">
        <v>271</v>
      </c>
    </row>
    <row r="170" s="2" customFormat="1">
      <c r="A170" s="40"/>
      <c r="B170" s="41"/>
      <c r="C170" s="42"/>
      <c r="D170" s="227" t="s">
        <v>137</v>
      </c>
      <c r="E170" s="42"/>
      <c r="F170" s="228" t="s">
        <v>272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137</v>
      </c>
      <c r="AU170" s="19" t="s">
        <v>76</v>
      </c>
    </row>
    <row r="171" s="12" customFormat="1" ht="25.92" customHeight="1">
      <c r="A171" s="12"/>
      <c r="B171" s="198"/>
      <c r="C171" s="199"/>
      <c r="D171" s="200" t="s">
        <v>68</v>
      </c>
      <c r="E171" s="201" t="s">
        <v>273</v>
      </c>
      <c r="F171" s="201" t="s">
        <v>274</v>
      </c>
      <c r="G171" s="199"/>
      <c r="H171" s="199"/>
      <c r="I171" s="202"/>
      <c r="J171" s="203">
        <f>BK171</f>
        <v>0</v>
      </c>
      <c r="K171" s="199"/>
      <c r="L171" s="204"/>
      <c r="M171" s="205"/>
      <c r="N171" s="206"/>
      <c r="O171" s="206"/>
      <c r="P171" s="207">
        <f>P172</f>
        <v>0</v>
      </c>
      <c r="Q171" s="206"/>
      <c r="R171" s="207">
        <f>R172</f>
        <v>0</v>
      </c>
      <c r="S171" s="206"/>
      <c r="T171" s="208">
        <f>T172</f>
        <v>1.6500000000000001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9" t="s">
        <v>76</v>
      </c>
      <c r="AT171" s="210" t="s">
        <v>68</v>
      </c>
      <c r="AU171" s="210" t="s">
        <v>69</v>
      </c>
      <c r="AY171" s="209" t="s">
        <v>128</v>
      </c>
      <c r="BK171" s="211">
        <f>BK172</f>
        <v>0</v>
      </c>
    </row>
    <row r="172" s="12" customFormat="1" ht="22.8" customHeight="1">
      <c r="A172" s="12"/>
      <c r="B172" s="198"/>
      <c r="C172" s="199"/>
      <c r="D172" s="200" t="s">
        <v>68</v>
      </c>
      <c r="E172" s="212" t="s">
        <v>275</v>
      </c>
      <c r="F172" s="212" t="s">
        <v>276</v>
      </c>
      <c r="G172" s="199"/>
      <c r="H172" s="199"/>
      <c r="I172" s="202"/>
      <c r="J172" s="213">
        <f>BK172</f>
        <v>0</v>
      </c>
      <c r="K172" s="199"/>
      <c r="L172" s="204"/>
      <c r="M172" s="205"/>
      <c r="N172" s="206"/>
      <c r="O172" s="206"/>
      <c r="P172" s="207">
        <f>SUM(P173:P174)</f>
        <v>0</v>
      </c>
      <c r="Q172" s="206"/>
      <c r="R172" s="207">
        <f>SUM(R173:R174)</f>
        <v>0</v>
      </c>
      <c r="S172" s="206"/>
      <c r="T172" s="208">
        <f>SUM(T173:T174)</f>
        <v>1.6500000000000001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9" t="s">
        <v>76</v>
      </c>
      <c r="AT172" s="210" t="s">
        <v>68</v>
      </c>
      <c r="AU172" s="210" t="s">
        <v>14</v>
      </c>
      <c r="AY172" s="209" t="s">
        <v>128</v>
      </c>
      <c r="BK172" s="211">
        <f>SUM(BK173:BK174)</f>
        <v>0</v>
      </c>
    </row>
    <row r="173" s="2" customFormat="1" ht="33" customHeight="1">
      <c r="A173" s="40"/>
      <c r="B173" s="41"/>
      <c r="C173" s="214" t="s">
        <v>277</v>
      </c>
      <c r="D173" s="214" t="s">
        <v>130</v>
      </c>
      <c r="E173" s="215" t="s">
        <v>278</v>
      </c>
      <c r="F173" s="216" t="s">
        <v>279</v>
      </c>
      <c r="G173" s="217" t="s">
        <v>280</v>
      </c>
      <c r="H173" s="218">
        <v>1650</v>
      </c>
      <c r="I173" s="219"/>
      <c r="J173" s="220">
        <f>ROUND(I173*H173,2)</f>
        <v>0</v>
      </c>
      <c r="K173" s="216" t="s">
        <v>134</v>
      </c>
      <c r="L173" s="46"/>
      <c r="M173" s="221" t="s">
        <v>19</v>
      </c>
      <c r="N173" s="222" t="s">
        <v>40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0.001</v>
      </c>
      <c r="T173" s="224">
        <f>S173*H173</f>
        <v>1.6500000000000001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135</v>
      </c>
      <c r="AT173" s="225" t="s">
        <v>130</v>
      </c>
      <c r="AU173" s="225" t="s">
        <v>76</v>
      </c>
      <c r="AY173" s="19" t="s">
        <v>128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14</v>
      </c>
      <c r="BK173" s="226">
        <f>ROUND(I173*H173,2)</f>
        <v>0</v>
      </c>
      <c r="BL173" s="19" t="s">
        <v>135</v>
      </c>
      <c r="BM173" s="225" t="s">
        <v>256</v>
      </c>
    </row>
    <row r="174" s="2" customFormat="1">
      <c r="A174" s="40"/>
      <c r="B174" s="41"/>
      <c r="C174" s="42"/>
      <c r="D174" s="227" t="s">
        <v>137</v>
      </c>
      <c r="E174" s="42"/>
      <c r="F174" s="228" t="s">
        <v>281</v>
      </c>
      <c r="G174" s="42"/>
      <c r="H174" s="42"/>
      <c r="I174" s="229"/>
      <c r="J174" s="42"/>
      <c r="K174" s="42"/>
      <c r="L174" s="46"/>
      <c r="M174" s="265"/>
      <c r="N174" s="266"/>
      <c r="O174" s="267"/>
      <c r="P174" s="267"/>
      <c r="Q174" s="267"/>
      <c r="R174" s="267"/>
      <c r="S174" s="267"/>
      <c r="T174" s="268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137</v>
      </c>
      <c r="AU174" s="19" t="s">
        <v>76</v>
      </c>
    </row>
    <row r="175" s="2" customFormat="1" ht="6.96" customHeight="1">
      <c r="A175" s="40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46"/>
      <c r="M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</row>
  </sheetData>
  <sheetProtection sheet="1" autoFilter="0" formatColumns="0" formatRows="0" objects="1" scenarios="1" spinCount="100000" saltValue="XrH1YYz/ryU2Ed0Q+jWk4FGYZAlwzm2ACMFYvXK9cPgRgmDMNdq6TPJwXl3/lb7zIVPfx4Xae8tK1nT5fD6mCg==" hashValue="ZVr5r4QwW7PjT5hVdP5w2Z2PUpnZTTgDSF5fyecBhb7gFKZEcRvExDzqANoBXGnDsHp6UFN377gbZ9cSdssNsA==" algorithmName="SHA-512" password="CC35"/>
  <autoFilter ref="C91:K17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6_01/112251211"/>
    <hyperlink ref="F99" r:id="rId2" display="https://podminky.urs.cz/item/CS_URS_2026_01/111301111"/>
    <hyperlink ref="F104" r:id="rId3" display="https://podminky.urs.cz/item/CS_URS_2026_01/112101121"/>
    <hyperlink ref="F109" r:id="rId4" display="https://podminky.urs.cz/item/CS_URS_2026_01/121151123"/>
    <hyperlink ref="F114" r:id="rId5" display="https://podminky.urs.cz/item/CS_URS_2026_01/162702111"/>
    <hyperlink ref="F116" r:id="rId6" display="https://podminky.urs.cz/item/CS_URS_2026_01/167102111"/>
    <hyperlink ref="F118" r:id="rId7" display="https://podminky.urs.cz/item/CS_URS_2026_01/162702119"/>
    <hyperlink ref="F124" r:id="rId8" display="https://podminky.urs.cz/item/CS_URS_2026_01/113107153"/>
    <hyperlink ref="F134" r:id="rId9" display="https://podminky.urs.cz/item/CS_URS_2026_01/961044111"/>
    <hyperlink ref="F142" r:id="rId10" display="https://podminky.urs.cz/item/CS_URS_2026_01/997221551"/>
    <hyperlink ref="F144" r:id="rId11" display="https://podminky.urs.cz/item/CS_URS_2026_01/997221559"/>
    <hyperlink ref="F147" r:id="rId12" display="https://podminky.urs.cz/item/CS_URS_2026_01/997221561"/>
    <hyperlink ref="F149" r:id="rId13" display="https://podminky.urs.cz/item/CS_URS_2026_01/997221569"/>
    <hyperlink ref="F152" r:id="rId14" display="https://podminky.urs.cz/item/CS_URS_2026_01/997221571"/>
    <hyperlink ref="F154" r:id="rId15" display="https://podminky.urs.cz/item/CS_URS_2026_01/997221579"/>
    <hyperlink ref="F157" r:id="rId16" display="https://podminky.urs.cz/item/CS_URS_2026_01/997221611"/>
    <hyperlink ref="F159" r:id="rId17" display="https://podminky.urs.cz/item/CS_URS_2026_01/997221612"/>
    <hyperlink ref="F161" r:id="rId18" display="https://podminky.urs.cz/item/CS_URS_2026_01/997221861"/>
    <hyperlink ref="F163" r:id="rId19" display="https://podminky.urs.cz/item/CS_URS_2026_01/997221873"/>
    <hyperlink ref="F170" r:id="rId20" display="https://podminky.urs.cz/item/CS_URS_2026_01/997013631"/>
    <hyperlink ref="F174" r:id="rId21" display="https://podminky.urs.cz/item/CS_URS_2026_01/7679968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76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Revitalizace areálu u rybníka Stráž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23.2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282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10. 6. 2026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32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33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35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37</v>
      </c>
      <c r="G34" s="40"/>
      <c r="H34" s="40"/>
      <c r="I34" s="156" t="s">
        <v>36</v>
      </c>
      <c r="J34" s="156" t="s">
        <v>38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39</v>
      </c>
      <c r="E35" s="144" t="s">
        <v>40</v>
      </c>
      <c r="F35" s="158">
        <f>ROUND((SUM(BE86:BE120)),  2)</f>
        <v>0</v>
      </c>
      <c r="G35" s="40"/>
      <c r="H35" s="40"/>
      <c r="I35" s="159">
        <v>0.20999999999999999</v>
      </c>
      <c r="J35" s="158">
        <f>ROUND(((SUM(BE86:BE120))*I35),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41</v>
      </c>
      <c r="F36" s="158">
        <f>ROUND((SUM(BF86:BF120)),  2)</f>
        <v>0</v>
      </c>
      <c r="G36" s="40"/>
      <c r="H36" s="40"/>
      <c r="I36" s="159">
        <v>0.12</v>
      </c>
      <c r="J36" s="158">
        <f>ROUND(((SUM(BF86:BF120))*I36),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42</v>
      </c>
      <c r="F37" s="158">
        <f>ROUND((SUM(BG86:BG120)),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43</v>
      </c>
      <c r="F38" s="158">
        <f>ROUND((SUM(BH86:BH120)),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44</v>
      </c>
      <c r="F39" s="158">
        <f>ROUND((SUM(BI86:BI120)),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45</v>
      </c>
      <c r="E41" s="162"/>
      <c r="F41" s="162"/>
      <c r="G41" s="163" t="s">
        <v>46</v>
      </c>
      <c r="H41" s="164" t="s">
        <v>47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Revitalizace areálu u rybníka Stráž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01.1 - Krajinářské řešení - dětské hřiště - terénní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10. 6. 2026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30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32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103</v>
      </c>
      <c r="D61" s="173"/>
      <c r="E61" s="173"/>
      <c r="F61" s="173"/>
      <c r="G61" s="173"/>
      <c r="H61" s="173"/>
      <c r="I61" s="173"/>
      <c r="J61" s="174" t="s">
        <v>104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67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105</v>
      </c>
    </row>
    <row r="64" s="9" customFormat="1" ht="24.96" customHeight="1">
      <c r="A64" s="9"/>
      <c r="B64" s="176"/>
      <c r="C64" s="177"/>
      <c r="D64" s="178" t="s">
        <v>283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113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Revitalizace areálu u rybníka Stráž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98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23.25" customHeight="1">
      <c r="A76" s="40"/>
      <c r="B76" s="41"/>
      <c r="C76" s="42"/>
      <c r="D76" s="42"/>
      <c r="E76" s="171" t="s">
        <v>99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01.1 - Krajinářské řešení - dětské hřiště - terénní úpravy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10. 6. 2026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 xml:space="preserve"> </v>
      </c>
      <c r="G82" s="42"/>
      <c r="H82" s="42"/>
      <c r="I82" s="34" t="s">
        <v>30</v>
      </c>
      <c r="J82" s="38" t="str">
        <f>E23</f>
        <v xml:space="preserve">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IF(E20="","",E20)</f>
        <v>Vyplň údaj</v>
      </c>
      <c r="G83" s="42"/>
      <c r="H83" s="42"/>
      <c r="I83" s="34" t="s">
        <v>32</v>
      </c>
      <c r="J83" s="38" t="str">
        <f>E26</f>
        <v xml:space="preserve"> 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114</v>
      </c>
      <c r="D85" s="190" t="s">
        <v>54</v>
      </c>
      <c r="E85" s="190" t="s">
        <v>50</v>
      </c>
      <c r="F85" s="190" t="s">
        <v>51</v>
      </c>
      <c r="G85" s="190" t="s">
        <v>115</v>
      </c>
      <c r="H85" s="190" t="s">
        <v>116</v>
      </c>
      <c r="I85" s="190" t="s">
        <v>117</v>
      </c>
      <c r="J85" s="190" t="s">
        <v>104</v>
      </c>
      <c r="K85" s="191" t="s">
        <v>118</v>
      </c>
      <c r="L85" s="192"/>
      <c r="M85" s="94" t="s">
        <v>19</v>
      </c>
      <c r="N85" s="95" t="s">
        <v>39</v>
      </c>
      <c r="O85" s="95" t="s">
        <v>119</v>
      </c>
      <c r="P85" s="95" t="s">
        <v>120</v>
      </c>
      <c r="Q85" s="95" t="s">
        <v>121</v>
      </c>
      <c r="R85" s="95" t="s">
        <v>122</v>
      </c>
      <c r="S85" s="95" t="s">
        <v>123</v>
      </c>
      <c r="T85" s="96" t="s">
        <v>124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125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68</v>
      </c>
      <c r="AU86" s="19" t="s">
        <v>105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68</v>
      </c>
      <c r="E87" s="201" t="s">
        <v>284</v>
      </c>
      <c r="F87" s="201" t="s">
        <v>129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SUM(P88:P120)</f>
        <v>0</v>
      </c>
      <c r="Q87" s="206"/>
      <c r="R87" s="207">
        <f>SUM(R88:R120)</f>
        <v>0</v>
      </c>
      <c r="S87" s="206"/>
      <c r="T87" s="208">
        <f>SUM(T88:T120)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14</v>
      </c>
      <c r="AT87" s="210" t="s">
        <v>68</v>
      </c>
      <c r="AU87" s="210" t="s">
        <v>69</v>
      </c>
      <c r="AY87" s="209" t="s">
        <v>128</v>
      </c>
      <c r="BK87" s="211">
        <f>SUM(BK88:BK120)</f>
        <v>0</v>
      </c>
    </row>
    <row r="88" s="2" customFormat="1" ht="33" customHeight="1">
      <c r="A88" s="40"/>
      <c r="B88" s="41"/>
      <c r="C88" s="214" t="s">
        <v>14</v>
      </c>
      <c r="D88" s="214" t="s">
        <v>130</v>
      </c>
      <c r="E88" s="215" t="s">
        <v>285</v>
      </c>
      <c r="F88" s="216" t="s">
        <v>286</v>
      </c>
      <c r="G88" s="217" t="s">
        <v>179</v>
      </c>
      <c r="H88" s="218">
        <v>27.899999999999999</v>
      </c>
      <c r="I88" s="219"/>
      <c r="J88" s="220">
        <f>ROUND(I88*H88,2)</f>
        <v>0</v>
      </c>
      <c r="K88" s="216" t="s">
        <v>134</v>
      </c>
      <c r="L88" s="46"/>
      <c r="M88" s="221" t="s">
        <v>19</v>
      </c>
      <c r="N88" s="222" t="s">
        <v>40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135</v>
      </c>
      <c r="AT88" s="225" t="s">
        <v>130</v>
      </c>
      <c r="AU88" s="225" t="s">
        <v>14</v>
      </c>
      <c r="AY88" s="19" t="s">
        <v>128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14</v>
      </c>
      <c r="BK88" s="226">
        <f>ROUND(I88*H88,2)</f>
        <v>0</v>
      </c>
      <c r="BL88" s="19" t="s">
        <v>135</v>
      </c>
      <c r="BM88" s="225" t="s">
        <v>76</v>
      </c>
    </row>
    <row r="89" s="2" customFormat="1">
      <c r="A89" s="40"/>
      <c r="B89" s="41"/>
      <c r="C89" s="42"/>
      <c r="D89" s="227" t="s">
        <v>137</v>
      </c>
      <c r="E89" s="42"/>
      <c r="F89" s="228" t="s">
        <v>287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137</v>
      </c>
      <c r="AU89" s="19" t="s">
        <v>14</v>
      </c>
    </row>
    <row r="90" s="14" customFormat="1">
      <c r="A90" s="14"/>
      <c r="B90" s="244"/>
      <c r="C90" s="245"/>
      <c r="D90" s="234" t="s">
        <v>139</v>
      </c>
      <c r="E90" s="246" t="s">
        <v>19</v>
      </c>
      <c r="F90" s="247" t="s">
        <v>288</v>
      </c>
      <c r="G90" s="245"/>
      <c r="H90" s="246" t="s">
        <v>19</v>
      </c>
      <c r="I90" s="248"/>
      <c r="J90" s="245"/>
      <c r="K90" s="245"/>
      <c r="L90" s="249"/>
      <c r="M90" s="250"/>
      <c r="N90" s="251"/>
      <c r="O90" s="251"/>
      <c r="P90" s="251"/>
      <c r="Q90" s="251"/>
      <c r="R90" s="251"/>
      <c r="S90" s="251"/>
      <c r="T90" s="252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3" t="s">
        <v>139</v>
      </c>
      <c r="AU90" s="253" t="s">
        <v>14</v>
      </c>
      <c r="AV90" s="14" t="s">
        <v>14</v>
      </c>
      <c r="AW90" s="14" t="s">
        <v>31</v>
      </c>
      <c r="AX90" s="14" t="s">
        <v>69</v>
      </c>
      <c r="AY90" s="253" t="s">
        <v>128</v>
      </c>
    </row>
    <row r="91" s="13" customFormat="1">
      <c r="A91" s="13"/>
      <c r="B91" s="232"/>
      <c r="C91" s="233"/>
      <c r="D91" s="234" t="s">
        <v>139</v>
      </c>
      <c r="E91" s="235" t="s">
        <v>19</v>
      </c>
      <c r="F91" s="236" t="s">
        <v>289</v>
      </c>
      <c r="G91" s="233"/>
      <c r="H91" s="237">
        <v>27.899999999999999</v>
      </c>
      <c r="I91" s="238"/>
      <c r="J91" s="233"/>
      <c r="K91" s="233"/>
      <c r="L91" s="239"/>
      <c r="M91" s="240"/>
      <c r="N91" s="241"/>
      <c r="O91" s="241"/>
      <c r="P91" s="241"/>
      <c r="Q91" s="241"/>
      <c r="R91" s="241"/>
      <c r="S91" s="241"/>
      <c r="T91" s="24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3" t="s">
        <v>139</v>
      </c>
      <c r="AU91" s="243" t="s">
        <v>14</v>
      </c>
      <c r="AV91" s="13" t="s">
        <v>76</v>
      </c>
      <c r="AW91" s="13" t="s">
        <v>31</v>
      </c>
      <c r="AX91" s="13" t="s">
        <v>69</v>
      </c>
      <c r="AY91" s="243" t="s">
        <v>128</v>
      </c>
    </row>
    <row r="92" s="15" customFormat="1">
      <c r="A92" s="15"/>
      <c r="B92" s="254"/>
      <c r="C92" s="255"/>
      <c r="D92" s="234" t="s">
        <v>139</v>
      </c>
      <c r="E92" s="256" t="s">
        <v>19</v>
      </c>
      <c r="F92" s="257" t="s">
        <v>147</v>
      </c>
      <c r="G92" s="255"/>
      <c r="H92" s="258">
        <v>27.899999999999999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64" t="s">
        <v>139</v>
      </c>
      <c r="AU92" s="264" t="s">
        <v>14</v>
      </c>
      <c r="AV92" s="15" t="s">
        <v>135</v>
      </c>
      <c r="AW92" s="15" t="s">
        <v>31</v>
      </c>
      <c r="AX92" s="15" t="s">
        <v>14</v>
      </c>
      <c r="AY92" s="264" t="s">
        <v>128</v>
      </c>
    </row>
    <row r="93" s="2" customFormat="1" ht="44.25" customHeight="1">
      <c r="A93" s="40"/>
      <c r="B93" s="41"/>
      <c r="C93" s="214" t="s">
        <v>76</v>
      </c>
      <c r="D93" s="214" t="s">
        <v>130</v>
      </c>
      <c r="E93" s="215" t="s">
        <v>290</v>
      </c>
      <c r="F93" s="216" t="s">
        <v>291</v>
      </c>
      <c r="G93" s="217" t="s">
        <v>179</v>
      </c>
      <c r="H93" s="218">
        <v>14.25</v>
      </c>
      <c r="I93" s="219"/>
      <c r="J93" s="220">
        <f>ROUND(I93*H93,2)</f>
        <v>0</v>
      </c>
      <c r="K93" s="216" t="s">
        <v>134</v>
      </c>
      <c r="L93" s="46"/>
      <c r="M93" s="221" t="s">
        <v>19</v>
      </c>
      <c r="N93" s="222" t="s">
        <v>40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135</v>
      </c>
      <c r="AT93" s="225" t="s">
        <v>130</v>
      </c>
      <c r="AU93" s="225" t="s">
        <v>14</v>
      </c>
      <c r="AY93" s="19" t="s">
        <v>128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14</v>
      </c>
      <c r="BK93" s="226">
        <f>ROUND(I93*H93,2)</f>
        <v>0</v>
      </c>
      <c r="BL93" s="19" t="s">
        <v>135</v>
      </c>
      <c r="BM93" s="225" t="s">
        <v>152</v>
      </c>
    </row>
    <row r="94" s="2" customFormat="1">
      <c r="A94" s="40"/>
      <c r="B94" s="41"/>
      <c r="C94" s="42"/>
      <c r="D94" s="227" t="s">
        <v>137</v>
      </c>
      <c r="E94" s="42"/>
      <c r="F94" s="228" t="s">
        <v>292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137</v>
      </c>
      <c r="AU94" s="19" t="s">
        <v>14</v>
      </c>
    </row>
    <row r="95" s="14" customFormat="1">
      <c r="A95" s="14"/>
      <c r="B95" s="244"/>
      <c r="C95" s="245"/>
      <c r="D95" s="234" t="s">
        <v>139</v>
      </c>
      <c r="E95" s="246" t="s">
        <v>19</v>
      </c>
      <c r="F95" s="247" t="s">
        <v>293</v>
      </c>
      <c r="G95" s="245"/>
      <c r="H95" s="246" t="s">
        <v>19</v>
      </c>
      <c r="I95" s="248"/>
      <c r="J95" s="245"/>
      <c r="K95" s="245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139</v>
      </c>
      <c r="AU95" s="253" t="s">
        <v>14</v>
      </c>
      <c r="AV95" s="14" t="s">
        <v>14</v>
      </c>
      <c r="AW95" s="14" t="s">
        <v>31</v>
      </c>
      <c r="AX95" s="14" t="s">
        <v>69</v>
      </c>
      <c r="AY95" s="253" t="s">
        <v>128</v>
      </c>
    </row>
    <row r="96" s="13" customFormat="1">
      <c r="A96" s="13"/>
      <c r="B96" s="232"/>
      <c r="C96" s="233"/>
      <c r="D96" s="234" t="s">
        <v>139</v>
      </c>
      <c r="E96" s="235" t="s">
        <v>19</v>
      </c>
      <c r="F96" s="236" t="s">
        <v>294</v>
      </c>
      <c r="G96" s="233"/>
      <c r="H96" s="237">
        <v>14.25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139</v>
      </c>
      <c r="AU96" s="243" t="s">
        <v>14</v>
      </c>
      <c r="AV96" s="13" t="s">
        <v>76</v>
      </c>
      <c r="AW96" s="13" t="s">
        <v>31</v>
      </c>
      <c r="AX96" s="13" t="s">
        <v>69</v>
      </c>
      <c r="AY96" s="243" t="s">
        <v>128</v>
      </c>
    </row>
    <row r="97" s="15" customFormat="1">
      <c r="A97" s="15"/>
      <c r="B97" s="254"/>
      <c r="C97" s="255"/>
      <c r="D97" s="234" t="s">
        <v>139</v>
      </c>
      <c r="E97" s="256" t="s">
        <v>19</v>
      </c>
      <c r="F97" s="257" t="s">
        <v>147</v>
      </c>
      <c r="G97" s="255"/>
      <c r="H97" s="258">
        <v>14.25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4" t="s">
        <v>139</v>
      </c>
      <c r="AU97" s="264" t="s">
        <v>14</v>
      </c>
      <c r="AV97" s="15" t="s">
        <v>135</v>
      </c>
      <c r="AW97" s="15" t="s">
        <v>31</v>
      </c>
      <c r="AX97" s="15" t="s">
        <v>14</v>
      </c>
      <c r="AY97" s="264" t="s">
        <v>128</v>
      </c>
    </row>
    <row r="98" s="2" customFormat="1" ht="62.7" customHeight="1">
      <c r="A98" s="40"/>
      <c r="B98" s="41"/>
      <c r="C98" s="214" t="s">
        <v>148</v>
      </c>
      <c r="D98" s="214" t="s">
        <v>130</v>
      </c>
      <c r="E98" s="215" t="s">
        <v>295</v>
      </c>
      <c r="F98" s="216" t="s">
        <v>296</v>
      </c>
      <c r="G98" s="217" t="s">
        <v>179</v>
      </c>
      <c r="H98" s="218">
        <v>520</v>
      </c>
      <c r="I98" s="219"/>
      <c r="J98" s="220">
        <f>ROUND(I98*H98,2)</f>
        <v>0</v>
      </c>
      <c r="K98" s="216" t="s">
        <v>134</v>
      </c>
      <c r="L98" s="46"/>
      <c r="M98" s="221" t="s">
        <v>19</v>
      </c>
      <c r="N98" s="222" t="s">
        <v>40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135</v>
      </c>
      <c r="AT98" s="225" t="s">
        <v>130</v>
      </c>
      <c r="AU98" s="225" t="s">
        <v>14</v>
      </c>
      <c r="AY98" s="19" t="s">
        <v>128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14</v>
      </c>
      <c r="BK98" s="226">
        <f>ROUND(I98*H98,2)</f>
        <v>0</v>
      </c>
      <c r="BL98" s="19" t="s">
        <v>135</v>
      </c>
      <c r="BM98" s="225" t="s">
        <v>164</v>
      </c>
    </row>
    <row r="99" s="2" customFormat="1">
      <c r="A99" s="40"/>
      <c r="B99" s="41"/>
      <c r="C99" s="42"/>
      <c r="D99" s="227" t="s">
        <v>137</v>
      </c>
      <c r="E99" s="42"/>
      <c r="F99" s="228" t="s">
        <v>297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137</v>
      </c>
      <c r="AU99" s="19" t="s">
        <v>14</v>
      </c>
    </row>
    <row r="100" s="14" customFormat="1">
      <c r="A100" s="14"/>
      <c r="B100" s="244"/>
      <c r="C100" s="245"/>
      <c r="D100" s="234" t="s">
        <v>139</v>
      </c>
      <c r="E100" s="246" t="s">
        <v>19</v>
      </c>
      <c r="F100" s="247" t="s">
        <v>298</v>
      </c>
      <c r="G100" s="245"/>
      <c r="H100" s="246" t="s">
        <v>19</v>
      </c>
      <c r="I100" s="248"/>
      <c r="J100" s="245"/>
      <c r="K100" s="245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139</v>
      </c>
      <c r="AU100" s="253" t="s">
        <v>14</v>
      </c>
      <c r="AV100" s="14" t="s">
        <v>14</v>
      </c>
      <c r="AW100" s="14" t="s">
        <v>31</v>
      </c>
      <c r="AX100" s="14" t="s">
        <v>69</v>
      </c>
      <c r="AY100" s="253" t="s">
        <v>128</v>
      </c>
    </row>
    <row r="101" s="13" customFormat="1">
      <c r="A101" s="13"/>
      <c r="B101" s="232"/>
      <c r="C101" s="233"/>
      <c r="D101" s="234" t="s">
        <v>139</v>
      </c>
      <c r="E101" s="235" t="s">
        <v>19</v>
      </c>
      <c r="F101" s="236" t="s">
        <v>299</v>
      </c>
      <c r="G101" s="233"/>
      <c r="H101" s="237">
        <v>520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139</v>
      </c>
      <c r="AU101" s="243" t="s">
        <v>14</v>
      </c>
      <c r="AV101" s="13" t="s">
        <v>76</v>
      </c>
      <c r="AW101" s="13" t="s">
        <v>31</v>
      </c>
      <c r="AX101" s="13" t="s">
        <v>69</v>
      </c>
      <c r="AY101" s="243" t="s">
        <v>128</v>
      </c>
    </row>
    <row r="102" s="15" customFormat="1">
      <c r="A102" s="15"/>
      <c r="B102" s="254"/>
      <c r="C102" s="255"/>
      <c r="D102" s="234" t="s">
        <v>139</v>
      </c>
      <c r="E102" s="256" t="s">
        <v>19</v>
      </c>
      <c r="F102" s="257" t="s">
        <v>147</v>
      </c>
      <c r="G102" s="255"/>
      <c r="H102" s="258">
        <v>520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4" t="s">
        <v>139</v>
      </c>
      <c r="AU102" s="264" t="s">
        <v>14</v>
      </c>
      <c r="AV102" s="15" t="s">
        <v>135</v>
      </c>
      <c r="AW102" s="15" t="s">
        <v>31</v>
      </c>
      <c r="AX102" s="15" t="s">
        <v>14</v>
      </c>
      <c r="AY102" s="264" t="s">
        <v>128</v>
      </c>
    </row>
    <row r="103" s="2" customFormat="1" ht="44.25" customHeight="1">
      <c r="A103" s="40"/>
      <c r="B103" s="41"/>
      <c r="C103" s="214" t="s">
        <v>135</v>
      </c>
      <c r="D103" s="214" t="s">
        <v>130</v>
      </c>
      <c r="E103" s="215" t="s">
        <v>300</v>
      </c>
      <c r="F103" s="216" t="s">
        <v>301</v>
      </c>
      <c r="G103" s="217" t="s">
        <v>179</v>
      </c>
      <c r="H103" s="218">
        <v>520</v>
      </c>
      <c r="I103" s="219"/>
      <c r="J103" s="220">
        <f>ROUND(I103*H103,2)</f>
        <v>0</v>
      </c>
      <c r="K103" s="216" t="s">
        <v>134</v>
      </c>
      <c r="L103" s="46"/>
      <c r="M103" s="221" t="s">
        <v>19</v>
      </c>
      <c r="N103" s="222" t="s">
        <v>40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135</v>
      </c>
      <c r="AT103" s="225" t="s">
        <v>130</v>
      </c>
      <c r="AU103" s="225" t="s">
        <v>14</v>
      </c>
      <c r="AY103" s="19" t="s">
        <v>128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14</v>
      </c>
      <c r="BK103" s="226">
        <f>ROUND(I103*H103,2)</f>
        <v>0</v>
      </c>
      <c r="BL103" s="19" t="s">
        <v>135</v>
      </c>
      <c r="BM103" s="225" t="s">
        <v>8</v>
      </c>
    </row>
    <row r="104" s="2" customFormat="1">
      <c r="A104" s="40"/>
      <c r="B104" s="41"/>
      <c r="C104" s="42"/>
      <c r="D104" s="227" t="s">
        <v>137</v>
      </c>
      <c r="E104" s="42"/>
      <c r="F104" s="228" t="s">
        <v>302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137</v>
      </c>
      <c r="AU104" s="19" t="s">
        <v>14</v>
      </c>
    </row>
    <row r="105" s="14" customFormat="1">
      <c r="A105" s="14"/>
      <c r="B105" s="244"/>
      <c r="C105" s="245"/>
      <c r="D105" s="234" t="s">
        <v>139</v>
      </c>
      <c r="E105" s="246" t="s">
        <v>19</v>
      </c>
      <c r="F105" s="247" t="s">
        <v>303</v>
      </c>
      <c r="G105" s="245"/>
      <c r="H105" s="246" t="s">
        <v>19</v>
      </c>
      <c r="I105" s="248"/>
      <c r="J105" s="245"/>
      <c r="K105" s="245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139</v>
      </c>
      <c r="AU105" s="253" t="s">
        <v>14</v>
      </c>
      <c r="AV105" s="14" t="s">
        <v>14</v>
      </c>
      <c r="AW105" s="14" t="s">
        <v>31</v>
      </c>
      <c r="AX105" s="14" t="s">
        <v>69</v>
      </c>
      <c r="AY105" s="253" t="s">
        <v>128</v>
      </c>
    </row>
    <row r="106" s="13" customFormat="1">
      <c r="A106" s="13"/>
      <c r="B106" s="232"/>
      <c r="C106" s="233"/>
      <c r="D106" s="234" t="s">
        <v>139</v>
      </c>
      <c r="E106" s="235" t="s">
        <v>19</v>
      </c>
      <c r="F106" s="236" t="s">
        <v>304</v>
      </c>
      <c r="G106" s="233"/>
      <c r="H106" s="237">
        <v>520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139</v>
      </c>
      <c r="AU106" s="243" t="s">
        <v>14</v>
      </c>
      <c r="AV106" s="13" t="s">
        <v>76</v>
      </c>
      <c r="AW106" s="13" t="s">
        <v>31</v>
      </c>
      <c r="AX106" s="13" t="s">
        <v>69</v>
      </c>
      <c r="AY106" s="243" t="s">
        <v>128</v>
      </c>
    </row>
    <row r="107" s="15" customFormat="1">
      <c r="A107" s="15"/>
      <c r="B107" s="254"/>
      <c r="C107" s="255"/>
      <c r="D107" s="234" t="s">
        <v>139</v>
      </c>
      <c r="E107" s="256" t="s">
        <v>19</v>
      </c>
      <c r="F107" s="257" t="s">
        <v>147</v>
      </c>
      <c r="G107" s="255"/>
      <c r="H107" s="258">
        <v>520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4" t="s">
        <v>139</v>
      </c>
      <c r="AU107" s="264" t="s">
        <v>14</v>
      </c>
      <c r="AV107" s="15" t="s">
        <v>135</v>
      </c>
      <c r="AW107" s="15" t="s">
        <v>31</v>
      </c>
      <c r="AX107" s="15" t="s">
        <v>14</v>
      </c>
      <c r="AY107" s="264" t="s">
        <v>128</v>
      </c>
    </row>
    <row r="108" s="2" customFormat="1" ht="55.5" customHeight="1">
      <c r="A108" s="40"/>
      <c r="B108" s="41"/>
      <c r="C108" s="214" t="s">
        <v>161</v>
      </c>
      <c r="D108" s="214" t="s">
        <v>130</v>
      </c>
      <c r="E108" s="215" t="s">
        <v>305</v>
      </c>
      <c r="F108" s="216" t="s">
        <v>306</v>
      </c>
      <c r="G108" s="217" t="s">
        <v>133</v>
      </c>
      <c r="H108" s="218">
        <v>2666</v>
      </c>
      <c r="I108" s="219"/>
      <c r="J108" s="220">
        <f>ROUND(I108*H108,2)</f>
        <v>0</v>
      </c>
      <c r="K108" s="216" t="s">
        <v>134</v>
      </c>
      <c r="L108" s="46"/>
      <c r="M108" s="221" t="s">
        <v>19</v>
      </c>
      <c r="N108" s="222" t="s">
        <v>40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135</v>
      </c>
      <c r="AT108" s="225" t="s">
        <v>130</v>
      </c>
      <c r="AU108" s="225" t="s">
        <v>14</v>
      </c>
      <c r="AY108" s="19" t="s">
        <v>128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14</v>
      </c>
      <c r="BK108" s="226">
        <f>ROUND(I108*H108,2)</f>
        <v>0</v>
      </c>
      <c r="BL108" s="19" t="s">
        <v>135</v>
      </c>
      <c r="BM108" s="225" t="s">
        <v>172</v>
      </c>
    </row>
    <row r="109" s="2" customFormat="1">
      <c r="A109" s="40"/>
      <c r="B109" s="41"/>
      <c r="C109" s="42"/>
      <c r="D109" s="227" t="s">
        <v>137</v>
      </c>
      <c r="E109" s="42"/>
      <c r="F109" s="228" t="s">
        <v>307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137</v>
      </c>
      <c r="AU109" s="19" t="s">
        <v>14</v>
      </c>
    </row>
    <row r="110" s="14" customFormat="1">
      <c r="A110" s="14"/>
      <c r="B110" s="244"/>
      <c r="C110" s="245"/>
      <c r="D110" s="234" t="s">
        <v>139</v>
      </c>
      <c r="E110" s="246" t="s">
        <v>19</v>
      </c>
      <c r="F110" s="247" t="s">
        <v>308</v>
      </c>
      <c r="G110" s="245"/>
      <c r="H110" s="246" t="s">
        <v>19</v>
      </c>
      <c r="I110" s="248"/>
      <c r="J110" s="245"/>
      <c r="K110" s="245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139</v>
      </c>
      <c r="AU110" s="253" t="s">
        <v>14</v>
      </c>
      <c r="AV110" s="14" t="s">
        <v>14</v>
      </c>
      <c r="AW110" s="14" t="s">
        <v>31</v>
      </c>
      <c r="AX110" s="14" t="s">
        <v>69</v>
      </c>
      <c r="AY110" s="253" t="s">
        <v>128</v>
      </c>
    </row>
    <row r="111" s="13" customFormat="1">
      <c r="A111" s="13"/>
      <c r="B111" s="232"/>
      <c r="C111" s="233"/>
      <c r="D111" s="234" t="s">
        <v>139</v>
      </c>
      <c r="E111" s="235" t="s">
        <v>19</v>
      </c>
      <c r="F111" s="236" t="s">
        <v>309</v>
      </c>
      <c r="G111" s="233"/>
      <c r="H111" s="237">
        <v>2666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139</v>
      </c>
      <c r="AU111" s="243" t="s">
        <v>14</v>
      </c>
      <c r="AV111" s="13" t="s">
        <v>76</v>
      </c>
      <c r="AW111" s="13" t="s">
        <v>31</v>
      </c>
      <c r="AX111" s="13" t="s">
        <v>69</v>
      </c>
      <c r="AY111" s="243" t="s">
        <v>128</v>
      </c>
    </row>
    <row r="112" s="15" customFormat="1">
      <c r="A112" s="15"/>
      <c r="B112" s="254"/>
      <c r="C112" s="255"/>
      <c r="D112" s="234" t="s">
        <v>139</v>
      </c>
      <c r="E112" s="256" t="s">
        <v>19</v>
      </c>
      <c r="F112" s="257" t="s">
        <v>147</v>
      </c>
      <c r="G112" s="255"/>
      <c r="H112" s="258">
        <v>2666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4" t="s">
        <v>139</v>
      </c>
      <c r="AU112" s="264" t="s">
        <v>14</v>
      </c>
      <c r="AV112" s="15" t="s">
        <v>135</v>
      </c>
      <c r="AW112" s="15" t="s">
        <v>31</v>
      </c>
      <c r="AX112" s="15" t="s">
        <v>14</v>
      </c>
      <c r="AY112" s="264" t="s">
        <v>128</v>
      </c>
    </row>
    <row r="113" s="2" customFormat="1" ht="16.5" customHeight="1">
      <c r="A113" s="40"/>
      <c r="B113" s="41"/>
      <c r="C113" s="214" t="s">
        <v>152</v>
      </c>
      <c r="D113" s="214" t="s">
        <v>130</v>
      </c>
      <c r="E113" s="215" t="s">
        <v>310</v>
      </c>
      <c r="F113" s="216" t="s">
        <v>311</v>
      </c>
      <c r="G113" s="217" t="s">
        <v>179</v>
      </c>
      <c r="H113" s="218">
        <v>9.3000000000000007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40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135</v>
      </c>
      <c r="AT113" s="225" t="s">
        <v>130</v>
      </c>
      <c r="AU113" s="225" t="s">
        <v>14</v>
      </c>
      <c r="AY113" s="19" t="s">
        <v>128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14</v>
      </c>
      <c r="BK113" s="226">
        <f>ROUND(I113*H113,2)</f>
        <v>0</v>
      </c>
      <c r="BL113" s="19" t="s">
        <v>135</v>
      </c>
      <c r="BM113" s="225" t="s">
        <v>180</v>
      </c>
    </row>
    <row r="114" s="14" customFormat="1">
      <c r="A114" s="14"/>
      <c r="B114" s="244"/>
      <c r="C114" s="245"/>
      <c r="D114" s="234" t="s">
        <v>139</v>
      </c>
      <c r="E114" s="246" t="s">
        <v>19</v>
      </c>
      <c r="F114" s="247" t="s">
        <v>312</v>
      </c>
      <c r="G114" s="245"/>
      <c r="H114" s="246" t="s">
        <v>19</v>
      </c>
      <c r="I114" s="248"/>
      <c r="J114" s="245"/>
      <c r="K114" s="245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139</v>
      </c>
      <c r="AU114" s="253" t="s">
        <v>14</v>
      </c>
      <c r="AV114" s="14" t="s">
        <v>14</v>
      </c>
      <c r="AW114" s="14" t="s">
        <v>31</v>
      </c>
      <c r="AX114" s="14" t="s">
        <v>69</v>
      </c>
      <c r="AY114" s="253" t="s">
        <v>128</v>
      </c>
    </row>
    <row r="115" s="13" customFormat="1">
      <c r="A115" s="13"/>
      <c r="B115" s="232"/>
      <c r="C115" s="233"/>
      <c r="D115" s="234" t="s">
        <v>139</v>
      </c>
      <c r="E115" s="235" t="s">
        <v>19</v>
      </c>
      <c r="F115" s="236" t="s">
        <v>313</v>
      </c>
      <c r="G115" s="233"/>
      <c r="H115" s="237">
        <v>9.3000000000000007</v>
      </c>
      <c r="I115" s="238"/>
      <c r="J115" s="233"/>
      <c r="K115" s="233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139</v>
      </c>
      <c r="AU115" s="243" t="s">
        <v>14</v>
      </c>
      <c r="AV115" s="13" t="s">
        <v>76</v>
      </c>
      <c r="AW115" s="13" t="s">
        <v>31</v>
      </c>
      <c r="AX115" s="13" t="s">
        <v>69</v>
      </c>
      <c r="AY115" s="243" t="s">
        <v>128</v>
      </c>
    </row>
    <row r="116" s="15" customFormat="1">
      <c r="A116" s="15"/>
      <c r="B116" s="254"/>
      <c r="C116" s="255"/>
      <c r="D116" s="234" t="s">
        <v>139</v>
      </c>
      <c r="E116" s="256" t="s">
        <v>19</v>
      </c>
      <c r="F116" s="257" t="s">
        <v>147</v>
      </c>
      <c r="G116" s="255"/>
      <c r="H116" s="258">
        <v>9.3000000000000007</v>
      </c>
      <c r="I116" s="259"/>
      <c r="J116" s="255"/>
      <c r="K116" s="255"/>
      <c r="L116" s="260"/>
      <c r="M116" s="261"/>
      <c r="N116" s="262"/>
      <c r="O116" s="262"/>
      <c r="P116" s="262"/>
      <c r="Q116" s="262"/>
      <c r="R116" s="262"/>
      <c r="S116" s="262"/>
      <c r="T116" s="263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4" t="s">
        <v>139</v>
      </c>
      <c r="AU116" s="264" t="s">
        <v>14</v>
      </c>
      <c r="AV116" s="15" t="s">
        <v>135</v>
      </c>
      <c r="AW116" s="15" t="s">
        <v>31</v>
      </c>
      <c r="AX116" s="15" t="s">
        <v>14</v>
      </c>
      <c r="AY116" s="264" t="s">
        <v>128</v>
      </c>
    </row>
    <row r="117" s="2" customFormat="1" ht="181.5" customHeight="1">
      <c r="A117" s="40"/>
      <c r="B117" s="41"/>
      <c r="C117" s="214" t="s">
        <v>314</v>
      </c>
      <c r="D117" s="214" t="s">
        <v>130</v>
      </c>
      <c r="E117" s="215" t="s">
        <v>315</v>
      </c>
      <c r="F117" s="216" t="s">
        <v>316</v>
      </c>
      <c r="G117" s="217" t="s">
        <v>133</v>
      </c>
      <c r="H117" s="218">
        <v>2666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40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135</v>
      </c>
      <c r="AT117" s="225" t="s">
        <v>130</v>
      </c>
      <c r="AU117" s="225" t="s">
        <v>14</v>
      </c>
      <c r="AY117" s="19" t="s">
        <v>128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14</v>
      </c>
      <c r="BK117" s="226">
        <f>ROUND(I117*H117,2)</f>
        <v>0</v>
      </c>
      <c r="BL117" s="19" t="s">
        <v>135</v>
      </c>
      <c r="BM117" s="225" t="s">
        <v>208</v>
      </c>
    </row>
    <row r="118" s="14" customFormat="1">
      <c r="A118" s="14"/>
      <c r="B118" s="244"/>
      <c r="C118" s="245"/>
      <c r="D118" s="234" t="s">
        <v>139</v>
      </c>
      <c r="E118" s="246" t="s">
        <v>19</v>
      </c>
      <c r="F118" s="247" t="s">
        <v>317</v>
      </c>
      <c r="G118" s="245"/>
      <c r="H118" s="246" t="s">
        <v>19</v>
      </c>
      <c r="I118" s="248"/>
      <c r="J118" s="245"/>
      <c r="K118" s="245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139</v>
      </c>
      <c r="AU118" s="253" t="s">
        <v>14</v>
      </c>
      <c r="AV118" s="14" t="s">
        <v>14</v>
      </c>
      <c r="AW118" s="14" t="s">
        <v>31</v>
      </c>
      <c r="AX118" s="14" t="s">
        <v>69</v>
      </c>
      <c r="AY118" s="253" t="s">
        <v>128</v>
      </c>
    </row>
    <row r="119" s="13" customFormat="1">
      <c r="A119" s="13"/>
      <c r="B119" s="232"/>
      <c r="C119" s="233"/>
      <c r="D119" s="234" t="s">
        <v>139</v>
      </c>
      <c r="E119" s="235" t="s">
        <v>19</v>
      </c>
      <c r="F119" s="236" t="s">
        <v>318</v>
      </c>
      <c r="G119" s="233"/>
      <c r="H119" s="237">
        <v>2666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139</v>
      </c>
      <c r="AU119" s="243" t="s">
        <v>14</v>
      </c>
      <c r="AV119" s="13" t="s">
        <v>76</v>
      </c>
      <c r="AW119" s="13" t="s">
        <v>31</v>
      </c>
      <c r="AX119" s="13" t="s">
        <v>69</v>
      </c>
      <c r="AY119" s="243" t="s">
        <v>128</v>
      </c>
    </row>
    <row r="120" s="15" customFormat="1">
      <c r="A120" s="15"/>
      <c r="B120" s="254"/>
      <c r="C120" s="255"/>
      <c r="D120" s="234" t="s">
        <v>139</v>
      </c>
      <c r="E120" s="256" t="s">
        <v>19</v>
      </c>
      <c r="F120" s="257" t="s">
        <v>147</v>
      </c>
      <c r="G120" s="255"/>
      <c r="H120" s="258">
        <v>2666</v>
      </c>
      <c r="I120" s="259"/>
      <c r="J120" s="255"/>
      <c r="K120" s="255"/>
      <c r="L120" s="260"/>
      <c r="M120" s="269"/>
      <c r="N120" s="270"/>
      <c r="O120" s="270"/>
      <c r="P120" s="270"/>
      <c r="Q120" s="270"/>
      <c r="R120" s="270"/>
      <c r="S120" s="270"/>
      <c r="T120" s="27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4" t="s">
        <v>139</v>
      </c>
      <c r="AU120" s="264" t="s">
        <v>14</v>
      </c>
      <c r="AV120" s="15" t="s">
        <v>135</v>
      </c>
      <c r="AW120" s="15" t="s">
        <v>31</v>
      </c>
      <c r="AX120" s="15" t="s">
        <v>14</v>
      </c>
      <c r="AY120" s="264" t="s">
        <v>128</v>
      </c>
    </row>
    <row r="121" s="2" customFormat="1" ht="6.96" customHeight="1">
      <c r="A121" s="40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46"/>
      <c r="M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</sheetData>
  <sheetProtection sheet="1" autoFilter="0" formatColumns="0" formatRows="0" objects="1" scenarios="1" spinCount="100000" saltValue="g5xqmlC+Amav8e6uKNRA+38ixkDxIVNuiC9ae0aoJ1JWH7sLYzeEI2VcjOBtiJJLi8Z4RRMPQBNt0kdoiXEgOQ==" hashValue="Z9YuKw46mCpbh7InVqKptnTom9Voa1jL+8I7jsTPkOf45mHl1uu/rGUobOiTQBeJjSVM5pMRom6yXwDGp0haTA==" algorithmName="SHA-512" password="CC35"/>
  <autoFilter ref="C85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hyperlinks>
    <hyperlink ref="F89" r:id="rId1" display="https://podminky.urs.cz/item/CS_URS_2026_01/122251102"/>
    <hyperlink ref="F94" r:id="rId2" display="https://podminky.urs.cz/item/CS_URS_2026_01/132251101"/>
    <hyperlink ref="F99" r:id="rId3" display="https://podminky.urs.cz/item/CS_URS_2026_01/162351103"/>
    <hyperlink ref="F104" r:id="rId4" display="https://podminky.urs.cz/item/CS_URS_2026_01/167151111"/>
    <hyperlink ref="F109" r:id="rId5" display="https://podminky.urs.cz/item/CS_URS_2026_01/18111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76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Revitalizace areálu u rybníka Stráž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23.2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319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10. 6. 2026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32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33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35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37</v>
      </c>
      <c r="G34" s="40"/>
      <c r="H34" s="40"/>
      <c r="I34" s="156" t="s">
        <v>36</v>
      </c>
      <c r="J34" s="156" t="s">
        <v>38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39</v>
      </c>
      <c r="E35" s="144" t="s">
        <v>40</v>
      </c>
      <c r="F35" s="158">
        <f>ROUND((SUM(BE92:BE163)),  2)</f>
        <v>0</v>
      </c>
      <c r="G35" s="40"/>
      <c r="H35" s="40"/>
      <c r="I35" s="159">
        <v>0.20999999999999999</v>
      </c>
      <c r="J35" s="158">
        <f>ROUND(((SUM(BE92:BE163))*I35),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41</v>
      </c>
      <c r="F36" s="158">
        <f>ROUND((SUM(BF92:BF163)),  2)</f>
        <v>0</v>
      </c>
      <c r="G36" s="40"/>
      <c r="H36" s="40"/>
      <c r="I36" s="159">
        <v>0.12</v>
      </c>
      <c r="J36" s="158">
        <f>ROUND(((SUM(BF92:BF163))*I36),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42</v>
      </c>
      <c r="F37" s="158">
        <f>ROUND((SUM(BG92:BG163)),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43</v>
      </c>
      <c r="F38" s="158">
        <f>ROUND((SUM(BH92:BH163)),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44</v>
      </c>
      <c r="F39" s="158">
        <f>ROUND((SUM(BI92:BI163)),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45</v>
      </c>
      <c r="E41" s="162"/>
      <c r="F41" s="162"/>
      <c r="G41" s="163" t="s">
        <v>46</v>
      </c>
      <c r="H41" s="164" t="s">
        <v>47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Revitalizace areálu u rybníka Stráž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01.2 - Krajinářské řešení - dětské hřiště - povrchy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10. 6. 2026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30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32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103</v>
      </c>
      <c r="D61" s="173"/>
      <c r="E61" s="173"/>
      <c r="F61" s="173"/>
      <c r="G61" s="173"/>
      <c r="H61" s="173"/>
      <c r="I61" s="173"/>
      <c r="J61" s="174" t="s">
        <v>104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67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105</v>
      </c>
    </row>
    <row r="64" s="9" customFormat="1" ht="24.96" customHeight="1">
      <c r="A64" s="9"/>
      <c r="B64" s="176"/>
      <c r="C64" s="177"/>
      <c r="D64" s="178" t="s">
        <v>106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107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320</v>
      </c>
      <c r="E66" s="184"/>
      <c r="F66" s="184"/>
      <c r="G66" s="184"/>
      <c r="H66" s="184"/>
      <c r="I66" s="184"/>
      <c r="J66" s="185">
        <f>J119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321</v>
      </c>
      <c r="E67" s="184"/>
      <c r="F67" s="184"/>
      <c r="G67" s="184"/>
      <c r="H67" s="184"/>
      <c r="I67" s="184"/>
      <c r="J67" s="185">
        <f>J130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108</v>
      </c>
      <c r="E68" s="184"/>
      <c r="F68" s="184"/>
      <c r="G68" s="184"/>
      <c r="H68" s="184"/>
      <c r="I68" s="184"/>
      <c r="J68" s="185">
        <f>J145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2"/>
      <c r="C69" s="127"/>
      <c r="D69" s="183" t="s">
        <v>322</v>
      </c>
      <c r="E69" s="184"/>
      <c r="F69" s="184"/>
      <c r="G69" s="184"/>
      <c r="H69" s="184"/>
      <c r="I69" s="184"/>
      <c r="J69" s="185">
        <f>J146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323</v>
      </c>
      <c r="E70" s="184"/>
      <c r="F70" s="184"/>
      <c r="G70" s="184"/>
      <c r="H70" s="184"/>
      <c r="I70" s="184"/>
      <c r="J70" s="185">
        <f>J161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Revitalizace areálu u rybníka Stráž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98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23.25" customHeight="1">
      <c r="A82" s="40"/>
      <c r="B82" s="41"/>
      <c r="C82" s="42"/>
      <c r="D82" s="42"/>
      <c r="E82" s="171" t="s">
        <v>99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100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01.2 - Krajinářské řešení - dětské hřiště - povrchy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 xml:space="preserve"> </v>
      </c>
      <c r="G86" s="42"/>
      <c r="H86" s="42"/>
      <c r="I86" s="34" t="s">
        <v>23</v>
      </c>
      <c r="J86" s="74" t="str">
        <f>IF(J14="","",J14)</f>
        <v>10. 6. 2026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30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28</v>
      </c>
      <c r="D89" s="42"/>
      <c r="E89" s="42"/>
      <c r="F89" s="29" t="str">
        <f>IF(E20="","",E20)</f>
        <v>Vyplň údaj</v>
      </c>
      <c r="G89" s="42"/>
      <c r="H89" s="42"/>
      <c r="I89" s="34" t="s">
        <v>32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114</v>
      </c>
      <c r="D91" s="190" t="s">
        <v>54</v>
      </c>
      <c r="E91" s="190" t="s">
        <v>50</v>
      </c>
      <c r="F91" s="190" t="s">
        <v>51</v>
      </c>
      <c r="G91" s="190" t="s">
        <v>115</v>
      </c>
      <c r="H91" s="190" t="s">
        <v>116</v>
      </c>
      <c r="I91" s="190" t="s">
        <v>117</v>
      </c>
      <c r="J91" s="190" t="s">
        <v>104</v>
      </c>
      <c r="K91" s="191" t="s">
        <v>118</v>
      </c>
      <c r="L91" s="192"/>
      <c r="M91" s="94" t="s">
        <v>19</v>
      </c>
      <c r="N91" s="95" t="s">
        <v>39</v>
      </c>
      <c r="O91" s="95" t="s">
        <v>119</v>
      </c>
      <c r="P91" s="95" t="s">
        <v>120</v>
      </c>
      <c r="Q91" s="95" t="s">
        <v>121</v>
      </c>
      <c r="R91" s="95" t="s">
        <v>122</v>
      </c>
      <c r="S91" s="95" t="s">
        <v>123</v>
      </c>
      <c r="T91" s="96" t="s">
        <v>124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125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0.47567000000000004</v>
      </c>
      <c r="S92" s="98"/>
      <c r="T92" s="196">
        <f>T93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68</v>
      </c>
      <c r="AU92" s="19" t="s">
        <v>105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68</v>
      </c>
      <c r="E93" s="201" t="s">
        <v>126</v>
      </c>
      <c r="F93" s="201" t="s">
        <v>127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P94+P119+P130+P145+P161</f>
        <v>0</v>
      </c>
      <c r="Q93" s="206"/>
      <c r="R93" s="207">
        <f>R94+R119+R130+R145+R161</f>
        <v>0.47567000000000004</v>
      </c>
      <c r="S93" s="206"/>
      <c r="T93" s="208">
        <f>T94+T119+T130+T145+T161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14</v>
      </c>
      <c r="AT93" s="210" t="s">
        <v>68</v>
      </c>
      <c r="AU93" s="210" t="s">
        <v>69</v>
      </c>
      <c r="AY93" s="209" t="s">
        <v>128</v>
      </c>
      <c r="BK93" s="211">
        <f>BK94+BK119+BK130+BK145+BK161</f>
        <v>0</v>
      </c>
    </row>
    <row r="94" s="12" customFormat="1" ht="22.8" customHeight="1">
      <c r="A94" s="12"/>
      <c r="B94" s="198"/>
      <c r="C94" s="199"/>
      <c r="D94" s="200" t="s">
        <v>68</v>
      </c>
      <c r="E94" s="212" t="s">
        <v>14</v>
      </c>
      <c r="F94" s="212" t="s">
        <v>129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SUM(P95:P118)</f>
        <v>0</v>
      </c>
      <c r="Q94" s="206"/>
      <c r="R94" s="207">
        <f>SUM(R95:R118)</f>
        <v>0</v>
      </c>
      <c r="S94" s="206"/>
      <c r="T94" s="208">
        <f>SUM(T95:T118)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14</v>
      </c>
      <c r="AT94" s="210" t="s">
        <v>68</v>
      </c>
      <c r="AU94" s="210" t="s">
        <v>14</v>
      </c>
      <c r="AY94" s="209" t="s">
        <v>128</v>
      </c>
      <c r="BK94" s="211">
        <f>SUM(BK95:BK118)</f>
        <v>0</v>
      </c>
    </row>
    <row r="95" s="2" customFormat="1" ht="37.8" customHeight="1">
      <c r="A95" s="40"/>
      <c r="B95" s="41"/>
      <c r="C95" s="214" t="s">
        <v>14</v>
      </c>
      <c r="D95" s="214" t="s">
        <v>130</v>
      </c>
      <c r="E95" s="215" t="s">
        <v>324</v>
      </c>
      <c r="F95" s="216" t="s">
        <v>325</v>
      </c>
      <c r="G95" s="217" t="s">
        <v>179</v>
      </c>
      <c r="H95" s="218">
        <v>27.899999999999999</v>
      </c>
      <c r="I95" s="219"/>
      <c r="J95" s="220">
        <f>ROUND(I95*H95,2)</f>
        <v>0</v>
      </c>
      <c r="K95" s="216" t="s">
        <v>134</v>
      </c>
      <c r="L95" s="46"/>
      <c r="M95" s="221" t="s">
        <v>19</v>
      </c>
      <c r="N95" s="222" t="s">
        <v>40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135</v>
      </c>
      <c r="AT95" s="225" t="s">
        <v>130</v>
      </c>
      <c r="AU95" s="225" t="s">
        <v>76</v>
      </c>
      <c r="AY95" s="19" t="s">
        <v>128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14</v>
      </c>
      <c r="BK95" s="226">
        <f>ROUND(I95*H95,2)</f>
        <v>0</v>
      </c>
      <c r="BL95" s="19" t="s">
        <v>135</v>
      </c>
      <c r="BM95" s="225" t="s">
        <v>326</v>
      </c>
    </row>
    <row r="96" s="2" customFormat="1">
      <c r="A96" s="40"/>
      <c r="B96" s="41"/>
      <c r="C96" s="42"/>
      <c r="D96" s="227" t="s">
        <v>137</v>
      </c>
      <c r="E96" s="42"/>
      <c r="F96" s="228" t="s">
        <v>327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137</v>
      </c>
      <c r="AU96" s="19" t="s">
        <v>76</v>
      </c>
    </row>
    <row r="97" s="14" customFormat="1">
      <c r="A97" s="14"/>
      <c r="B97" s="244"/>
      <c r="C97" s="245"/>
      <c r="D97" s="234" t="s">
        <v>139</v>
      </c>
      <c r="E97" s="246" t="s">
        <v>19</v>
      </c>
      <c r="F97" s="247" t="s">
        <v>328</v>
      </c>
      <c r="G97" s="245"/>
      <c r="H97" s="246" t="s">
        <v>19</v>
      </c>
      <c r="I97" s="248"/>
      <c r="J97" s="245"/>
      <c r="K97" s="245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139</v>
      </c>
      <c r="AU97" s="253" t="s">
        <v>76</v>
      </c>
      <c r="AV97" s="14" t="s">
        <v>14</v>
      </c>
      <c r="AW97" s="14" t="s">
        <v>31</v>
      </c>
      <c r="AX97" s="14" t="s">
        <v>69</v>
      </c>
      <c r="AY97" s="253" t="s">
        <v>128</v>
      </c>
    </row>
    <row r="98" s="13" customFormat="1">
      <c r="A98" s="13"/>
      <c r="B98" s="232"/>
      <c r="C98" s="233"/>
      <c r="D98" s="234" t="s">
        <v>139</v>
      </c>
      <c r="E98" s="235" t="s">
        <v>19</v>
      </c>
      <c r="F98" s="236" t="s">
        <v>329</v>
      </c>
      <c r="G98" s="233"/>
      <c r="H98" s="237">
        <v>27.899999999999999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139</v>
      </c>
      <c r="AU98" s="243" t="s">
        <v>76</v>
      </c>
      <c r="AV98" s="13" t="s">
        <v>76</v>
      </c>
      <c r="AW98" s="13" t="s">
        <v>31</v>
      </c>
      <c r="AX98" s="13" t="s">
        <v>69</v>
      </c>
      <c r="AY98" s="243" t="s">
        <v>128</v>
      </c>
    </row>
    <row r="99" s="15" customFormat="1">
      <c r="A99" s="15"/>
      <c r="B99" s="254"/>
      <c r="C99" s="255"/>
      <c r="D99" s="234" t="s">
        <v>139</v>
      </c>
      <c r="E99" s="256" t="s">
        <v>19</v>
      </c>
      <c r="F99" s="257" t="s">
        <v>147</v>
      </c>
      <c r="G99" s="255"/>
      <c r="H99" s="258">
        <v>27.899999999999999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4" t="s">
        <v>139</v>
      </c>
      <c r="AU99" s="264" t="s">
        <v>76</v>
      </c>
      <c r="AV99" s="15" t="s">
        <v>135</v>
      </c>
      <c r="AW99" s="15" t="s">
        <v>31</v>
      </c>
      <c r="AX99" s="15" t="s">
        <v>14</v>
      </c>
      <c r="AY99" s="264" t="s">
        <v>128</v>
      </c>
    </row>
    <row r="100" s="2" customFormat="1" ht="24.15" customHeight="1">
      <c r="A100" s="40"/>
      <c r="B100" s="41"/>
      <c r="C100" s="272" t="s">
        <v>76</v>
      </c>
      <c r="D100" s="272" t="s">
        <v>330</v>
      </c>
      <c r="E100" s="273" t="s">
        <v>331</v>
      </c>
      <c r="F100" s="274" t="s">
        <v>332</v>
      </c>
      <c r="G100" s="275" t="s">
        <v>214</v>
      </c>
      <c r="H100" s="276">
        <v>50.219999999999999</v>
      </c>
      <c r="I100" s="277"/>
      <c r="J100" s="278">
        <f>ROUND(I100*H100,2)</f>
        <v>0</v>
      </c>
      <c r="K100" s="274" t="s">
        <v>19</v>
      </c>
      <c r="L100" s="279"/>
      <c r="M100" s="280" t="s">
        <v>19</v>
      </c>
      <c r="N100" s="281" t="s">
        <v>40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158</v>
      </c>
      <c r="AT100" s="225" t="s">
        <v>330</v>
      </c>
      <c r="AU100" s="225" t="s">
        <v>76</v>
      </c>
      <c r="AY100" s="19" t="s">
        <v>128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14</v>
      </c>
      <c r="BK100" s="226">
        <f>ROUND(I100*H100,2)</f>
        <v>0</v>
      </c>
      <c r="BL100" s="19" t="s">
        <v>135</v>
      </c>
      <c r="BM100" s="225" t="s">
        <v>333</v>
      </c>
    </row>
    <row r="101" s="14" customFormat="1">
      <c r="A101" s="14"/>
      <c r="B101" s="244"/>
      <c r="C101" s="245"/>
      <c r="D101" s="234" t="s">
        <v>139</v>
      </c>
      <c r="E101" s="246" t="s">
        <v>19</v>
      </c>
      <c r="F101" s="247" t="s">
        <v>334</v>
      </c>
      <c r="G101" s="245"/>
      <c r="H101" s="246" t="s">
        <v>19</v>
      </c>
      <c r="I101" s="248"/>
      <c r="J101" s="245"/>
      <c r="K101" s="245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139</v>
      </c>
      <c r="AU101" s="253" t="s">
        <v>76</v>
      </c>
      <c r="AV101" s="14" t="s">
        <v>14</v>
      </c>
      <c r="AW101" s="14" t="s">
        <v>31</v>
      </c>
      <c r="AX101" s="14" t="s">
        <v>69</v>
      </c>
      <c r="AY101" s="253" t="s">
        <v>128</v>
      </c>
    </row>
    <row r="102" s="13" customFormat="1">
      <c r="A102" s="13"/>
      <c r="B102" s="232"/>
      <c r="C102" s="233"/>
      <c r="D102" s="234" t="s">
        <v>139</v>
      </c>
      <c r="E102" s="235" t="s">
        <v>19</v>
      </c>
      <c r="F102" s="236" t="s">
        <v>335</v>
      </c>
      <c r="G102" s="233"/>
      <c r="H102" s="237">
        <v>50.219999999999999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139</v>
      </c>
      <c r="AU102" s="243" t="s">
        <v>76</v>
      </c>
      <c r="AV102" s="13" t="s">
        <v>76</v>
      </c>
      <c r="AW102" s="13" t="s">
        <v>31</v>
      </c>
      <c r="AX102" s="13" t="s">
        <v>69</v>
      </c>
      <c r="AY102" s="243" t="s">
        <v>128</v>
      </c>
    </row>
    <row r="103" s="15" customFormat="1">
      <c r="A103" s="15"/>
      <c r="B103" s="254"/>
      <c r="C103" s="255"/>
      <c r="D103" s="234" t="s">
        <v>139</v>
      </c>
      <c r="E103" s="256" t="s">
        <v>19</v>
      </c>
      <c r="F103" s="257" t="s">
        <v>147</v>
      </c>
      <c r="G103" s="255"/>
      <c r="H103" s="258">
        <v>50.219999999999999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4" t="s">
        <v>139</v>
      </c>
      <c r="AU103" s="264" t="s">
        <v>76</v>
      </c>
      <c r="AV103" s="15" t="s">
        <v>135</v>
      </c>
      <c r="AW103" s="15" t="s">
        <v>31</v>
      </c>
      <c r="AX103" s="15" t="s">
        <v>14</v>
      </c>
      <c r="AY103" s="264" t="s">
        <v>128</v>
      </c>
    </row>
    <row r="104" s="2" customFormat="1" ht="16.5" customHeight="1">
      <c r="A104" s="40"/>
      <c r="B104" s="41"/>
      <c r="C104" s="214" t="s">
        <v>148</v>
      </c>
      <c r="D104" s="214" t="s">
        <v>130</v>
      </c>
      <c r="E104" s="215" t="s">
        <v>336</v>
      </c>
      <c r="F104" s="216" t="s">
        <v>337</v>
      </c>
      <c r="G104" s="217" t="s">
        <v>133</v>
      </c>
      <c r="H104" s="218">
        <v>10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40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135</v>
      </c>
      <c r="AT104" s="225" t="s">
        <v>130</v>
      </c>
      <c r="AU104" s="225" t="s">
        <v>76</v>
      </c>
      <c r="AY104" s="19" t="s">
        <v>128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14</v>
      </c>
      <c r="BK104" s="226">
        <f>ROUND(I104*H104,2)</f>
        <v>0</v>
      </c>
      <c r="BL104" s="19" t="s">
        <v>135</v>
      </c>
      <c r="BM104" s="225" t="s">
        <v>338</v>
      </c>
    </row>
    <row r="105" s="14" customFormat="1">
      <c r="A105" s="14"/>
      <c r="B105" s="244"/>
      <c r="C105" s="245"/>
      <c r="D105" s="234" t="s">
        <v>139</v>
      </c>
      <c r="E105" s="246" t="s">
        <v>19</v>
      </c>
      <c r="F105" s="247" t="s">
        <v>339</v>
      </c>
      <c r="G105" s="245"/>
      <c r="H105" s="246" t="s">
        <v>19</v>
      </c>
      <c r="I105" s="248"/>
      <c r="J105" s="245"/>
      <c r="K105" s="245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139</v>
      </c>
      <c r="AU105" s="253" t="s">
        <v>76</v>
      </c>
      <c r="AV105" s="14" t="s">
        <v>14</v>
      </c>
      <c r="AW105" s="14" t="s">
        <v>31</v>
      </c>
      <c r="AX105" s="14" t="s">
        <v>69</v>
      </c>
      <c r="AY105" s="253" t="s">
        <v>128</v>
      </c>
    </row>
    <row r="106" s="13" customFormat="1">
      <c r="A106" s="13"/>
      <c r="B106" s="232"/>
      <c r="C106" s="233"/>
      <c r="D106" s="234" t="s">
        <v>139</v>
      </c>
      <c r="E106" s="235" t="s">
        <v>19</v>
      </c>
      <c r="F106" s="236" t="s">
        <v>191</v>
      </c>
      <c r="G106" s="233"/>
      <c r="H106" s="237">
        <v>10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139</v>
      </c>
      <c r="AU106" s="243" t="s">
        <v>76</v>
      </c>
      <c r="AV106" s="13" t="s">
        <v>76</v>
      </c>
      <c r="AW106" s="13" t="s">
        <v>31</v>
      </c>
      <c r="AX106" s="13" t="s">
        <v>69</v>
      </c>
      <c r="AY106" s="243" t="s">
        <v>128</v>
      </c>
    </row>
    <row r="107" s="15" customFormat="1">
      <c r="A107" s="15"/>
      <c r="B107" s="254"/>
      <c r="C107" s="255"/>
      <c r="D107" s="234" t="s">
        <v>139</v>
      </c>
      <c r="E107" s="256" t="s">
        <v>19</v>
      </c>
      <c r="F107" s="257" t="s">
        <v>147</v>
      </c>
      <c r="G107" s="255"/>
      <c r="H107" s="258">
        <v>10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4" t="s">
        <v>139</v>
      </c>
      <c r="AU107" s="264" t="s">
        <v>76</v>
      </c>
      <c r="AV107" s="15" t="s">
        <v>135</v>
      </c>
      <c r="AW107" s="15" t="s">
        <v>31</v>
      </c>
      <c r="AX107" s="15" t="s">
        <v>14</v>
      </c>
      <c r="AY107" s="264" t="s">
        <v>128</v>
      </c>
    </row>
    <row r="108" s="2" customFormat="1" ht="16.5" customHeight="1">
      <c r="A108" s="40"/>
      <c r="B108" s="41"/>
      <c r="C108" s="214" t="s">
        <v>135</v>
      </c>
      <c r="D108" s="214" t="s">
        <v>130</v>
      </c>
      <c r="E108" s="215" t="s">
        <v>340</v>
      </c>
      <c r="F108" s="216" t="s">
        <v>341</v>
      </c>
      <c r="G108" s="217" t="s">
        <v>133</v>
      </c>
      <c r="H108" s="218">
        <v>10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40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135</v>
      </c>
      <c r="AT108" s="225" t="s">
        <v>130</v>
      </c>
      <c r="AU108" s="225" t="s">
        <v>76</v>
      </c>
      <c r="AY108" s="19" t="s">
        <v>128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14</v>
      </c>
      <c r="BK108" s="226">
        <f>ROUND(I108*H108,2)</f>
        <v>0</v>
      </c>
      <c r="BL108" s="19" t="s">
        <v>135</v>
      </c>
      <c r="BM108" s="225" t="s">
        <v>342</v>
      </c>
    </row>
    <row r="109" s="14" customFormat="1">
      <c r="A109" s="14"/>
      <c r="B109" s="244"/>
      <c r="C109" s="245"/>
      <c r="D109" s="234" t="s">
        <v>139</v>
      </c>
      <c r="E109" s="246" t="s">
        <v>19</v>
      </c>
      <c r="F109" s="247" t="s">
        <v>339</v>
      </c>
      <c r="G109" s="245"/>
      <c r="H109" s="246" t="s">
        <v>19</v>
      </c>
      <c r="I109" s="248"/>
      <c r="J109" s="245"/>
      <c r="K109" s="245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139</v>
      </c>
      <c r="AU109" s="253" t="s">
        <v>76</v>
      </c>
      <c r="AV109" s="14" t="s">
        <v>14</v>
      </c>
      <c r="AW109" s="14" t="s">
        <v>31</v>
      </c>
      <c r="AX109" s="14" t="s">
        <v>69</v>
      </c>
      <c r="AY109" s="253" t="s">
        <v>128</v>
      </c>
    </row>
    <row r="110" s="13" customFormat="1">
      <c r="A110" s="13"/>
      <c r="B110" s="232"/>
      <c r="C110" s="233"/>
      <c r="D110" s="234" t="s">
        <v>139</v>
      </c>
      <c r="E110" s="235" t="s">
        <v>19</v>
      </c>
      <c r="F110" s="236" t="s">
        <v>191</v>
      </c>
      <c r="G110" s="233"/>
      <c r="H110" s="237">
        <v>10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139</v>
      </c>
      <c r="AU110" s="243" t="s">
        <v>76</v>
      </c>
      <c r="AV110" s="13" t="s">
        <v>76</v>
      </c>
      <c r="AW110" s="13" t="s">
        <v>31</v>
      </c>
      <c r="AX110" s="13" t="s">
        <v>69</v>
      </c>
      <c r="AY110" s="243" t="s">
        <v>128</v>
      </c>
    </row>
    <row r="111" s="15" customFormat="1">
      <c r="A111" s="15"/>
      <c r="B111" s="254"/>
      <c r="C111" s="255"/>
      <c r="D111" s="234" t="s">
        <v>139</v>
      </c>
      <c r="E111" s="256" t="s">
        <v>19</v>
      </c>
      <c r="F111" s="257" t="s">
        <v>147</v>
      </c>
      <c r="G111" s="255"/>
      <c r="H111" s="258">
        <v>10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4" t="s">
        <v>139</v>
      </c>
      <c r="AU111" s="264" t="s">
        <v>76</v>
      </c>
      <c r="AV111" s="15" t="s">
        <v>135</v>
      </c>
      <c r="AW111" s="15" t="s">
        <v>31</v>
      </c>
      <c r="AX111" s="15" t="s">
        <v>14</v>
      </c>
      <c r="AY111" s="264" t="s">
        <v>128</v>
      </c>
    </row>
    <row r="112" s="2" customFormat="1" ht="33" customHeight="1">
      <c r="A112" s="40"/>
      <c r="B112" s="41"/>
      <c r="C112" s="214" t="s">
        <v>161</v>
      </c>
      <c r="D112" s="214" t="s">
        <v>130</v>
      </c>
      <c r="E112" s="215" t="s">
        <v>343</v>
      </c>
      <c r="F112" s="216" t="s">
        <v>344</v>
      </c>
      <c r="G112" s="217" t="s">
        <v>133</v>
      </c>
      <c r="H112" s="218">
        <v>369</v>
      </c>
      <c r="I112" s="219"/>
      <c r="J112" s="220">
        <f>ROUND(I112*H112,2)</f>
        <v>0</v>
      </c>
      <c r="K112" s="216" t="s">
        <v>134</v>
      </c>
      <c r="L112" s="46"/>
      <c r="M112" s="221" t="s">
        <v>19</v>
      </c>
      <c r="N112" s="222" t="s">
        <v>40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135</v>
      </c>
      <c r="AT112" s="225" t="s">
        <v>130</v>
      </c>
      <c r="AU112" s="225" t="s">
        <v>76</v>
      </c>
      <c r="AY112" s="19" t="s">
        <v>128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14</v>
      </c>
      <c r="BK112" s="226">
        <f>ROUND(I112*H112,2)</f>
        <v>0</v>
      </c>
      <c r="BL112" s="19" t="s">
        <v>135</v>
      </c>
      <c r="BM112" s="225" t="s">
        <v>345</v>
      </c>
    </row>
    <row r="113" s="2" customFormat="1">
      <c r="A113" s="40"/>
      <c r="B113" s="41"/>
      <c r="C113" s="42"/>
      <c r="D113" s="227" t="s">
        <v>137</v>
      </c>
      <c r="E113" s="42"/>
      <c r="F113" s="228" t="s">
        <v>346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137</v>
      </c>
      <c r="AU113" s="19" t="s">
        <v>76</v>
      </c>
    </row>
    <row r="114" s="14" customFormat="1">
      <c r="A114" s="14"/>
      <c r="B114" s="244"/>
      <c r="C114" s="245"/>
      <c r="D114" s="234" t="s">
        <v>139</v>
      </c>
      <c r="E114" s="246" t="s">
        <v>19</v>
      </c>
      <c r="F114" s="247" t="s">
        <v>347</v>
      </c>
      <c r="G114" s="245"/>
      <c r="H114" s="246" t="s">
        <v>19</v>
      </c>
      <c r="I114" s="248"/>
      <c r="J114" s="245"/>
      <c r="K114" s="245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139</v>
      </c>
      <c r="AU114" s="253" t="s">
        <v>76</v>
      </c>
      <c r="AV114" s="14" t="s">
        <v>14</v>
      </c>
      <c r="AW114" s="14" t="s">
        <v>31</v>
      </c>
      <c r="AX114" s="14" t="s">
        <v>69</v>
      </c>
      <c r="AY114" s="253" t="s">
        <v>128</v>
      </c>
    </row>
    <row r="115" s="13" customFormat="1">
      <c r="A115" s="13"/>
      <c r="B115" s="232"/>
      <c r="C115" s="233"/>
      <c r="D115" s="234" t="s">
        <v>139</v>
      </c>
      <c r="E115" s="235" t="s">
        <v>19</v>
      </c>
      <c r="F115" s="236" t="s">
        <v>348</v>
      </c>
      <c r="G115" s="233"/>
      <c r="H115" s="237">
        <v>93</v>
      </c>
      <c r="I115" s="238"/>
      <c r="J115" s="233"/>
      <c r="K115" s="233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139</v>
      </c>
      <c r="AU115" s="243" t="s">
        <v>76</v>
      </c>
      <c r="AV115" s="13" t="s">
        <v>76</v>
      </c>
      <c r="AW115" s="13" t="s">
        <v>31</v>
      </c>
      <c r="AX115" s="13" t="s">
        <v>69</v>
      </c>
      <c r="AY115" s="243" t="s">
        <v>128</v>
      </c>
    </row>
    <row r="116" s="14" customFormat="1">
      <c r="A116" s="14"/>
      <c r="B116" s="244"/>
      <c r="C116" s="245"/>
      <c r="D116" s="234" t="s">
        <v>139</v>
      </c>
      <c r="E116" s="246" t="s">
        <v>19</v>
      </c>
      <c r="F116" s="247" t="s">
        <v>349</v>
      </c>
      <c r="G116" s="245"/>
      <c r="H116" s="246" t="s">
        <v>19</v>
      </c>
      <c r="I116" s="248"/>
      <c r="J116" s="245"/>
      <c r="K116" s="245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139</v>
      </c>
      <c r="AU116" s="253" t="s">
        <v>76</v>
      </c>
      <c r="AV116" s="14" t="s">
        <v>14</v>
      </c>
      <c r="AW116" s="14" t="s">
        <v>31</v>
      </c>
      <c r="AX116" s="14" t="s">
        <v>69</v>
      </c>
      <c r="AY116" s="253" t="s">
        <v>128</v>
      </c>
    </row>
    <row r="117" s="13" customFormat="1">
      <c r="A117" s="13"/>
      <c r="B117" s="232"/>
      <c r="C117" s="233"/>
      <c r="D117" s="234" t="s">
        <v>139</v>
      </c>
      <c r="E117" s="235" t="s">
        <v>19</v>
      </c>
      <c r="F117" s="236" t="s">
        <v>350</v>
      </c>
      <c r="G117" s="233"/>
      <c r="H117" s="237">
        <v>276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139</v>
      </c>
      <c r="AU117" s="243" t="s">
        <v>76</v>
      </c>
      <c r="AV117" s="13" t="s">
        <v>76</v>
      </c>
      <c r="AW117" s="13" t="s">
        <v>31</v>
      </c>
      <c r="AX117" s="13" t="s">
        <v>69</v>
      </c>
      <c r="AY117" s="243" t="s">
        <v>128</v>
      </c>
    </row>
    <row r="118" s="15" customFormat="1">
      <c r="A118" s="15"/>
      <c r="B118" s="254"/>
      <c r="C118" s="255"/>
      <c r="D118" s="234" t="s">
        <v>139</v>
      </c>
      <c r="E118" s="256" t="s">
        <v>19</v>
      </c>
      <c r="F118" s="257" t="s">
        <v>147</v>
      </c>
      <c r="G118" s="255"/>
      <c r="H118" s="258">
        <v>369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4" t="s">
        <v>139</v>
      </c>
      <c r="AU118" s="264" t="s">
        <v>76</v>
      </c>
      <c r="AV118" s="15" t="s">
        <v>135</v>
      </c>
      <c r="AW118" s="15" t="s">
        <v>31</v>
      </c>
      <c r="AX118" s="15" t="s">
        <v>14</v>
      </c>
      <c r="AY118" s="264" t="s">
        <v>128</v>
      </c>
    </row>
    <row r="119" s="12" customFormat="1" ht="22.8" customHeight="1">
      <c r="A119" s="12"/>
      <c r="B119" s="198"/>
      <c r="C119" s="199"/>
      <c r="D119" s="200" t="s">
        <v>68</v>
      </c>
      <c r="E119" s="212" t="s">
        <v>76</v>
      </c>
      <c r="F119" s="212" t="s">
        <v>351</v>
      </c>
      <c r="G119" s="199"/>
      <c r="H119" s="199"/>
      <c r="I119" s="202"/>
      <c r="J119" s="213">
        <f>BK119</f>
        <v>0</v>
      </c>
      <c r="K119" s="199"/>
      <c r="L119" s="204"/>
      <c r="M119" s="205"/>
      <c r="N119" s="206"/>
      <c r="O119" s="206"/>
      <c r="P119" s="207">
        <f>SUM(P120:P129)</f>
        <v>0</v>
      </c>
      <c r="Q119" s="206"/>
      <c r="R119" s="207">
        <f>SUM(R120:R129)</f>
        <v>0.0441</v>
      </c>
      <c r="S119" s="206"/>
      <c r="T119" s="208">
        <f>SUM(T120:T129)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9" t="s">
        <v>14</v>
      </c>
      <c r="AT119" s="210" t="s">
        <v>68</v>
      </c>
      <c r="AU119" s="210" t="s">
        <v>14</v>
      </c>
      <c r="AY119" s="209" t="s">
        <v>128</v>
      </c>
      <c r="BK119" s="211">
        <f>SUM(BK120:BK129)</f>
        <v>0</v>
      </c>
    </row>
    <row r="120" s="2" customFormat="1" ht="16.5" customHeight="1">
      <c r="A120" s="40"/>
      <c r="B120" s="41"/>
      <c r="C120" s="214" t="s">
        <v>152</v>
      </c>
      <c r="D120" s="214" t="s">
        <v>130</v>
      </c>
      <c r="E120" s="215" t="s">
        <v>352</v>
      </c>
      <c r="F120" s="216" t="s">
        <v>353</v>
      </c>
      <c r="G120" s="217" t="s">
        <v>133</v>
      </c>
      <c r="H120" s="218">
        <v>15</v>
      </c>
      <c r="I120" s="219"/>
      <c r="J120" s="220">
        <f>ROUND(I120*H120,2)</f>
        <v>0</v>
      </c>
      <c r="K120" s="216" t="s">
        <v>134</v>
      </c>
      <c r="L120" s="46"/>
      <c r="M120" s="221" t="s">
        <v>19</v>
      </c>
      <c r="N120" s="222" t="s">
        <v>40</v>
      </c>
      <c r="O120" s="86"/>
      <c r="P120" s="223">
        <f>O120*H120</f>
        <v>0</v>
      </c>
      <c r="Q120" s="223">
        <v>0.0029399999999999999</v>
      </c>
      <c r="R120" s="223">
        <f>Q120*H120</f>
        <v>0.0441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135</v>
      </c>
      <c r="AT120" s="225" t="s">
        <v>130</v>
      </c>
      <c r="AU120" s="225" t="s">
        <v>76</v>
      </c>
      <c r="AY120" s="19" t="s">
        <v>128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14</v>
      </c>
      <c r="BK120" s="226">
        <f>ROUND(I120*H120,2)</f>
        <v>0</v>
      </c>
      <c r="BL120" s="19" t="s">
        <v>135</v>
      </c>
      <c r="BM120" s="225" t="s">
        <v>354</v>
      </c>
    </row>
    <row r="121" s="2" customFormat="1">
      <c r="A121" s="40"/>
      <c r="B121" s="41"/>
      <c r="C121" s="42"/>
      <c r="D121" s="227" t="s">
        <v>137</v>
      </c>
      <c r="E121" s="42"/>
      <c r="F121" s="228" t="s">
        <v>355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137</v>
      </c>
      <c r="AU121" s="19" t="s">
        <v>76</v>
      </c>
    </row>
    <row r="122" s="14" customFormat="1">
      <c r="A122" s="14"/>
      <c r="B122" s="244"/>
      <c r="C122" s="245"/>
      <c r="D122" s="234" t="s">
        <v>139</v>
      </c>
      <c r="E122" s="246" t="s">
        <v>19</v>
      </c>
      <c r="F122" s="247" t="s">
        <v>356</v>
      </c>
      <c r="G122" s="245"/>
      <c r="H122" s="246" t="s">
        <v>19</v>
      </c>
      <c r="I122" s="248"/>
      <c r="J122" s="245"/>
      <c r="K122" s="245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139</v>
      </c>
      <c r="AU122" s="253" t="s">
        <v>76</v>
      </c>
      <c r="AV122" s="14" t="s">
        <v>14</v>
      </c>
      <c r="AW122" s="14" t="s">
        <v>31</v>
      </c>
      <c r="AX122" s="14" t="s">
        <v>69</v>
      </c>
      <c r="AY122" s="253" t="s">
        <v>128</v>
      </c>
    </row>
    <row r="123" s="13" customFormat="1">
      <c r="A123" s="13"/>
      <c r="B123" s="232"/>
      <c r="C123" s="233"/>
      <c r="D123" s="234" t="s">
        <v>139</v>
      </c>
      <c r="E123" s="235" t="s">
        <v>19</v>
      </c>
      <c r="F123" s="236" t="s">
        <v>357</v>
      </c>
      <c r="G123" s="233"/>
      <c r="H123" s="237">
        <v>15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139</v>
      </c>
      <c r="AU123" s="243" t="s">
        <v>76</v>
      </c>
      <c r="AV123" s="13" t="s">
        <v>76</v>
      </c>
      <c r="AW123" s="13" t="s">
        <v>31</v>
      </c>
      <c r="AX123" s="13" t="s">
        <v>69</v>
      </c>
      <c r="AY123" s="243" t="s">
        <v>128</v>
      </c>
    </row>
    <row r="124" s="15" customFormat="1">
      <c r="A124" s="15"/>
      <c r="B124" s="254"/>
      <c r="C124" s="255"/>
      <c r="D124" s="234" t="s">
        <v>139</v>
      </c>
      <c r="E124" s="256" t="s">
        <v>19</v>
      </c>
      <c r="F124" s="257" t="s">
        <v>147</v>
      </c>
      <c r="G124" s="255"/>
      <c r="H124" s="258">
        <v>15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139</v>
      </c>
      <c r="AU124" s="264" t="s">
        <v>76</v>
      </c>
      <c r="AV124" s="15" t="s">
        <v>135</v>
      </c>
      <c r="AW124" s="15" t="s">
        <v>31</v>
      </c>
      <c r="AX124" s="15" t="s">
        <v>14</v>
      </c>
      <c r="AY124" s="264" t="s">
        <v>128</v>
      </c>
    </row>
    <row r="125" s="2" customFormat="1" ht="16.5" customHeight="1">
      <c r="A125" s="40"/>
      <c r="B125" s="41"/>
      <c r="C125" s="214" t="s">
        <v>314</v>
      </c>
      <c r="D125" s="214" t="s">
        <v>130</v>
      </c>
      <c r="E125" s="215" t="s">
        <v>358</v>
      </c>
      <c r="F125" s="216" t="s">
        <v>359</v>
      </c>
      <c r="G125" s="217" t="s">
        <v>133</v>
      </c>
      <c r="H125" s="218">
        <v>15</v>
      </c>
      <c r="I125" s="219"/>
      <c r="J125" s="220">
        <f>ROUND(I125*H125,2)</f>
        <v>0</v>
      </c>
      <c r="K125" s="216" t="s">
        <v>134</v>
      </c>
      <c r="L125" s="46"/>
      <c r="M125" s="221" t="s">
        <v>19</v>
      </c>
      <c r="N125" s="222" t="s">
        <v>40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135</v>
      </c>
      <c r="AT125" s="225" t="s">
        <v>130</v>
      </c>
      <c r="AU125" s="225" t="s">
        <v>76</v>
      </c>
      <c r="AY125" s="19" t="s">
        <v>128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14</v>
      </c>
      <c r="BK125" s="226">
        <f>ROUND(I125*H125,2)</f>
        <v>0</v>
      </c>
      <c r="BL125" s="19" t="s">
        <v>135</v>
      </c>
      <c r="BM125" s="225" t="s">
        <v>360</v>
      </c>
    </row>
    <row r="126" s="2" customFormat="1">
      <c r="A126" s="40"/>
      <c r="B126" s="41"/>
      <c r="C126" s="42"/>
      <c r="D126" s="227" t="s">
        <v>137</v>
      </c>
      <c r="E126" s="42"/>
      <c r="F126" s="228" t="s">
        <v>361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137</v>
      </c>
      <c r="AU126" s="19" t="s">
        <v>76</v>
      </c>
    </row>
    <row r="127" s="14" customFormat="1">
      <c r="A127" s="14"/>
      <c r="B127" s="244"/>
      <c r="C127" s="245"/>
      <c r="D127" s="234" t="s">
        <v>139</v>
      </c>
      <c r="E127" s="246" t="s">
        <v>19</v>
      </c>
      <c r="F127" s="247" t="s">
        <v>356</v>
      </c>
      <c r="G127" s="245"/>
      <c r="H127" s="246" t="s">
        <v>19</v>
      </c>
      <c r="I127" s="248"/>
      <c r="J127" s="245"/>
      <c r="K127" s="245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139</v>
      </c>
      <c r="AU127" s="253" t="s">
        <v>76</v>
      </c>
      <c r="AV127" s="14" t="s">
        <v>14</v>
      </c>
      <c r="AW127" s="14" t="s">
        <v>31</v>
      </c>
      <c r="AX127" s="14" t="s">
        <v>69</v>
      </c>
      <c r="AY127" s="253" t="s">
        <v>128</v>
      </c>
    </row>
    <row r="128" s="13" customFormat="1">
      <c r="A128" s="13"/>
      <c r="B128" s="232"/>
      <c r="C128" s="233"/>
      <c r="D128" s="234" t="s">
        <v>139</v>
      </c>
      <c r="E128" s="235" t="s">
        <v>19</v>
      </c>
      <c r="F128" s="236" t="s">
        <v>357</v>
      </c>
      <c r="G128" s="233"/>
      <c r="H128" s="237">
        <v>15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139</v>
      </c>
      <c r="AU128" s="243" t="s">
        <v>76</v>
      </c>
      <c r="AV128" s="13" t="s">
        <v>76</v>
      </c>
      <c r="AW128" s="13" t="s">
        <v>31</v>
      </c>
      <c r="AX128" s="13" t="s">
        <v>69</v>
      </c>
      <c r="AY128" s="243" t="s">
        <v>128</v>
      </c>
    </row>
    <row r="129" s="15" customFormat="1">
      <c r="A129" s="15"/>
      <c r="B129" s="254"/>
      <c r="C129" s="255"/>
      <c r="D129" s="234" t="s">
        <v>139</v>
      </c>
      <c r="E129" s="256" t="s">
        <v>19</v>
      </c>
      <c r="F129" s="257" t="s">
        <v>147</v>
      </c>
      <c r="G129" s="255"/>
      <c r="H129" s="258">
        <v>15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4" t="s">
        <v>139</v>
      </c>
      <c r="AU129" s="264" t="s">
        <v>76</v>
      </c>
      <c r="AV129" s="15" t="s">
        <v>135</v>
      </c>
      <c r="AW129" s="15" t="s">
        <v>31</v>
      </c>
      <c r="AX129" s="15" t="s">
        <v>14</v>
      </c>
      <c r="AY129" s="264" t="s">
        <v>128</v>
      </c>
    </row>
    <row r="130" s="12" customFormat="1" ht="22.8" customHeight="1">
      <c r="A130" s="12"/>
      <c r="B130" s="198"/>
      <c r="C130" s="199"/>
      <c r="D130" s="200" t="s">
        <v>68</v>
      </c>
      <c r="E130" s="212" t="s">
        <v>161</v>
      </c>
      <c r="F130" s="212" t="s">
        <v>362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SUM(P131:P144)</f>
        <v>0</v>
      </c>
      <c r="Q130" s="206"/>
      <c r="R130" s="207">
        <f>SUM(R131:R144)</f>
        <v>0</v>
      </c>
      <c r="S130" s="206"/>
      <c r="T130" s="208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14</v>
      </c>
      <c r="AT130" s="210" t="s">
        <v>68</v>
      </c>
      <c r="AU130" s="210" t="s">
        <v>14</v>
      </c>
      <c r="AY130" s="209" t="s">
        <v>128</v>
      </c>
      <c r="BK130" s="211">
        <f>SUM(BK131:BK144)</f>
        <v>0</v>
      </c>
    </row>
    <row r="131" s="2" customFormat="1" ht="33" customHeight="1">
      <c r="A131" s="40"/>
      <c r="B131" s="41"/>
      <c r="C131" s="214" t="s">
        <v>158</v>
      </c>
      <c r="D131" s="214" t="s">
        <v>130</v>
      </c>
      <c r="E131" s="215" t="s">
        <v>363</v>
      </c>
      <c r="F131" s="216" t="s">
        <v>364</v>
      </c>
      <c r="G131" s="217" t="s">
        <v>133</v>
      </c>
      <c r="H131" s="218">
        <v>276</v>
      </c>
      <c r="I131" s="219"/>
      <c r="J131" s="220">
        <f>ROUND(I131*H131,2)</f>
        <v>0</v>
      </c>
      <c r="K131" s="216" t="s">
        <v>134</v>
      </c>
      <c r="L131" s="46"/>
      <c r="M131" s="221" t="s">
        <v>19</v>
      </c>
      <c r="N131" s="222" t="s">
        <v>40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135</v>
      </c>
      <c r="AT131" s="225" t="s">
        <v>130</v>
      </c>
      <c r="AU131" s="225" t="s">
        <v>76</v>
      </c>
      <c r="AY131" s="19" t="s">
        <v>128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14</v>
      </c>
      <c r="BK131" s="226">
        <f>ROUND(I131*H131,2)</f>
        <v>0</v>
      </c>
      <c r="BL131" s="19" t="s">
        <v>135</v>
      </c>
      <c r="BM131" s="225" t="s">
        <v>365</v>
      </c>
    </row>
    <row r="132" s="2" customFormat="1">
      <c r="A132" s="40"/>
      <c r="B132" s="41"/>
      <c r="C132" s="42"/>
      <c r="D132" s="227" t="s">
        <v>137</v>
      </c>
      <c r="E132" s="42"/>
      <c r="F132" s="228" t="s">
        <v>366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137</v>
      </c>
      <c r="AU132" s="19" t="s">
        <v>76</v>
      </c>
    </row>
    <row r="133" s="14" customFormat="1">
      <c r="A133" s="14"/>
      <c r="B133" s="244"/>
      <c r="C133" s="245"/>
      <c r="D133" s="234" t="s">
        <v>139</v>
      </c>
      <c r="E133" s="246" t="s">
        <v>19</v>
      </c>
      <c r="F133" s="247" t="s">
        <v>349</v>
      </c>
      <c r="G133" s="245"/>
      <c r="H133" s="246" t="s">
        <v>19</v>
      </c>
      <c r="I133" s="248"/>
      <c r="J133" s="245"/>
      <c r="K133" s="245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139</v>
      </c>
      <c r="AU133" s="253" t="s">
        <v>76</v>
      </c>
      <c r="AV133" s="14" t="s">
        <v>14</v>
      </c>
      <c r="AW133" s="14" t="s">
        <v>31</v>
      </c>
      <c r="AX133" s="14" t="s">
        <v>69</v>
      </c>
      <c r="AY133" s="253" t="s">
        <v>128</v>
      </c>
    </row>
    <row r="134" s="13" customFormat="1">
      <c r="A134" s="13"/>
      <c r="B134" s="232"/>
      <c r="C134" s="233"/>
      <c r="D134" s="234" t="s">
        <v>139</v>
      </c>
      <c r="E134" s="235" t="s">
        <v>19</v>
      </c>
      <c r="F134" s="236" t="s">
        <v>350</v>
      </c>
      <c r="G134" s="233"/>
      <c r="H134" s="237">
        <v>276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139</v>
      </c>
      <c r="AU134" s="243" t="s">
        <v>76</v>
      </c>
      <c r="AV134" s="13" t="s">
        <v>76</v>
      </c>
      <c r="AW134" s="13" t="s">
        <v>31</v>
      </c>
      <c r="AX134" s="13" t="s">
        <v>69</v>
      </c>
      <c r="AY134" s="243" t="s">
        <v>128</v>
      </c>
    </row>
    <row r="135" s="15" customFormat="1">
      <c r="A135" s="15"/>
      <c r="B135" s="254"/>
      <c r="C135" s="255"/>
      <c r="D135" s="234" t="s">
        <v>139</v>
      </c>
      <c r="E135" s="256" t="s">
        <v>19</v>
      </c>
      <c r="F135" s="257" t="s">
        <v>147</v>
      </c>
      <c r="G135" s="255"/>
      <c r="H135" s="258">
        <v>276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4" t="s">
        <v>139</v>
      </c>
      <c r="AU135" s="264" t="s">
        <v>76</v>
      </c>
      <c r="AV135" s="15" t="s">
        <v>135</v>
      </c>
      <c r="AW135" s="15" t="s">
        <v>31</v>
      </c>
      <c r="AX135" s="15" t="s">
        <v>14</v>
      </c>
      <c r="AY135" s="264" t="s">
        <v>128</v>
      </c>
    </row>
    <row r="136" s="2" customFormat="1" ht="33" customHeight="1">
      <c r="A136" s="40"/>
      <c r="B136" s="41"/>
      <c r="C136" s="214" t="s">
        <v>166</v>
      </c>
      <c r="D136" s="214" t="s">
        <v>130</v>
      </c>
      <c r="E136" s="215" t="s">
        <v>367</v>
      </c>
      <c r="F136" s="216" t="s">
        <v>368</v>
      </c>
      <c r="G136" s="217" t="s">
        <v>133</v>
      </c>
      <c r="H136" s="218">
        <v>276</v>
      </c>
      <c r="I136" s="219"/>
      <c r="J136" s="220">
        <f>ROUND(I136*H136,2)</f>
        <v>0</v>
      </c>
      <c r="K136" s="216" t="s">
        <v>134</v>
      </c>
      <c r="L136" s="46"/>
      <c r="M136" s="221" t="s">
        <v>19</v>
      </c>
      <c r="N136" s="222" t="s">
        <v>40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135</v>
      </c>
      <c r="AT136" s="225" t="s">
        <v>130</v>
      </c>
      <c r="AU136" s="225" t="s">
        <v>76</v>
      </c>
      <c r="AY136" s="19" t="s">
        <v>128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14</v>
      </c>
      <c r="BK136" s="226">
        <f>ROUND(I136*H136,2)</f>
        <v>0</v>
      </c>
      <c r="BL136" s="19" t="s">
        <v>135</v>
      </c>
      <c r="BM136" s="225" t="s">
        <v>369</v>
      </c>
    </row>
    <row r="137" s="2" customFormat="1">
      <c r="A137" s="40"/>
      <c r="B137" s="41"/>
      <c r="C137" s="42"/>
      <c r="D137" s="227" t="s">
        <v>137</v>
      </c>
      <c r="E137" s="42"/>
      <c r="F137" s="228" t="s">
        <v>370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</v>
      </c>
      <c r="AU137" s="19" t="s">
        <v>76</v>
      </c>
    </row>
    <row r="138" s="14" customFormat="1">
      <c r="A138" s="14"/>
      <c r="B138" s="244"/>
      <c r="C138" s="245"/>
      <c r="D138" s="234" t="s">
        <v>139</v>
      </c>
      <c r="E138" s="246" t="s">
        <v>19</v>
      </c>
      <c r="F138" s="247" t="s">
        <v>349</v>
      </c>
      <c r="G138" s="245"/>
      <c r="H138" s="246" t="s">
        <v>19</v>
      </c>
      <c r="I138" s="248"/>
      <c r="J138" s="245"/>
      <c r="K138" s="245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139</v>
      </c>
      <c r="AU138" s="253" t="s">
        <v>76</v>
      </c>
      <c r="AV138" s="14" t="s">
        <v>14</v>
      </c>
      <c r="AW138" s="14" t="s">
        <v>31</v>
      </c>
      <c r="AX138" s="14" t="s">
        <v>69</v>
      </c>
      <c r="AY138" s="253" t="s">
        <v>128</v>
      </c>
    </row>
    <row r="139" s="13" customFormat="1">
      <c r="A139" s="13"/>
      <c r="B139" s="232"/>
      <c r="C139" s="233"/>
      <c r="D139" s="234" t="s">
        <v>139</v>
      </c>
      <c r="E139" s="235" t="s">
        <v>19</v>
      </c>
      <c r="F139" s="236" t="s">
        <v>350</v>
      </c>
      <c r="G139" s="233"/>
      <c r="H139" s="237">
        <v>276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139</v>
      </c>
      <c r="AU139" s="243" t="s">
        <v>76</v>
      </c>
      <c r="AV139" s="13" t="s">
        <v>76</v>
      </c>
      <c r="AW139" s="13" t="s">
        <v>31</v>
      </c>
      <c r="AX139" s="13" t="s">
        <v>69</v>
      </c>
      <c r="AY139" s="243" t="s">
        <v>128</v>
      </c>
    </row>
    <row r="140" s="15" customFormat="1">
      <c r="A140" s="15"/>
      <c r="B140" s="254"/>
      <c r="C140" s="255"/>
      <c r="D140" s="234" t="s">
        <v>139</v>
      </c>
      <c r="E140" s="256" t="s">
        <v>19</v>
      </c>
      <c r="F140" s="257" t="s">
        <v>147</v>
      </c>
      <c r="G140" s="255"/>
      <c r="H140" s="258">
        <v>276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139</v>
      </c>
      <c r="AU140" s="264" t="s">
        <v>76</v>
      </c>
      <c r="AV140" s="15" t="s">
        <v>135</v>
      </c>
      <c r="AW140" s="15" t="s">
        <v>31</v>
      </c>
      <c r="AX140" s="15" t="s">
        <v>14</v>
      </c>
      <c r="AY140" s="264" t="s">
        <v>128</v>
      </c>
    </row>
    <row r="141" s="2" customFormat="1" ht="24.15" customHeight="1">
      <c r="A141" s="40"/>
      <c r="B141" s="41"/>
      <c r="C141" s="214" t="s">
        <v>164</v>
      </c>
      <c r="D141" s="214" t="s">
        <v>130</v>
      </c>
      <c r="E141" s="215" t="s">
        <v>371</v>
      </c>
      <c r="F141" s="216" t="s">
        <v>372</v>
      </c>
      <c r="G141" s="217" t="s">
        <v>133</v>
      </c>
      <c r="H141" s="218">
        <v>276</v>
      </c>
      <c r="I141" s="219"/>
      <c r="J141" s="220">
        <f>ROUND(I141*H141,2)</f>
        <v>0</v>
      </c>
      <c r="K141" s="216" t="s">
        <v>19</v>
      </c>
      <c r="L141" s="46"/>
      <c r="M141" s="221" t="s">
        <v>19</v>
      </c>
      <c r="N141" s="222" t="s">
        <v>40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135</v>
      </c>
      <c r="AT141" s="225" t="s">
        <v>130</v>
      </c>
      <c r="AU141" s="225" t="s">
        <v>76</v>
      </c>
      <c r="AY141" s="19" t="s">
        <v>128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14</v>
      </c>
      <c r="BK141" s="226">
        <f>ROUND(I141*H141,2)</f>
        <v>0</v>
      </c>
      <c r="BL141" s="19" t="s">
        <v>135</v>
      </c>
      <c r="BM141" s="225" t="s">
        <v>373</v>
      </c>
    </row>
    <row r="142" s="14" customFormat="1">
      <c r="A142" s="14"/>
      <c r="B142" s="244"/>
      <c r="C142" s="245"/>
      <c r="D142" s="234" t="s">
        <v>139</v>
      </c>
      <c r="E142" s="246" t="s">
        <v>19</v>
      </c>
      <c r="F142" s="247" t="s">
        <v>374</v>
      </c>
      <c r="G142" s="245"/>
      <c r="H142" s="246" t="s">
        <v>19</v>
      </c>
      <c r="I142" s="248"/>
      <c r="J142" s="245"/>
      <c r="K142" s="245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139</v>
      </c>
      <c r="AU142" s="253" t="s">
        <v>76</v>
      </c>
      <c r="AV142" s="14" t="s">
        <v>14</v>
      </c>
      <c r="AW142" s="14" t="s">
        <v>31</v>
      </c>
      <c r="AX142" s="14" t="s">
        <v>69</v>
      </c>
      <c r="AY142" s="253" t="s">
        <v>128</v>
      </c>
    </row>
    <row r="143" s="13" customFormat="1">
      <c r="A143" s="13"/>
      <c r="B143" s="232"/>
      <c r="C143" s="233"/>
      <c r="D143" s="234" t="s">
        <v>139</v>
      </c>
      <c r="E143" s="235" t="s">
        <v>19</v>
      </c>
      <c r="F143" s="236" t="s">
        <v>350</v>
      </c>
      <c r="G143" s="233"/>
      <c r="H143" s="237">
        <v>276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139</v>
      </c>
      <c r="AU143" s="243" t="s">
        <v>76</v>
      </c>
      <c r="AV143" s="13" t="s">
        <v>76</v>
      </c>
      <c r="AW143" s="13" t="s">
        <v>31</v>
      </c>
      <c r="AX143" s="13" t="s">
        <v>69</v>
      </c>
      <c r="AY143" s="243" t="s">
        <v>128</v>
      </c>
    </row>
    <row r="144" s="15" customFormat="1">
      <c r="A144" s="15"/>
      <c r="B144" s="254"/>
      <c r="C144" s="255"/>
      <c r="D144" s="234" t="s">
        <v>139</v>
      </c>
      <c r="E144" s="256" t="s">
        <v>19</v>
      </c>
      <c r="F144" s="257" t="s">
        <v>147</v>
      </c>
      <c r="G144" s="255"/>
      <c r="H144" s="258">
        <v>276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4" t="s">
        <v>139</v>
      </c>
      <c r="AU144" s="264" t="s">
        <v>76</v>
      </c>
      <c r="AV144" s="15" t="s">
        <v>135</v>
      </c>
      <c r="AW144" s="15" t="s">
        <v>31</v>
      </c>
      <c r="AX144" s="15" t="s">
        <v>14</v>
      </c>
      <c r="AY144" s="264" t="s">
        <v>128</v>
      </c>
    </row>
    <row r="145" s="12" customFormat="1" ht="22.8" customHeight="1">
      <c r="A145" s="12"/>
      <c r="B145" s="198"/>
      <c r="C145" s="199"/>
      <c r="D145" s="200" t="s">
        <v>68</v>
      </c>
      <c r="E145" s="212" t="s">
        <v>166</v>
      </c>
      <c r="F145" s="212" t="s">
        <v>192</v>
      </c>
      <c r="G145" s="199"/>
      <c r="H145" s="199"/>
      <c r="I145" s="202"/>
      <c r="J145" s="213">
        <f>BK145</f>
        <v>0</v>
      </c>
      <c r="K145" s="199"/>
      <c r="L145" s="204"/>
      <c r="M145" s="205"/>
      <c r="N145" s="206"/>
      <c r="O145" s="206"/>
      <c r="P145" s="207">
        <f>P146</f>
        <v>0</v>
      </c>
      <c r="Q145" s="206"/>
      <c r="R145" s="207">
        <f>R146</f>
        <v>0.43157000000000001</v>
      </c>
      <c r="S145" s="206"/>
      <c r="T145" s="208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9" t="s">
        <v>14</v>
      </c>
      <c r="AT145" s="210" t="s">
        <v>68</v>
      </c>
      <c r="AU145" s="210" t="s">
        <v>14</v>
      </c>
      <c r="AY145" s="209" t="s">
        <v>128</v>
      </c>
      <c r="BK145" s="211">
        <f>BK146</f>
        <v>0</v>
      </c>
    </row>
    <row r="146" s="12" customFormat="1" ht="20.88" customHeight="1">
      <c r="A146" s="12"/>
      <c r="B146" s="198"/>
      <c r="C146" s="199"/>
      <c r="D146" s="200" t="s">
        <v>68</v>
      </c>
      <c r="E146" s="212" t="s">
        <v>375</v>
      </c>
      <c r="F146" s="212" t="s">
        <v>376</v>
      </c>
      <c r="G146" s="199"/>
      <c r="H146" s="199"/>
      <c r="I146" s="202"/>
      <c r="J146" s="213">
        <f>BK146</f>
        <v>0</v>
      </c>
      <c r="K146" s="199"/>
      <c r="L146" s="204"/>
      <c r="M146" s="205"/>
      <c r="N146" s="206"/>
      <c r="O146" s="206"/>
      <c r="P146" s="207">
        <f>SUM(P147:P160)</f>
        <v>0</v>
      </c>
      <c r="Q146" s="206"/>
      <c r="R146" s="207">
        <f>SUM(R147:R160)</f>
        <v>0.43157000000000001</v>
      </c>
      <c r="S146" s="206"/>
      <c r="T146" s="208">
        <f>SUM(T147:T160)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9" t="s">
        <v>14</v>
      </c>
      <c r="AT146" s="210" t="s">
        <v>68</v>
      </c>
      <c r="AU146" s="210" t="s">
        <v>76</v>
      </c>
      <c r="AY146" s="209" t="s">
        <v>128</v>
      </c>
      <c r="BK146" s="211">
        <f>SUM(BK147:BK160)</f>
        <v>0</v>
      </c>
    </row>
    <row r="147" s="2" customFormat="1" ht="24.15" customHeight="1">
      <c r="A147" s="40"/>
      <c r="B147" s="41"/>
      <c r="C147" s="214" t="s">
        <v>176</v>
      </c>
      <c r="D147" s="214" t="s">
        <v>130</v>
      </c>
      <c r="E147" s="215" t="s">
        <v>377</v>
      </c>
      <c r="F147" s="216" t="s">
        <v>378</v>
      </c>
      <c r="G147" s="217" t="s">
        <v>379</v>
      </c>
      <c r="H147" s="218">
        <v>110</v>
      </c>
      <c r="I147" s="219"/>
      <c r="J147" s="220">
        <f>ROUND(I147*H147,2)</f>
        <v>0</v>
      </c>
      <c r="K147" s="216" t="s">
        <v>134</v>
      </c>
      <c r="L147" s="46"/>
      <c r="M147" s="221" t="s">
        <v>19</v>
      </c>
      <c r="N147" s="222" t="s">
        <v>40</v>
      </c>
      <c r="O147" s="86"/>
      <c r="P147" s="223">
        <f>O147*H147</f>
        <v>0</v>
      </c>
      <c r="Q147" s="223">
        <v>4.0000000000000003E-05</v>
      </c>
      <c r="R147" s="223">
        <f>Q147*H147</f>
        <v>0.0044000000000000003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135</v>
      </c>
      <c r="AT147" s="225" t="s">
        <v>130</v>
      </c>
      <c r="AU147" s="225" t="s">
        <v>148</v>
      </c>
      <c r="AY147" s="19" t="s">
        <v>128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14</v>
      </c>
      <c r="BK147" s="226">
        <f>ROUND(I147*H147,2)</f>
        <v>0</v>
      </c>
      <c r="BL147" s="19" t="s">
        <v>135</v>
      </c>
      <c r="BM147" s="225" t="s">
        <v>380</v>
      </c>
    </row>
    <row r="148" s="2" customFormat="1">
      <c r="A148" s="40"/>
      <c r="B148" s="41"/>
      <c r="C148" s="42"/>
      <c r="D148" s="227" t="s">
        <v>137</v>
      </c>
      <c r="E148" s="42"/>
      <c r="F148" s="228" t="s">
        <v>381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</v>
      </c>
      <c r="AU148" s="19" t="s">
        <v>148</v>
      </c>
    </row>
    <row r="149" s="14" customFormat="1">
      <c r="A149" s="14"/>
      <c r="B149" s="244"/>
      <c r="C149" s="245"/>
      <c r="D149" s="234" t="s">
        <v>139</v>
      </c>
      <c r="E149" s="246" t="s">
        <v>19</v>
      </c>
      <c r="F149" s="247" t="s">
        <v>382</v>
      </c>
      <c r="G149" s="245"/>
      <c r="H149" s="246" t="s">
        <v>19</v>
      </c>
      <c r="I149" s="248"/>
      <c r="J149" s="245"/>
      <c r="K149" s="245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139</v>
      </c>
      <c r="AU149" s="253" t="s">
        <v>148</v>
      </c>
      <c r="AV149" s="14" t="s">
        <v>14</v>
      </c>
      <c r="AW149" s="14" t="s">
        <v>31</v>
      </c>
      <c r="AX149" s="14" t="s">
        <v>69</v>
      </c>
      <c r="AY149" s="253" t="s">
        <v>128</v>
      </c>
    </row>
    <row r="150" s="13" customFormat="1">
      <c r="A150" s="13"/>
      <c r="B150" s="232"/>
      <c r="C150" s="233"/>
      <c r="D150" s="234" t="s">
        <v>139</v>
      </c>
      <c r="E150" s="235" t="s">
        <v>19</v>
      </c>
      <c r="F150" s="236" t="s">
        <v>383</v>
      </c>
      <c r="G150" s="233"/>
      <c r="H150" s="237">
        <v>110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139</v>
      </c>
      <c r="AU150" s="243" t="s">
        <v>148</v>
      </c>
      <c r="AV150" s="13" t="s">
        <v>76</v>
      </c>
      <c r="AW150" s="13" t="s">
        <v>31</v>
      </c>
      <c r="AX150" s="13" t="s">
        <v>69</v>
      </c>
      <c r="AY150" s="243" t="s">
        <v>128</v>
      </c>
    </row>
    <row r="151" s="15" customFormat="1">
      <c r="A151" s="15"/>
      <c r="B151" s="254"/>
      <c r="C151" s="255"/>
      <c r="D151" s="234" t="s">
        <v>139</v>
      </c>
      <c r="E151" s="256" t="s">
        <v>19</v>
      </c>
      <c r="F151" s="257" t="s">
        <v>147</v>
      </c>
      <c r="G151" s="255"/>
      <c r="H151" s="258">
        <v>110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139</v>
      </c>
      <c r="AU151" s="264" t="s">
        <v>148</v>
      </c>
      <c r="AV151" s="15" t="s">
        <v>135</v>
      </c>
      <c r="AW151" s="15" t="s">
        <v>31</v>
      </c>
      <c r="AX151" s="15" t="s">
        <v>14</v>
      </c>
      <c r="AY151" s="264" t="s">
        <v>128</v>
      </c>
    </row>
    <row r="152" s="2" customFormat="1" ht="21.75" customHeight="1">
      <c r="A152" s="40"/>
      <c r="B152" s="41"/>
      <c r="C152" s="272" t="s">
        <v>8</v>
      </c>
      <c r="D152" s="272" t="s">
        <v>330</v>
      </c>
      <c r="E152" s="273" t="s">
        <v>384</v>
      </c>
      <c r="F152" s="274" t="s">
        <v>385</v>
      </c>
      <c r="G152" s="275" t="s">
        <v>379</v>
      </c>
      <c r="H152" s="276">
        <v>121</v>
      </c>
      <c r="I152" s="277"/>
      <c r="J152" s="278">
        <f>ROUND(I152*H152,2)</f>
        <v>0</v>
      </c>
      <c r="K152" s="274" t="s">
        <v>19</v>
      </c>
      <c r="L152" s="279"/>
      <c r="M152" s="280" t="s">
        <v>19</v>
      </c>
      <c r="N152" s="281" t="s">
        <v>40</v>
      </c>
      <c r="O152" s="86"/>
      <c r="P152" s="223">
        <f>O152*H152</f>
        <v>0</v>
      </c>
      <c r="Q152" s="223">
        <v>0.0030000000000000001</v>
      </c>
      <c r="R152" s="223">
        <f>Q152*H152</f>
        <v>0.36299999999999999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158</v>
      </c>
      <c r="AT152" s="225" t="s">
        <v>330</v>
      </c>
      <c r="AU152" s="225" t="s">
        <v>148</v>
      </c>
      <c r="AY152" s="19" t="s">
        <v>128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14</v>
      </c>
      <c r="BK152" s="226">
        <f>ROUND(I152*H152,2)</f>
        <v>0</v>
      </c>
      <c r="BL152" s="19" t="s">
        <v>135</v>
      </c>
      <c r="BM152" s="225" t="s">
        <v>386</v>
      </c>
    </row>
    <row r="153" s="14" customFormat="1">
      <c r="A153" s="14"/>
      <c r="B153" s="244"/>
      <c r="C153" s="245"/>
      <c r="D153" s="234" t="s">
        <v>139</v>
      </c>
      <c r="E153" s="246" t="s">
        <v>19</v>
      </c>
      <c r="F153" s="247" t="s">
        <v>387</v>
      </c>
      <c r="G153" s="245"/>
      <c r="H153" s="246" t="s">
        <v>19</v>
      </c>
      <c r="I153" s="248"/>
      <c r="J153" s="245"/>
      <c r="K153" s="245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139</v>
      </c>
      <c r="AU153" s="253" t="s">
        <v>148</v>
      </c>
      <c r="AV153" s="14" t="s">
        <v>14</v>
      </c>
      <c r="AW153" s="14" t="s">
        <v>31</v>
      </c>
      <c r="AX153" s="14" t="s">
        <v>69</v>
      </c>
      <c r="AY153" s="253" t="s">
        <v>128</v>
      </c>
    </row>
    <row r="154" s="13" customFormat="1">
      <c r="A154" s="13"/>
      <c r="B154" s="232"/>
      <c r="C154" s="233"/>
      <c r="D154" s="234" t="s">
        <v>139</v>
      </c>
      <c r="E154" s="235" t="s">
        <v>19</v>
      </c>
      <c r="F154" s="236" t="s">
        <v>388</v>
      </c>
      <c r="G154" s="233"/>
      <c r="H154" s="237">
        <v>121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139</v>
      </c>
      <c r="AU154" s="243" t="s">
        <v>148</v>
      </c>
      <c r="AV154" s="13" t="s">
        <v>76</v>
      </c>
      <c r="AW154" s="13" t="s">
        <v>31</v>
      </c>
      <c r="AX154" s="13" t="s">
        <v>69</v>
      </c>
      <c r="AY154" s="243" t="s">
        <v>128</v>
      </c>
    </row>
    <row r="155" s="15" customFormat="1">
      <c r="A155" s="15"/>
      <c r="B155" s="254"/>
      <c r="C155" s="255"/>
      <c r="D155" s="234" t="s">
        <v>139</v>
      </c>
      <c r="E155" s="256" t="s">
        <v>19</v>
      </c>
      <c r="F155" s="257" t="s">
        <v>147</v>
      </c>
      <c r="G155" s="255"/>
      <c r="H155" s="258">
        <v>121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4" t="s">
        <v>139</v>
      </c>
      <c r="AU155" s="264" t="s">
        <v>148</v>
      </c>
      <c r="AV155" s="15" t="s">
        <v>135</v>
      </c>
      <c r="AW155" s="15" t="s">
        <v>31</v>
      </c>
      <c r="AX155" s="15" t="s">
        <v>14</v>
      </c>
      <c r="AY155" s="264" t="s">
        <v>128</v>
      </c>
    </row>
    <row r="156" s="2" customFormat="1" ht="24.15" customHeight="1">
      <c r="A156" s="40"/>
      <c r="B156" s="41"/>
      <c r="C156" s="214" t="s">
        <v>155</v>
      </c>
      <c r="D156" s="214" t="s">
        <v>130</v>
      </c>
      <c r="E156" s="215" t="s">
        <v>389</v>
      </c>
      <c r="F156" s="216" t="s">
        <v>390</v>
      </c>
      <c r="G156" s="217" t="s">
        <v>133</v>
      </c>
      <c r="H156" s="218">
        <v>93</v>
      </c>
      <c r="I156" s="219"/>
      <c r="J156" s="220">
        <f>ROUND(I156*H156,2)</f>
        <v>0</v>
      </c>
      <c r="K156" s="216" t="s">
        <v>134</v>
      </c>
      <c r="L156" s="46"/>
      <c r="M156" s="221" t="s">
        <v>19</v>
      </c>
      <c r="N156" s="222" t="s">
        <v>40</v>
      </c>
      <c r="O156" s="86"/>
      <c r="P156" s="223">
        <f>O156*H156</f>
        <v>0</v>
      </c>
      <c r="Q156" s="223">
        <v>0.00068999999999999997</v>
      </c>
      <c r="R156" s="223">
        <f>Q156*H156</f>
        <v>0.064169999999999991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135</v>
      </c>
      <c r="AT156" s="225" t="s">
        <v>130</v>
      </c>
      <c r="AU156" s="225" t="s">
        <v>148</v>
      </c>
      <c r="AY156" s="19" t="s">
        <v>128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14</v>
      </c>
      <c r="BK156" s="226">
        <f>ROUND(I156*H156,2)</f>
        <v>0</v>
      </c>
      <c r="BL156" s="19" t="s">
        <v>135</v>
      </c>
      <c r="BM156" s="225" t="s">
        <v>391</v>
      </c>
    </row>
    <row r="157" s="2" customFormat="1">
      <c r="A157" s="40"/>
      <c r="B157" s="41"/>
      <c r="C157" s="42"/>
      <c r="D157" s="227" t="s">
        <v>137</v>
      </c>
      <c r="E157" s="42"/>
      <c r="F157" s="228" t="s">
        <v>392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</v>
      </c>
      <c r="AU157" s="19" t="s">
        <v>148</v>
      </c>
    </row>
    <row r="158" s="14" customFormat="1">
      <c r="A158" s="14"/>
      <c r="B158" s="244"/>
      <c r="C158" s="245"/>
      <c r="D158" s="234" t="s">
        <v>139</v>
      </c>
      <c r="E158" s="246" t="s">
        <v>19</v>
      </c>
      <c r="F158" s="247" t="s">
        <v>334</v>
      </c>
      <c r="G158" s="245"/>
      <c r="H158" s="246" t="s">
        <v>19</v>
      </c>
      <c r="I158" s="248"/>
      <c r="J158" s="245"/>
      <c r="K158" s="245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139</v>
      </c>
      <c r="AU158" s="253" t="s">
        <v>148</v>
      </c>
      <c r="AV158" s="14" t="s">
        <v>14</v>
      </c>
      <c r="AW158" s="14" t="s">
        <v>31</v>
      </c>
      <c r="AX158" s="14" t="s">
        <v>69</v>
      </c>
      <c r="AY158" s="253" t="s">
        <v>128</v>
      </c>
    </row>
    <row r="159" s="13" customFormat="1">
      <c r="A159" s="13"/>
      <c r="B159" s="232"/>
      <c r="C159" s="233"/>
      <c r="D159" s="234" t="s">
        <v>139</v>
      </c>
      <c r="E159" s="235" t="s">
        <v>19</v>
      </c>
      <c r="F159" s="236" t="s">
        <v>348</v>
      </c>
      <c r="G159" s="233"/>
      <c r="H159" s="237">
        <v>93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139</v>
      </c>
      <c r="AU159" s="243" t="s">
        <v>148</v>
      </c>
      <c r="AV159" s="13" t="s">
        <v>76</v>
      </c>
      <c r="AW159" s="13" t="s">
        <v>31</v>
      </c>
      <c r="AX159" s="13" t="s">
        <v>69</v>
      </c>
      <c r="AY159" s="243" t="s">
        <v>128</v>
      </c>
    </row>
    <row r="160" s="15" customFormat="1">
      <c r="A160" s="15"/>
      <c r="B160" s="254"/>
      <c r="C160" s="255"/>
      <c r="D160" s="234" t="s">
        <v>139</v>
      </c>
      <c r="E160" s="256" t="s">
        <v>19</v>
      </c>
      <c r="F160" s="257" t="s">
        <v>147</v>
      </c>
      <c r="G160" s="255"/>
      <c r="H160" s="258">
        <v>93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4" t="s">
        <v>139</v>
      </c>
      <c r="AU160" s="264" t="s">
        <v>148</v>
      </c>
      <c r="AV160" s="15" t="s">
        <v>135</v>
      </c>
      <c r="AW160" s="15" t="s">
        <v>31</v>
      </c>
      <c r="AX160" s="15" t="s">
        <v>14</v>
      </c>
      <c r="AY160" s="264" t="s">
        <v>128</v>
      </c>
    </row>
    <row r="161" s="12" customFormat="1" ht="22.8" customHeight="1">
      <c r="A161" s="12"/>
      <c r="B161" s="198"/>
      <c r="C161" s="199"/>
      <c r="D161" s="200" t="s">
        <v>68</v>
      </c>
      <c r="E161" s="212" t="s">
        <v>393</v>
      </c>
      <c r="F161" s="212" t="s">
        <v>394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SUM(P162:P163)</f>
        <v>0</v>
      </c>
      <c r="Q161" s="206"/>
      <c r="R161" s="207">
        <f>SUM(R162:R163)</f>
        <v>0</v>
      </c>
      <c r="S161" s="206"/>
      <c r="T161" s="208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14</v>
      </c>
      <c r="AT161" s="210" t="s">
        <v>68</v>
      </c>
      <c r="AU161" s="210" t="s">
        <v>14</v>
      </c>
      <c r="AY161" s="209" t="s">
        <v>128</v>
      </c>
      <c r="BK161" s="211">
        <f>SUM(BK162:BK163)</f>
        <v>0</v>
      </c>
    </row>
    <row r="162" s="2" customFormat="1" ht="44.25" customHeight="1">
      <c r="A162" s="40"/>
      <c r="B162" s="41"/>
      <c r="C162" s="214" t="s">
        <v>172</v>
      </c>
      <c r="D162" s="214" t="s">
        <v>130</v>
      </c>
      <c r="E162" s="215" t="s">
        <v>395</v>
      </c>
      <c r="F162" s="216" t="s">
        <v>396</v>
      </c>
      <c r="G162" s="217" t="s">
        <v>214</v>
      </c>
      <c r="H162" s="218">
        <v>238.554</v>
      </c>
      <c r="I162" s="219"/>
      <c r="J162" s="220">
        <f>ROUND(I162*H162,2)</f>
        <v>0</v>
      </c>
      <c r="K162" s="216" t="s">
        <v>134</v>
      </c>
      <c r="L162" s="46"/>
      <c r="M162" s="221" t="s">
        <v>19</v>
      </c>
      <c r="N162" s="222" t="s">
        <v>40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135</v>
      </c>
      <c r="AT162" s="225" t="s">
        <v>130</v>
      </c>
      <c r="AU162" s="225" t="s">
        <v>76</v>
      </c>
      <c r="AY162" s="19" t="s">
        <v>128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14</v>
      </c>
      <c r="BK162" s="226">
        <f>ROUND(I162*H162,2)</f>
        <v>0</v>
      </c>
      <c r="BL162" s="19" t="s">
        <v>135</v>
      </c>
      <c r="BM162" s="225" t="s">
        <v>397</v>
      </c>
    </row>
    <row r="163" s="2" customFormat="1">
      <c r="A163" s="40"/>
      <c r="B163" s="41"/>
      <c r="C163" s="42"/>
      <c r="D163" s="227" t="s">
        <v>137</v>
      </c>
      <c r="E163" s="42"/>
      <c r="F163" s="228" t="s">
        <v>398</v>
      </c>
      <c r="G163" s="42"/>
      <c r="H163" s="42"/>
      <c r="I163" s="229"/>
      <c r="J163" s="42"/>
      <c r="K163" s="42"/>
      <c r="L163" s="46"/>
      <c r="M163" s="265"/>
      <c r="N163" s="266"/>
      <c r="O163" s="267"/>
      <c r="P163" s="267"/>
      <c r="Q163" s="267"/>
      <c r="R163" s="267"/>
      <c r="S163" s="267"/>
      <c r="T163" s="268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137</v>
      </c>
      <c r="AU163" s="19" t="s">
        <v>76</v>
      </c>
    </row>
    <row r="164" s="2" customFormat="1" ht="6.96" customHeight="1">
      <c r="A164" s="40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46"/>
      <c r="M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</sheetData>
  <sheetProtection sheet="1" autoFilter="0" formatColumns="0" formatRows="0" objects="1" scenarios="1" spinCount="100000" saltValue="fBvaY7f1xldoMFP3uy9yDvFW2ULOD1B4L1z/SrexSLxhMeVpVIyPntJVvijMv3s+bcUkpPgR2Rl86oc47boNgg==" hashValue="OwwPAyC5zn8uxlOEnxXwzoy3UqhZd65NqIK1Z60U92rpkBNyNvg8VR2qLU9yuRolunr3zeyE2/V7XXsbDsLEHw==" algorithmName="SHA-512" password="CC35"/>
  <autoFilter ref="C91:K16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6_01/171251101"/>
    <hyperlink ref="F113" r:id="rId2" display="https://podminky.urs.cz/item/CS_URS_2026_01/181951112"/>
    <hyperlink ref="F121" r:id="rId3" display="https://podminky.urs.cz/item/CS_URS_2026_01/273351121"/>
    <hyperlink ref="F126" r:id="rId4" display="https://podminky.urs.cz/item/CS_URS_2026_01/273351122"/>
    <hyperlink ref="F132" r:id="rId5" display="https://podminky.urs.cz/item/CS_URS_2026_01/564811112"/>
    <hyperlink ref="F137" r:id="rId6" display="https://podminky.urs.cz/item/CS_URS_2026_01/564861111"/>
    <hyperlink ref="F148" r:id="rId7" display="https://podminky.urs.cz/item/CS_URS_2026_01/916371212"/>
    <hyperlink ref="F157" r:id="rId8" display="https://podminky.urs.cz/item/CS_URS_2026_01/919726123"/>
    <hyperlink ref="F163" r:id="rId9" display="https://podminky.urs.cz/item/CS_URS_2026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76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Revitalizace areálu u rybníka Stráž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23.2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399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10. 6. 2026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32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33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35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37</v>
      </c>
      <c r="G34" s="40"/>
      <c r="H34" s="40"/>
      <c r="I34" s="156" t="s">
        <v>36</v>
      </c>
      <c r="J34" s="156" t="s">
        <v>38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39</v>
      </c>
      <c r="E35" s="144" t="s">
        <v>40</v>
      </c>
      <c r="F35" s="158">
        <f>ROUND((SUM(BE93:BE170)),  2)</f>
        <v>0</v>
      </c>
      <c r="G35" s="40"/>
      <c r="H35" s="40"/>
      <c r="I35" s="159">
        <v>0.20999999999999999</v>
      </c>
      <c r="J35" s="158">
        <f>ROUND(((SUM(BE93:BE170))*I35),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41</v>
      </c>
      <c r="F36" s="158">
        <f>ROUND((SUM(BF93:BF170)),  2)</f>
        <v>0</v>
      </c>
      <c r="G36" s="40"/>
      <c r="H36" s="40"/>
      <c r="I36" s="159">
        <v>0.12</v>
      </c>
      <c r="J36" s="158">
        <f>ROUND(((SUM(BF93:BF170))*I36),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42</v>
      </c>
      <c r="F37" s="158">
        <f>ROUND((SUM(BG93:BG170)),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43</v>
      </c>
      <c r="F38" s="158">
        <f>ROUND((SUM(BH93:BH170)),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44</v>
      </c>
      <c r="F39" s="158">
        <f>ROUND((SUM(BI93:BI170)),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45</v>
      </c>
      <c r="E41" s="162"/>
      <c r="F41" s="162"/>
      <c r="G41" s="163" t="s">
        <v>46</v>
      </c>
      <c r="H41" s="164" t="s">
        <v>47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Revitalizace areálu u rybníka Stráž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01.3 - Krajinářské řešení - dětské hřiště - mobiliář a prvky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10. 6. 2026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30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32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103</v>
      </c>
      <c r="D61" s="173"/>
      <c r="E61" s="173"/>
      <c r="F61" s="173"/>
      <c r="G61" s="173"/>
      <c r="H61" s="173"/>
      <c r="I61" s="173"/>
      <c r="J61" s="174" t="s">
        <v>104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67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105</v>
      </c>
    </row>
    <row r="64" s="9" customFormat="1" ht="24.96" customHeight="1">
      <c r="A64" s="9"/>
      <c r="B64" s="176"/>
      <c r="C64" s="177"/>
      <c r="D64" s="178" t="s">
        <v>106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107</v>
      </c>
      <c r="E65" s="184"/>
      <c r="F65" s="184"/>
      <c r="G65" s="184"/>
      <c r="H65" s="184"/>
      <c r="I65" s="184"/>
      <c r="J65" s="185">
        <f>J95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320</v>
      </c>
      <c r="E66" s="184"/>
      <c r="F66" s="184"/>
      <c r="G66" s="184"/>
      <c r="H66" s="184"/>
      <c r="I66" s="184"/>
      <c r="J66" s="185">
        <f>J105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400</v>
      </c>
      <c r="E67" s="184"/>
      <c r="F67" s="184"/>
      <c r="G67" s="184"/>
      <c r="H67" s="184"/>
      <c r="I67" s="184"/>
      <c r="J67" s="185">
        <f>J116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323</v>
      </c>
      <c r="E68" s="184"/>
      <c r="F68" s="184"/>
      <c r="G68" s="184"/>
      <c r="H68" s="184"/>
      <c r="I68" s="184"/>
      <c r="J68" s="185">
        <f>J152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111</v>
      </c>
      <c r="E69" s="179"/>
      <c r="F69" s="179"/>
      <c r="G69" s="179"/>
      <c r="H69" s="179"/>
      <c r="I69" s="179"/>
      <c r="J69" s="180">
        <f>J155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401</v>
      </c>
      <c r="E70" s="184"/>
      <c r="F70" s="184"/>
      <c r="G70" s="184"/>
      <c r="H70" s="184"/>
      <c r="I70" s="184"/>
      <c r="J70" s="185">
        <f>J156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112</v>
      </c>
      <c r="E71" s="184"/>
      <c r="F71" s="184"/>
      <c r="G71" s="184"/>
      <c r="H71" s="184"/>
      <c r="I71" s="184"/>
      <c r="J71" s="185">
        <f>J164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113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Revitalizace areálu u rybníka Stráž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98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23.25" customHeight="1">
      <c r="A83" s="40"/>
      <c r="B83" s="41"/>
      <c r="C83" s="42"/>
      <c r="D83" s="42"/>
      <c r="E83" s="171" t="s">
        <v>99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100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01.3 - Krajinářské řešení - dětské hřiště - mobiliář a prvky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 xml:space="preserve"> </v>
      </c>
      <c r="G87" s="42"/>
      <c r="H87" s="42"/>
      <c r="I87" s="34" t="s">
        <v>23</v>
      </c>
      <c r="J87" s="74" t="str">
        <f>IF(J14="","",J14)</f>
        <v>10. 6. 2026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E17</f>
        <v xml:space="preserve"> </v>
      </c>
      <c r="G89" s="42"/>
      <c r="H89" s="42"/>
      <c r="I89" s="34" t="s">
        <v>30</v>
      </c>
      <c r="J89" s="38" t="str">
        <f>E23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28</v>
      </c>
      <c r="D90" s="42"/>
      <c r="E90" s="42"/>
      <c r="F90" s="29" t="str">
        <f>IF(E20="","",E20)</f>
        <v>Vyplň údaj</v>
      </c>
      <c r="G90" s="42"/>
      <c r="H90" s="42"/>
      <c r="I90" s="34" t="s">
        <v>32</v>
      </c>
      <c r="J90" s="38" t="str">
        <f>E26</f>
        <v xml:space="preserve"> 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7"/>
      <c r="B92" s="188"/>
      <c r="C92" s="189" t="s">
        <v>114</v>
      </c>
      <c r="D92" s="190" t="s">
        <v>54</v>
      </c>
      <c r="E92" s="190" t="s">
        <v>50</v>
      </c>
      <c r="F92" s="190" t="s">
        <v>51</v>
      </c>
      <c r="G92" s="190" t="s">
        <v>115</v>
      </c>
      <c r="H92" s="190" t="s">
        <v>116</v>
      </c>
      <c r="I92" s="190" t="s">
        <v>117</v>
      </c>
      <c r="J92" s="190" t="s">
        <v>104</v>
      </c>
      <c r="K92" s="191" t="s">
        <v>118</v>
      </c>
      <c r="L92" s="192"/>
      <c r="M92" s="94" t="s">
        <v>19</v>
      </c>
      <c r="N92" s="95" t="s">
        <v>39</v>
      </c>
      <c r="O92" s="95" t="s">
        <v>119</v>
      </c>
      <c r="P92" s="95" t="s">
        <v>120</v>
      </c>
      <c r="Q92" s="95" t="s">
        <v>121</v>
      </c>
      <c r="R92" s="95" t="s">
        <v>122</v>
      </c>
      <c r="S92" s="95" t="s">
        <v>123</v>
      </c>
      <c r="T92" s="96" t="s">
        <v>124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="2" customFormat="1" ht="22.8" customHeight="1">
      <c r="A93" s="40"/>
      <c r="B93" s="41"/>
      <c r="C93" s="101" t="s">
        <v>125</v>
      </c>
      <c r="D93" s="42"/>
      <c r="E93" s="42"/>
      <c r="F93" s="42"/>
      <c r="G93" s="42"/>
      <c r="H93" s="42"/>
      <c r="I93" s="42"/>
      <c r="J93" s="193">
        <f>BK93</f>
        <v>0</v>
      </c>
      <c r="K93" s="42"/>
      <c r="L93" s="46"/>
      <c r="M93" s="97"/>
      <c r="N93" s="194"/>
      <c r="O93" s="98"/>
      <c r="P93" s="195">
        <f>P94+P155</f>
        <v>0</v>
      </c>
      <c r="Q93" s="98"/>
      <c r="R93" s="195">
        <f>R94+R155</f>
        <v>35.762963599999999</v>
      </c>
      <c r="S93" s="98"/>
      <c r="T93" s="196">
        <f>T94+T155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68</v>
      </c>
      <c r="AU93" s="19" t="s">
        <v>105</v>
      </c>
      <c r="BK93" s="197">
        <f>BK94+BK155</f>
        <v>0</v>
      </c>
    </row>
    <row r="94" s="12" customFormat="1" ht="25.92" customHeight="1">
      <c r="A94" s="12"/>
      <c r="B94" s="198"/>
      <c r="C94" s="199"/>
      <c r="D94" s="200" t="s">
        <v>68</v>
      </c>
      <c r="E94" s="201" t="s">
        <v>126</v>
      </c>
      <c r="F94" s="201" t="s">
        <v>127</v>
      </c>
      <c r="G94" s="199"/>
      <c r="H94" s="199"/>
      <c r="I94" s="202"/>
      <c r="J94" s="203">
        <f>BK94</f>
        <v>0</v>
      </c>
      <c r="K94" s="199"/>
      <c r="L94" s="204"/>
      <c r="M94" s="205"/>
      <c r="N94" s="206"/>
      <c r="O94" s="206"/>
      <c r="P94" s="207">
        <f>P95+P105+P116+P152</f>
        <v>0</v>
      </c>
      <c r="Q94" s="206"/>
      <c r="R94" s="207">
        <f>R95+R105+R116+R152</f>
        <v>35.762963599999999</v>
      </c>
      <c r="S94" s="206"/>
      <c r="T94" s="208">
        <f>T95+T105+T116+T152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14</v>
      </c>
      <c r="AT94" s="210" t="s">
        <v>68</v>
      </c>
      <c r="AU94" s="210" t="s">
        <v>69</v>
      </c>
      <c r="AY94" s="209" t="s">
        <v>128</v>
      </c>
      <c r="BK94" s="211">
        <f>BK95+BK105+BK116+BK152</f>
        <v>0</v>
      </c>
    </row>
    <row r="95" s="12" customFormat="1" ht="22.8" customHeight="1">
      <c r="A95" s="12"/>
      <c r="B95" s="198"/>
      <c r="C95" s="199"/>
      <c r="D95" s="200" t="s">
        <v>68</v>
      </c>
      <c r="E95" s="212" t="s">
        <v>14</v>
      </c>
      <c r="F95" s="212" t="s">
        <v>129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SUM(P96:P104)</f>
        <v>0</v>
      </c>
      <c r="Q95" s="206"/>
      <c r="R95" s="207">
        <f>SUM(R96:R104)</f>
        <v>5.468</v>
      </c>
      <c r="S95" s="206"/>
      <c r="T95" s="208">
        <f>SUM(T96:T104)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14</v>
      </c>
      <c r="AT95" s="210" t="s">
        <v>68</v>
      </c>
      <c r="AU95" s="210" t="s">
        <v>14</v>
      </c>
      <c r="AY95" s="209" t="s">
        <v>128</v>
      </c>
      <c r="BK95" s="211">
        <f>SUM(BK96:BK104)</f>
        <v>0</v>
      </c>
    </row>
    <row r="96" s="2" customFormat="1" ht="66.75" customHeight="1">
      <c r="A96" s="40"/>
      <c r="B96" s="41"/>
      <c r="C96" s="214" t="s">
        <v>14</v>
      </c>
      <c r="D96" s="214" t="s">
        <v>130</v>
      </c>
      <c r="E96" s="215" t="s">
        <v>402</v>
      </c>
      <c r="F96" s="216" t="s">
        <v>403</v>
      </c>
      <c r="G96" s="217" t="s">
        <v>179</v>
      </c>
      <c r="H96" s="218">
        <v>3.0379999999999998</v>
      </c>
      <c r="I96" s="219"/>
      <c r="J96" s="220">
        <f>ROUND(I96*H96,2)</f>
        <v>0</v>
      </c>
      <c r="K96" s="216" t="s">
        <v>134</v>
      </c>
      <c r="L96" s="46"/>
      <c r="M96" s="221" t="s">
        <v>19</v>
      </c>
      <c r="N96" s="222" t="s">
        <v>40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135</v>
      </c>
      <c r="AT96" s="225" t="s">
        <v>130</v>
      </c>
      <c r="AU96" s="225" t="s">
        <v>76</v>
      </c>
      <c r="AY96" s="19" t="s">
        <v>128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14</v>
      </c>
      <c r="BK96" s="226">
        <f>ROUND(I96*H96,2)</f>
        <v>0</v>
      </c>
      <c r="BL96" s="19" t="s">
        <v>135</v>
      </c>
      <c r="BM96" s="225" t="s">
        <v>76</v>
      </c>
    </row>
    <row r="97" s="2" customFormat="1">
      <c r="A97" s="40"/>
      <c r="B97" s="41"/>
      <c r="C97" s="42"/>
      <c r="D97" s="227" t="s">
        <v>137</v>
      </c>
      <c r="E97" s="42"/>
      <c r="F97" s="228" t="s">
        <v>404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137</v>
      </c>
      <c r="AU97" s="19" t="s">
        <v>76</v>
      </c>
    </row>
    <row r="98" s="14" customFormat="1">
      <c r="A98" s="14"/>
      <c r="B98" s="244"/>
      <c r="C98" s="245"/>
      <c r="D98" s="234" t="s">
        <v>139</v>
      </c>
      <c r="E98" s="246" t="s">
        <v>19</v>
      </c>
      <c r="F98" s="247" t="s">
        <v>405</v>
      </c>
      <c r="G98" s="245"/>
      <c r="H98" s="246" t="s">
        <v>19</v>
      </c>
      <c r="I98" s="248"/>
      <c r="J98" s="245"/>
      <c r="K98" s="245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139</v>
      </c>
      <c r="AU98" s="253" t="s">
        <v>76</v>
      </c>
      <c r="AV98" s="14" t="s">
        <v>14</v>
      </c>
      <c r="AW98" s="14" t="s">
        <v>31</v>
      </c>
      <c r="AX98" s="14" t="s">
        <v>69</v>
      </c>
      <c r="AY98" s="253" t="s">
        <v>128</v>
      </c>
    </row>
    <row r="99" s="13" customFormat="1">
      <c r="A99" s="13"/>
      <c r="B99" s="232"/>
      <c r="C99" s="233"/>
      <c r="D99" s="234" t="s">
        <v>139</v>
      </c>
      <c r="E99" s="235" t="s">
        <v>19</v>
      </c>
      <c r="F99" s="236" t="s">
        <v>406</v>
      </c>
      <c r="G99" s="233"/>
      <c r="H99" s="237">
        <v>3.0379999999999998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139</v>
      </c>
      <c r="AU99" s="243" t="s">
        <v>76</v>
      </c>
      <c r="AV99" s="13" t="s">
        <v>76</v>
      </c>
      <c r="AW99" s="13" t="s">
        <v>31</v>
      </c>
      <c r="AX99" s="13" t="s">
        <v>69</v>
      </c>
      <c r="AY99" s="243" t="s">
        <v>128</v>
      </c>
    </row>
    <row r="100" s="15" customFormat="1">
      <c r="A100" s="15"/>
      <c r="B100" s="254"/>
      <c r="C100" s="255"/>
      <c r="D100" s="234" t="s">
        <v>139</v>
      </c>
      <c r="E100" s="256" t="s">
        <v>19</v>
      </c>
      <c r="F100" s="257" t="s">
        <v>147</v>
      </c>
      <c r="G100" s="255"/>
      <c r="H100" s="258">
        <v>3.0379999999999998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4" t="s">
        <v>139</v>
      </c>
      <c r="AU100" s="264" t="s">
        <v>76</v>
      </c>
      <c r="AV100" s="15" t="s">
        <v>135</v>
      </c>
      <c r="AW100" s="15" t="s">
        <v>31</v>
      </c>
      <c r="AX100" s="15" t="s">
        <v>14</v>
      </c>
      <c r="AY100" s="264" t="s">
        <v>128</v>
      </c>
    </row>
    <row r="101" s="2" customFormat="1" ht="16.5" customHeight="1">
      <c r="A101" s="40"/>
      <c r="B101" s="41"/>
      <c r="C101" s="272" t="s">
        <v>76</v>
      </c>
      <c r="D101" s="272" t="s">
        <v>330</v>
      </c>
      <c r="E101" s="273" t="s">
        <v>407</v>
      </c>
      <c r="F101" s="274" t="s">
        <v>408</v>
      </c>
      <c r="G101" s="275" t="s">
        <v>214</v>
      </c>
      <c r="H101" s="276">
        <v>5.468</v>
      </c>
      <c r="I101" s="277"/>
      <c r="J101" s="278">
        <f>ROUND(I101*H101,2)</f>
        <v>0</v>
      </c>
      <c r="K101" s="274" t="s">
        <v>134</v>
      </c>
      <c r="L101" s="279"/>
      <c r="M101" s="280" t="s">
        <v>19</v>
      </c>
      <c r="N101" s="281" t="s">
        <v>40</v>
      </c>
      <c r="O101" s="86"/>
      <c r="P101" s="223">
        <f>O101*H101</f>
        <v>0</v>
      </c>
      <c r="Q101" s="223">
        <v>1</v>
      </c>
      <c r="R101" s="223">
        <f>Q101*H101</f>
        <v>5.468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158</v>
      </c>
      <c r="AT101" s="225" t="s">
        <v>330</v>
      </c>
      <c r="AU101" s="225" t="s">
        <v>76</v>
      </c>
      <c r="AY101" s="19" t="s">
        <v>128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14</v>
      </c>
      <c r="BK101" s="226">
        <f>ROUND(I101*H101,2)</f>
        <v>0</v>
      </c>
      <c r="BL101" s="19" t="s">
        <v>135</v>
      </c>
      <c r="BM101" s="225" t="s">
        <v>409</v>
      </c>
    </row>
    <row r="102" s="14" customFormat="1">
      <c r="A102" s="14"/>
      <c r="B102" s="244"/>
      <c r="C102" s="245"/>
      <c r="D102" s="234" t="s">
        <v>139</v>
      </c>
      <c r="E102" s="246" t="s">
        <v>19</v>
      </c>
      <c r="F102" s="247" t="s">
        <v>410</v>
      </c>
      <c r="G102" s="245"/>
      <c r="H102" s="246" t="s">
        <v>19</v>
      </c>
      <c r="I102" s="248"/>
      <c r="J102" s="245"/>
      <c r="K102" s="245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139</v>
      </c>
      <c r="AU102" s="253" t="s">
        <v>76</v>
      </c>
      <c r="AV102" s="14" t="s">
        <v>14</v>
      </c>
      <c r="AW102" s="14" t="s">
        <v>31</v>
      </c>
      <c r="AX102" s="14" t="s">
        <v>69</v>
      </c>
      <c r="AY102" s="253" t="s">
        <v>128</v>
      </c>
    </row>
    <row r="103" s="13" customFormat="1">
      <c r="A103" s="13"/>
      <c r="B103" s="232"/>
      <c r="C103" s="233"/>
      <c r="D103" s="234" t="s">
        <v>139</v>
      </c>
      <c r="E103" s="235" t="s">
        <v>19</v>
      </c>
      <c r="F103" s="236" t="s">
        <v>411</v>
      </c>
      <c r="G103" s="233"/>
      <c r="H103" s="237">
        <v>5.468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139</v>
      </c>
      <c r="AU103" s="243" t="s">
        <v>76</v>
      </c>
      <c r="AV103" s="13" t="s">
        <v>76</v>
      </c>
      <c r="AW103" s="13" t="s">
        <v>31</v>
      </c>
      <c r="AX103" s="13" t="s">
        <v>69</v>
      </c>
      <c r="AY103" s="243" t="s">
        <v>128</v>
      </c>
    </row>
    <row r="104" s="15" customFormat="1">
      <c r="A104" s="15"/>
      <c r="B104" s="254"/>
      <c r="C104" s="255"/>
      <c r="D104" s="234" t="s">
        <v>139</v>
      </c>
      <c r="E104" s="256" t="s">
        <v>19</v>
      </c>
      <c r="F104" s="257" t="s">
        <v>147</v>
      </c>
      <c r="G104" s="255"/>
      <c r="H104" s="258">
        <v>5.468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139</v>
      </c>
      <c r="AU104" s="264" t="s">
        <v>76</v>
      </c>
      <c r="AV104" s="15" t="s">
        <v>135</v>
      </c>
      <c r="AW104" s="15" t="s">
        <v>31</v>
      </c>
      <c r="AX104" s="15" t="s">
        <v>14</v>
      </c>
      <c r="AY104" s="264" t="s">
        <v>128</v>
      </c>
    </row>
    <row r="105" s="12" customFormat="1" ht="22.8" customHeight="1">
      <c r="A105" s="12"/>
      <c r="B105" s="198"/>
      <c r="C105" s="199"/>
      <c r="D105" s="200" t="s">
        <v>68</v>
      </c>
      <c r="E105" s="212" t="s">
        <v>76</v>
      </c>
      <c r="F105" s="212" t="s">
        <v>351</v>
      </c>
      <c r="G105" s="199"/>
      <c r="H105" s="199"/>
      <c r="I105" s="202"/>
      <c r="J105" s="213">
        <f>BK105</f>
        <v>0</v>
      </c>
      <c r="K105" s="199"/>
      <c r="L105" s="204"/>
      <c r="M105" s="205"/>
      <c r="N105" s="206"/>
      <c r="O105" s="206"/>
      <c r="P105" s="207">
        <f>SUM(P106:P115)</f>
        <v>0</v>
      </c>
      <c r="Q105" s="206"/>
      <c r="R105" s="207">
        <f>SUM(R106:R115)</f>
        <v>24.636690000000002</v>
      </c>
      <c r="S105" s="206"/>
      <c r="T105" s="208">
        <f>SUM(T106:T115)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14</v>
      </c>
      <c r="AT105" s="210" t="s">
        <v>68</v>
      </c>
      <c r="AU105" s="210" t="s">
        <v>14</v>
      </c>
      <c r="AY105" s="209" t="s">
        <v>128</v>
      </c>
      <c r="BK105" s="211">
        <f>SUM(BK106:BK115)</f>
        <v>0</v>
      </c>
    </row>
    <row r="106" s="2" customFormat="1" ht="37.8" customHeight="1">
      <c r="A106" s="40"/>
      <c r="B106" s="41"/>
      <c r="C106" s="214" t="s">
        <v>148</v>
      </c>
      <c r="D106" s="214" t="s">
        <v>130</v>
      </c>
      <c r="E106" s="215" t="s">
        <v>412</v>
      </c>
      <c r="F106" s="216" t="s">
        <v>413</v>
      </c>
      <c r="G106" s="217" t="s">
        <v>179</v>
      </c>
      <c r="H106" s="218">
        <v>11.4</v>
      </c>
      <c r="I106" s="219"/>
      <c r="J106" s="220">
        <f>ROUND(I106*H106,2)</f>
        <v>0</v>
      </c>
      <c r="K106" s="216" t="s">
        <v>134</v>
      </c>
      <c r="L106" s="46"/>
      <c r="M106" s="221" t="s">
        <v>19</v>
      </c>
      <c r="N106" s="222" t="s">
        <v>40</v>
      </c>
      <c r="O106" s="86"/>
      <c r="P106" s="223">
        <f>O106*H106</f>
        <v>0</v>
      </c>
      <c r="Q106" s="223">
        <v>2.1600000000000001</v>
      </c>
      <c r="R106" s="223">
        <f>Q106*H106</f>
        <v>24.624000000000002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135</v>
      </c>
      <c r="AT106" s="225" t="s">
        <v>130</v>
      </c>
      <c r="AU106" s="225" t="s">
        <v>76</v>
      </c>
      <c r="AY106" s="19" t="s">
        <v>128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14</v>
      </c>
      <c r="BK106" s="226">
        <f>ROUND(I106*H106,2)</f>
        <v>0</v>
      </c>
      <c r="BL106" s="19" t="s">
        <v>135</v>
      </c>
      <c r="BM106" s="225" t="s">
        <v>152</v>
      </c>
    </row>
    <row r="107" s="2" customFormat="1">
      <c r="A107" s="40"/>
      <c r="B107" s="41"/>
      <c r="C107" s="42"/>
      <c r="D107" s="227" t="s">
        <v>137</v>
      </c>
      <c r="E107" s="42"/>
      <c r="F107" s="228" t="s">
        <v>414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137</v>
      </c>
      <c r="AU107" s="19" t="s">
        <v>76</v>
      </c>
    </row>
    <row r="108" s="14" customFormat="1">
      <c r="A108" s="14"/>
      <c r="B108" s="244"/>
      <c r="C108" s="245"/>
      <c r="D108" s="234" t="s">
        <v>139</v>
      </c>
      <c r="E108" s="246" t="s">
        <v>19</v>
      </c>
      <c r="F108" s="247" t="s">
        <v>415</v>
      </c>
      <c r="G108" s="245"/>
      <c r="H108" s="246" t="s">
        <v>19</v>
      </c>
      <c r="I108" s="248"/>
      <c r="J108" s="245"/>
      <c r="K108" s="245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139</v>
      </c>
      <c r="AU108" s="253" t="s">
        <v>76</v>
      </c>
      <c r="AV108" s="14" t="s">
        <v>14</v>
      </c>
      <c r="AW108" s="14" t="s">
        <v>31</v>
      </c>
      <c r="AX108" s="14" t="s">
        <v>69</v>
      </c>
      <c r="AY108" s="253" t="s">
        <v>128</v>
      </c>
    </row>
    <row r="109" s="13" customFormat="1">
      <c r="A109" s="13"/>
      <c r="B109" s="232"/>
      <c r="C109" s="233"/>
      <c r="D109" s="234" t="s">
        <v>139</v>
      </c>
      <c r="E109" s="235" t="s">
        <v>19</v>
      </c>
      <c r="F109" s="236" t="s">
        <v>416</v>
      </c>
      <c r="G109" s="233"/>
      <c r="H109" s="237">
        <v>11.4</v>
      </c>
      <c r="I109" s="238"/>
      <c r="J109" s="233"/>
      <c r="K109" s="233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139</v>
      </c>
      <c r="AU109" s="243" t="s">
        <v>76</v>
      </c>
      <c r="AV109" s="13" t="s">
        <v>76</v>
      </c>
      <c r="AW109" s="13" t="s">
        <v>31</v>
      </c>
      <c r="AX109" s="13" t="s">
        <v>69</v>
      </c>
      <c r="AY109" s="243" t="s">
        <v>128</v>
      </c>
    </row>
    <row r="110" s="15" customFormat="1">
      <c r="A110" s="15"/>
      <c r="B110" s="254"/>
      <c r="C110" s="255"/>
      <c r="D110" s="234" t="s">
        <v>139</v>
      </c>
      <c r="E110" s="256" t="s">
        <v>19</v>
      </c>
      <c r="F110" s="257" t="s">
        <v>147</v>
      </c>
      <c r="G110" s="255"/>
      <c r="H110" s="258">
        <v>11.4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4" t="s">
        <v>139</v>
      </c>
      <c r="AU110" s="264" t="s">
        <v>76</v>
      </c>
      <c r="AV110" s="15" t="s">
        <v>135</v>
      </c>
      <c r="AW110" s="15" t="s">
        <v>31</v>
      </c>
      <c r="AX110" s="15" t="s">
        <v>14</v>
      </c>
      <c r="AY110" s="264" t="s">
        <v>128</v>
      </c>
    </row>
    <row r="111" s="2" customFormat="1" ht="24.15" customHeight="1">
      <c r="A111" s="40"/>
      <c r="B111" s="41"/>
      <c r="C111" s="214" t="s">
        <v>135</v>
      </c>
      <c r="D111" s="214" t="s">
        <v>130</v>
      </c>
      <c r="E111" s="215" t="s">
        <v>417</v>
      </c>
      <c r="F111" s="216" t="s">
        <v>418</v>
      </c>
      <c r="G111" s="217" t="s">
        <v>133</v>
      </c>
      <c r="H111" s="218">
        <v>27</v>
      </c>
      <c r="I111" s="219"/>
      <c r="J111" s="220">
        <f>ROUND(I111*H111,2)</f>
        <v>0</v>
      </c>
      <c r="K111" s="216" t="s">
        <v>134</v>
      </c>
      <c r="L111" s="46"/>
      <c r="M111" s="221" t="s">
        <v>19</v>
      </c>
      <c r="N111" s="222" t="s">
        <v>40</v>
      </c>
      <c r="O111" s="86"/>
      <c r="P111" s="223">
        <f>O111*H111</f>
        <v>0</v>
      </c>
      <c r="Q111" s="223">
        <v>0.00046999999999999999</v>
      </c>
      <c r="R111" s="223">
        <f>Q111*H111</f>
        <v>0.01269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135</v>
      </c>
      <c r="AT111" s="225" t="s">
        <v>130</v>
      </c>
      <c r="AU111" s="225" t="s">
        <v>76</v>
      </c>
      <c r="AY111" s="19" t="s">
        <v>128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14</v>
      </c>
      <c r="BK111" s="226">
        <f>ROUND(I111*H111,2)</f>
        <v>0</v>
      </c>
      <c r="BL111" s="19" t="s">
        <v>135</v>
      </c>
      <c r="BM111" s="225" t="s">
        <v>158</v>
      </c>
    </row>
    <row r="112" s="2" customFormat="1">
      <c r="A112" s="40"/>
      <c r="B112" s="41"/>
      <c r="C112" s="42"/>
      <c r="D112" s="227" t="s">
        <v>137</v>
      </c>
      <c r="E112" s="42"/>
      <c r="F112" s="228" t="s">
        <v>419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137</v>
      </c>
      <c r="AU112" s="19" t="s">
        <v>76</v>
      </c>
    </row>
    <row r="113" s="14" customFormat="1">
      <c r="A113" s="14"/>
      <c r="B113" s="244"/>
      <c r="C113" s="245"/>
      <c r="D113" s="234" t="s">
        <v>139</v>
      </c>
      <c r="E113" s="246" t="s">
        <v>19</v>
      </c>
      <c r="F113" s="247" t="s">
        <v>420</v>
      </c>
      <c r="G113" s="245"/>
      <c r="H113" s="246" t="s">
        <v>19</v>
      </c>
      <c r="I113" s="248"/>
      <c r="J113" s="245"/>
      <c r="K113" s="245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139</v>
      </c>
      <c r="AU113" s="253" t="s">
        <v>76</v>
      </c>
      <c r="AV113" s="14" t="s">
        <v>14</v>
      </c>
      <c r="AW113" s="14" t="s">
        <v>31</v>
      </c>
      <c r="AX113" s="14" t="s">
        <v>69</v>
      </c>
      <c r="AY113" s="253" t="s">
        <v>128</v>
      </c>
    </row>
    <row r="114" s="13" customFormat="1">
      <c r="A114" s="13"/>
      <c r="B114" s="232"/>
      <c r="C114" s="233"/>
      <c r="D114" s="234" t="s">
        <v>139</v>
      </c>
      <c r="E114" s="235" t="s">
        <v>19</v>
      </c>
      <c r="F114" s="236" t="s">
        <v>421</v>
      </c>
      <c r="G114" s="233"/>
      <c r="H114" s="237">
        <v>27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139</v>
      </c>
      <c r="AU114" s="243" t="s">
        <v>76</v>
      </c>
      <c r="AV114" s="13" t="s">
        <v>76</v>
      </c>
      <c r="AW114" s="13" t="s">
        <v>31</v>
      </c>
      <c r="AX114" s="13" t="s">
        <v>69</v>
      </c>
      <c r="AY114" s="243" t="s">
        <v>128</v>
      </c>
    </row>
    <row r="115" s="15" customFormat="1">
      <c r="A115" s="15"/>
      <c r="B115" s="254"/>
      <c r="C115" s="255"/>
      <c r="D115" s="234" t="s">
        <v>139</v>
      </c>
      <c r="E115" s="256" t="s">
        <v>19</v>
      </c>
      <c r="F115" s="257" t="s">
        <v>147</v>
      </c>
      <c r="G115" s="255"/>
      <c r="H115" s="258">
        <v>27</v>
      </c>
      <c r="I115" s="259"/>
      <c r="J115" s="255"/>
      <c r="K115" s="255"/>
      <c r="L115" s="260"/>
      <c r="M115" s="261"/>
      <c r="N115" s="262"/>
      <c r="O115" s="262"/>
      <c r="P115" s="262"/>
      <c r="Q115" s="262"/>
      <c r="R115" s="262"/>
      <c r="S115" s="262"/>
      <c r="T115" s="263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4" t="s">
        <v>139</v>
      </c>
      <c r="AU115" s="264" t="s">
        <v>76</v>
      </c>
      <c r="AV115" s="15" t="s">
        <v>135</v>
      </c>
      <c r="AW115" s="15" t="s">
        <v>31</v>
      </c>
      <c r="AX115" s="15" t="s">
        <v>14</v>
      </c>
      <c r="AY115" s="264" t="s">
        <v>128</v>
      </c>
    </row>
    <row r="116" s="12" customFormat="1" ht="22.8" customHeight="1">
      <c r="A116" s="12"/>
      <c r="B116" s="198"/>
      <c r="C116" s="199"/>
      <c r="D116" s="200" t="s">
        <v>68</v>
      </c>
      <c r="E116" s="212" t="s">
        <v>148</v>
      </c>
      <c r="F116" s="212" t="s">
        <v>422</v>
      </c>
      <c r="G116" s="199"/>
      <c r="H116" s="199"/>
      <c r="I116" s="202"/>
      <c r="J116" s="213">
        <f>BK116</f>
        <v>0</v>
      </c>
      <c r="K116" s="199"/>
      <c r="L116" s="204"/>
      <c r="M116" s="205"/>
      <c r="N116" s="206"/>
      <c r="O116" s="206"/>
      <c r="P116" s="207">
        <f>SUM(P117:P151)</f>
        <v>0</v>
      </c>
      <c r="Q116" s="206"/>
      <c r="R116" s="207">
        <f>SUM(R117:R151)</f>
        <v>5.6582735999999993</v>
      </c>
      <c r="S116" s="206"/>
      <c r="T116" s="208">
        <f>SUM(T117:T151)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9" t="s">
        <v>14</v>
      </c>
      <c r="AT116" s="210" t="s">
        <v>68</v>
      </c>
      <c r="AU116" s="210" t="s">
        <v>14</v>
      </c>
      <c r="AY116" s="209" t="s">
        <v>128</v>
      </c>
      <c r="BK116" s="211">
        <f>SUM(BK117:BK151)</f>
        <v>0</v>
      </c>
    </row>
    <row r="117" s="2" customFormat="1" ht="24.15" customHeight="1">
      <c r="A117" s="40"/>
      <c r="B117" s="41"/>
      <c r="C117" s="214" t="s">
        <v>161</v>
      </c>
      <c r="D117" s="214" t="s">
        <v>130</v>
      </c>
      <c r="E117" s="215" t="s">
        <v>423</v>
      </c>
      <c r="F117" s="216" t="s">
        <v>424</v>
      </c>
      <c r="G117" s="217" t="s">
        <v>179</v>
      </c>
      <c r="H117" s="218">
        <v>22.559999999999999</v>
      </c>
      <c r="I117" s="219"/>
      <c r="J117" s="220">
        <f>ROUND(I117*H117,2)</f>
        <v>0</v>
      </c>
      <c r="K117" s="216" t="s">
        <v>134</v>
      </c>
      <c r="L117" s="46"/>
      <c r="M117" s="221" t="s">
        <v>19</v>
      </c>
      <c r="N117" s="222" t="s">
        <v>40</v>
      </c>
      <c r="O117" s="86"/>
      <c r="P117" s="223">
        <f>O117*H117</f>
        <v>0</v>
      </c>
      <c r="Q117" s="223">
        <v>0.25080999999999998</v>
      </c>
      <c r="R117" s="223">
        <f>Q117*H117</f>
        <v>5.6582735999999993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135</v>
      </c>
      <c r="AT117" s="225" t="s">
        <v>130</v>
      </c>
      <c r="AU117" s="225" t="s">
        <v>76</v>
      </c>
      <c r="AY117" s="19" t="s">
        <v>128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14</v>
      </c>
      <c r="BK117" s="226">
        <f>ROUND(I117*H117,2)</f>
        <v>0</v>
      </c>
      <c r="BL117" s="19" t="s">
        <v>135</v>
      </c>
      <c r="BM117" s="225" t="s">
        <v>164</v>
      </c>
    </row>
    <row r="118" s="2" customFormat="1">
      <c r="A118" s="40"/>
      <c r="B118" s="41"/>
      <c r="C118" s="42"/>
      <c r="D118" s="227" t="s">
        <v>137</v>
      </c>
      <c r="E118" s="42"/>
      <c r="F118" s="228" t="s">
        <v>425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137</v>
      </c>
      <c r="AU118" s="19" t="s">
        <v>76</v>
      </c>
    </row>
    <row r="119" s="14" customFormat="1">
      <c r="A119" s="14"/>
      <c r="B119" s="244"/>
      <c r="C119" s="245"/>
      <c r="D119" s="234" t="s">
        <v>139</v>
      </c>
      <c r="E119" s="246" t="s">
        <v>19</v>
      </c>
      <c r="F119" s="247" t="s">
        <v>426</v>
      </c>
      <c r="G119" s="245"/>
      <c r="H119" s="246" t="s">
        <v>19</v>
      </c>
      <c r="I119" s="248"/>
      <c r="J119" s="245"/>
      <c r="K119" s="245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139</v>
      </c>
      <c r="AU119" s="253" t="s">
        <v>76</v>
      </c>
      <c r="AV119" s="14" t="s">
        <v>14</v>
      </c>
      <c r="AW119" s="14" t="s">
        <v>31</v>
      </c>
      <c r="AX119" s="14" t="s">
        <v>69</v>
      </c>
      <c r="AY119" s="253" t="s">
        <v>128</v>
      </c>
    </row>
    <row r="120" s="14" customFormat="1">
      <c r="A120" s="14"/>
      <c r="B120" s="244"/>
      <c r="C120" s="245"/>
      <c r="D120" s="234" t="s">
        <v>139</v>
      </c>
      <c r="E120" s="246" t="s">
        <v>19</v>
      </c>
      <c r="F120" s="247" t="s">
        <v>427</v>
      </c>
      <c r="G120" s="245"/>
      <c r="H120" s="246" t="s">
        <v>19</v>
      </c>
      <c r="I120" s="248"/>
      <c r="J120" s="245"/>
      <c r="K120" s="245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139</v>
      </c>
      <c r="AU120" s="253" t="s">
        <v>76</v>
      </c>
      <c r="AV120" s="14" t="s">
        <v>14</v>
      </c>
      <c r="AW120" s="14" t="s">
        <v>31</v>
      </c>
      <c r="AX120" s="14" t="s">
        <v>69</v>
      </c>
      <c r="AY120" s="253" t="s">
        <v>128</v>
      </c>
    </row>
    <row r="121" s="13" customFormat="1">
      <c r="A121" s="13"/>
      <c r="B121" s="232"/>
      <c r="C121" s="233"/>
      <c r="D121" s="234" t="s">
        <v>139</v>
      </c>
      <c r="E121" s="235" t="s">
        <v>19</v>
      </c>
      <c r="F121" s="236" t="s">
        <v>428</v>
      </c>
      <c r="G121" s="233"/>
      <c r="H121" s="237">
        <v>5.5199999999999996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139</v>
      </c>
      <c r="AU121" s="243" t="s">
        <v>76</v>
      </c>
      <c r="AV121" s="13" t="s">
        <v>76</v>
      </c>
      <c r="AW121" s="13" t="s">
        <v>31</v>
      </c>
      <c r="AX121" s="13" t="s">
        <v>69</v>
      </c>
      <c r="AY121" s="243" t="s">
        <v>128</v>
      </c>
    </row>
    <row r="122" s="14" customFormat="1">
      <c r="A122" s="14"/>
      <c r="B122" s="244"/>
      <c r="C122" s="245"/>
      <c r="D122" s="234" t="s">
        <v>139</v>
      </c>
      <c r="E122" s="246" t="s">
        <v>19</v>
      </c>
      <c r="F122" s="247" t="s">
        <v>429</v>
      </c>
      <c r="G122" s="245"/>
      <c r="H122" s="246" t="s">
        <v>19</v>
      </c>
      <c r="I122" s="248"/>
      <c r="J122" s="245"/>
      <c r="K122" s="245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139</v>
      </c>
      <c r="AU122" s="253" t="s">
        <v>76</v>
      </c>
      <c r="AV122" s="14" t="s">
        <v>14</v>
      </c>
      <c r="AW122" s="14" t="s">
        <v>31</v>
      </c>
      <c r="AX122" s="14" t="s">
        <v>69</v>
      </c>
      <c r="AY122" s="253" t="s">
        <v>128</v>
      </c>
    </row>
    <row r="123" s="13" customFormat="1">
      <c r="A123" s="13"/>
      <c r="B123" s="232"/>
      <c r="C123" s="233"/>
      <c r="D123" s="234" t="s">
        <v>139</v>
      </c>
      <c r="E123" s="235" t="s">
        <v>19</v>
      </c>
      <c r="F123" s="236" t="s">
        <v>430</v>
      </c>
      <c r="G123" s="233"/>
      <c r="H123" s="237">
        <v>5.7599999999999998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139</v>
      </c>
      <c r="AU123" s="243" t="s">
        <v>76</v>
      </c>
      <c r="AV123" s="13" t="s">
        <v>76</v>
      </c>
      <c r="AW123" s="13" t="s">
        <v>31</v>
      </c>
      <c r="AX123" s="13" t="s">
        <v>69</v>
      </c>
      <c r="AY123" s="243" t="s">
        <v>128</v>
      </c>
    </row>
    <row r="124" s="14" customFormat="1">
      <c r="A124" s="14"/>
      <c r="B124" s="244"/>
      <c r="C124" s="245"/>
      <c r="D124" s="234" t="s">
        <v>139</v>
      </c>
      <c r="E124" s="246" t="s">
        <v>19</v>
      </c>
      <c r="F124" s="247" t="s">
        <v>431</v>
      </c>
      <c r="G124" s="245"/>
      <c r="H124" s="246" t="s">
        <v>19</v>
      </c>
      <c r="I124" s="248"/>
      <c r="J124" s="245"/>
      <c r="K124" s="245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139</v>
      </c>
      <c r="AU124" s="253" t="s">
        <v>76</v>
      </c>
      <c r="AV124" s="14" t="s">
        <v>14</v>
      </c>
      <c r="AW124" s="14" t="s">
        <v>31</v>
      </c>
      <c r="AX124" s="14" t="s">
        <v>69</v>
      </c>
      <c r="AY124" s="253" t="s">
        <v>128</v>
      </c>
    </row>
    <row r="125" s="13" customFormat="1">
      <c r="A125" s="13"/>
      <c r="B125" s="232"/>
      <c r="C125" s="233"/>
      <c r="D125" s="234" t="s">
        <v>139</v>
      </c>
      <c r="E125" s="235" t="s">
        <v>19</v>
      </c>
      <c r="F125" s="236" t="s">
        <v>432</v>
      </c>
      <c r="G125" s="233"/>
      <c r="H125" s="237">
        <v>3.6000000000000001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139</v>
      </c>
      <c r="AU125" s="243" t="s">
        <v>76</v>
      </c>
      <c r="AV125" s="13" t="s">
        <v>76</v>
      </c>
      <c r="AW125" s="13" t="s">
        <v>31</v>
      </c>
      <c r="AX125" s="13" t="s">
        <v>69</v>
      </c>
      <c r="AY125" s="243" t="s">
        <v>128</v>
      </c>
    </row>
    <row r="126" s="14" customFormat="1">
      <c r="A126" s="14"/>
      <c r="B126" s="244"/>
      <c r="C126" s="245"/>
      <c r="D126" s="234" t="s">
        <v>139</v>
      </c>
      <c r="E126" s="246" t="s">
        <v>19</v>
      </c>
      <c r="F126" s="247" t="s">
        <v>433</v>
      </c>
      <c r="G126" s="245"/>
      <c r="H126" s="246" t="s">
        <v>19</v>
      </c>
      <c r="I126" s="248"/>
      <c r="J126" s="245"/>
      <c r="K126" s="245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139</v>
      </c>
      <c r="AU126" s="253" t="s">
        <v>76</v>
      </c>
      <c r="AV126" s="14" t="s">
        <v>14</v>
      </c>
      <c r="AW126" s="14" t="s">
        <v>31</v>
      </c>
      <c r="AX126" s="14" t="s">
        <v>69</v>
      </c>
      <c r="AY126" s="253" t="s">
        <v>128</v>
      </c>
    </row>
    <row r="127" s="13" customFormat="1">
      <c r="A127" s="13"/>
      <c r="B127" s="232"/>
      <c r="C127" s="233"/>
      <c r="D127" s="234" t="s">
        <v>139</v>
      </c>
      <c r="E127" s="235" t="s">
        <v>19</v>
      </c>
      <c r="F127" s="236" t="s">
        <v>434</v>
      </c>
      <c r="G127" s="233"/>
      <c r="H127" s="237">
        <v>1.2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139</v>
      </c>
      <c r="AU127" s="243" t="s">
        <v>76</v>
      </c>
      <c r="AV127" s="13" t="s">
        <v>76</v>
      </c>
      <c r="AW127" s="13" t="s">
        <v>31</v>
      </c>
      <c r="AX127" s="13" t="s">
        <v>69</v>
      </c>
      <c r="AY127" s="243" t="s">
        <v>128</v>
      </c>
    </row>
    <row r="128" s="14" customFormat="1">
      <c r="A128" s="14"/>
      <c r="B128" s="244"/>
      <c r="C128" s="245"/>
      <c r="D128" s="234" t="s">
        <v>139</v>
      </c>
      <c r="E128" s="246" t="s">
        <v>19</v>
      </c>
      <c r="F128" s="247" t="s">
        <v>435</v>
      </c>
      <c r="G128" s="245"/>
      <c r="H128" s="246" t="s">
        <v>19</v>
      </c>
      <c r="I128" s="248"/>
      <c r="J128" s="245"/>
      <c r="K128" s="245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139</v>
      </c>
      <c r="AU128" s="253" t="s">
        <v>76</v>
      </c>
      <c r="AV128" s="14" t="s">
        <v>14</v>
      </c>
      <c r="AW128" s="14" t="s">
        <v>31</v>
      </c>
      <c r="AX128" s="14" t="s">
        <v>69</v>
      </c>
      <c r="AY128" s="253" t="s">
        <v>128</v>
      </c>
    </row>
    <row r="129" s="13" customFormat="1">
      <c r="A129" s="13"/>
      <c r="B129" s="232"/>
      <c r="C129" s="233"/>
      <c r="D129" s="234" t="s">
        <v>139</v>
      </c>
      <c r="E129" s="235" t="s">
        <v>19</v>
      </c>
      <c r="F129" s="236" t="s">
        <v>436</v>
      </c>
      <c r="G129" s="233"/>
      <c r="H129" s="237">
        <v>0.95999999999999996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139</v>
      </c>
      <c r="AU129" s="243" t="s">
        <v>76</v>
      </c>
      <c r="AV129" s="13" t="s">
        <v>76</v>
      </c>
      <c r="AW129" s="13" t="s">
        <v>31</v>
      </c>
      <c r="AX129" s="13" t="s">
        <v>69</v>
      </c>
      <c r="AY129" s="243" t="s">
        <v>128</v>
      </c>
    </row>
    <row r="130" s="14" customFormat="1">
      <c r="A130" s="14"/>
      <c r="B130" s="244"/>
      <c r="C130" s="245"/>
      <c r="D130" s="234" t="s">
        <v>139</v>
      </c>
      <c r="E130" s="246" t="s">
        <v>19</v>
      </c>
      <c r="F130" s="247" t="s">
        <v>437</v>
      </c>
      <c r="G130" s="245"/>
      <c r="H130" s="246" t="s">
        <v>19</v>
      </c>
      <c r="I130" s="248"/>
      <c r="J130" s="245"/>
      <c r="K130" s="245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139</v>
      </c>
      <c r="AU130" s="253" t="s">
        <v>76</v>
      </c>
      <c r="AV130" s="14" t="s">
        <v>14</v>
      </c>
      <c r="AW130" s="14" t="s">
        <v>31</v>
      </c>
      <c r="AX130" s="14" t="s">
        <v>69</v>
      </c>
      <c r="AY130" s="253" t="s">
        <v>128</v>
      </c>
    </row>
    <row r="131" s="13" customFormat="1">
      <c r="A131" s="13"/>
      <c r="B131" s="232"/>
      <c r="C131" s="233"/>
      <c r="D131" s="234" t="s">
        <v>139</v>
      </c>
      <c r="E131" s="235" t="s">
        <v>19</v>
      </c>
      <c r="F131" s="236" t="s">
        <v>438</v>
      </c>
      <c r="G131" s="233"/>
      <c r="H131" s="237">
        <v>1.6799999999999999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139</v>
      </c>
      <c r="AU131" s="243" t="s">
        <v>76</v>
      </c>
      <c r="AV131" s="13" t="s">
        <v>76</v>
      </c>
      <c r="AW131" s="13" t="s">
        <v>31</v>
      </c>
      <c r="AX131" s="13" t="s">
        <v>69</v>
      </c>
      <c r="AY131" s="243" t="s">
        <v>128</v>
      </c>
    </row>
    <row r="132" s="14" customFormat="1">
      <c r="A132" s="14"/>
      <c r="B132" s="244"/>
      <c r="C132" s="245"/>
      <c r="D132" s="234" t="s">
        <v>139</v>
      </c>
      <c r="E132" s="246" t="s">
        <v>19</v>
      </c>
      <c r="F132" s="247" t="s">
        <v>439</v>
      </c>
      <c r="G132" s="245"/>
      <c r="H132" s="246" t="s">
        <v>19</v>
      </c>
      <c r="I132" s="248"/>
      <c r="J132" s="245"/>
      <c r="K132" s="245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139</v>
      </c>
      <c r="AU132" s="253" t="s">
        <v>76</v>
      </c>
      <c r="AV132" s="14" t="s">
        <v>14</v>
      </c>
      <c r="AW132" s="14" t="s">
        <v>31</v>
      </c>
      <c r="AX132" s="14" t="s">
        <v>69</v>
      </c>
      <c r="AY132" s="253" t="s">
        <v>128</v>
      </c>
    </row>
    <row r="133" s="13" customFormat="1">
      <c r="A133" s="13"/>
      <c r="B133" s="232"/>
      <c r="C133" s="233"/>
      <c r="D133" s="234" t="s">
        <v>139</v>
      </c>
      <c r="E133" s="235" t="s">
        <v>19</v>
      </c>
      <c r="F133" s="236" t="s">
        <v>440</v>
      </c>
      <c r="G133" s="233"/>
      <c r="H133" s="237">
        <v>3.8399999999999999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139</v>
      </c>
      <c r="AU133" s="243" t="s">
        <v>76</v>
      </c>
      <c r="AV133" s="13" t="s">
        <v>76</v>
      </c>
      <c r="AW133" s="13" t="s">
        <v>31</v>
      </c>
      <c r="AX133" s="13" t="s">
        <v>69</v>
      </c>
      <c r="AY133" s="243" t="s">
        <v>128</v>
      </c>
    </row>
    <row r="134" s="15" customFormat="1">
      <c r="A134" s="15"/>
      <c r="B134" s="254"/>
      <c r="C134" s="255"/>
      <c r="D134" s="234" t="s">
        <v>139</v>
      </c>
      <c r="E134" s="256" t="s">
        <v>19</v>
      </c>
      <c r="F134" s="257" t="s">
        <v>147</v>
      </c>
      <c r="G134" s="255"/>
      <c r="H134" s="258">
        <v>22.559999999999999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139</v>
      </c>
      <c r="AU134" s="264" t="s">
        <v>76</v>
      </c>
      <c r="AV134" s="15" t="s">
        <v>135</v>
      </c>
      <c r="AW134" s="15" t="s">
        <v>31</v>
      </c>
      <c r="AX134" s="15" t="s">
        <v>14</v>
      </c>
      <c r="AY134" s="264" t="s">
        <v>128</v>
      </c>
    </row>
    <row r="135" s="2" customFormat="1" ht="16.5" customHeight="1">
      <c r="A135" s="40"/>
      <c r="B135" s="41"/>
      <c r="C135" s="272" t="s">
        <v>152</v>
      </c>
      <c r="D135" s="272" t="s">
        <v>330</v>
      </c>
      <c r="E135" s="273" t="s">
        <v>441</v>
      </c>
      <c r="F135" s="274" t="s">
        <v>442</v>
      </c>
      <c r="G135" s="275" t="s">
        <v>443</v>
      </c>
      <c r="H135" s="276">
        <v>94</v>
      </c>
      <c r="I135" s="277"/>
      <c r="J135" s="278">
        <f>ROUND(I135*H135,2)</f>
        <v>0</v>
      </c>
      <c r="K135" s="274" t="s">
        <v>19</v>
      </c>
      <c r="L135" s="279"/>
      <c r="M135" s="280" t="s">
        <v>19</v>
      </c>
      <c r="N135" s="281" t="s">
        <v>40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158</v>
      </c>
      <c r="AT135" s="225" t="s">
        <v>330</v>
      </c>
      <c r="AU135" s="225" t="s">
        <v>76</v>
      </c>
      <c r="AY135" s="19" t="s">
        <v>128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14</v>
      </c>
      <c r="BK135" s="226">
        <f>ROUND(I135*H135,2)</f>
        <v>0</v>
      </c>
      <c r="BL135" s="19" t="s">
        <v>135</v>
      </c>
      <c r="BM135" s="225" t="s">
        <v>444</v>
      </c>
    </row>
    <row r="136" s="14" customFormat="1">
      <c r="A136" s="14"/>
      <c r="B136" s="244"/>
      <c r="C136" s="245"/>
      <c r="D136" s="234" t="s">
        <v>139</v>
      </c>
      <c r="E136" s="246" t="s">
        <v>19</v>
      </c>
      <c r="F136" s="247" t="s">
        <v>445</v>
      </c>
      <c r="G136" s="245"/>
      <c r="H136" s="246" t="s">
        <v>19</v>
      </c>
      <c r="I136" s="248"/>
      <c r="J136" s="245"/>
      <c r="K136" s="245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139</v>
      </c>
      <c r="AU136" s="253" t="s">
        <v>76</v>
      </c>
      <c r="AV136" s="14" t="s">
        <v>14</v>
      </c>
      <c r="AW136" s="14" t="s">
        <v>31</v>
      </c>
      <c r="AX136" s="14" t="s">
        <v>69</v>
      </c>
      <c r="AY136" s="253" t="s">
        <v>128</v>
      </c>
    </row>
    <row r="137" s="13" customFormat="1">
      <c r="A137" s="13"/>
      <c r="B137" s="232"/>
      <c r="C137" s="233"/>
      <c r="D137" s="234" t="s">
        <v>139</v>
      </c>
      <c r="E137" s="235" t="s">
        <v>19</v>
      </c>
      <c r="F137" s="236" t="s">
        <v>446</v>
      </c>
      <c r="G137" s="233"/>
      <c r="H137" s="237">
        <v>94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139</v>
      </c>
      <c r="AU137" s="243" t="s">
        <v>76</v>
      </c>
      <c r="AV137" s="13" t="s">
        <v>76</v>
      </c>
      <c r="AW137" s="13" t="s">
        <v>31</v>
      </c>
      <c r="AX137" s="13" t="s">
        <v>14</v>
      </c>
      <c r="AY137" s="243" t="s">
        <v>128</v>
      </c>
    </row>
    <row r="138" s="2" customFormat="1" ht="16.5" customHeight="1">
      <c r="A138" s="40"/>
      <c r="B138" s="41"/>
      <c r="C138" s="214" t="s">
        <v>314</v>
      </c>
      <c r="D138" s="214" t="s">
        <v>130</v>
      </c>
      <c r="E138" s="215" t="s">
        <v>447</v>
      </c>
      <c r="F138" s="216" t="s">
        <v>448</v>
      </c>
      <c r="G138" s="217" t="s">
        <v>151</v>
      </c>
      <c r="H138" s="218">
        <v>12</v>
      </c>
      <c r="I138" s="219"/>
      <c r="J138" s="220">
        <f>ROUND(I138*H138,2)</f>
        <v>0</v>
      </c>
      <c r="K138" s="216" t="s">
        <v>19</v>
      </c>
      <c r="L138" s="46"/>
      <c r="M138" s="221" t="s">
        <v>19</v>
      </c>
      <c r="N138" s="222" t="s">
        <v>40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135</v>
      </c>
      <c r="AT138" s="225" t="s">
        <v>130</v>
      </c>
      <c r="AU138" s="225" t="s">
        <v>76</v>
      </c>
      <c r="AY138" s="19" t="s">
        <v>128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14</v>
      </c>
      <c r="BK138" s="226">
        <f>ROUND(I138*H138,2)</f>
        <v>0</v>
      </c>
      <c r="BL138" s="19" t="s">
        <v>135</v>
      </c>
      <c r="BM138" s="225" t="s">
        <v>172</v>
      </c>
    </row>
    <row r="139" s="2" customFormat="1" ht="21.75" customHeight="1">
      <c r="A139" s="40"/>
      <c r="B139" s="41"/>
      <c r="C139" s="214" t="s">
        <v>158</v>
      </c>
      <c r="D139" s="214" t="s">
        <v>130</v>
      </c>
      <c r="E139" s="215" t="s">
        <v>449</v>
      </c>
      <c r="F139" s="216" t="s">
        <v>450</v>
      </c>
      <c r="G139" s="217" t="s">
        <v>151</v>
      </c>
      <c r="H139" s="218">
        <v>31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40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135</v>
      </c>
      <c r="AT139" s="225" t="s">
        <v>130</v>
      </c>
      <c r="AU139" s="225" t="s">
        <v>76</v>
      </c>
      <c r="AY139" s="19" t="s">
        <v>128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14</v>
      </c>
      <c r="BK139" s="226">
        <f>ROUND(I139*H139,2)</f>
        <v>0</v>
      </c>
      <c r="BL139" s="19" t="s">
        <v>135</v>
      </c>
      <c r="BM139" s="225" t="s">
        <v>451</v>
      </c>
    </row>
    <row r="140" s="2" customFormat="1" ht="235.5" customHeight="1">
      <c r="A140" s="40"/>
      <c r="B140" s="41"/>
      <c r="C140" s="214" t="s">
        <v>166</v>
      </c>
      <c r="D140" s="214" t="s">
        <v>130</v>
      </c>
      <c r="E140" s="215" t="s">
        <v>452</v>
      </c>
      <c r="F140" s="216" t="s">
        <v>453</v>
      </c>
      <c r="G140" s="217" t="s">
        <v>151</v>
      </c>
      <c r="H140" s="218">
        <v>1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40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135</v>
      </c>
      <c r="AT140" s="225" t="s">
        <v>130</v>
      </c>
      <c r="AU140" s="225" t="s">
        <v>76</v>
      </c>
      <c r="AY140" s="19" t="s">
        <v>128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14</v>
      </c>
      <c r="BK140" s="226">
        <f>ROUND(I140*H140,2)</f>
        <v>0</v>
      </c>
      <c r="BL140" s="19" t="s">
        <v>135</v>
      </c>
      <c r="BM140" s="225" t="s">
        <v>256</v>
      </c>
    </row>
    <row r="141" s="2" customFormat="1" ht="142.95" customHeight="1">
      <c r="A141" s="40"/>
      <c r="B141" s="41"/>
      <c r="C141" s="214" t="s">
        <v>164</v>
      </c>
      <c r="D141" s="214" t="s">
        <v>130</v>
      </c>
      <c r="E141" s="215" t="s">
        <v>454</v>
      </c>
      <c r="F141" s="216" t="s">
        <v>455</v>
      </c>
      <c r="G141" s="217" t="s">
        <v>214</v>
      </c>
      <c r="H141" s="218">
        <v>19</v>
      </c>
      <c r="I141" s="219"/>
      <c r="J141" s="220">
        <f>ROUND(I141*H141,2)</f>
        <v>0</v>
      </c>
      <c r="K141" s="216" t="s">
        <v>19</v>
      </c>
      <c r="L141" s="46"/>
      <c r="M141" s="221" t="s">
        <v>19</v>
      </c>
      <c r="N141" s="222" t="s">
        <v>40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135</v>
      </c>
      <c r="AT141" s="225" t="s">
        <v>130</v>
      </c>
      <c r="AU141" s="225" t="s">
        <v>76</v>
      </c>
      <c r="AY141" s="19" t="s">
        <v>128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14</v>
      </c>
      <c r="BK141" s="226">
        <f>ROUND(I141*H141,2)</f>
        <v>0</v>
      </c>
      <c r="BL141" s="19" t="s">
        <v>135</v>
      </c>
      <c r="BM141" s="225" t="s">
        <v>268</v>
      </c>
    </row>
    <row r="142" s="2" customFormat="1" ht="219.3" customHeight="1">
      <c r="A142" s="40"/>
      <c r="B142" s="41"/>
      <c r="C142" s="214" t="s">
        <v>176</v>
      </c>
      <c r="D142" s="214" t="s">
        <v>130</v>
      </c>
      <c r="E142" s="215" t="s">
        <v>456</v>
      </c>
      <c r="F142" s="216" t="s">
        <v>457</v>
      </c>
      <c r="G142" s="217" t="s">
        <v>151</v>
      </c>
      <c r="H142" s="218">
        <v>1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40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135</v>
      </c>
      <c r="AT142" s="225" t="s">
        <v>130</v>
      </c>
      <c r="AU142" s="225" t="s">
        <v>76</v>
      </c>
      <c r="AY142" s="19" t="s">
        <v>128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14</v>
      </c>
      <c r="BK142" s="226">
        <f>ROUND(I142*H142,2)</f>
        <v>0</v>
      </c>
      <c r="BL142" s="19" t="s">
        <v>135</v>
      </c>
      <c r="BM142" s="225" t="s">
        <v>458</v>
      </c>
    </row>
    <row r="143" s="2" customFormat="1" ht="156.6" customHeight="1">
      <c r="A143" s="40"/>
      <c r="B143" s="41"/>
      <c r="C143" s="214" t="s">
        <v>8</v>
      </c>
      <c r="D143" s="214" t="s">
        <v>130</v>
      </c>
      <c r="E143" s="215" t="s">
        <v>459</v>
      </c>
      <c r="F143" s="216" t="s">
        <v>460</v>
      </c>
      <c r="G143" s="217" t="s">
        <v>151</v>
      </c>
      <c r="H143" s="218">
        <v>1</v>
      </c>
      <c r="I143" s="219"/>
      <c r="J143" s="220">
        <f>ROUND(I143*H143,2)</f>
        <v>0</v>
      </c>
      <c r="K143" s="216" t="s">
        <v>19</v>
      </c>
      <c r="L143" s="46"/>
      <c r="M143" s="221" t="s">
        <v>19</v>
      </c>
      <c r="N143" s="222" t="s">
        <v>40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135</v>
      </c>
      <c r="AT143" s="225" t="s">
        <v>130</v>
      </c>
      <c r="AU143" s="225" t="s">
        <v>76</v>
      </c>
      <c r="AY143" s="19" t="s">
        <v>128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14</v>
      </c>
      <c r="BK143" s="226">
        <f>ROUND(I143*H143,2)</f>
        <v>0</v>
      </c>
      <c r="BL143" s="19" t="s">
        <v>135</v>
      </c>
      <c r="BM143" s="225" t="s">
        <v>461</v>
      </c>
    </row>
    <row r="144" s="2" customFormat="1" ht="167.85" customHeight="1">
      <c r="A144" s="40"/>
      <c r="B144" s="41"/>
      <c r="C144" s="214" t="s">
        <v>155</v>
      </c>
      <c r="D144" s="214" t="s">
        <v>130</v>
      </c>
      <c r="E144" s="215" t="s">
        <v>462</v>
      </c>
      <c r="F144" s="216" t="s">
        <v>463</v>
      </c>
      <c r="G144" s="217" t="s">
        <v>151</v>
      </c>
      <c r="H144" s="218">
        <v>2</v>
      </c>
      <c r="I144" s="219"/>
      <c r="J144" s="220">
        <f>ROUND(I144*H144,2)</f>
        <v>0</v>
      </c>
      <c r="K144" s="216" t="s">
        <v>19</v>
      </c>
      <c r="L144" s="46"/>
      <c r="M144" s="221" t="s">
        <v>19</v>
      </c>
      <c r="N144" s="222" t="s">
        <v>40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135</v>
      </c>
      <c r="AT144" s="225" t="s">
        <v>130</v>
      </c>
      <c r="AU144" s="225" t="s">
        <v>76</v>
      </c>
      <c r="AY144" s="19" t="s">
        <v>128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14</v>
      </c>
      <c r="BK144" s="226">
        <f>ROUND(I144*H144,2)</f>
        <v>0</v>
      </c>
      <c r="BL144" s="19" t="s">
        <v>135</v>
      </c>
      <c r="BM144" s="225" t="s">
        <v>264</v>
      </c>
    </row>
    <row r="145" s="2" customFormat="1" ht="181.5" customHeight="1">
      <c r="A145" s="40"/>
      <c r="B145" s="41"/>
      <c r="C145" s="214" t="s">
        <v>172</v>
      </c>
      <c r="D145" s="214" t="s">
        <v>130</v>
      </c>
      <c r="E145" s="215" t="s">
        <v>464</v>
      </c>
      <c r="F145" s="216" t="s">
        <v>465</v>
      </c>
      <c r="G145" s="217" t="s">
        <v>151</v>
      </c>
      <c r="H145" s="218">
        <v>1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40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135</v>
      </c>
      <c r="AT145" s="225" t="s">
        <v>130</v>
      </c>
      <c r="AU145" s="225" t="s">
        <v>76</v>
      </c>
      <c r="AY145" s="19" t="s">
        <v>128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14</v>
      </c>
      <c r="BK145" s="226">
        <f>ROUND(I145*H145,2)</f>
        <v>0</v>
      </c>
      <c r="BL145" s="19" t="s">
        <v>135</v>
      </c>
      <c r="BM145" s="225" t="s">
        <v>189</v>
      </c>
    </row>
    <row r="146" s="2" customFormat="1" ht="142.95" customHeight="1">
      <c r="A146" s="40"/>
      <c r="B146" s="41"/>
      <c r="C146" s="214" t="s">
        <v>201</v>
      </c>
      <c r="D146" s="214" t="s">
        <v>130</v>
      </c>
      <c r="E146" s="215" t="s">
        <v>466</v>
      </c>
      <c r="F146" s="216" t="s">
        <v>467</v>
      </c>
      <c r="G146" s="217" t="s">
        <v>151</v>
      </c>
      <c r="H146" s="218">
        <v>1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40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135</v>
      </c>
      <c r="AT146" s="225" t="s">
        <v>130</v>
      </c>
      <c r="AU146" s="225" t="s">
        <v>76</v>
      </c>
      <c r="AY146" s="19" t="s">
        <v>128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14</v>
      </c>
      <c r="BK146" s="226">
        <f>ROUND(I146*H146,2)</f>
        <v>0</v>
      </c>
      <c r="BL146" s="19" t="s">
        <v>135</v>
      </c>
      <c r="BM146" s="225" t="s">
        <v>468</v>
      </c>
    </row>
    <row r="147" s="2" customFormat="1" ht="195.15" customHeight="1">
      <c r="A147" s="40"/>
      <c r="B147" s="41"/>
      <c r="C147" s="214" t="s">
        <v>180</v>
      </c>
      <c r="D147" s="214" t="s">
        <v>130</v>
      </c>
      <c r="E147" s="215" t="s">
        <v>469</v>
      </c>
      <c r="F147" s="216" t="s">
        <v>470</v>
      </c>
      <c r="G147" s="217" t="s">
        <v>151</v>
      </c>
      <c r="H147" s="218">
        <v>1</v>
      </c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40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135</v>
      </c>
      <c r="AT147" s="225" t="s">
        <v>130</v>
      </c>
      <c r="AU147" s="225" t="s">
        <v>76</v>
      </c>
      <c r="AY147" s="19" t="s">
        <v>128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14</v>
      </c>
      <c r="BK147" s="226">
        <f>ROUND(I147*H147,2)</f>
        <v>0</v>
      </c>
      <c r="BL147" s="19" t="s">
        <v>135</v>
      </c>
      <c r="BM147" s="225" t="s">
        <v>471</v>
      </c>
    </row>
    <row r="148" s="2" customFormat="1" ht="167.85" customHeight="1">
      <c r="A148" s="40"/>
      <c r="B148" s="41"/>
      <c r="C148" s="214" t="s">
        <v>211</v>
      </c>
      <c r="D148" s="214" t="s">
        <v>130</v>
      </c>
      <c r="E148" s="215" t="s">
        <v>472</v>
      </c>
      <c r="F148" s="216" t="s">
        <v>473</v>
      </c>
      <c r="G148" s="217" t="s">
        <v>151</v>
      </c>
      <c r="H148" s="218">
        <v>1</v>
      </c>
      <c r="I148" s="219"/>
      <c r="J148" s="220">
        <f>ROUND(I148*H148,2)</f>
        <v>0</v>
      </c>
      <c r="K148" s="216" t="s">
        <v>19</v>
      </c>
      <c r="L148" s="46"/>
      <c r="M148" s="221" t="s">
        <v>19</v>
      </c>
      <c r="N148" s="222" t="s">
        <v>40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135</v>
      </c>
      <c r="AT148" s="225" t="s">
        <v>130</v>
      </c>
      <c r="AU148" s="225" t="s">
        <v>76</v>
      </c>
      <c r="AY148" s="19" t="s">
        <v>128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14</v>
      </c>
      <c r="BK148" s="226">
        <f>ROUND(I148*H148,2)</f>
        <v>0</v>
      </c>
      <c r="BL148" s="19" t="s">
        <v>135</v>
      </c>
      <c r="BM148" s="225" t="s">
        <v>474</v>
      </c>
    </row>
    <row r="149" s="2" customFormat="1" ht="167.85" customHeight="1">
      <c r="A149" s="40"/>
      <c r="B149" s="41"/>
      <c r="C149" s="214" t="s">
        <v>208</v>
      </c>
      <c r="D149" s="214" t="s">
        <v>130</v>
      </c>
      <c r="E149" s="215" t="s">
        <v>475</v>
      </c>
      <c r="F149" s="216" t="s">
        <v>476</v>
      </c>
      <c r="G149" s="217" t="s">
        <v>151</v>
      </c>
      <c r="H149" s="218">
        <v>1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40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135</v>
      </c>
      <c r="AT149" s="225" t="s">
        <v>130</v>
      </c>
      <c r="AU149" s="225" t="s">
        <v>76</v>
      </c>
      <c r="AY149" s="19" t="s">
        <v>128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14</v>
      </c>
      <c r="BK149" s="226">
        <f>ROUND(I149*H149,2)</f>
        <v>0</v>
      </c>
      <c r="BL149" s="19" t="s">
        <v>135</v>
      </c>
      <c r="BM149" s="225" t="s">
        <v>477</v>
      </c>
    </row>
    <row r="150" s="2" customFormat="1" ht="167.85" customHeight="1">
      <c r="A150" s="40"/>
      <c r="B150" s="41"/>
      <c r="C150" s="214" t="s">
        <v>222</v>
      </c>
      <c r="D150" s="214" t="s">
        <v>130</v>
      </c>
      <c r="E150" s="215" t="s">
        <v>478</v>
      </c>
      <c r="F150" s="216" t="s">
        <v>479</v>
      </c>
      <c r="G150" s="217" t="s">
        <v>151</v>
      </c>
      <c r="H150" s="218">
        <v>2</v>
      </c>
      <c r="I150" s="219"/>
      <c r="J150" s="220">
        <f>ROUND(I150*H150,2)</f>
        <v>0</v>
      </c>
      <c r="K150" s="216" t="s">
        <v>19</v>
      </c>
      <c r="L150" s="46"/>
      <c r="M150" s="221" t="s">
        <v>19</v>
      </c>
      <c r="N150" s="222" t="s">
        <v>40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135</v>
      </c>
      <c r="AT150" s="225" t="s">
        <v>130</v>
      </c>
      <c r="AU150" s="225" t="s">
        <v>76</v>
      </c>
      <c r="AY150" s="19" t="s">
        <v>128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14</v>
      </c>
      <c r="BK150" s="226">
        <f>ROUND(I150*H150,2)</f>
        <v>0</v>
      </c>
      <c r="BL150" s="19" t="s">
        <v>135</v>
      </c>
      <c r="BM150" s="225" t="s">
        <v>480</v>
      </c>
    </row>
    <row r="151" s="2" customFormat="1" ht="142.95" customHeight="1">
      <c r="A151" s="40"/>
      <c r="B151" s="41"/>
      <c r="C151" s="214" t="s">
        <v>197</v>
      </c>
      <c r="D151" s="214" t="s">
        <v>130</v>
      </c>
      <c r="E151" s="215" t="s">
        <v>481</v>
      </c>
      <c r="F151" s="216" t="s">
        <v>482</v>
      </c>
      <c r="G151" s="217" t="s">
        <v>151</v>
      </c>
      <c r="H151" s="218">
        <v>1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40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135</v>
      </c>
      <c r="AT151" s="225" t="s">
        <v>130</v>
      </c>
      <c r="AU151" s="225" t="s">
        <v>76</v>
      </c>
      <c r="AY151" s="19" t="s">
        <v>128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14</v>
      </c>
      <c r="BK151" s="226">
        <f>ROUND(I151*H151,2)</f>
        <v>0</v>
      </c>
      <c r="BL151" s="19" t="s">
        <v>135</v>
      </c>
      <c r="BM151" s="225" t="s">
        <v>483</v>
      </c>
    </row>
    <row r="152" s="12" customFormat="1" ht="22.8" customHeight="1">
      <c r="A152" s="12"/>
      <c r="B152" s="198"/>
      <c r="C152" s="199"/>
      <c r="D152" s="200" t="s">
        <v>68</v>
      </c>
      <c r="E152" s="212" t="s">
        <v>393</v>
      </c>
      <c r="F152" s="212" t="s">
        <v>394</v>
      </c>
      <c r="G152" s="199"/>
      <c r="H152" s="199"/>
      <c r="I152" s="202"/>
      <c r="J152" s="213">
        <f>BK152</f>
        <v>0</v>
      </c>
      <c r="K152" s="199"/>
      <c r="L152" s="204"/>
      <c r="M152" s="205"/>
      <c r="N152" s="206"/>
      <c r="O152" s="206"/>
      <c r="P152" s="207">
        <f>SUM(P153:P154)</f>
        <v>0</v>
      </c>
      <c r="Q152" s="206"/>
      <c r="R152" s="207">
        <f>SUM(R153:R154)</f>
        <v>0</v>
      </c>
      <c r="S152" s="206"/>
      <c r="T152" s="208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9" t="s">
        <v>14</v>
      </c>
      <c r="AT152" s="210" t="s">
        <v>68</v>
      </c>
      <c r="AU152" s="210" t="s">
        <v>14</v>
      </c>
      <c r="AY152" s="209" t="s">
        <v>128</v>
      </c>
      <c r="BK152" s="211">
        <f>SUM(BK153:BK154)</f>
        <v>0</v>
      </c>
    </row>
    <row r="153" s="2" customFormat="1" ht="55.5" customHeight="1">
      <c r="A153" s="40"/>
      <c r="B153" s="41"/>
      <c r="C153" s="214" t="s">
        <v>7</v>
      </c>
      <c r="D153" s="214" t="s">
        <v>130</v>
      </c>
      <c r="E153" s="215" t="s">
        <v>484</v>
      </c>
      <c r="F153" s="216" t="s">
        <v>485</v>
      </c>
      <c r="G153" s="217" t="s">
        <v>214</v>
      </c>
      <c r="H153" s="218">
        <v>90.745000000000005</v>
      </c>
      <c r="I153" s="219"/>
      <c r="J153" s="220">
        <f>ROUND(I153*H153,2)</f>
        <v>0</v>
      </c>
      <c r="K153" s="216" t="s">
        <v>134</v>
      </c>
      <c r="L153" s="46"/>
      <c r="M153" s="221" t="s">
        <v>19</v>
      </c>
      <c r="N153" s="222" t="s">
        <v>40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135</v>
      </c>
      <c r="AT153" s="225" t="s">
        <v>130</v>
      </c>
      <c r="AU153" s="225" t="s">
        <v>76</v>
      </c>
      <c r="AY153" s="19" t="s">
        <v>128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14</v>
      </c>
      <c r="BK153" s="226">
        <f>ROUND(I153*H153,2)</f>
        <v>0</v>
      </c>
      <c r="BL153" s="19" t="s">
        <v>135</v>
      </c>
      <c r="BM153" s="225" t="s">
        <v>180</v>
      </c>
    </row>
    <row r="154" s="2" customFormat="1">
      <c r="A154" s="40"/>
      <c r="B154" s="41"/>
      <c r="C154" s="42"/>
      <c r="D154" s="227" t="s">
        <v>137</v>
      </c>
      <c r="E154" s="42"/>
      <c r="F154" s="228" t="s">
        <v>486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</v>
      </c>
      <c r="AU154" s="19" t="s">
        <v>76</v>
      </c>
    </row>
    <row r="155" s="12" customFormat="1" ht="25.92" customHeight="1">
      <c r="A155" s="12"/>
      <c r="B155" s="198"/>
      <c r="C155" s="199"/>
      <c r="D155" s="200" t="s">
        <v>68</v>
      </c>
      <c r="E155" s="201" t="s">
        <v>273</v>
      </c>
      <c r="F155" s="201" t="s">
        <v>274</v>
      </c>
      <c r="G155" s="199"/>
      <c r="H155" s="199"/>
      <c r="I155" s="202"/>
      <c r="J155" s="203">
        <f>BK155</f>
        <v>0</v>
      </c>
      <c r="K155" s="199"/>
      <c r="L155" s="204"/>
      <c r="M155" s="205"/>
      <c r="N155" s="206"/>
      <c r="O155" s="206"/>
      <c r="P155" s="207">
        <f>P156+P164</f>
        <v>0</v>
      </c>
      <c r="Q155" s="206"/>
      <c r="R155" s="207">
        <f>R156+R164</f>
        <v>0</v>
      </c>
      <c r="S155" s="206"/>
      <c r="T155" s="208">
        <f>T156+T164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9" t="s">
        <v>76</v>
      </c>
      <c r="AT155" s="210" t="s">
        <v>68</v>
      </c>
      <c r="AU155" s="210" t="s">
        <v>69</v>
      </c>
      <c r="AY155" s="209" t="s">
        <v>128</v>
      </c>
      <c r="BK155" s="211">
        <f>BK156+BK164</f>
        <v>0</v>
      </c>
    </row>
    <row r="156" s="12" customFormat="1" ht="22.8" customHeight="1">
      <c r="A156" s="12"/>
      <c r="B156" s="198"/>
      <c r="C156" s="199"/>
      <c r="D156" s="200" t="s">
        <v>68</v>
      </c>
      <c r="E156" s="212" t="s">
        <v>487</v>
      </c>
      <c r="F156" s="212" t="s">
        <v>488</v>
      </c>
      <c r="G156" s="199"/>
      <c r="H156" s="199"/>
      <c r="I156" s="202"/>
      <c r="J156" s="213">
        <f>BK156</f>
        <v>0</v>
      </c>
      <c r="K156" s="199"/>
      <c r="L156" s="204"/>
      <c r="M156" s="205"/>
      <c r="N156" s="206"/>
      <c r="O156" s="206"/>
      <c r="P156" s="207">
        <f>SUM(P157:P163)</f>
        <v>0</v>
      </c>
      <c r="Q156" s="206"/>
      <c r="R156" s="207">
        <f>SUM(R157:R163)</f>
        <v>0</v>
      </c>
      <c r="S156" s="206"/>
      <c r="T156" s="208">
        <f>SUM(T157:T163)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9" t="s">
        <v>76</v>
      </c>
      <c r="AT156" s="210" t="s">
        <v>68</v>
      </c>
      <c r="AU156" s="210" t="s">
        <v>14</v>
      </c>
      <c r="AY156" s="209" t="s">
        <v>128</v>
      </c>
      <c r="BK156" s="211">
        <f>SUM(BK157:BK163)</f>
        <v>0</v>
      </c>
    </row>
    <row r="157" s="2" customFormat="1" ht="24.15" customHeight="1">
      <c r="A157" s="40"/>
      <c r="B157" s="41"/>
      <c r="C157" s="214" t="s">
        <v>236</v>
      </c>
      <c r="D157" s="214" t="s">
        <v>130</v>
      </c>
      <c r="E157" s="215" t="s">
        <v>489</v>
      </c>
      <c r="F157" s="216" t="s">
        <v>490</v>
      </c>
      <c r="G157" s="217" t="s">
        <v>443</v>
      </c>
      <c r="H157" s="218">
        <v>102.3</v>
      </c>
      <c r="I157" s="219"/>
      <c r="J157" s="220">
        <f>ROUND(I157*H157,2)</f>
        <v>0</v>
      </c>
      <c r="K157" s="216" t="s">
        <v>19</v>
      </c>
      <c r="L157" s="46"/>
      <c r="M157" s="221" t="s">
        <v>19</v>
      </c>
      <c r="N157" s="222" t="s">
        <v>40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135</v>
      </c>
      <c r="AT157" s="225" t="s">
        <v>130</v>
      </c>
      <c r="AU157" s="225" t="s">
        <v>76</v>
      </c>
      <c r="AY157" s="19" t="s">
        <v>128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14</v>
      </c>
      <c r="BK157" s="226">
        <f>ROUND(I157*H157,2)</f>
        <v>0</v>
      </c>
      <c r="BL157" s="19" t="s">
        <v>135</v>
      </c>
      <c r="BM157" s="225" t="s">
        <v>208</v>
      </c>
    </row>
    <row r="158" s="13" customFormat="1">
      <c r="A158" s="13"/>
      <c r="B158" s="232"/>
      <c r="C158" s="233"/>
      <c r="D158" s="234" t="s">
        <v>139</v>
      </c>
      <c r="E158" s="235" t="s">
        <v>19</v>
      </c>
      <c r="F158" s="236" t="s">
        <v>491</v>
      </c>
      <c r="G158" s="233"/>
      <c r="H158" s="237">
        <v>93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139</v>
      </c>
      <c r="AU158" s="243" t="s">
        <v>76</v>
      </c>
      <c r="AV158" s="13" t="s">
        <v>76</v>
      </c>
      <c r="AW158" s="13" t="s">
        <v>31</v>
      </c>
      <c r="AX158" s="13" t="s">
        <v>69</v>
      </c>
      <c r="AY158" s="243" t="s">
        <v>128</v>
      </c>
    </row>
    <row r="159" s="14" customFormat="1">
      <c r="A159" s="14"/>
      <c r="B159" s="244"/>
      <c r="C159" s="245"/>
      <c r="D159" s="234" t="s">
        <v>139</v>
      </c>
      <c r="E159" s="246" t="s">
        <v>19</v>
      </c>
      <c r="F159" s="247" t="s">
        <v>492</v>
      </c>
      <c r="G159" s="245"/>
      <c r="H159" s="246" t="s">
        <v>19</v>
      </c>
      <c r="I159" s="248"/>
      <c r="J159" s="245"/>
      <c r="K159" s="245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139</v>
      </c>
      <c r="AU159" s="253" t="s">
        <v>76</v>
      </c>
      <c r="AV159" s="14" t="s">
        <v>14</v>
      </c>
      <c r="AW159" s="14" t="s">
        <v>31</v>
      </c>
      <c r="AX159" s="14" t="s">
        <v>69</v>
      </c>
      <c r="AY159" s="253" t="s">
        <v>128</v>
      </c>
    </row>
    <row r="160" s="13" customFormat="1">
      <c r="A160" s="13"/>
      <c r="B160" s="232"/>
      <c r="C160" s="233"/>
      <c r="D160" s="234" t="s">
        <v>139</v>
      </c>
      <c r="E160" s="235" t="s">
        <v>19</v>
      </c>
      <c r="F160" s="236" t="s">
        <v>493</v>
      </c>
      <c r="G160" s="233"/>
      <c r="H160" s="237">
        <v>9.3000000000000007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139</v>
      </c>
      <c r="AU160" s="243" t="s">
        <v>76</v>
      </c>
      <c r="AV160" s="13" t="s">
        <v>76</v>
      </c>
      <c r="AW160" s="13" t="s">
        <v>31</v>
      </c>
      <c r="AX160" s="13" t="s">
        <v>69</v>
      </c>
      <c r="AY160" s="243" t="s">
        <v>128</v>
      </c>
    </row>
    <row r="161" s="15" customFormat="1">
      <c r="A161" s="15"/>
      <c r="B161" s="254"/>
      <c r="C161" s="255"/>
      <c r="D161" s="234" t="s">
        <v>139</v>
      </c>
      <c r="E161" s="256" t="s">
        <v>19</v>
      </c>
      <c r="F161" s="257" t="s">
        <v>147</v>
      </c>
      <c r="G161" s="255"/>
      <c r="H161" s="258">
        <v>102.3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139</v>
      </c>
      <c r="AU161" s="264" t="s">
        <v>76</v>
      </c>
      <c r="AV161" s="15" t="s">
        <v>135</v>
      </c>
      <c r="AW161" s="15" t="s">
        <v>31</v>
      </c>
      <c r="AX161" s="15" t="s">
        <v>14</v>
      </c>
      <c r="AY161" s="264" t="s">
        <v>128</v>
      </c>
    </row>
    <row r="162" s="2" customFormat="1" ht="49.05" customHeight="1">
      <c r="A162" s="40"/>
      <c r="B162" s="41"/>
      <c r="C162" s="214" t="s">
        <v>242</v>
      </c>
      <c r="D162" s="214" t="s">
        <v>130</v>
      </c>
      <c r="E162" s="215" t="s">
        <v>494</v>
      </c>
      <c r="F162" s="216" t="s">
        <v>495</v>
      </c>
      <c r="G162" s="217" t="s">
        <v>496</v>
      </c>
      <c r="H162" s="282"/>
      <c r="I162" s="219"/>
      <c r="J162" s="220">
        <f>ROUND(I162*H162,2)</f>
        <v>0</v>
      </c>
      <c r="K162" s="216" t="s">
        <v>134</v>
      </c>
      <c r="L162" s="46"/>
      <c r="M162" s="221" t="s">
        <v>19</v>
      </c>
      <c r="N162" s="222" t="s">
        <v>40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180</v>
      </c>
      <c r="AT162" s="225" t="s">
        <v>130</v>
      </c>
      <c r="AU162" s="225" t="s">
        <v>76</v>
      </c>
      <c r="AY162" s="19" t="s">
        <v>128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14</v>
      </c>
      <c r="BK162" s="226">
        <f>ROUND(I162*H162,2)</f>
        <v>0</v>
      </c>
      <c r="BL162" s="19" t="s">
        <v>180</v>
      </c>
      <c r="BM162" s="225" t="s">
        <v>497</v>
      </c>
    </row>
    <row r="163" s="2" customFormat="1">
      <c r="A163" s="40"/>
      <c r="B163" s="41"/>
      <c r="C163" s="42"/>
      <c r="D163" s="227" t="s">
        <v>137</v>
      </c>
      <c r="E163" s="42"/>
      <c r="F163" s="228" t="s">
        <v>498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137</v>
      </c>
      <c r="AU163" s="19" t="s">
        <v>76</v>
      </c>
    </row>
    <row r="164" s="12" customFormat="1" ht="22.8" customHeight="1">
      <c r="A164" s="12"/>
      <c r="B164" s="198"/>
      <c r="C164" s="199"/>
      <c r="D164" s="200" t="s">
        <v>68</v>
      </c>
      <c r="E164" s="212" t="s">
        <v>275</v>
      </c>
      <c r="F164" s="212" t="s">
        <v>276</v>
      </c>
      <c r="G164" s="199"/>
      <c r="H164" s="199"/>
      <c r="I164" s="202"/>
      <c r="J164" s="213">
        <f>BK164</f>
        <v>0</v>
      </c>
      <c r="K164" s="199"/>
      <c r="L164" s="204"/>
      <c r="M164" s="205"/>
      <c r="N164" s="206"/>
      <c r="O164" s="206"/>
      <c r="P164" s="207">
        <f>SUM(P165:P170)</f>
        <v>0</v>
      </c>
      <c r="Q164" s="206"/>
      <c r="R164" s="207">
        <f>SUM(R165:R170)</f>
        <v>0</v>
      </c>
      <c r="S164" s="206"/>
      <c r="T164" s="208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9" t="s">
        <v>76</v>
      </c>
      <c r="AT164" s="210" t="s">
        <v>68</v>
      </c>
      <c r="AU164" s="210" t="s">
        <v>14</v>
      </c>
      <c r="AY164" s="209" t="s">
        <v>128</v>
      </c>
      <c r="BK164" s="211">
        <f>SUM(BK165:BK170)</f>
        <v>0</v>
      </c>
    </row>
    <row r="165" s="2" customFormat="1" ht="21.75" customHeight="1">
      <c r="A165" s="40"/>
      <c r="B165" s="41"/>
      <c r="C165" s="214" t="s">
        <v>205</v>
      </c>
      <c r="D165" s="214" t="s">
        <v>130</v>
      </c>
      <c r="E165" s="215" t="s">
        <v>499</v>
      </c>
      <c r="F165" s="216" t="s">
        <v>500</v>
      </c>
      <c r="G165" s="217" t="s">
        <v>280</v>
      </c>
      <c r="H165" s="218">
        <v>650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40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135</v>
      </c>
      <c r="AT165" s="225" t="s">
        <v>130</v>
      </c>
      <c r="AU165" s="225" t="s">
        <v>76</v>
      </c>
      <c r="AY165" s="19" t="s">
        <v>128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14</v>
      </c>
      <c r="BK165" s="226">
        <f>ROUND(I165*H165,2)</f>
        <v>0</v>
      </c>
      <c r="BL165" s="19" t="s">
        <v>135</v>
      </c>
      <c r="BM165" s="225" t="s">
        <v>236</v>
      </c>
    </row>
    <row r="166" s="14" customFormat="1">
      <c r="A166" s="14"/>
      <c r="B166" s="244"/>
      <c r="C166" s="245"/>
      <c r="D166" s="234" t="s">
        <v>139</v>
      </c>
      <c r="E166" s="246" t="s">
        <v>19</v>
      </c>
      <c r="F166" s="247" t="s">
        <v>501</v>
      </c>
      <c r="G166" s="245"/>
      <c r="H166" s="246" t="s">
        <v>19</v>
      </c>
      <c r="I166" s="248"/>
      <c r="J166" s="245"/>
      <c r="K166" s="245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139</v>
      </c>
      <c r="AU166" s="253" t="s">
        <v>76</v>
      </c>
      <c r="AV166" s="14" t="s">
        <v>14</v>
      </c>
      <c r="AW166" s="14" t="s">
        <v>31</v>
      </c>
      <c r="AX166" s="14" t="s">
        <v>69</v>
      </c>
      <c r="AY166" s="253" t="s">
        <v>128</v>
      </c>
    </row>
    <row r="167" s="13" customFormat="1">
      <c r="A167" s="13"/>
      <c r="B167" s="232"/>
      <c r="C167" s="233"/>
      <c r="D167" s="234" t="s">
        <v>139</v>
      </c>
      <c r="E167" s="235" t="s">
        <v>19</v>
      </c>
      <c r="F167" s="236" t="s">
        <v>502</v>
      </c>
      <c r="G167" s="233"/>
      <c r="H167" s="237">
        <v>650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139</v>
      </c>
      <c r="AU167" s="243" t="s">
        <v>76</v>
      </c>
      <c r="AV167" s="13" t="s">
        <v>76</v>
      </c>
      <c r="AW167" s="13" t="s">
        <v>31</v>
      </c>
      <c r="AX167" s="13" t="s">
        <v>69</v>
      </c>
      <c r="AY167" s="243" t="s">
        <v>128</v>
      </c>
    </row>
    <row r="168" s="15" customFormat="1">
      <c r="A168" s="15"/>
      <c r="B168" s="254"/>
      <c r="C168" s="255"/>
      <c r="D168" s="234" t="s">
        <v>139</v>
      </c>
      <c r="E168" s="256" t="s">
        <v>19</v>
      </c>
      <c r="F168" s="257" t="s">
        <v>147</v>
      </c>
      <c r="G168" s="255"/>
      <c r="H168" s="258">
        <v>650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4" t="s">
        <v>139</v>
      </c>
      <c r="AU168" s="264" t="s">
        <v>76</v>
      </c>
      <c r="AV168" s="15" t="s">
        <v>135</v>
      </c>
      <c r="AW168" s="15" t="s">
        <v>31</v>
      </c>
      <c r="AX168" s="15" t="s">
        <v>14</v>
      </c>
      <c r="AY168" s="264" t="s">
        <v>128</v>
      </c>
    </row>
    <row r="169" s="2" customFormat="1" ht="49.05" customHeight="1">
      <c r="A169" s="40"/>
      <c r="B169" s="41"/>
      <c r="C169" s="214" t="s">
        <v>251</v>
      </c>
      <c r="D169" s="214" t="s">
        <v>130</v>
      </c>
      <c r="E169" s="215" t="s">
        <v>503</v>
      </c>
      <c r="F169" s="216" t="s">
        <v>504</v>
      </c>
      <c r="G169" s="217" t="s">
        <v>496</v>
      </c>
      <c r="H169" s="282"/>
      <c r="I169" s="219"/>
      <c r="J169" s="220">
        <f>ROUND(I169*H169,2)</f>
        <v>0</v>
      </c>
      <c r="K169" s="216" t="s">
        <v>134</v>
      </c>
      <c r="L169" s="46"/>
      <c r="M169" s="221" t="s">
        <v>19</v>
      </c>
      <c r="N169" s="222" t="s">
        <v>40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180</v>
      </c>
      <c r="AT169" s="225" t="s">
        <v>130</v>
      </c>
      <c r="AU169" s="225" t="s">
        <v>76</v>
      </c>
      <c r="AY169" s="19" t="s">
        <v>128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14</v>
      </c>
      <c r="BK169" s="226">
        <f>ROUND(I169*H169,2)</f>
        <v>0</v>
      </c>
      <c r="BL169" s="19" t="s">
        <v>180</v>
      </c>
      <c r="BM169" s="225" t="s">
        <v>505</v>
      </c>
    </row>
    <row r="170" s="2" customFormat="1">
      <c r="A170" s="40"/>
      <c r="B170" s="41"/>
      <c r="C170" s="42"/>
      <c r="D170" s="227" t="s">
        <v>137</v>
      </c>
      <c r="E170" s="42"/>
      <c r="F170" s="228" t="s">
        <v>506</v>
      </c>
      <c r="G170" s="42"/>
      <c r="H170" s="42"/>
      <c r="I170" s="229"/>
      <c r="J170" s="42"/>
      <c r="K170" s="42"/>
      <c r="L170" s="46"/>
      <c r="M170" s="265"/>
      <c r="N170" s="266"/>
      <c r="O170" s="267"/>
      <c r="P170" s="267"/>
      <c r="Q170" s="267"/>
      <c r="R170" s="267"/>
      <c r="S170" s="267"/>
      <c r="T170" s="268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137</v>
      </c>
      <c r="AU170" s="19" t="s">
        <v>76</v>
      </c>
    </row>
    <row r="171" s="2" customFormat="1" ht="6.96" customHeight="1">
      <c r="A171" s="40"/>
      <c r="B171" s="61"/>
      <c r="C171" s="62"/>
      <c r="D171" s="62"/>
      <c r="E171" s="62"/>
      <c r="F171" s="62"/>
      <c r="G171" s="62"/>
      <c r="H171" s="62"/>
      <c r="I171" s="62"/>
      <c r="J171" s="62"/>
      <c r="K171" s="62"/>
      <c r="L171" s="46"/>
      <c r="M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</row>
  </sheetData>
  <sheetProtection sheet="1" autoFilter="0" formatColumns="0" formatRows="0" objects="1" scenarios="1" spinCount="100000" saltValue="th5wOLC47K+F4p4u+TPvQsfN+Nr8Cf5TctaqRhvBU69MNYe6s3eZWwIU7Jhskk+1e/a8+FdvrJd18myKmv4M8Q==" hashValue="k11W5sn9JR3AIewVVRyJnXVdPDHgem+NDw3WJBmpKJBQvMmHNOIhWk6vfpgkLBPMbHUtXoIQbnx4fML567+pfQ==" algorithmName="SHA-512" password="CC35"/>
  <autoFilter ref="C92:K1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6_01/175151201"/>
    <hyperlink ref="F107" r:id="rId2" display="https://podminky.urs.cz/item/CS_URS_2026_01/271532213"/>
    <hyperlink ref="F112" r:id="rId3" display="https://podminky.urs.cz/item/CS_URS_2026_01/919726122"/>
    <hyperlink ref="F118" r:id="rId4" display="https://podminky.urs.cz/item/CS_URS_2026_01/320101111"/>
    <hyperlink ref="F154" r:id="rId5" display="https://podminky.urs.cz/item/CS_URS_2026_01/998152111"/>
    <hyperlink ref="F163" r:id="rId6" display="https://podminky.urs.cz/item/CS_URS_2026_01/998762202"/>
    <hyperlink ref="F170" r:id="rId7" display="https://podminky.urs.cz/item/CS_URS_2026_01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76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Revitalizace areálu u rybníka Stráž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23.2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507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10. 6. 2026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32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33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35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37</v>
      </c>
      <c r="G34" s="40"/>
      <c r="H34" s="40"/>
      <c r="I34" s="156" t="s">
        <v>36</v>
      </c>
      <c r="J34" s="156" t="s">
        <v>38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39</v>
      </c>
      <c r="E35" s="144" t="s">
        <v>40</v>
      </c>
      <c r="F35" s="158">
        <f>ROUND((SUM(BE88:BE248)),  2)</f>
        <v>0</v>
      </c>
      <c r="G35" s="40"/>
      <c r="H35" s="40"/>
      <c r="I35" s="159">
        <v>0.20999999999999999</v>
      </c>
      <c r="J35" s="158">
        <f>ROUND(((SUM(BE88:BE248))*I35),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41</v>
      </c>
      <c r="F36" s="158">
        <f>ROUND((SUM(BF88:BF248)),  2)</f>
        <v>0</v>
      </c>
      <c r="G36" s="40"/>
      <c r="H36" s="40"/>
      <c r="I36" s="159">
        <v>0.12</v>
      </c>
      <c r="J36" s="158">
        <f>ROUND(((SUM(BF88:BF248))*I36),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42</v>
      </c>
      <c r="F37" s="158">
        <f>ROUND((SUM(BG88:BG248)),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43</v>
      </c>
      <c r="F38" s="158">
        <f>ROUND((SUM(BH88:BH248)),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44</v>
      </c>
      <c r="F39" s="158">
        <f>ROUND((SUM(BI88:BI248)),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45</v>
      </c>
      <c r="E41" s="162"/>
      <c r="F41" s="162"/>
      <c r="G41" s="163" t="s">
        <v>46</v>
      </c>
      <c r="H41" s="164" t="s">
        <v>47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Revitalizace areálu u rybníka Stráž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01.4 - Krajinářské řešení - dětské hřiště - vegetační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10. 6. 2026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30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32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103</v>
      </c>
      <c r="D61" s="173"/>
      <c r="E61" s="173"/>
      <c r="F61" s="173"/>
      <c r="G61" s="173"/>
      <c r="H61" s="173"/>
      <c r="I61" s="173"/>
      <c r="J61" s="174" t="s">
        <v>104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67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105</v>
      </c>
    </row>
    <row r="64" s="9" customFormat="1" ht="24.96" customHeight="1">
      <c r="A64" s="9"/>
      <c r="B64" s="176"/>
      <c r="C64" s="177"/>
      <c r="D64" s="178" t="s">
        <v>106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107</v>
      </c>
      <c r="E65" s="184"/>
      <c r="F65" s="184"/>
      <c r="G65" s="184"/>
      <c r="H65" s="184"/>
      <c r="I65" s="184"/>
      <c r="J65" s="185">
        <f>J90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323</v>
      </c>
      <c r="E66" s="184"/>
      <c r="F66" s="184"/>
      <c r="G66" s="184"/>
      <c r="H66" s="184"/>
      <c r="I66" s="184"/>
      <c r="J66" s="185">
        <f>J246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113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Revitalizace areálu u rybníka Stráž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98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23.25" customHeight="1">
      <c r="A78" s="40"/>
      <c r="B78" s="41"/>
      <c r="C78" s="42"/>
      <c r="D78" s="42"/>
      <c r="E78" s="171" t="s">
        <v>99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100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01.4 - Krajinářské řešení - dětské hřiště - vegetační úpravy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 xml:space="preserve"> </v>
      </c>
      <c r="G82" s="42"/>
      <c r="H82" s="42"/>
      <c r="I82" s="34" t="s">
        <v>23</v>
      </c>
      <c r="J82" s="74" t="str">
        <f>IF(J14="","",J14)</f>
        <v>10. 6. 2026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E17</f>
        <v xml:space="preserve"> </v>
      </c>
      <c r="G84" s="42"/>
      <c r="H84" s="42"/>
      <c r="I84" s="34" t="s">
        <v>30</v>
      </c>
      <c r="J84" s="38" t="str">
        <f>E23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IF(E20="","",E20)</f>
        <v>Vyplň údaj</v>
      </c>
      <c r="G85" s="42"/>
      <c r="H85" s="42"/>
      <c r="I85" s="34" t="s">
        <v>32</v>
      </c>
      <c r="J85" s="38" t="str">
        <f>E26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114</v>
      </c>
      <c r="D87" s="190" t="s">
        <v>54</v>
      </c>
      <c r="E87" s="190" t="s">
        <v>50</v>
      </c>
      <c r="F87" s="190" t="s">
        <v>51</v>
      </c>
      <c r="G87" s="190" t="s">
        <v>115</v>
      </c>
      <c r="H87" s="190" t="s">
        <v>116</v>
      </c>
      <c r="I87" s="190" t="s">
        <v>117</v>
      </c>
      <c r="J87" s="190" t="s">
        <v>104</v>
      </c>
      <c r="K87" s="191" t="s">
        <v>118</v>
      </c>
      <c r="L87" s="192"/>
      <c r="M87" s="94" t="s">
        <v>19</v>
      </c>
      <c r="N87" s="95" t="s">
        <v>39</v>
      </c>
      <c r="O87" s="95" t="s">
        <v>119</v>
      </c>
      <c r="P87" s="95" t="s">
        <v>120</v>
      </c>
      <c r="Q87" s="95" t="s">
        <v>121</v>
      </c>
      <c r="R87" s="95" t="s">
        <v>122</v>
      </c>
      <c r="S87" s="95" t="s">
        <v>123</v>
      </c>
      <c r="T87" s="96" t="s">
        <v>124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125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64.318680000000001</v>
      </c>
      <c r="S88" s="98"/>
      <c r="T88" s="196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68</v>
      </c>
      <c r="AU88" s="19" t="s">
        <v>105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68</v>
      </c>
      <c r="E89" s="201" t="s">
        <v>126</v>
      </c>
      <c r="F89" s="201" t="s">
        <v>127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P90+P246</f>
        <v>0</v>
      </c>
      <c r="Q89" s="206"/>
      <c r="R89" s="207">
        <f>R90+R246</f>
        <v>64.318680000000001</v>
      </c>
      <c r="S89" s="206"/>
      <c r="T89" s="208">
        <f>T90+T246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14</v>
      </c>
      <c r="AT89" s="210" t="s">
        <v>68</v>
      </c>
      <c r="AU89" s="210" t="s">
        <v>69</v>
      </c>
      <c r="AY89" s="209" t="s">
        <v>128</v>
      </c>
      <c r="BK89" s="211">
        <f>BK90+BK246</f>
        <v>0</v>
      </c>
    </row>
    <row r="90" s="12" customFormat="1" ht="22.8" customHeight="1">
      <c r="A90" s="12"/>
      <c r="B90" s="198"/>
      <c r="C90" s="199"/>
      <c r="D90" s="200" t="s">
        <v>68</v>
      </c>
      <c r="E90" s="212" t="s">
        <v>14</v>
      </c>
      <c r="F90" s="212" t="s">
        <v>129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SUM(P91:P245)</f>
        <v>0</v>
      </c>
      <c r="Q90" s="206"/>
      <c r="R90" s="207">
        <f>SUM(R91:R245)</f>
        <v>64.318680000000001</v>
      </c>
      <c r="S90" s="206"/>
      <c r="T90" s="208">
        <f>SUM(T91:T245)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14</v>
      </c>
      <c r="AT90" s="210" t="s">
        <v>68</v>
      </c>
      <c r="AU90" s="210" t="s">
        <v>14</v>
      </c>
      <c r="AY90" s="209" t="s">
        <v>128</v>
      </c>
      <c r="BK90" s="211">
        <f>SUM(BK91:BK245)</f>
        <v>0</v>
      </c>
    </row>
    <row r="91" s="2" customFormat="1" ht="37.8" customHeight="1">
      <c r="A91" s="40"/>
      <c r="B91" s="41"/>
      <c r="C91" s="214" t="s">
        <v>14</v>
      </c>
      <c r="D91" s="214" t="s">
        <v>130</v>
      </c>
      <c r="E91" s="215" t="s">
        <v>508</v>
      </c>
      <c r="F91" s="216" t="s">
        <v>509</v>
      </c>
      <c r="G91" s="217" t="s">
        <v>133</v>
      </c>
      <c r="H91" s="218">
        <v>1800</v>
      </c>
      <c r="I91" s="219"/>
      <c r="J91" s="220">
        <f>ROUND(I91*H91,2)</f>
        <v>0</v>
      </c>
      <c r="K91" s="216" t="s">
        <v>134</v>
      </c>
      <c r="L91" s="46"/>
      <c r="M91" s="221" t="s">
        <v>19</v>
      </c>
      <c r="N91" s="222" t="s">
        <v>40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135</v>
      </c>
      <c r="AT91" s="225" t="s">
        <v>130</v>
      </c>
      <c r="AU91" s="225" t="s">
        <v>76</v>
      </c>
      <c r="AY91" s="19" t="s">
        <v>128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14</v>
      </c>
      <c r="BK91" s="226">
        <f>ROUND(I91*H91,2)</f>
        <v>0</v>
      </c>
      <c r="BL91" s="19" t="s">
        <v>135</v>
      </c>
      <c r="BM91" s="225" t="s">
        <v>76</v>
      </c>
    </row>
    <row r="92" s="2" customFormat="1">
      <c r="A92" s="40"/>
      <c r="B92" s="41"/>
      <c r="C92" s="42"/>
      <c r="D92" s="227" t="s">
        <v>137</v>
      </c>
      <c r="E92" s="42"/>
      <c r="F92" s="228" t="s">
        <v>510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137</v>
      </c>
      <c r="AU92" s="19" t="s">
        <v>76</v>
      </c>
    </row>
    <row r="93" s="14" customFormat="1">
      <c r="A93" s="14"/>
      <c r="B93" s="244"/>
      <c r="C93" s="245"/>
      <c r="D93" s="234" t="s">
        <v>139</v>
      </c>
      <c r="E93" s="246" t="s">
        <v>19</v>
      </c>
      <c r="F93" s="247" t="s">
        <v>511</v>
      </c>
      <c r="G93" s="245"/>
      <c r="H93" s="246" t="s">
        <v>19</v>
      </c>
      <c r="I93" s="248"/>
      <c r="J93" s="245"/>
      <c r="K93" s="245"/>
      <c r="L93" s="249"/>
      <c r="M93" s="250"/>
      <c r="N93" s="251"/>
      <c r="O93" s="251"/>
      <c r="P93" s="251"/>
      <c r="Q93" s="251"/>
      <c r="R93" s="251"/>
      <c r="S93" s="251"/>
      <c r="T93" s="252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3" t="s">
        <v>139</v>
      </c>
      <c r="AU93" s="253" t="s">
        <v>76</v>
      </c>
      <c r="AV93" s="14" t="s">
        <v>14</v>
      </c>
      <c r="AW93" s="14" t="s">
        <v>31</v>
      </c>
      <c r="AX93" s="14" t="s">
        <v>69</v>
      </c>
      <c r="AY93" s="253" t="s">
        <v>128</v>
      </c>
    </row>
    <row r="94" s="13" customFormat="1">
      <c r="A94" s="13"/>
      <c r="B94" s="232"/>
      <c r="C94" s="233"/>
      <c r="D94" s="234" t="s">
        <v>139</v>
      </c>
      <c r="E94" s="235" t="s">
        <v>19</v>
      </c>
      <c r="F94" s="236" t="s">
        <v>512</v>
      </c>
      <c r="G94" s="233"/>
      <c r="H94" s="237">
        <v>1800</v>
      </c>
      <c r="I94" s="238"/>
      <c r="J94" s="233"/>
      <c r="K94" s="233"/>
      <c r="L94" s="239"/>
      <c r="M94" s="240"/>
      <c r="N94" s="241"/>
      <c r="O94" s="241"/>
      <c r="P94" s="241"/>
      <c r="Q94" s="241"/>
      <c r="R94" s="241"/>
      <c r="S94" s="241"/>
      <c r="T94" s="24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3" t="s">
        <v>139</v>
      </c>
      <c r="AU94" s="243" t="s">
        <v>76</v>
      </c>
      <c r="AV94" s="13" t="s">
        <v>76</v>
      </c>
      <c r="AW94" s="13" t="s">
        <v>31</v>
      </c>
      <c r="AX94" s="13" t="s">
        <v>69</v>
      </c>
      <c r="AY94" s="243" t="s">
        <v>128</v>
      </c>
    </row>
    <row r="95" s="14" customFormat="1">
      <c r="A95" s="14"/>
      <c r="B95" s="244"/>
      <c r="C95" s="245"/>
      <c r="D95" s="234" t="s">
        <v>139</v>
      </c>
      <c r="E95" s="246" t="s">
        <v>19</v>
      </c>
      <c r="F95" s="247" t="s">
        <v>513</v>
      </c>
      <c r="G95" s="245"/>
      <c r="H95" s="246" t="s">
        <v>19</v>
      </c>
      <c r="I95" s="248"/>
      <c r="J95" s="245"/>
      <c r="K95" s="245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139</v>
      </c>
      <c r="AU95" s="253" t="s">
        <v>76</v>
      </c>
      <c r="AV95" s="14" t="s">
        <v>14</v>
      </c>
      <c r="AW95" s="14" t="s">
        <v>31</v>
      </c>
      <c r="AX95" s="14" t="s">
        <v>69</v>
      </c>
      <c r="AY95" s="253" t="s">
        <v>128</v>
      </c>
    </row>
    <row r="96" s="15" customFormat="1">
      <c r="A96" s="15"/>
      <c r="B96" s="254"/>
      <c r="C96" s="255"/>
      <c r="D96" s="234" t="s">
        <v>139</v>
      </c>
      <c r="E96" s="256" t="s">
        <v>19</v>
      </c>
      <c r="F96" s="257" t="s">
        <v>147</v>
      </c>
      <c r="G96" s="255"/>
      <c r="H96" s="258">
        <v>1800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4" t="s">
        <v>139</v>
      </c>
      <c r="AU96" s="264" t="s">
        <v>76</v>
      </c>
      <c r="AV96" s="15" t="s">
        <v>135</v>
      </c>
      <c r="AW96" s="15" t="s">
        <v>31</v>
      </c>
      <c r="AX96" s="15" t="s">
        <v>14</v>
      </c>
      <c r="AY96" s="264" t="s">
        <v>128</v>
      </c>
    </row>
    <row r="97" s="2" customFormat="1" ht="37.8" customHeight="1">
      <c r="A97" s="40"/>
      <c r="B97" s="41"/>
      <c r="C97" s="214" t="s">
        <v>76</v>
      </c>
      <c r="D97" s="214" t="s">
        <v>130</v>
      </c>
      <c r="E97" s="215" t="s">
        <v>514</v>
      </c>
      <c r="F97" s="216" t="s">
        <v>515</v>
      </c>
      <c r="G97" s="217" t="s">
        <v>133</v>
      </c>
      <c r="H97" s="218">
        <v>497</v>
      </c>
      <c r="I97" s="219"/>
      <c r="J97" s="220">
        <f>ROUND(I97*H97,2)</f>
        <v>0</v>
      </c>
      <c r="K97" s="216" t="s">
        <v>134</v>
      </c>
      <c r="L97" s="46"/>
      <c r="M97" s="221" t="s">
        <v>19</v>
      </c>
      <c r="N97" s="222" t="s">
        <v>40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135</v>
      </c>
      <c r="AT97" s="225" t="s">
        <v>130</v>
      </c>
      <c r="AU97" s="225" t="s">
        <v>76</v>
      </c>
      <c r="AY97" s="19" t="s">
        <v>128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14</v>
      </c>
      <c r="BK97" s="226">
        <f>ROUND(I97*H97,2)</f>
        <v>0</v>
      </c>
      <c r="BL97" s="19" t="s">
        <v>135</v>
      </c>
      <c r="BM97" s="225" t="s">
        <v>135</v>
      </c>
    </row>
    <row r="98" s="2" customFormat="1">
      <c r="A98" s="40"/>
      <c r="B98" s="41"/>
      <c r="C98" s="42"/>
      <c r="D98" s="227" t="s">
        <v>137</v>
      </c>
      <c r="E98" s="42"/>
      <c r="F98" s="228" t="s">
        <v>516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137</v>
      </c>
      <c r="AU98" s="19" t="s">
        <v>76</v>
      </c>
    </row>
    <row r="99" s="14" customFormat="1">
      <c r="A99" s="14"/>
      <c r="B99" s="244"/>
      <c r="C99" s="245"/>
      <c r="D99" s="234" t="s">
        <v>139</v>
      </c>
      <c r="E99" s="246" t="s">
        <v>19</v>
      </c>
      <c r="F99" s="247" t="s">
        <v>517</v>
      </c>
      <c r="G99" s="245"/>
      <c r="H99" s="246" t="s">
        <v>19</v>
      </c>
      <c r="I99" s="248"/>
      <c r="J99" s="245"/>
      <c r="K99" s="245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139</v>
      </c>
      <c r="AU99" s="253" t="s">
        <v>76</v>
      </c>
      <c r="AV99" s="14" t="s">
        <v>14</v>
      </c>
      <c r="AW99" s="14" t="s">
        <v>31</v>
      </c>
      <c r="AX99" s="14" t="s">
        <v>69</v>
      </c>
      <c r="AY99" s="253" t="s">
        <v>128</v>
      </c>
    </row>
    <row r="100" s="13" customFormat="1">
      <c r="A100" s="13"/>
      <c r="B100" s="232"/>
      <c r="C100" s="233"/>
      <c r="D100" s="234" t="s">
        <v>139</v>
      </c>
      <c r="E100" s="235" t="s">
        <v>19</v>
      </c>
      <c r="F100" s="236" t="s">
        <v>518</v>
      </c>
      <c r="G100" s="233"/>
      <c r="H100" s="237">
        <v>232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139</v>
      </c>
      <c r="AU100" s="243" t="s">
        <v>76</v>
      </c>
      <c r="AV100" s="13" t="s">
        <v>76</v>
      </c>
      <c r="AW100" s="13" t="s">
        <v>31</v>
      </c>
      <c r="AX100" s="13" t="s">
        <v>69</v>
      </c>
      <c r="AY100" s="243" t="s">
        <v>128</v>
      </c>
    </row>
    <row r="101" s="14" customFormat="1">
      <c r="A101" s="14"/>
      <c r="B101" s="244"/>
      <c r="C101" s="245"/>
      <c r="D101" s="234" t="s">
        <v>139</v>
      </c>
      <c r="E101" s="246" t="s">
        <v>19</v>
      </c>
      <c r="F101" s="247" t="s">
        <v>519</v>
      </c>
      <c r="G101" s="245"/>
      <c r="H101" s="246" t="s">
        <v>19</v>
      </c>
      <c r="I101" s="248"/>
      <c r="J101" s="245"/>
      <c r="K101" s="245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139</v>
      </c>
      <c r="AU101" s="253" t="s">
        <v>76</v>
      </c>
      <c r="AV101" s="14" t="s">
        <v>14</v>
      </c>
      <c r="AW101" s="14" t="s">
        <v>31</v>
      </c>
      <c r="AX101" s="14" t="s">
        <v>69</v>
      </c>
      <c r="AY101" s="253" t="s">
        <v>128</v>
      </c>
    </row>
    <row r="102" s="13" customFormat="1">
      <c r="A102" s="13"/>
      <c r="B102" s="232"/>
      <c r="C102" s="233"/>
      <c r="D102" s="234" t="s">
        <v>139</v>
      </c>
      <c r="E102" s="235" t="s">
        <v>19</v>
      </c>
      <c r="F102" s="236" t="s">
        <v>520</v>
      </c>
      <c r="G102" s="233"/>
      <c r="H102" s="237">
        <v>265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139</v>
      </c>
      <c r="AU102" s="243" t="s">
        <v>76</v>
      </c>
      <c r="AV102" s="13" t="s">
        <v>76</v>
      </c>
      <c r="AW102" s="13" t="s">
        <v>31</v>
      </c>
      <c r="AX102" s="13" t="s">
        <v>69</v>
      </c>
      <c r="AY102" s="243" t="s">
        <v>128</v>
      </c>
    </row>
    <row r="103" s="14" customFormat="1">
      <c r="A103" s="14"/>
      <c r="B103" s="244"/>
      <c r="C103" s="245"/>
      <c r="D103" s="234" t="s">
        <v>139</v>
      </c>
      <c r="E103" s="246" t="s">
        <v>19</v>
      </c>
      <c r="F103" s="247" t="s">
        <v>513</v>
      </c>
      <c r="G103" s="245"/>
      <c r="H103" s="246" t="s">
        <v>19</v>
      </c>
      <c r="I103" s="248"/>
      <c r="J103" s="245"/>
      <c r="K103" s="245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139</v>
      </c>
      <c r="AU103" s="253" t="s">
        <v>76</v>
      </c>
      <c r="AV103" s="14" t="s">
        <v>14</v>
      </c>
      <c r="AW103" s="14" t="s">
        <v>31</v>
      </c>
      <c r="AX103" s="14" t="s">
        <v>69</v>
      </c>
      <c r="AY103" s="253" t="s">
        <v>128</v>
      </c>
    </row>
    <row r="104" s="15" customFormat="1">
      <c r="A104" s="15"/>
      <c r="B104" s="254"/>
      <c r="C104" s="255"/>
      <c r="D104" s="234" t="s">
        <v>139</v>
      </c>
      <c r="E104" s="256" t="s">
        <v>19</v>
      </c>
      <c r="F104" s="257" t="s">
        <v>147</v>
      </c>
      <c r="G104" s="255"/>
      <c r="H104" s="258">
        <v>497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139</v>
      </c>
      <c r="AU104" s="264" t="s">
        <v>76</v>
      </c>
      <c r="AV104" s="15" t="s">
        <v>135</v>
      </c>
      <c r="AW104" s="15" t="s">
        <v>31</v>
      </c>
      <c r="AX104" s="15" t="s">
        <v>14</v>
      </c>
      <c r="AY104" s="264" t="s">
        <v>128</v>
      </c>
    </row>
    <row r="105" s="2" customFormat="1" ht="16.5" customHeight="1">
      <c r="A105" s="40"/>
      <c r="B105" s="41"/>
      <c r="C105" s="214" t="s">
        <v>148</v>
      </c>
      <c r="D105" s="214" t="s">
        <v>130</v>
      </c>
      <c r="E105" s="215" t="s">
        <v>521</v>
      </c>
      <c r="F105" s="216" t="s">
        <v>522</v>
      </c>
      <c r="G105" s="217" t="s">
        <v>179</v>
      </c>
      <c r="H105" s="218">
        <v>295.89999999999998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40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135</v>
      </c>
      <c r="AT105" s="225" t="s">
        <v>130</v>
      </c>
      <c r="AU105" s="225" t="s">
        <v>76</v>
      </c>
      <c r="AY105" s="19" t="s">
        <v>128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14</v>
      </c>
      <c r="BK105" s="226">
        <f>ROUND(I105*H105,2)</f>
        <v>0</v>
      </c>
      <c r="BL105" s="19" t="s">
        <v>135</v>
      </c>
      <c r="BM105" s="225" t="s">
        <v>152</v>
      </c>
    </row>
    <row r="106" s="14" customFormat="1">
      <c r="A106" s="14"/>
      <c r="B106" s="244"/>
      <c r="C106" s="245"/>
      <c r="D106" s="234" t="s">
        <v>139</v>
      </c>
      <c r="E106" s="246" t="s">
        <v>19</v>
      </c>
      <c r="F106" s="247" t="s">
        <v>523</v>
      </c>
      <c r="G106" s="245"/>
      <c r="H106" s="246" t="s">
        <v>19</v>
      </c>
      <c r="I106" s="248"/>
      <c r="J106" s="245"/>
      <c r="K106" s="245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139</v>
      </c>
      <c r="AU106" s="253" t="s">
        <v>76</v>
      </c>
      <c r="AV106" s="14" t="s">
        <v>14</v>
      </c>
      <c r="AW106" s="14" t="s">
        <v>31</v>
      </c>
      <c r="AX106" s="14" t="s">
        <v>69</v>
      </c>
      <c r="AY106" s="253" t="s">
        <v>128</v>
      </c>
    </row>
    <row r="107" s="13" customFormat="1">
      <c r="A107" s="13"/>
      <c r="B107" s="232"/>
      <c r="C107" s="233"/>
      <c r="D107" s="234" t="s">
        <v>139</v>
      </c>
      <c r="E107" s="235" t="s">
        <v>19</v>
      </c>
      <c r="F107" s="236" t="s">
        <v>524</v>
      </c>
      <c r="G107" s="233"/>
      <c r="H107" s="237">
        <v>180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139</v>
      </c>
      <c r="AU107" s="243" t="s">
        <v>76</v>
      </c>
      <c r="AV107" s="13" t="s">
        <v>76</v>
      </c>
      <c r="AW107" s="13" t="s">
        <v>31</v>
      </c>
      <c r="AX107" s="13" t="s">
        <v>69</v>
      </c>
      <c r="AY107" s="243" t="s">
        <v>128</v>
      </c>
    </row>
    <row r="108" s="13" customFormat="1">
      <c r="A108" s="13"/>
      <c r="B108" s="232"/>
      <c r="C108" s="233"/>
      <c r="D108" s="234" t="s">
        <v>139</v>
      </c>
      <c r="E108" s="235" t="s">
        <v>19</v>
      </c>
      <c r="F108" s="236" t="s">
        <v>525</v>
      </c>
      <c r="G108" s="233"/>
      <c r="H108" s="237">
        <v>99.400000000000006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139</v>
      </c>
      <c r="AU108" s="243" t="s">
        <v>76</v>
      </c>
      <c r="AV108" s="13" t="s">
        <v>76</v>
      </c>
      <c r="AW108" s="13" t="s">
        <v>31</v>
      </c>
      <c r="AX108" s="13" t="s">
        <v>69</v>
      </c>
      <c r="AY108" s="243" t="s">
        <v>128</v>
      </c>
    </row>
    <row r="109" s="13" customFormat="1">
      <c r="A109" s="13"/>
      <c r="B109" s="232"/>
      <c r="C109" s="233"/>
      <c r="D109" s="234" t="s">
        <v>139</v>
      </c>
      <c r="E109" s="235" t="s">
        <v>19</v>
      </c>
      <c r="F109" s="236" t="s">
        <v>526</v>
      </c>
      <c r="G109" s="233"/>
      <c r="H109" s="237">
        <v>16.5</v>
      </c>
      <c r="I109" s="238"/>
      <c r="J109" s="233"/>
      <c r="K109" s="233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139</v>
      </c>
      <c r="AU109" s="243" t="s">
        <v>76</v>
      </c>
      <c r="AV109" s="13" t="s">
        <v>76</v>
      </c>
      <c r="AW109" s="13" t="s">
        <v>31</v>
      </c>
      <c r="AX109" s="13" t="s">
        <v>69</v>
      </c>
      <c r="AY109" s="243" t="s">
        <v>128</v>
      </c>
    </row>
    <row r="110" s="15" customFormat="1">
      <c r="A110" s="15"/>
      <c r="B110" s="254"/>
      <c r="C110" s="255"/>
      <c r="D110" s="234" t="s">
        <v>139</v>
      </c>
      <c r="E110" s="256" t="s">
        <v>19</v>
      </c>
      <c r="F110" s="257" t="s">
        <v>147</v>
      </c>
      <c r="G110" s="255"/>
      <c r="H110" s="258">
        <v>295.89999999999998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4" t="s">
        <v>139</v>
      </c>
      <c r="AU110" s="264" t="s">
        <v>76</v>
      </c>
      <c r="AV110" s="15" t="s">
        <v>135</v>
      </c>
      <c r="AW110" s="15" t="s">
        <v>31</v>
      </c>
      <c r="AX110" s="15" t="s">
        <v>14</v>
      </c>
      <c r="AY110" s="264" t="s">
        <v>128</v>
      </c>
    </row>
    <row r="111" s="2" customFormat="1" ht="24.15" customHeight="1">
      <c r="A111" s="40"/>
      <c r="B111" s="41"/>
      <c r="C111" s="214" t="s">
        <v>135</v>
      </c>
      <c r="D111" s="214" t="s">
        <v>130</v>
      </c>
      <c r="E111" s="215" t="s">
        <v>527</v>
      </c>
      <c r="F111" s="216" t="s">
        <v>528</v>
      </c>
      <c r="G111" s="217" t="s">
        <v>133</v>
      </c>
      <c r="H111" s="218">
        <v>2297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40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135</v>
      </c>
      <c r="AT111" s="225" t="s">
        <v>130</v>
      </c>
      <c r="AU111" s="225" t="s">
        <v>76</v>
      </c>
      <c r="AY111" s="19" t="s">
        <v>128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14</v>
      </c>
      <c r="BK111" s="226">
        <f>ROUND(I111*H111,2)</f>
        <v>0</v>
      </c>
      <c r="BL111" s="19" t="s">
        <v>135</v>
      </c>
      <c r="BM111" s="225" t="s">
        <v>158</v>
      </c>
    </row>
    <row r="112" s="14" customFormat="1">
      <c r="A112" s="14"/>
      <c r="B112" s="244"/>
      <c r="C112" s="245"/>
      <c r="D112" s="234" t="s">
        <v>139</v>
      </c>
      <c r="E112" s="246" t="s">
        <v>19</v>
      </c>
      <c r="F112" s="247" t="s">
        <v>529</v>
      </c>
      <c r="G112" s="245"/>
      <c r="H112" s="246" t="s">
        <v>19</v>
      </c>
      <c r="I112" s="248"/>
      <c r="J112" s="245"/>
      <c r="K112" s="245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139</v>
      </c>
      <c r="AU112" s="253" t="s">
        <v>76</v>
      </c>
      <c r="AV112" s="14" t="s">
        <v>14</v>
      </c>
      <c r="AW112" s="14" t="s">
        <v>31</v>
      </c>
      <c r="AX112" s="14" t="s">
        <v>69</v>
      </c>
      <c r="AY112" s="253" t="s">
        <v>128</v>
      </c>
    </row>
    <row r="113" s="13" customFormat="1">
      <c r="A113" s="13"/>
      <c r="B113" s="232"/>
      <c r="C113" s="233"/>
      <c r="D113" s="234" t="s">
        <v>139</v>
      </c>
      <c r="E113" s="235" t="s">
        <v>19</v>
      </c>
      <c r="F113" s="236" t="s">
        <v>530</v>
      </c>
      <c r="G113" s="233"/>
      <c r="H113" s="237">
        <v>2297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139</v>
      </c>
      <c r="AU113" s="243" t="s">
        <v>76</v>
      </c>
      <c r="AV113" s="13" t="s">
        <v>76</v>
      </c>
      <c r="AW113" s="13" t="s">
        <v>31</v>
      </c>
      <c r="AX113" s="13" t="s">
        <v>69</v>
      </c>
      <c r="AY113" s="243" t="s">
        <v>128</v>
      </c>
    </row>
    <row r="114" s="15" customFormat="1">
      <c r="A114" s="15"/>
      <c r="B114" s="254"/>
      <c r="C114" s="255"/>
      <c r="D114" s="234" t="s">
        <v>139</v>
      </c>
      <c r="E114" s="256" t="s">
        <v>19</v>
      </c>
      <c r="F114" s="257" t="s">
        <v>147</v>
      </c>
      <c r="G114" s="255"/>
      <c r="H114" s="258">
        <v>2297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139</v>
      </c>
      <c r="AU114" s="264" t="s">
        <v>76</v>
      </c>
      <c r="AV114" s="15" t="s">
        <v>135</v>
      </c>
      <c r="AW114" s="15" t="s">
        <v>31</v>
      </c>
      <c r="AX114" s="15" t="s">
        <v>14</v>
      </c>
      <c r="AY114" s="264" t="s">
        <v>128</v>
      </c>
    </row>
    <row r="115" s="2" customFormat="1" ht="37.8" customHeight="1">
      <c r="A115" s="40"/>
      <c r="B115" s="41"/>
      <c r="C115" s="214" t="s">
        <v>161</v>
      </c>
      <c r="D115" s="214" t="s">
        <v>130</v>
      </c>
      <c r="E115" s="215" t="s">
        <v>531</v>
      </c>
      <c r="F115" s="216" t="s">
        <v>532</v>
      </c>
      <c r="G115" s="217" t="s">
        <v>133</v>
      </c>
      <c r="H115" s="218">
        <v>2297</v>
      </c>
      <c r="I115" s="219"/>
      <c r="J115" s="220">
        <f>ROUND(I115*H115,2)</f>
        <v>0</v>
      </c>
      <c r="K115" s="216" t="s">
        <v>134</v>
      </c>
      <c r="L115" s="46"/>
      <c r="M115" s="221" t="s">
        <v>19</v>
      </c>
      <c r="N115" s="222" t="s">
        <v>40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135</v>
      </c>
      <c r="AT115" s="225" t="s">
        <v>130</v>
      </c>
      <c r="AU115" s="225" t="s">
        <v>76</v>
      </c>
      <c r="AY115" s="19" t="s">
        <v>128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14</v>
      </c>
      <c r="BK115" s="226">
        <f>ROUND(I115*H115,2)</f>
        <v>0</v>
      </c>
      <c r="BL115" s="19" t="s">
        <v>135</v>
      </c>
      <c r="BM115" s="225" t="s">
        <v>164</v>
      </c>
    </row>
    <row r="116" s="2" customFormat="1">
      <c r="A116" s="40"/>
      <c r="B116" s="41"/>
      <c r="C116" s="42"/>
      <c r="D116" s="227" t="s">
        <v>137</v>
      </c>
      <c r="E116" s="42"/>
      <c r="F116" s="228" t="s">
        <v>533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137</v>
      </c>
      <c r="AU116" s="19" t="s">
        <v>76</v>
      </c>
    </row>
    <row r="117" s="14" customFormat="1">
      <c r="A117" s="14"/>
      <c r="B117" s="244"/>
      <c r="C117" s="245"/>
      <c r="D117" s="234" t="s">
        <v>139</v>
      </c>
      <c r="E117" s="246" t="s">
        <v>19</v>
      </c>
      <c r="F117" s="247" t="s">
        <v>534</v>
      </c>
      <c r="G117" s="245"/>
      <c r="H117" s="246" t="s">
        <v>19</v>
      </c>
      <c r="I117" s="248"/>
      <c r="J117" s="245"/>
      <c r="K117" s="245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139</v>
      </c>
      <c r="AU117" s="253" t="s">
        <v>76</v>
      </c>
      <c r="AV117" s="14" t="s">
        <v>14</v>
      </c>
      <c r="AW117" s="14" t="s">
        <v>31</v>
      </c>
      <c r="AX117" s="14" t="s">
        <v>69</v>
      </c>
      <c r="AY117" s="253" t="s">
        <v>128</v>
      </c>
    </row>
    <row r="118" s="13" customFormat="1">
      <c r="A118" s="13"/>
      <c r="B118" s="232"/>
      <c r="C118" s="233"/>
      <c r="D118" s="234" t="s">
        <v>139</v>
      </c>
      <c r="E118" s="235" t="s">
        <v>19</v>
      </c>
      <c r="F118" s="236" t="s">
        <v>530</v>
      </c>
      <c r="G118" s="233"/>
      <c r="H118" s="237">
        <v>2297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139</v>
      </c>
      <c r="AU118" s="243" t="s">
        <v>76</v>
      </c>
      <c r="AV118" s="13" t="s">
        <v>76</v>
      </c>
      <c r="AW118" s="13" t="s">
        <v>31</v>
      </c>
      <c r="AX118" s="13" t="s">
        <v>69</v>
      </c>
      <c r="AY118" s="243" t="s">
        <v>128</v>
      </c>
    </row>
    <row r="119" s="15" customFormat="1">
      <c r="A119" s="15"/>
      <c r="B119" s="254"/>
      <c r="C119" s="255"/>
      <c r="D119" s="234" t="s">
        <v>139</v>
      </c>
      <c r="E119" s="256" t="s">
        <v>19</v>
      </c>
      <c r="F119" s="257" t="s">
        <v>147</v>
      </c>
      <c r="G119" s="255"/>
      <c r="H119" s="258">
        <v>2297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4" t="s">
        <v>139</v>
      </c>
      <c r="AU119" s="264" t="s">
        <v>76</v>
      </c>
      <c r="AV119" s="15" t="s">
        <v>135</v>
      </c>
      <c r="AW119" s="15" t="s">
        <v>31</v>
      </c>
      <c r="AX119" s="15" t="s">
        <v>14</v>
      </c>
      <c r="AY119" s="264" t="s">
        <v>128</v>
      </c>
    </row>
    <row r="120" s="2" customFormat="1" ht="24.15" customHeight="1">
      <c r="A120" s="40"/>
      <c r="B120" s="41"/>
      <c r="C120" s="214" t="s">
        <v>152</v>
      </c>
      <c r="D120" s="214" t="s">
        <v>130</v>
      </c>
      <c r="E120" s="215" t="s">
        <v>535</v>
      </c>
      <c r="F120" s="216" t="s">
        <v>536</v>
      </c>
      <c r="G120" s="217" t="s">
        <v>133</v>
      </c>
      <c r="H120" s="218">
        <v>2297</v>
      </c>
      <c r="I120" s="219"/>
      <c r="J120" s="220">
        <f>ROUND(I120*H120,2)</f>
        <v>0</v>
      </c>
      <c r="K120" s="216" t="s">
        <v>19</v>
      </c>
      <c r="L120" s="46"/>
      <c r="M120" s="221" t="s">
        <v>19</v>
      </c>
      <c r="N120" s="222" t="s">
        <v>40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135</v>
      </c>
      <c r="AT120" s="225" t="s">
        <v>130</v>
      </c>
      <c r="AU120" s="225" t="s">
        <v>76</v>
      </c>
      <c r="AY120" s="19" t="s">
        <v>128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14</v>
      </c>
      <c r="BK120" s="226">
        <f>ROUND(I120*H120,2)</f>
        <v>0</v>
      </c>
      <c r="BL120" s="19" t="s">
        <v>135</v>
      </c>
      <c r="BM120" s="225" t="s">
        <v>8</v>
      </c>
    </row>
    <row r="121" s="14" customFormat="1">
      <c r="A121" s="14"/>
      <c r="B121" s="244"/>
      <c r="C121" s="245"/>
      <c r="D121" s="234" t="s">
        <v>139</v>
      </c>
      <c r="E121" s="246" t="s">
        <v>19</v>
      </c>
      <c r="F121" s="247" t="s">
        <v>534</v>
      </c>
      <c r="G121" s="245"/>
      <c r="H121" s="246" t="s">
        <v>19</v>
      </c>
      <c r="I121" s="248"/>
      <c r="J121" s="245"/>
      <c r="K121" s="245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139</v>
      </c>
      <c r="AU121" s="253" t="s">
        <v>76</v>
      </c>
      <c r="AV121" s="14" t="s">
        <v>14</v>
      </c>
      <c r="AW121" s="14" t="s">
        <v>31</v>
      </c>
      <c r="AX121" s="14" t="s">
        <v>69</v>
      </c>
      <c r="AY121" s="253" t="s">
        <v>128</v>
      </c>
    </row>
    <row r="122" s="13" customFormat="1">
      <c r="A122" s="13"/>
      <c r="B122" s="232"/>
      <c r="C122" s="233"/>
      <c r="D122" s="234" t="s">
        <v>139</v>
      </c>
      <c r="E122" s="235" t="s">
        <v>19</v>
      </c>
      <c r="F122" s="236" t="s">
        <v>530</v>
      </c>
      <c r="G122" s="233"/>
      <c r="H122" s="237">
        <v>2297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139</v>
      </c>
      <c r="AU122" s="243" t="s">
        <v>76</v>
      </c>
      <c r="AV122" s="13" t="s">
        <v>76</v>
      </c>
      <c r="AW122" s="13" t="s">
        <v>31</v>
      </c>
      <c r="AX122" s="13" t="s">
        <v>69</v>
      </c>
      <c r="AY122" s="243" t="s">
        <v>128</v>
      </c>
    </row>
    <row r="123" s="15" customFormat="1">
      <c r="A123" s="15"/>
      <c r="B123" s="254"/>
      <c r="C123" s="255"/>
      <c r="D123" s="234" t="s">
        <v>139</v>
      </c>
      <c r="E123" s="256" t="s">
        <v>19</v>
      </c>
      <c r="F123" s="257" t="s">
        <v>147</v>
      </c>
      <c r="G123" s="255"/>
      <c r="H123" s="258">
        <v>2297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4" t="s">
        <v>139</v>
      </c>
      <c r="AU123" s="264" t="s">
        <v>76</v>
      </c>
      <c r="AV123" s="15" t="s">
        <v>135</v>
      </c>
      <c r="AW123" s="15" t="s">
        <v>31</v>
      </c>
      <c r="AX123" s="15" t="s">
        <v>14</v>
      </c>
      <c r="AY123" s="264" t="s">
        <v>128</v>
      </c>
    </row>
    <row r="124" s="2" customFormat="1" ht="24.15" customHeight="1">
      <c r="A124" s="40"/>
      <c r="B124" s="41"/>
      <c r="C124" s="214" t="s">
        <v>314</v>
      </c>
      <c r="D124" s="214" t="s">
        <v>130</v>
      </c>
      <c r="E124" s="215" t="s">
        <v>537</v>
      </c>
      <c r="F124" s="216" t="s">
        <v>538</v>
      </c>
      <c r="G124" s="217" t="s">
        <v>151</v>
      </c>
      <c r="H124" s="218">
        <v>20</v>
      </c>
      <c r="I124" s="219"/>
      <c r="J124" s="220">
        <f>ROUND(I124*H124,2)</f>
        <v>0</v>
      </c>
      <c r="K124" s="216" t="s">
        <v>134</v>
      </c>
      <c r="L124" s="46"/>
      <c r="M124" s="221" t="s">
        <v>19</v>
      </c>
      <c r="N124" s="222" t="s">
        <v>40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135</v>
      </c>
      <c r="AT124" s="225" t="s">
        <v>130</v>
      </c>
      <c r="AU124" s="225" t="s">
        <v>76</v>
      </c>
      <c r="AY124" s="19" t="s">
        <v>128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14</v>
      </c>
      <c r="BK124" s="226">
        <f>ROUND(I124*H124,2)</f>
        <v>0</v>
      </c>
      <c r="BL124" s="19" t="s">
        <v>135</v>
      </c>
      <c r="BM124" s="225" t="s">
        <v>172</v>
      </c>
    </row>
    <row r="125" s="2" customFormat="1">
      <c r="A125" s="40"/>
      <c r="B125" s="41"/>
      <c r="C125" s="42"/>
      <c r="D125" s="227" t="s">
        <v>137</v>
      </c>
      <c r="E125" s="42"/>
      <c r="F125" s="228" t="s">
        <v>539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137</v>
      </c>
      <c r="AU125" s="19" t="s">
        <v>76</v>
      </c>
    </row>
    <row r="126" s="14" customFormat="1">
      <c r="A126" s="14"/>
      <c r="B126" s="244"/>
      <c r="C126" s="245"/>
      <c r="D126" s="234" t="s">
        <v>139</v>
      </c>
      <c r="E126" s="246" t="s">
        <v>19</v>
      </c>
      <c r="F126" s="247" t="s">
        <v>540</v>
      </c>
      <c r="G126" s="245"/>
      <c r="H126" s="246" t="s">
        <v>19</v>
      </c>
      <c r="I126" s="248"/>
      <c r="J126" s="245"/>
      <c r="K126" s="245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139</v>
      </c>
      <c r="AU126" s="253" t="s">
        <v>76</v>
      </c>
      <c r="AV126" s="14" t="s">
        <v>14</v>
      </c>
      <c r="AW126" s="14" t="s">
        <v>31</v>
      </c>
      <c r="AX126" s="14" t="s">
        <v>69</v>
      </c>
      <c r="AY126" s="253" t="s">
        <v>128</v>
      </c>
    </row>
    <row r="127" s="13" customFormat="1">
      <c r="A127" s="13"/>
      <c r="B127" s="232"/>
      <c r="C127" s="233"/>
      <c r="D127" s="234" t="s">
        <v>139</v>
      </c>
      <c r="E127" s="235" t="s">
        <v>19</v>
      </c>
      <c r="F127" s="236" t="s">
        <v>541</v>
      </c>
      <c r="G127" s="233"/>
      <c r="H127" s="237">
        <v>20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139</v>
      </c>
      <c r="AU127" s="243" t="s">
        <v>76</v>
      </c>
      <c r="AV127" s="13" t="s">
        <v>76</v>
      </c>
      <c r="AW127" s="13" t="s">
        <v>31</v>
      </c>
      <c r="AX127" s="13" t="s">
        <v>69</v>
      </c>
      <c r="AY127" s="243" t="s">
        <v>128</v>
      </c>
    </row>
    <row r="128" s="15" customFormat="1">
      <c r="A128" s="15"/>
      <c r="B128" s="254"/>
      <c r="C128" s="255"/>
      <c r="D128" s="234" t="s">
        <v>139</v>
      </c>
      <c r="E128" s="256" t="s">
        <v>19</v>
      </c>
      <c r="F128" s="257" t="s">
        <v>147</v>
      </c>
      <c r="G128" s="255"/>
      <c r="H128" s="258">
        <v>20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4" t="s">
        <v>139</v>
      </c>
      <c r="AU128" s="264" t="s">
        <v>76</v>
      </c>
      <c r="AV128" s="15" t="s">
        <v>135</v>
      </c>
      <c r="AW128" s="15" t="s">
        <v>31</v>
      </c>
      <c r="AX128" s="15" t="s">
        <v>14</v>
      </c>
      <c r="AY128" s="264" t="s">
        <v>128</v>
      </c>
    </row>
    <row r="129" s="2" customFormat="1" ht="44.25" customHeight="1">
      <c r="A129" s="40"/>
      <c r="B129" s="41"/>
      <c r="C129" s="214" t="s">
        <v>158</v>
      </c>
      <c r="D129" s="214" t="s">
        <v>130</v>
      </c>
      <c r="E129" s="215" t="s">
        <v>542</v>
      </c>
      <c r="F129" s="216" t="s">
        <v>543</v>
      </c>
      <c r="G129" s="217" t="s">
        <v>151</v>
      </c>
      <c r="H129" s="218">
        <v>33</v>
      </c>
      <c r="I129" s="219"/>
      <c r="J129" s="220">
        <f>ROUND(I129*H129,2)</f>
        <v>0</v>
      </c>
      <c r="K129" s="216" t="s">
        <v>134</v>
      </c>
      <c r="L129" s="46"/>
      <c r="M129" s="221" t="s">
        <v>19</v>
      </c>
      <c r="N129" s="222" t="s">
        <v>40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135</v>
      </c>
      <c r="AT129" s="225" t="s">
        <v>130</v>
      </c>
      <c r="AU129" s="225" t="s">
        <v>76</v>
      </c>
      <c r="AY129" s="19" t="s">
        <v>128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14</v>
      </c>
      <c r="BK129" s="226">
        <f>ROUND(I129*H129,2)</f>
        <v>0</v>
      </c>
      <c r="BL129" s="19" t="s">
        <v>135</v>
      </c>
      <c r="BM129" s="225" t="s">
        <v>180</v>
      </c>
    </row>
    <row r="130" s="2" customFormat="1">
      <c r="A130" s="40"/>
      <c r="B130" s="41"/>
      <c r="C130" s="42"/>
      <c r="D130" s="227" t="s">
        <v>137</v>
      </c>
      <c r="E130" s="42"/>
      <c r="F130" s="228" t="s">
        <v>544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137</v>
      </c>
      <c r="AU130" s="19" t="s">
        <v>76</v>
      </c>
    </row>
    <row r="131" s="13" customFormat="1">
      <c r="A131" s="13"/>
      <c r="B131" s="232"/>
      <c r="C131" s="233"/>
      <c r="D131" s="234" t="s">
        <v>139</v>
      </c>
      <c r="E131" s="235" t="s">
        <v>19</v>
      </c>
      <c r="F131" s="236" t="s">
        <v>545</v>
      </c>
      <c r="G131" s="233"/>
      <c r="H131" s="237">
        <v>33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139</v>
      </c>
      <c r="AU131" s="243" t="s">
        <v>76</v>
      </c>
      <c r="AV131" s="13" t="s">
        <v>76</v>
      </c>
      <c r="AW131" s="13" t="s">
        <v>31</v>
      </c>
      <c r="AX131" s="13" t="s">
        <v>69</v>
      </c>
      <c r="AY131" s="243" t="s">
        <v>128</v>
      </c>
    </row>
    <row r="132" s="15" customFormat="1">
      <c r="A132" s="15"/>
      <c r="B132" s="254"/>
      <c r="C132" s="255"/>
      <c r="D132" s="234" t="s">
        <v>139</v>
      </c>
      <c r="E132" s="256" t="s">
        <v>19</v>
      </c>
      <c r="F132" s="257" t="s">
        <v>147</v>
      </c>
      <c r="G132" s="255"/>
      <c r="H132" s="258">
        <v>33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4" t="s">
        <v>139</v>
      </c>
      <c r="AU132" s="264" t="s">
        <v>76</v>
      </c>
      <c r="AV132" s="15" t="s">
        <v>135</v>
      </c>
      <c r="AW132" s="15" t="s">
        <v>31</v>
      </c>
      <c r="AX132" s="15" t="s">
        <v>14</v>
      </c>
      <c r="AY132" s="264" t="s">
        <v>128</v>
      </c>
    </row>
    <row r="133" s="2" customFormat="1" ht="37.8" customHeight="1">
      <c r="A133" s="40"/>
      <c r="B133" s="41"/>
      <c r="C133" s="214" t="s">
        <v>166</v>
      </c>
      <c r="D133" s="214" t="s">
        <v>130</v>
      </c>
      <c r="E133" s="215" t="s">
        <v>546</v>
      </c>
      <c r="F133" s="216" t="s">
        <v>547</v>
      </c>
      <c r="G133" s="217" t="s">
        <v>151</v>
      </c>
      <c r="H133" s="218">
        <v>33</v>
      </c>
      <c r="I133" s="219"/>
      <c r="J133" s="220">
        <f>ROUND(I133*H133,2)</f>
        <v>0</v>
      </c>
      <c r="K133" s="216" t="s">
        <v>134</v>
      </c>
      <c r="L133" s="46"/>
      <c r="M133" s="221" t="s">
        <v>19</v>
      </c>
      <c r="N133" s="222" t="s">
        <v>40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135</v>
      </c>
      <c r="AT133" s="225" t="s">
        <v>130</v>
      </c>
      <c r="AU133" s="225" t="s">
        <v>76</v>
      </c>
      <c r="AY133" s="19" t="s">
        <v>128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14</v>
      </c>
      <c r="BK133" s="226">
        <f>ROUND(I133*H133,2)</f>
        <v>0</v>
      </c>
      <c r="BL133" s="19" t="s">
        <v>135</v>
      </c>
      <c r="BM133" s="225" t="s">
        <v>208</v>
      </c>
    </row>
    <row r="134" s="2" customFormat="1">
      <c r="A134" s="40"/>
      <c r="B134" s="41"/>
      <c r="C134" s="42"/>
      <c r="D134" s="227" t="s">
        <v>137</v>
      </c>
      <c r="E134" s="42"/>
      <c r="F134" s="228" t="s">
        <v>548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137</v>
      </c>
      <c r="AU134" s="19" t="s">
        <v>76</v>
      </c>
    </row>
    <row r="135" s="13" customFormat="1">
      <c r="A135" s="13"/>
      <c r="B135" s="232"/>
      <c r="C135" s="233"/>
      <c r="D135" s="234" t="s">
        <v>139</v>
      </c>
      <c r="E135" s="235" t="s">
        <v>19</v>
      </c>
      <c r="F135" s="236" t="s">
        <v>545</v>
      </c>
      <c r="G135" s="233"/>
      <c r="H135" s="237">
        <v>33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139</v>
      </c>
      <c r="AU135" s="243" t="s">
        <v>76</v>
      </c>
      <c r="AV135" s="13" t="s">
        <v>76</v>
      </c>
      <c r="AW135" s="13" t="s">
        <v>31</v>
      </c>
      <c r="AX135" s="13" t="s">
        <v>69</v>
      </c>
      <c r="AY135" s="243" t="s">
        <v>128</v>
      </c>
    </row>
    <row r="136" s="15" customFormat="1">
      <c r="A136" s="15"/>
      <c r="B136" s="254"/>
      <c r="C136" s="255"/>
      <c r="D136" s="234" t="s">
        <v>139</v>
      </c>
      <c r="E136" s="256" t="s">
        <v>19</v>
      </c>
      <c r="F136" s="257" t="s">
        <v>147</v>
      </c>
      <c r="G136" s="255"/>
      <c r="H136" s="258">
        <v>33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4" t="s">
        <v>139</v>
      </c>
      <c r="AU136" s="264" t="s">
        <v>76</v>
      </c>
      <c r="AV136" s="15" t="s">
        <v>135</v>
      </c>
      <c r="AW136" s="15" t="s">
        <v>31</v>
      </c>
      <c r="AX136" s="15" t="s">
        <v>14</v>
      </c>
      <c r="AY136" s="264" t="s">
        <v>128</v>
      </c>
    </row>
    <row r="137" s="2" customFormat="1" ht="33" customHeight="1">
      <c r="A137" s="40"/>
      <c r="B137" s="41"/>
      <c r="C137" s="214" t="s">
        <v>164</v>
      </c>
      <c r="D137" s="214" t="s">
        <v>130</v>
      </c>
      <c r="E137" s="215" t="s">
        <v>549</v>
      </c>
      <c r="F137" s="216" t="s">
        <v>550</v>
      </c>
      <c r="G137" s="217" t="s">
        <v>151</v>
      </c>
      <c r="H137" s="218">
        <v>33</v>
      </c>
      <c r="I137" s="219"/>
      <c r="J137" s="220">
        <f>ROUND(I137*H137,2)</f>
        <v>0</v>
      </c>
      <c r="K137" s="216" t="s">
        <v>134</v>
      </c>
      <c r="L137" s="46"/>
      <c r="M137" s="221" t="s">
        <v>19</v>
      </c>
      <c r="N137" s="222" t="s">
        <v>40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135</v>
      </c>
      <c r="AT137" s="225" t="s">
        <v>130</v>
      </c>
      <c r="AU137" s="225" t="s">
        <v>76</v>
      </c>
      <c r="AY137" s="19" t="s">
        <v>128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14</v>
      </c>
      <c r="BK137" s="226">
        <f>ROUND(I137*H137,2)</f>
        <v>0</v>
      </c>
      <c r="BL137" s="19" t="s">
        <v>135</v>
      </c>
      <c r="BM137" s="225" t="s">
        <v>197</v>
      </c>
    </row>
    <row r="138" s="2" customFormat="1">
      <c r="A138" s="40"/>
      <c r="B138" s="41"/>
      <c r="C138" s="42"/>
      <c r="D138" s="227" t="s">
        <v>137</v>
      </c>
      <c r="E138" s="42"/>
      <c r="F138" s="228" t="s">
        <v>551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137</v>
      </c>
      <c r="AU138" s="19" t="s">
        <v>76</v>
      </c>
    </row>
    <row r="139" s="14" customFormat="1">
      <c r="A139" s="14"/>
      <c r="B139" s="244"/>
      <c r="C139" s="245"/>
      <c r="D139" s="234" t="s">
        <v>139</v>
      </c>
      <c r="E139" s="246" t="s">
        <v>19</v>
      </c>
      <c r="F139" s="247" t="s">
        <v>552</v>
      </c>
      <c r="G139" s="245"/>
      <c r="H139" s="246" t="s">
        <v>19</v>
      </c>
      <c r="I139" s="248"/>
      <c r="J139" s="245"/>
      <c r="K139" s="245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139</v>
      </c>
      <c r="AU139" s="253" t="s">
        <v>76</v>
      </c>
      <c r="AV139" s="14" t="s">
        <v>14</v>
      </c>
      <c r="AW139" s="14" t="s">
        <v>31</v>
      </c>
      <c r="AX139" s="14" t="s">
        <v>69</v>
      </c>
      <c r="AY139" s="253" t="s">
        <v>128</v>
      </c>
    </row>
    <row r="140" s="13" customFormat="1">
      <c r="A140" s="13"/>
      <c r="B140" s="232"/>
      <c r="C140" s="233"/>
      <c r="D140" s="234" t="s">
        <v>139</v>
      </c>
      <c r="E140" s="235" t="s">
        <v>19</v>
      </c>
      <c r="F140" s="236" t="s">
        <v>545</v>
      </c>
      <c r="G140" s="233"/>
      <c r="H140" s="237">
        <v>33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139</v>
      </c>
      <c r="AU140" s="243" t="s">
        <v>76</v>
      </c>
      <c r="AV140" s="13" t="s">
        <v>76</v>
      </c>
      <c r="AW140" s="13" t="s">
        <v>31</v>
      </c>
      <c r="AX140" s="13" t="s">
        <v>69</v>
      </c>
      <c r="AY140" s="243" t="s">
        <v>128</v>
      </c>
    </row>
    <row r="141" s="15" customFormat="1">
      <c r="A141" s="15"/>
      <c r="B141" s="254"/>
      <c r="C141" s="255"/>
      <c r="D141" s="234" t="s">
        <v>139</v>
      </c>
      <c r="E141" s="256" t="s">
        <v>19</v>
      </c>
      <c r="F141" s="257" t="s">
        <v>147</v>
      </c>
      <c r="G141" s="255"/>
      <c r="H141" s="258">
        <v>33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139</v>
      </c>
      <c r="AU141" s="264" t="s">
        <v>76</v>
      </c>
      <c r="AV141" s="15" t="s">
        <v>135</v>
      </c>
      <c r="AW141" s="15" t="s">
        <v>31</v>
      </c>
      <c r="AX141" s="15" t="s">
        <v>14</v>
      </c>
      <c r="AY141" s="264" t="s">
        <v>128</v>
      </c>
    </row>
    <row r="142" s="2" customFormat="1" ht="24.15" customHeight="1">
      <c r="A142" s="40"/>
      <c r="B142" s="41"/>
      <c r="C142" s="214" t="s">
        <v>176</v>
      </c>
      <c r="D142" s="214" t="s">
        <v>130</v>
      </c>
      <c r="E142" s="215" t="s">
        <v>553</v>
      </c>
      <c r="F142" s="216" t="s">
        <v>554</v>
      </c>
      <c r="G142" s="217" t="s">
        <v>133</v>
      </c>
      <c r="H142" s="218">
        <v>33</v>
      </c>
      <c r="I142" s="219"/>
      <c r="J142" s="220">
        <f>ROUND(I142*H142,2)</f>
        <v>0</v>
      </c>
      <c r="K142" s="216" t="s">
        <v>134</v>
      </c>
      <c r="L142" s="46"/>
      <c r="M142" s="221" t="s">
        <v>19</v>
      </c>
      <c r="N142" s="222" t="s">
        <v>40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135</v>
      </c>
      <c r="AT142" s="225" t="s">
        <v>130</v>
      </c>
      <c r="AU142" s="225" t="s">
        <v>76</v>
      </c>
      <c r="AY142" s="19" t="s">
        <v>128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14</v>
      </c>
      <c r="BK142" s="226">
        <f>ROUND(I142*H142,2)</f>
        <v>0</v>
      </c>
      <c r="BL142" s="19" t="s">
        <v>135</v>
      </c>
      <c r="BM142" s="225" t="s">
        <v>236</v>
      </c>
    </row>
    <row r="143" s="2" customFormat="1">
      <c r="A143" s="40"/>
      <c r="B143" s="41"/>
      <c r="C143" s="42"/>
      <c r="D143" s="227" t="s">
        <v>137</v>
      </c>
      <c r="E143" s="42"/>
      <c r="F143" s="228" t="s">
        <v>555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137</v>
      </c>
      <c r="AU143" s="19" t="s">
        <v>76</v>
      </c>
    </row>
    <row r="144" s="14" customFormat="1">
      <c r="A144" s="14"/>
      <c r="B144" s="244"/>
      <c r="C144" s="245"/>
      <c r="D144" s="234" t="s">
        <v>139</v>
      </c>
      <c r="E144" s="246" t="s">
        <v>19</v>
      </c>
      <c r="F144" s="247" t="s">
        <v>556</v>
      </c>
      <c r="G144" s="245"/>
      <c r="H144" s="246" t="s">
        <v>19</v>
      </c>
      <c r="I144" s="248"/>
      <c r="J144" s="245"/>
      <c r="K144" s="245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139</v>
      </c>
      <c r="AU144" s="253" t="s">
        <v>76</v>
      </c>
      <c r="AV144" s="14" t="s">
        <v>14</v>
      </c>
      <c r="AW144" s="14" t="s">
        <v>31</v>
      </c>
      <c r="AX144" s="14" t="s">
        <v>69</v>
      </c>
      <c r="AY144" s="253" t="s">
        <v>128</v>
      </c>
    </row>
    <row r="145" s="13" customFormat="1">
      <c r="A145" s="13"/>
      <c r="B145" s="232"/>
      <c r="C145" s="233"/>
      <c r="D145" s="234" t="s">
        <v>139</v>
      </c>
      <c r="E145" s="235" t="s">
        <v>19</v>
      </c>
      <c r="F145" s="236" t="s">
        <v>557</v>
      </c>
      <c r="G145" s="233"/>
      <c r="H145" s="237">
        <v>33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139</v>
      </c>
      <c r="AU145" s="243" t="s">
        <v>76</v>
      </c>
      <c r="AV145" s="13" t="s">
        <v>76</v>
      </c>
      <c r="AW145" s="13" t="s">
        <v>31</v>
      </c>
      <c r="AX145" s="13" t="s">
        <v>69</v>
      </c>
      <c r="AY145" s="243" t="s">
        <v>128</v>
      </c>
    </row>
    <row r="146" s="15" customFormat="1">
      <c r="A146" s="15"/>
      <c r="B146" s="254"/>
      <c r="C146" s="255"/>
      <c r="D146" s="234" t="s">
        <v>139</v>
      </c>
      <c r="E146" s="256" t="s">
        <v>19</v>
      </c>
      <c r="F146" s="257" t="s">
        <v>147</v>
      </c>
      <c r="G146" s="255"/>
      <c r="H146" s="258">
        <v>33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4" t="s">
        <v>139</v>
      </c>
      <c r="AU146" s="264" t="s">
        <v>76</v>
      </c>
      <c r="AV146" s="15" t="s">
        <v>135</v>
      </c>
      <c r="AW146" s="15" t="s">
        <v>31</v>
      </c>
      <c r="AX146" s="15" t="s">
        <v>14</v>
      </c>
      <c r="AY146" s="264" t="s">
        <v>128</v>
      </c>
    </row>
    <row r="147" s="2" customFormat="1" ht="16.5" customHeight="1">
      <c r="A147" s="40"/>
      <c r="B147" s="41"/>
      <c r="C147" s="214" t="s">
        <v>8</v>
      </c>
      <c r="D147" s="214" t="s">
        <v>130</v>
      </c>
      <c r="E147" s="215" t="s">
        <v>558</v>
      </c>
      <c r="F147" s="216" t="s">
        <v>559</v>
      </c>
      <c r="G147" s="217" t="s">
        <v>151</v>
      </c>
      <c r="H147" s="218">
        <v>33</v>
      </c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40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135</v>
      </c>
      <c r="AT147" s="225" t="s">
        <v>130</v>
      </c>
      <c r="AU147" s="225" t="s">
        <v>76</v>
      </c>
      <c r="AY147" s="19" t="s">
        <v>128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14</v>
      </c>
      <c r="BK147" s="226">
        <f>ROUND(I147*H147,2)</f>
        <v>0</v>
      </c>
      <c r="BL147" s="19" t="s">
        <v>135</v>
      </c>
      <c r="BM147" s="225" t="s">
        <v>205</v>
      </c>
    </row>
    <row r="148" s="13" customFormat="1">
      <c r="A148" s="13"/>
      <c r="B148" s="232"/>
      <c r="C148" s="233"/>
      <c r="D148" s="234" t="s">
        <v>139</v>
      </c>
      <c r="E148" s="235" t="s">
        <v>19</v>
      </c>
      <c r="F148" s="236" t="s">
        <v>545</v>
      </c>
      <c r="G148" s="233"/>
      <c r="H148" s="237">
        <v>33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139</v>
      </c>
      <c r="AU148" s="243" t="s">
        <v>76</v>
      </c>
      <c r="AV148" s="13" t="s">
        <v>76</v>
      </c>
      <c r="AW148" s="13" t="s">
        <v>31</v>
      </c>
      <c r="AX148" s="13" t="s">
        <v>69</v>
      </c>
      <c r="AY148" s="243" t="s">
        <v>128</v>
      </c>
    </row>
    <row r="149" s="15" customFormat="1">
      <c r="A149" s="15"/>
      <c r="B149" s="254"/>
      <c r="C149" s="255"/>
      <c r="D149" s="234" t="s">
        <v>139</v>
      </c>
      <c r="E149" s="256" t="s">
        <v>19</v>
      </c>
      <c r="F149" s="257" t="s">
        <v>147</v>
      </c>
      <c r="G149" s="255"/>
      <c r="H149" s="258">
        <v>33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139</v>
      </c>
      <c r="AU149" s="264" t="s">
        <v>76</v>
      </c>
      <c r="AV149" s="15" t="s">
        <v>135</v>
      </c>
      <c r="AW149" s="15" t="s">
        <v>31</v>
      </c>
      <c r="AX149" s="15" t="s">
        <v>14</v>
      </c>
      <c r="AY149" s="264" t="s">
        <v>128</v>
      </c>
    </row>
    <row r="150" s="2" customFormat="1" ht="21.75" customHeight="1">
      <c r="A150" s="40"/>
      <c r="B150" s="41"/>
      <c r="C150" s="214" t="s">
        <v>155</v>
      </c>
      <c r="D150" s="214" t="s">
        <v>130</v>
      </c>
      <c r="E150" s="215" t="s">
        <v>560</v>
      </c>
      <c r="F150" s="216" t="s">
        <v>561</v>
      </c>
      <c r="G150" s="217" t="s">
        <v>151</v>
      </c>
      <c r="H150" s="218">
        <v>99</v>
      </c>
      <c r="I150" s="219"/>
      <c r="J150" s="220">
        <f>ROUND(I150*H150,2)</f>
        <v>0</v>
      </c>
      <c r="K150" s="216" t="s">
        <v>19</v>
      </c>
      <c r="L150" s="46"/>
      <c r="M150" s="221" t="s">
        <v>19</v>
      </c>
      <c r="N150" s="222" t="s">
        <v>40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135</v>
      </c>
      <c r="AT150" s="225" t="s">
        <v>130</v>
      </c>
      <c r="AU150" s="225" t="s">
        <v>76</v>
      </c>
      <c r="AY150" s="19" t="s">
        <v>128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14</v>
      </c>
      <c r="BK150" s="226">
        <f>ROUND(I150*H150,2)</f>
        <v>0</v>
      </c>
      <c r="BL150" s="19" t="s">
        <v>135</v>
      </c>
      <c r="BM150" s="225" t="s">
        <v>256</v>
      </c>
    </row>
    <row r="151" s="13" customFormat="1">
      <c r="A151" s="13"/>
      <c r="B151" s="232"/>
      <c r="C151" s="233"/>
      <c r="D151" s="234" t="s">
        <v>139</v>
      </c>
      <c r="E151" s="235" t="s">
        <v>19</v>
      </c>
      <c r="F151" s="236" t="s">
        <v>562</v>
      </c>
      <c r="G151" s="233"/>
      <c r="H151" s="237">
        <v>99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139</v>
      </c>
      <c r="AU151" s="243" t="s">
        <v>76</v>
      </c>
      <c r="AV151" s="13" t="s">
        <v>76</v>
      </c>
      <c r="AW151" s="13" t="s">
        <v>31</v>
      </c>
      <c r="AX151" s="13" t="s">
        <v>69</v>
      </c>
      <c r="AY151" s="243" t="s">
        <v>128</v>
      </c>
    </row>
    <row r="152" s="15" customFormat="1">
      <c r="A152" s="15"/>
      <c r="B152" s="254"/>
      <c r="C152" s="255"/>
      <c r="D152" s="234" t="s">
        <v>139</v>
      </c>
      <c r="E152" s="256" t="s">
        <v>19</v>
      </c>
      <c r="F152" s="257" t="s">
        <v>147</v>
      </c>
      <c r="G152" s="255"/>
      <c r="H152" s="258">
        <v>99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4" t="s">
        <v>139</v>
      </c>
      <c r="AU152" s="264" t="s">
        <v>76</v>
      </c>
      <c r="AV152" s="15" t="s">
        <v>135</v>
      </c>
      <c r="AW152" s="15" t="s">
        <v>31</v>
      </c>
      <c r="AX152" s="15" t="s">
        <v>14</v>
      </c>
      <c r="AY152" s="264" t="s">
        <v>128</v>
      </c>
    </row>
    <row r="153" s="2" customFormat="1" ht="24.15" customHeight="1">
      <c r="A153" s="40"/>
      <c r="B153" s="41"/>
      <c r="C153" s="214" t="s">
        <v>172</v>
      </c>
      <c r="D153" s="214" t="s">
        <v>130</v>
      </c>
      <c r="E153" s="215" t="s">
        <v>563</v>
      </c>
      <c r="F153" s="216" t="s">
        <v>564</v>
      </c>
      <c r="G153" s="217" t="s">
        <v>151</v>
      </c>
      <c r="H153" s="218">
        <v>33</v>
      </c>
      <c r="I153" s="219"/>
      <c r="J153" s="220">
        <f>ROUND(I153*H153,2)</f>
        <v>0</v>
      </c>
      <c r="K153" s="216" t="s">
        <v>134</v>
      </c>
      <c r="L153" s="46"/>
      <c r="M153" s="221" t="s">
        <v>19</v>
      </c>
      <c r="N153" s="222" t="s">
        <v>40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135</v>
      </c>
      <c r="AT153" s="225" t="s">
        <v>130</v>
      </c>
      <c r="AU153" s="225" t="s">
        <v>76</v>
      </c>
      <c r="AY153" s="19" t="s">
        <v>128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14</v>
      </c>
      <c r="BK153" s="226">
        <f>ROUND(I153*H153,2)</f>
        <v>0</v>
      </c>
      <c r="BL153" s="19" t="s">
        <v>135</v>
      </c>
      <c r="BM153" s="225" t="s">
        <v>268</v>
      </c>
    </row>
    <row r="154" s="2" customFormat="1">
      <c r="A154" s="40"/>
      <c r="B154" s="41"/>
      <c r="C154" s="42"/>
      <c r="D154" s="227" t="s">
        <v>137</v>
      </c>
      <c r="E154" s="42"/>
      <c r="F154" s="228" t="s">
        <v>565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</v>
      </c>
      <c r="AU154" s="19" t="s">
        <v>76</v>
      </c>
    </row>
    <row r="155" s="2" customFormat="1" ht="21.75" customHeight="1">
      <c r="A155" s="40"/>
      <c r="B155" s="41"/>
      <c r="C155" s="214" t="s">
        <v>201</v>
      </c>
      <c r="D155" s="214" t="s">
        <v>130</v>
      </c>
      <c r="E155" s="215" t="s">
        <v>566</v>
      </c>
      <c r="F155" s="216" t="s">
        <v>567</v>
      </c>
      <c r="G155" s="217" t="s">
        <v>133</v>
      </c>
      <c r="H155" s="218">
        <v>2297</v>
      </c>
      <c r="I155" s="219"/>
      <c r="J155" s="220">
        <f>ROUND(I155*H155,2)</f>
        <v>0</v>
      </c>
      <c r="K155" s="216" t="s">
        <v>134</v>
      </c>
      <c r="L155" s="46"/>
      <c r="M155" s="221" t="s">
        <v>19</v>
      </c>
      <c r="N155" s="222" t="s">
        <v>40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135</v>
      </c>
      <c r="AT155" s="225" t="s">
        <v>130</v>
      </c>
      <c r="AU155" s="225" t="s">
        <v>76</v>
      </c>
      <c r="AY155" s="19" t="s">
        <v>128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14</v>
      </c>
      <c r="BK155" s="226">
        <f>ROUND(I155*H155,2)</f>
        <v>0</v>
      </c>
      <c r="BL155" s="19" t="s">
        <v>135</v>
      </c>
      <c r="BM155" s="225" t="s">
        <v>458</v>
      </c>
    </row>
    <row r="156" s="2" customFormat="1">
      <c r="A156" s="40"/>
      <c r="B156" s="41"/>
      <c r="C156" s="42"/>
      <c r="D156" s="227" t="s">
        <v>137</v>
      </c>
      <c r="E156" s="42"/>
      <c r="F156" s="228" t="s">
        <v>568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137</v>
      </c>
      <c r="AU156" s="19" t="s">
        <v>76</v>
      </c>
    </row>
    <row r="157" s="2" customFormat="1" ht="33" customHeight="1">
      <c r="A157" s="40"/>
      <c r="B157" s="41"/>
      <c r="C157" s="214" t="s">
        <v>180</v>
      </c>
      <c r="D157" s="214" t="s">
        <v>130</v>
      </c>
      <c r="E157" s="215" t="s">
        <v>569</v>
      </c>
      <c r="F157" s="216" t="s">
        <v>570</v>
      </c>
      <c r="G157" s="217" t="s">
        <v>133</v>
      </c>
      <c r="H157" s="218">
        <v>33</v>
      </c>
      <c r="I157" s="219"/>
      <c r="J157" s="220">
        <f>ROUND(I157*H157,2)</f>
        <v>0</v>
      </c>
      <c r="K157" s="216" t="s">
        <v>134</v>
      </c>
      <c r="L157" s="46"/>
      <c r="M157" s="221" t="s">
        <v>19</v>
      </c>
      <c r="N157" s="222" t="s">
        <v>40</v>
      </c>
      <c r="O157" s="86"/>
      <c r="P157" s="223">
        <f>O157*H157</f>
        <v>0</v>
      </c>
      <c r="Q157" s="223">
        <v>0.00036000000000000002</v>
      </c>
      <c r="R157" s="223">
        <f>Q157*H157</f>
        <v>0.01188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135</v>
      </c>
      <c r="AT157" s="225" t="s">
        <v>130</v>
      </c>
      <c r="AU157" s="225" t="s">
        <v>76</v>
      </c>
      <c r="AY157" s="19" t="s">
        <v>128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14</v>
      </c>
      <c r="BK157" s="226">
        <f>ROUND(I157*H157,2)</f>
        <v>0</v>
      </c>
      <c r="BL157" s="19" t="s">
        <v>135</v>
      </c>
      <c r="BM157" s="225" t="s">
        <v>461</v>
      </c>
    </row>
    <row r="158" s="2" customFormat="1">
      <c r="A158" s="40"/>
      <c r="B158" s="41"/>
      <c r="C158" s="42"/>
      <c r="D158" s="227" t="s">
        <v>137</v>
      </c>
      <c r="E158" s="42"/>
      <c r="F158" s="228" t="s">
        <v>571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137</v>
      </c>
      <c r="AU158" s="19" t="s">
        <v>76</v>
      </c>
    </row>
    <row r="159" s="13" customFormat="1">
      <c r="A159" s="13"/>
      <c r="B159" s="232"/>
      <c r="C159" s="233"/>
      <c r="D159" s="234" t="s">
        <v>139</v>
      </c>
      <c r="E159" s="235" t="s">
        <v>19</v>
      </c>
      <c r="F159" s="236" t="s">
        <v>557</v>
      </c>
      <c r="G159" s="233"/>
      <c r="H159" s="237">
        <v>33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139</v>
      </c>
      <c r="AU159" s="243" t="s">
        <v>76</v>
      </c>
      <c r="AV159" s="13" t="s">
        <v>76</v>
      </c>
      <c r="AW159" s="13" t="s">
        <v>31</v>
      </c>
      <c r="AX159" s="13" t="s">
        <v>69</v>
      </c>
      <c r="AY159" s="243" t="s">
        <v>128</v>
      </c>
    </row>
    <row r="160" s="15" customFormat="1">
      <c r="A160" s="15"/>
      <c r="B160" s="254"/>
      <c r="C160" s="255"/>
      <c r="D160" s="234" t="s">
        <v>139</v>
      </c>
      <c r="E160" s="256" t="s">
        <v>19</v>
      </c>
      <c r="F160" s="257" t="s">
        <v>147</v>
      </c>
      <c r="G160" s="255"/>
      <c r="H160" s="258">
        <v>33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4" t="s">
        <v>139</v>
      </c>
      <c r="AU160" s="264" t="s">
        <v>76</v>
      </c>
      <c r="AV160" s="15" t="s">
        <v>135</v>
      </c>
      <c r="AW160" s="15" t="s">
        <v>31</v>
      </c>
      <c r="AX160" s="15" t="s">
        <v>14</v>
      </c>
      <c r="AY160" s="264" t="s">
        <v>128</v>
      </c>
    </row>
    <row r="161" s="2" customFormat="1" ht="21.75" customHeight="1">
      <c r="A161" s="40"/>
      <c r="B161" s="41"/>
      <c r="C161" s="214" t="s">
        <v>211</v>
      </c>
      <c r="D161" s="214" t="s">
        <v>130</v>
      </c>
      <c r="E161" s="215" t="s">
        <v>572</v>
      </c>
      <c r="F161" s="216" t="s">
        <v>573</v>
      </c>
      <c r="G161" s="217" t="s">
        <v>179</v>
      </c>
      <c r="H161" s="218">
        <v>49.340000000000003</v>
      </c>
      <c r="I161" s="219"/>
      <c r="J161" s="220">
        <f>ROUND(I161*H161,2)</f>
        <v>0</v>
      </c>
      <c r="K161" s="216" t="s">
        <v>134</v>
      </c>
      <c r="L161" s="46"/>
      <c r="M161" s="221" t="s">
        <v>19</v>
      </c>
      <c r="N161" s="222" t="s">
        <v>40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135</v>
      </c>
      <c r="AT161" s="225" t="s">
        <v>130</v>
      </c>
      <c r="AU161" s="225" t="s">
        <v>76</v>
      </c>
      <c r="AY161" s="19" t="s">
        <v>128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14</v>
      </c>
      <c r="BK161" s="226">
        <f>ROUND(I161*H161,2)</f>
        <v>0</v>
      </c>
      <c r="BL161" s="19" t="s">
        <v>135</v>
      </c>
      <c r="BM161" s="225" t="s">
        <v>264</v>
      </c>
    </row>
    <row r="162" s="2" customFormat="1">
      <c r="A162" s="40"/>
      <c r="B162" s="41"/>
      <c r="C162" s="42"/>
      <c r="D162" s="227" t="s">
        <v>137</v>
      </c>
      <c r="E162" s="42"/>
      <c r="F162" s="228" t="s">
        <v>574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137</v>
      </c>
      <c r="AU162" s="19" t="s">
        <v>76</v>
      </c>
    </row>
    <row r="163" s="14" customFormat="1">
      <c r="A163" s="14"/>
      <c r="B163" s="244"/>
      <c r="C163" s="245"/>
      <c r="D163" s="234" t="s">
        <v>139</v>
      </c>
      <c r="E163" s="246" t="s">
        <v>19</v>
      </c>
      <c r="F163" s="247" t="s">
        <v>575</v>
      </c>
      <c r="G163" s="245"/>
      <c r="H163" s="246" t="s">
        <v>19</v>
      </c>
      <c r="I163" s="248"/>
      <c r="J163" s="245"/>
      <c r="K163" s="245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139</v>
      </c>
      <c r="AU163" s="253" t="s">
        <v>76</v>
      </c>
      <c r="AV163" s="14" t="s">
        <v>14</v>
      </c>
      <c r="AW163" s="14" t="s">
        <v>31</v>
      </c>
      <c r="AX163" s="14" t="s">
        <v>69</v>
      </c>
      <c r="AY163" s="253" t="s">
        <v>128</v>
      </c>
    </row>
    <row r="164" s="13" customFormat="1">
      <c r="A164" s="13"/>
      <c r="B164" s="232"/>
      <c r="C164" s="233"/>
      <c r="D164" s="234" t="s">
        <v>139</v>
      </c>
      <c r="E164" s="235" t="s">
        <v>19</v>
      </c>
      <c r="F164" s="236" t="s">
        <v>576</v>
      </c>
      <c r="G164" s="233"/>
      <c r="H164" s="237">
        <v>45.939999999999998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139</v>
      </c>
      <c r="AU164" s="243" t="s">
        <v>76</v>
      </c>
      <c r="AV164" s="13" t="s">
        <v>76</v>
      </c>
      <c r="AW164" s="13" t="s">
        <v>31</v>
      </c>
      <c r="AX164" s="13" t="s">
        <v>69</v>
      </c>
      <c r="AY164" s="243" t="s">
        <v>128</v>
      </c>
    </row>
    <row r="165" s="14" customFormat="1">
      <c r="A165" s="14"/>
      <c r="B165" s="244"/>
      <c r="C165" s="245"/>
      <c r="D165" s="234" t="s">
        <v>139</v>
      </c>
      <c r="E165" s="246" t="s">
        <v>19</v>
      </c>
      <c r="F165" s="247" t="s">
        <v>577</v>
      </c>
      <c r="G165" s="245"/>
      <c r="H165" s="246" t="s">
        <v>19</v>
      </c>
      <c r="I165" s="248"/>
      <c r="J165" s="245"/>
      <c r="K165" s="245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139</v>
      </c>
      <c r="AU165" s="253" t="s">
        <v>76</v>
      </c>
      <c r="AV165" s="14" t="s">
        <v>14</v>
      </c>
      <c r="AW165" s="14" t="s">
        <v>31</v>
      </c>
      <c r="AX165" s="14" t="s">
        <v>69</v>
      </c>
      <c r="AY165" s="253" t="s">
        <v>128</v>
      </c>
    </row>
    <row r="166" s="13" customFormat="1">
      <c r="A166" s="13"/>
      <c r="B166" s="232"/>
      <c r="C166" s="233"/>
      <c r="D166" s="234" t="s">
        <v>139</v>
      </c>
      <c r="E166" s="235" t="s">
        <v>19</v>
      </c>
      <c r="F166" s="236" t="s">
        <v>578</v>
      </c>
      <c r="G166" s="233"/>
      <c r="H166" s="237">
        <v>0.10000000000000001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139</v>
      </c>
      <c r="AU166" s="243" t="s">
        <v>76</v>
      </c>
      <c r="AV166" s="13" t="s">
        <v>76</v>
      </c>
      <c r="AW166" s="13" t="s">
        <v>31</v>
      </c>
      <c r="AX166" s="13" t="s">
        <v>69</v>
      </c>
      <c r="AY166" s="243" t="s">
        <v>128</v>
      </c>
    </row>
    <row r="167" s="14" customFormat="1">
      <c r="A167" s="14"/>
      <c r="B167" s="244"/>
      <c r="C167" s="245"/>
      <c r="D167" s="234" t="s">
        <v>139</v>
      </c>
      <c r="E167" s="246" t="s">
        <v>19</v>
      </c>
      <c r="F167" s="247" t="s">
        <v>579</v>
      </c>
      <c r="G167" s="245"/>
      <c r="H167" s="246" t="s">
        <v>19</v>
      </c>
      <c r="I167" s="248"/>
      <c r="J167" s="245"/>
      <c r="K167" s="245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139</v>
      </c>
      <c r="AU167" s="253" t="s">
        <v>76</v>
      </c>
      <c r="AV167" s="14" t="s">
        <v>14</v>
      </c>
      <c r="AW167" s="14" t="s">
        <v>31</v>
      </c>
      <c r="AX167" s="14" t="s">
        <v>69</v>
      </c>
      <c r="AY167" s="253" t="s">
        <v>128</v>
      </c>
    </row>
    <row r="168" s="13" customFormat="1">
      <c r="A168" s="13"/>
      <c r="B168" s="232"/>
      <c r="C168" s="233"/>
      <c r="D168" s="234" t="s">
        <v>139</v>
      </c>
      <c r="E168" s="235" t="s">
        <v>19</v>
      </c>
      <c r="F168" s="236" t="s">
        <v>580</v>
      </c>
      <c r="G168" s="233"/>
      <c r="H168" s="237">
        <v>3.2999999999999998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139</v>
      </c>
      <c r="AU168" s="243" t="s">
        <v>76</v>
      </c>
      <c r="AV168" s="13" t="s">
        <v>76</v>
      </c>
      <c r="AW168" s="13" t="s">
        <v>31</v>
      </c>
      <c r="AX168" s="13" t="s">
        <v>69</v>
      </c>
      <c r="AY168" s="243" t="s">
        <v>128</v>
      </c>
    </row>
    <row r="169" s="15" customFormat="1">
      <c r="A169" s="15"/>
      <c r="B169" s="254"/>
      <c r="C169" s="255"/>
      <c r="D169" s="234" t="s">
        <v>139</v>
      </c>
      <c r="E169" s="256" t="s">
        <v>19</v>
      </c>
      <c r="F169" s="257" t="s">
        <v>147</v>
      </c>
      <c r="G169" s="255"/>
      <c r="H169" s="258">
        <v>49.340000000000003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139</v>
      </c>
      <c r="AU169" s="264" t="s">
        <v>76</v>
      </c>
      <c r="AV169" s="15" t="s">
        <v>135</v>
      </c>
      <c r="AW169" s="15" t="s">
        <v>31</v>
      </c>
      <c r="AX169" s="15" t="s">
        <v>14</v>
      </c>
      <c r="AY169" s="264" t="s">
        <v>128</v>
      </c>
    </row>
    <row r="170" s="2" customFormat="1" ht="21.75" customHeight="1">
      <c r="A170" s="40"/>
      <c r="B170" s="41"/>
      <c r="C170" s="214" t="s">
        <v>208</v>
      </c>
      <c r="D170" s="214" t="s">
        <v>130</v>
      </c>
      <c r="E170" s="215" t="s">
        <v>581</v>
      </c>
      <c r="F170" s="216" t="s">
        <v>582</v>
      </c>
      <c r="G170" s="217" t="s">
        <v>179</v>
      </c>
      <c r="H170" s="218">
        <v>49.340000000000003</v>
      </c>
      <c r="I170" s="219"/>
      <c r="J170" s="220">
        <f>ROUND(I170*H170,2)</f>
        <v>0</v>
      </c>
      <c r="K170" s="216" t="s">
        <v>134</v>
      </c>
      <c r="L170" s="46"/>
      <c r="M170" s="221" t="s">
        <v>19</v>
      </c>
      <c r="N170" s="222" t="s">
        <v>40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135</v>
      </c>
      <c r="AT170" s="225" t="s">
        <v>130</v>
      </c>
      <c r="AU170" s="225" t="s">
        <v>76</v>
      </c>
      <c r="AY170" s="19" t="s">
        <v>128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14</v>
      </c>
      <c r="BK170" s="226">
        <f>ROUND(I170*H170,2)</f>
        <v>0</v>
      </c>
      <c r="BL170" s="19" t="s">
        <v>135</v>
      </c>
      <c r="BM170" s="225" t="s">
        <v>189</v>
      </c>
    </row>
    <row r="171" s="2" customFormat="1">
      <c r="A171" s="40"/>
      <c r="B171" s="41"/>
      <c r="C171" s="42"/>
      <c r="D171" s="227" t="s">
        <v>137</v>
      </c>
      <c r="E171" s="42"/>
      <c r="F171" s="228" t="s">
        <v>583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137</v>
      </c>
      <c r="AU171" s="19" t="s">
        <v>76</v>
      </c>
    </row>
    <row r="172" s="2" customFormat="1" ht="24.15" customHeight="1">
      <c r="A172" s="40"/>
      <c r="B172" s="41"/>
      <c r="C172" s="214" t="s">
        <v>222</v>
      </c>
      <c r="D172" s="214" t="s">
        <v>130</v>
      </c>
      <c r="E172" s="215" t="s">
        <v>584</v>
      </c>
      <c r="F172" s="216" t="s">
        <v>585</v>
      </c>
      <c r="G172" s="217" t="s">
        <v>179</v>
      </c>
      <c r="H172" s="218">
        <v>246.69999999999999</v>
      </c>
      <c r="I172" s="219"/>
      <c r="J172" s="220">
        <f>ROUND(I172*H172,2)</f>
        <v>0</v>
      </c>
      <c r="K172" s="216" t="s">
        <v>134</v>
      </c>
      <c r="L172" s="46"/>
      <c r="M172" s="221" t="s">
        <v>19</v>
      </c>
      <c r="N172" s="222" t="s">
        <v>40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135</v>
      </c>
      <c r="AT172" s="225" t="s">
        <v>130</v>
      </c>
      <c r="AU172" s="225" t="s">
        <v>76</v>
      </c>
      <c r="AY172" s="19" t="s">
        <v>128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14</v>
      </c>
      <c r="BK172" s="226">
        <f>ROUND(I172*H172,2)</f>
        <v>0</v>
      </c>
      <c r="BL172" s="19" t="s">
        <v>135</v>
      </c>
      <c r="BM172" s="225" t="s">
        <v>586</v>
      </c>
    </row>
    <row r="173" s="2" customFormat="1">
      <c r="A173" s="40"/>
      <c r="B173" s="41"/>
      <c r="C173" s="42"/>
      <c r="D173" s="227" t="s">
        <v>137</v>
      </c>
      <c r="E173" s="42"/>
      <c r="F173" s="228" t="s">
        <v>587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137</v>
      </c>
      <c r="AU173" s="19" t="s">
        <v>76</v>
      </c>
    </row>
    <row r="174" s="13" customFormat="1">
      <c r="A174" s="13"/>
      <c r="B174" s="232"/>
      <c r="C174" s="233"/>
      <c r="D174" s="234" t="s">
        <v>139</v>
      </c>
      <c r="E174" s="233"/>
      <c r="F174" s="236" t="s">
        <v>588</v>
      </c>
      <c r="G174" s="233"/>
      <c r="H174" s="237">
        <v>246.69999999999999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139</v>
      </c>
      <c r="AU174" s="243" t="s">
        <v>76</v>
      </c>
      <c r="AV174" s="13" t="s">
        <v>76</v>
      </c>
      <c r="AW174" s="13" t="s">
        <v>4</v>
      </c>
      <c r="AX174" s="13" t="s">
        <v>14</v>
      </c>
      <c r="AY174" s="243" t="s">
        <v>128</v>
      </c>
    </row>
    <row r="175" s="2" customFormat="1" ht="16.5" customHeight="1">
      <c r="A175" s="40"/>
      <c r="B175" s="41"/>
      <c r="C175" s="272" t="s">
        <v>197</v>
      </c>
      <c r="D175" s="272" t="s">
        <v>330</v>
      </c>
      <c r="E175" s="273" t="s">
        <v>589</v>
      </c>
      <c r="F175" s="274" t="s">
        <v>590</v>
      </c>
      <c r="G175" s="275" t="s">
        <v>280</v>
      </c>
      <c r="H175" s="276">
        <v>17.699999999999999</v>
      </c>
      <c r="I175" s="277"/>
      <c r="J175" s="278">
        <f>ROUND(I175*H175,2)</f>
        <v>0</v>
      </c>
      <c r="K175" s="274" t="s">
        <v>134</v>
      </c>
      <c r="L175" s="279"/>
      <c r="M175" s="280" t="s">
        <v>19</v>
      </c>
      <c r="N175" s="281" t="s">
        <v>40</v>
      </c>
      <c r="O175" s="86"/>
      <c r="P175" s="223">
        <f>O175*H175</f>
        <v>0</v>
      </c>
      <c r="Q175" s="223">
        <v>0.001</v>
      </c>
      <c r="R175" s="223">
        <f>Q175*H175</f>
        <v>0.0177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158</v>
      </c>
      <c r="AT175" s="225" t="s">
        <v>330</v>
      </c>
      <c r="AU175" s="225" t="s">
        <v>76</v>
      </c>
      <c r="AY175" s="19" t="s">
        <v>128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14</v>
      </c>
      <c r="BK175" s="226">
        <f>ROUND(I175*H175,2)</f>
        <v>0</v>
      </c>
      <c r="BL175" s="19" t="s">
        <v>135</v>
      </c>
      <c r="BM175" s="225" t="s">
        <v>591</v>
      </c>
    </row>
    <row r="176" s="14" customFormat="1">
      <c r="A176" s="14"/>
      <c r="B176" s="244"/>
      <c r="C176" s="245"/>
      <c r="D176" s="234" t="s">
        <v>139</v>
      </c>
      <c r="E176" s="246" t="s">
        <v>19</v>
      </c>
      <c r="F176" s="247" t="s">
        <v>592</v>
      </c>
      <c r="G176" s="245"/>
      <c r="H176" s="246" t="s">
        <v>19</v>
      </c>
      <c r="I176" s="248"/>
      <c r="J176" s="245"/>
      <c r="K176" s="245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139</v>
      </c>
      <c r="AU176" s="253" t="s">
        <v>76</v>
      </c>
      <c r="AV176" s="14" t="s">
        <v>14</v>
      </c>
      <c r="AW176" s="14" t="s">
        <v>31</v>
      </c>
      <c r="AX176" s="14" t="s">
        <v>69</v>
      </c>
      <c r="AY176" s="253" t="s">
        <v>128</v>
      </c>
    </row>
    <row r="177" s="13" customFormat="1">
      <c r="A177" s="13"/>
      <c r="B177" s="232"/>
      <c r="C177" s="233"/>
      <c r="D177" s="234" t="s">
        <v>139</v>
      </c>
      <c r="E177" s="235" t="s">
        <v>19</v>
      </c>
      <c r="F177" s="236" t="s">
        <v>593</v>
      </c>
      <c r="G177" s="233"/>
      <c r="H177" s="237">
        <v>17.699999999999999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139</v>
      </c>
      <c r="AU177" s="243" t="s">
        <v>76</v>
      </c>
      <c r="AV177" s="13" t="s">
        <v>76</v>
      </c>
      <c r="AW177" s="13" t="s">
        <v>31</v>
      </c>
      <c r="AX177" s="13" t="s">
        <v>69</v>
      </c>
      <c r="AY177" s="243" t="s">
        <v>128</v>
      </c>
    </row>
    <row r="178" s="15" customFormat="1">
      <c r="A178" s="15"/>
      <c r="B178" s="254"/>
      <c r="C178" s="255"/>
      <c r="D178" s="234" t="s">
        <v>139</v>
      </c>
      <c r="E178" s="256" t="s">
        <v>19</v>
      </c>
      <c r="F178" s="257" t="s">
        <v>147</v>
      </c>
      <c r="G178" s="255"/>
      <c r="H178" s="258">
        <v>17.699999999999999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139</v>
      </c>
      <c r="AU178" s="264" t="s">
        <v>76</v>
      </c>
      <c r="AV178" s="15" t="s">
        <v>135</v>
      </c>
      <c r="AW178" s="15" t="s">
        <v>31</v>
      </c>
      <c r="AX178" s="15" t="s">
        <v>14</v>
      </c>
      <c r="AY178" s="264" t="s">
        <v>128</v>
      </c>
    </row>
    <row r="179" s="2" customFormat="1" ht="16.5" customHeight="1">
      <c r="A179" s="40"/>
      <c r="B179" s="41"/>
      <c r="C179" s="272" t="s">
        <v>7</v>
      </c>
      <c r="D179" s="272" t="s">
        <v>330</v>
      </c>
      <c r="E179" s="273" t="s">
        <v>594</v>
      </c>
      <c r="F179" s="274" t="s">
        <v>595</v>
      </c>
      <c r="G179" s="275" t="s">
        <v>280</v>
      </c>
      <c r="H179" s="276">
        <v>7.9500000000000002</v>
      </c>
      <c r="I179" s="277"/>
      <c r="J179" s="278">
        <f>ROUND(I179*H179,2)</f>
        <v>0</v>
      </c>
      <c r="K179" s="274" t="s">
        <v>19</v>
      </c>
      <c r="L179" s="279"/>
      <c r="M179" s="280" t="s">
        <v>19</v>
      </c>
      <c r="N179" s="281" t="s">
        <v>40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158</v>
      </c>
      <c r="AT179" s="225" t="s">
        <v>330</v>
      </c>
      <c r="AU179" s="225" t="s">
        <v>76</v>
      </c>
      <c r="AY179" s="19" t="s">
        <v>128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14</v>
      </c>
      <c r="BK179" s="226">
        <f>ROUND(I179*H179,2)</f>
        <v>0</v>
      </c>
      <c r="BL179" s="19" t="s">
        <v>135</v>
      </c>
      <c r="BM179" s="225" t="s">
        <v>596</v>
      </c>
    </row>
    <row r="180" s="14" customFormat="1">
      <c r="A180" s="14"/>
      <c r="B180" s="244"/>
      <c r="C180" s="245"/>
      <c r="D180" s="234" t="s">
        <v>139</v>
      </c>
      <c r="E180" s="246" t="s">
        <v>19</v>
      </c>
      <c r="F180" s="247" t="s">
        <v>597</v>
      </c>
      <c r="G180" s="245"/>
      <c r="H180" s="246" t="s">
        <v>19</v>
      </c>
      <c r="I180" s="248"/>
      <c r="J180" s="245"/>
      <c r="K180" s="245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139</v>
      </c>
      <c r="AU180" s="253" t="s">
        <v>76</v>
      </c>
      <c r="AV180" s="14" t="s">
        <v>14</v>
      </c>
      <c r="AW180" s="14" t="s">
        <v>31</v>
      </c>
      <c r="AX180" s="14" t="s">
        <v>69</v>
      </c>
      <c r="AY180" s="253" t="s">
        <v>128</v>
      </c>
    </row>
    <row r="181" s="13" customFormat="1">
      <c r="A181" s="13"/>
      <c r="B181" s="232"/>
      <c r="C181" s="233"/>
      <c r="D181" s="234" t="s">
        <v>139</v>
      </c>
      <c r="E181" s="235" t="s">
        <v>19</v>
      </c>
      <c r="F181" s="236" t="s">
        <v>598</v>
      </c>
      <c r="G181" s="233"/>
      <c r="H181" s="237">
        <v>7.9500000000000002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139</v>
      </c>
      <c r="AU181" s="243" t="s">
        <v>76</v>
      </c>
      <c r="AV181" s="13" t="s">
        <v>76</v>
      </c>
      <c r="AW181" s="13" t="s">
        <v>31</v>
      </c>
      <c r="AX181" s="13" t="s">
        <v>69</v>
      </c>
      <c r="AY181" s="243" t="s">
        <v>128</v>
      </c>
    </row>
    <row r="182" s="15" customFormat="1">
      <c r="A182" s="15"/>
      <c r="B182" s="254"/>
      <c r="C182" s="255"/>
      <c r="D182" s="234" t="s">
        <v>139</v>
      </c>
      <c r="E182" s="256" t="s">
        <v>19</v>
      </c>
      <c r="F182" s="257" t="s">
        <v>147</v>
      </c>
      <c r="G182" s="255"/>
      <c r="H182" s="258">
        <v>7.9500000000000002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139</v>
      </c>
      <c r="AU182" s="264" t="s">
        <v>76</v>
      </c>
      <c r="AV182" s="15" t="s">
        <v>135</v>
      </c>
      <c r="AW182" s="15" t="s">
        <v>31</v>
      </c>
      <c r="AX182" s="15" t="s">
        <v>14</v>
      </c>
      <c r="AY182" s="264" t="s">
        <v>128</v>
      </c>
    </row>
    <row r="183" s="2" customFormat="1" ht="16.5" customHeight="1">
      <c r="A183" s="40"/>
      <c r="B183" s="41"/>
      <c r="C183" s="272" t="s">
        <v>236</v>
      </c>
      <c r="D183" s="272" t="s">
        <v>330</v>
      </c>
      <c r="E183" s="273" t="s">
        <v>599</v>
      </c>
      <c r="F183" s="274" t="s">
        <v>600</v>
      </c>
      <c r="G183" s="275" t="s">
        <v>280</v>
      </c>
      <c r="H183" s="276">
        <v>43.259999999999998</v>
      </c>
      <c r="I183" s="277"/>
      <c r="J183" s="278">
        <f>ROUND(I183*H183,2)</f>
        <v>0</v>
      </c>
      <c r="K183" s="274" t="s">
        <v>19</v>
      </c>
      <c r="L183" s="279"/>
      <c r="M183" s="280" t="s">
        <v>19</v>
      </c>
      <c r="N183" s="281" t="s">
        <v>40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158</v>
      </c>
      <c r="AT183" s="225" t="s">
        <v>330</v>
      </c>
      <c r="AU183" s="225" t="s">
        <v>76</v>
      </c>
      <c r="AY183" s="19" t="s">
        <v>128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14</v>
      </c>
      <c r="BK183" s="226">
        <f>ROUND(I183*H183,2)</f>
        <v>0</v>
      </c>
      <c r="BL183" s="19" t="s">
        <v>135</v>
      </c>
      <c r="BM183" s="225" t="s">
        <v>601</v>
      </c>
    </row>
    <row r="184" s="14" customFormat="1">
      <c r="A184" s="14"/>
      <c r="B184" s="244"/>
      <c r="C184" s="245"/>
      <c r="D184" s="234" t="s">
        <v>139</v>
      </c>
      <c r="E184" s="246" t="s">
        <v>19</v>
      </c>
      <c r="F184" s="247" t="s">
        <v>602</v>
      </c>
      <c r="G184" s="245"/>
      <c r="H184" s="246" t="s">
        <v>19</v>
      </c>
      <c r="I184" s="248"/>
      <c r="J184" s="245"/>
      <c r="K184" s="245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139</v>
      </c>
      <c r="AU184" s="253" t="s">
        <v>76</v>
      </c>
      <c r="AV184" s="14" t="s">
        <v>14</v>
      </c>
      <c r="AW184" s="14" t="s">
        <v>31</v>
      </c>
      <c r="AX184" s="14" t="s">
        <v>69</v>
      </c>
      <c r="AY184" s="253" t="s">
        <v>128</v>
      </c>
    </row>
    <row r="185" s="13" customFormat="1">
      <c r="A185" s="13"/>
      <c r="B185" s="232"/>
      <c r="C185" s="233"/>
      <c r="D185" s="234" t="s">
        <v>139</v>
      </c>
      <c r="E185" s="235" t="s">
        <v>19</v>
      </c>
      <c r="F185" s="236" t="s">
        <v>603</v>
      </c>
      <c r="G185" s="233"/>
      <c r="H185" s="237">
        <v>36.299999999999997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139</v>
      </c>
      <c r="AU185" s="243" t="s">
        <v>76</v>
      </c>
      <c r="AV185" s="13" t="s">
        <v>76</v>
      </c>
      <c r="AW185" s="13" t="s">
        <v>31</v>
      </c>
      <c r="AX185" s="13" t="s">
        <v>69</v>
      </c>
      <c r="AY185" s="243" t="s">
        <v>128</v>
      </c>
    </row>
    <row r="186" s="14" customFormat="1">
      <c r="A186" s="14"/>
      <c r="B186" s="244"/>
      <c r="C186" s="245"/>
      <c r="D186" s="234" t="s">
        <v>139</v>
      </c>
      <c r="E186" s="246" t="s">
        <v>19</v>
      </c>
      <c r="F186" s="247" t="s">
        <v>604</v>
      </c>
      <c r="G186" s="245"/>
      <c r="H186" s="246" t="s">
        <v>19</v>
      </c>
      <c r="I186" s="248"/>
      <c r="J186" s="245"/>
      <c r="K186" s="245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139</v>
      </c>
      <c r="AU186" s="253" t="s">
        <v>76</v>
      </c>
      <c r="AV186" s="14" t="s">
        <v>14</v>
      </c>
      <c r="AW186" s="14" t="s">
        <v>31</v>
      </c>
      <c r="AX186" s="14" t="s">
        <v>69</v>
      </c>
      <c r="AY186" s="253" t="s">
        <v>128</v>
      </c>
    </row>
    <row r="187" s="13" customFormat="1">
      <c r="A187" s="13"/>
      <c r="B187" s="232"/>
      <c r="C187" s="233"/>
      <c r="D187" s="234" t="s">
        <v>139</v>
      </c>
      <c r="E187" s="235" t="s">
        <v>19</v>
      </c>
      <c r="F187" s="236" t="s">
        <v>605</v>
      </c>
      <c r="G187" s="233"/>
      <c r="H187" s="237">
        <v>6.96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139</v>
      </c>
      <c r="AU187" s="243" t="s">
        <v>76</v>
      </c>
      <c r="AV187" s="13" t="s">
        <v>76</v>
      </c>
      <c r="AW187" s="13" t="s">
        <v>31</v>
      </c>
      <c r="AX187" s="13" t="s">
        <v>69</v>
      </c>
      <c r="AY187" s="243" t="s">
        <v>128</v>
      </c>
    </row>
    <row r="188" s="15" customFormat="1">
      <c r="A188" s="15"/>
      <c r="B188" s="254"/>
      <c r="C188" s="255"/>
      <c r="D188" s="234" t="s">
        <v>139</v>
      </c>
      <c r="E188" s="256" t="s">
        <v>19</v>
      </c>
      <c r="F188" s="257" t="s">
        <v>147</v>
      </c>
      <c r="G188" s="255"/>
      <c r="H188" s="258">
        <v>43.259999999999998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4" t="s">
        <v>139</v>
      </c>
      <c r="AU188" s="264" t="s">
        <v>76</v>
      </c>
      <c r="AV188" s="15" t="s">
        <v>135</v>
      </c>
      <c r="AW188" s="15" t="s">
        <v>31</v>
      </c>
      <c r="AX188" s="15" t="s">
        <v>14</v>
      </c>
      <c r="AY188" s="264" t="s">
        <v>128</v>
      </c>
    </row>
    <row r="189" s="2" customFormat="1" ht="16.5" customHeight="1">
      <c r="A189" s="40"/>
      <c r="B189" s="41"/>
      <c r="C189" s="272" t="s">
        <v>242</v>
      </c>
      <c r="D189" s="272" t="s">
        <v>330</v>
      </c>
      <c r="E189" s="273" t="s">
        <v>606</v>
      </c>
      <c r="F189" s="274" t="s">
        <v>607</v>
      </c>
      <c r="G189" s="275" t="s">
        <v>179</v>
      </c>
      <c r="H189" s="276">
        <v>49.340000000000003</v>
      </c>
      <c r="I189" s="277"/>
      <c r="J189" s="278">
        <f>ROUND(I189*H189,2)</f>
        <v>0</v>
      </c>
      <c r="K189" s="274" t="s">
        <v>134</v>
      </c>
      <c r="L189" s="279"/>
      <c r="M189" s="280" t="s">
        <v>19</v>
      </c>
      <c r="N189" s="281" t="s">
        <v>40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158</v>
      </c>
      <c r="AT189" s="225" t="s">
        <v>330</v>
      </c>
      <c r="AU189" s="225" t="s">
        <v>76</v>
      </c>
      <c r="AY189" s="19" t="s">
        <v>128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14</v>
      </c>
      <c r="BK189" s="226">
        <f>ROUND(I189*H189,2)</f>
        <v>0</v>
      </c>
      <c r="BL189" s="19" t="s">
        <v>135</v>
      </c>
      <c r="BM189" s="225" t="s">
        <v>608</v>
      </c>
    </row>
    <row r="190" s="2" customFormat="1" ht="16.5" customHeight="1">
      <c r="A190" s="40"/>
      <c r="B190" s="41"/>
      <c r="C190" s="272" t="s">
        <v>205</v>
      </c>
      <c r="D190" s="272" t="s">
        <v>330</v>
      </c>
      <c r="E190" s="273" t="s">
        <v>609</v>
      </c>
      <c r="F190" s="274" t="s">
        <v>610</v>
      </c>
      <c r="G190" s="275" t="s">
        <v>179</v>
      </c>
      <c r="H190" s="276">
        <v>98.25</v>
      </c>
      <c r="I190" s="277"/>
      <c r="J190" s="278">
        <f>ROUND(I190*H190,2)</f>
        <v>0</v>
      </c>
      <c r="K190" s="274" t="s">
        <v>134</v>
      </c>
      <c r="L190" s="279"/>
      <c r="M190" s="280" t="s">
        <v>19</v>
      </c>
      <c r="N190" s="281" t="s">
        <v>40</v>
      </c>
      <c r="O190" s="86"/>
      <c r="P190" s="223">
        <f>O190*H190</f>
        <v>0</v>
      </c>
      <c r="Q190" s="223">
        <v>0.22</v>
      </c>
      <c r="R190" s="223">
        <f>Q190*H190</f>
        <v>21.614999999999998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158</v>
      </c>
      <c r="AT190" s="225" t="s">
        <v>330</v>
      </c>
      <c r="AU190" s="225" t="s">
        <v>76</v>
      </c>
      <c r="AY190" s="19" t="s">
        <v>128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14</v>
      </c>
      <c r="BK190" s="226">
        <f>ROUND(I190*H190,2)</f>
        <v>0</v>
      </c>
      <c r="BL190" s="19" t="s">
        <v>135</v>
      </c>
      <c r="BM190" s="225" t="s">
        <v>611</v>
      </c>
    </row>
    <row r="191" s="14" customFormat="1">
      <c r="A191" s="14"/>
      <c r="B191" s="244"/>
      <c r="C191" s="245"/>
      <c r="D191" s="234" t="s">
        <v>139</v>
      </c>
      <c r="E191" s="246" t="s">
        <v>19</v>
      </c>
      <c r="F191" s="247" t="s">
        <v>612</v>
      </c>
      <c r="G191" s="245"/>
      <c r="H191" s="246" t="s">
        <v>19</v>
      </c>
      <c r="I191" s="248"/>
      <c r="J191" s="245"/>
      <c r="K191" s="245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139</v>
      </c>
      <c r="AU191" s="253" t="s">
        <v>76</v>
      </c>
      <c r="AV191" s="14" t="s">
        <v>14</v>
      </c>
      <c r="AW191" s="14" t="s">
        <v>31</v>
      </c>
      <c r="AX191" s="14" t="s">
        <v>69</v>
      </c>
      <c r="AY191" s="253" t="s">
        <v>128</v>
      </c>
    </row>
    <row r="192" s="13" customFormat="1">
      <c r="A192" s="13"/>
      <c r="B192" s="232"/>
      <c r="C192" s="233"/>
      <c r="D192" s="234" t="s">
        <v>139</v>
      </c>
      <c r="E192" s="235" t="s">
        <v>19</v>
      </c>
      <c r="F192" s="236" t="s">
        <v>613</v>
      </c>
      <c r="G192" s="233"/>
      <c r="H192" s="237">
        <v>90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139</v>
      </c>
      <c r="AU192" s="243" t="s">
        <v>76</v>
      </c>
      <c r="AV192" s="13" t="s">
        <v>76</v>
      </c>
      <c r="AW192" s="13" t="s">
        <v>31</v>
      </c>
      <c r="AX192" s="13" t="s">
        <v>69</v>
      </c>
      <c r="AY192" s="243" t="s">
        <v>128</v>
      </c>
    </row>
    <row r="193" s="14" customFormat="1">
      <c r="A193" s="14"/>
      <c r="B193" s="244"/>
      <c r="C193" s="245"/>
      <c r="D193" s="234" t="s">
        <v>139</v>
      </c>
      <c r="E193" s="246" t="s">
        <v>19</v>
      </c>
      <c r="F193" s="247" t="s">
        <v>614</v>
      </c>
      <c r="G193" s="245"/>
      <c r="H193" s="246" t="s">
        <v>19</v>
      </c>
      <c r="I193" s="248"/>
      <c r="J193" s="245"/>
      <c r="K193" s="245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139</v>
      </c>
      <c r="AU193" s="253" t="s">
        <v>76</v>
      </c>
      <c r="AV193" s="14" t="s">
        <v>14</v>
      </c>
      <c r="AW193" s="14" t="s">
        <v>31</v>
      </c>
      <c r="AX193" s="14" t="s">
        <v>69</v>
      </c>
      <c r="AY193" s="253" t="s">
        <v>128</v>
      </c>
    </row>
    <row r="194" s="13" customFormat="1">
      <c r="A194" s="13"/>
      <c r="B194" s="232"/>
      <c r="C194" s="233"/>
      <c r="D194" s="234" t="s">
        <v>139</v>
      </c>
      <c r="E194" s="235" t="s">
        <v>19</v>
      </c>
      <c r="F194" s="236" t="s">
        <v>615</v>
      </c>
      <c r="G194" s="233"/>
      <c r="H194" s="237">
        <v>8.25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139</v>
      </c>
      <c r="AU194" s="243" t="s">
        <v>76</v>
      </c>
      <c r="AV194" s="13" t="s">
        <v>76</v>
      </c>
      <c r="AW194" s="13" t="s">
        <v>31</v>
      </c>
      <c r="AX194" s="13" t="s">
        <v>69</v>
      </c>
      <c r="AY194" s="243" t="s">
        <v>128</v>
      </c>
    </row>
    <row r="195" s="15" customFormat="1">
      <c r="A195" s="15"/>
      <c r="B195" s="254"/>
      <c r="C195" s="255"/>
      <c r="D195" s="234" t="s">
        <v>139</v>
      </c>
      <c r="E195" s="256" t="s">
        <v>19</v>
      </c>
      <c r="F195" s="257" t="s">
        <v>147</v>
      </c>
      <c r="G195" s="255"/>
      <c r="H195" s="258">
        <v>98.25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139</v>
      </c>
      <c r="AU195" s="264" t="s">
        <v>76</v>
      </c>
      <c r="AV195" s="15" t="s">
        <v>135</v>
      </c>
      <c r="AW195" s="15" t="s">
        <v>31</v>
      </c>
      <c r="AX195" s="15" t="s">
        <v>14</v>
      </c>
      <c r="AY195" s="264" t="s">
        <v>128</v>
      </c>
    </row>
    <row r="196" s="2" customFormat="1" ht="16.5" customHeight="1">
      <c r="A196" s="40"/>
      <c r="B196" s="41"/>
      <c r="C196" s="272" t="s">
        <v>251</v>
      </c>
      <c r="D196" s="272" t="s">
        <v>330</v>
      </c>
      <c r="E196" s="273" t="s">
        <v>616</v>
      </c>
      <c r="F196" s="274" t="s">
        <v>617</v>
      </c>
      <c r="G196" s="275" t="s">
        <v>214</v>
      </c>
      <c r="H196" s="276">
        <v>41.759999999999998</v>
      </c>
      <c r="I196" s="277"/>
      <c r="J196" s="278">
        <f>ROUND(I196*H196,2)</f>
        <v>0</v>
      </c>
      <c r="K196" s="274" t="s">
        <v>134</v>
      </c>
      <c r="L196" s="279"/>
      <c r="M196" s="280" t="s">
        <v>19</v>
      </c>
      <c r="N196" s="281" t="s">
        <v>40</v>
      </c>
      <c r="O196" s="86"/>
      <c r="P196" s="223">
        <f>O196*H196</f>
        <v>0</v>
      </c>
      <c r="Q196" s="223">
        <v>1</v>
      </c>
      <c r="R196" s="223">
        <f>Q196*H196</f>
        <v>41.759999999999998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158</v>
      </c>
      <c r="AT196" s="225" t="s">
        <v>330</v>
      </c>
      <c r="AU196" s="225" t="s">
        <v>76</v>
      </c>
      <c r="AY196" s="19" t="s">
        <v>128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14</v>
      </c>
      <c r="BK196" s="226">
        <f>ROUND(I196*H196,2)</f>
        <v>0</v>
      </c>
      <c r="BL196" s="19" t="s">
        <v>135</v>
      </c>
      <c r="BM196" s="225" t="s">
        <v>618</v>
      </c>
    </row>
    <row r="197" s="14" customFormat="1">
      <c r="A197" s="14"/>
      <c r="B197" s="244"/>
      <c r="C197" s="245"/>
      <c r="D197" s="234" t="s">
        <v>139</v>
      </c>
      <c r="E197" s="246" t="s">
        <v>19</v>
      </c>
      <c r="F197" s="247" t="s">
        <v>619</v>
      </c>
      <c r="G197" s="245"/>
      <c r="H197" s="246" t="s">
        <v>19</v>
      </c>
      <c r="I197" s="248"/>
      <c r="J197" s="245"/>
      <c r="K197" s="245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139</v>
      </c>
      <c r="AU197" s="253" t="s">
        <v>76</v>
      </c>
      <c r="AV197" s="14" t="s">
        <v>14</v>
      </c>
      <c r="AW197" s="14" t="s">
        <v>31</v>
      </c>
      <c r="AX197" s="14" t="s">
        <v>69</v>
      </c>
      <c r="AY197" s="253" t="s">
        <v>128</v>
      </c>
    </row>
    <row r="198" s="13" customFormat="1">
      <c r="A198" s="13"/>
      <c r="B198" s="232"/>
      <c r="C198" s="233"/>
      <c r="D198" s="234" t="s">
        <v>139</v>
      </c>
      <c r="E198" s="235" t="s">
        <v>19</v>
      </c>
      <c r="F198" s="236" t="s">
        <v>620</v>
      </c>
      <c r="G198" s="233"/>
      <c r="H198" s="237">
        <v>41.759999999999998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139</v>
      </c>
      <c r="AU198" s="243" t="s">
        <v>76</v>
      </c>
      <c r="AV198" s="13" t="s">
        <v>76</v>
      </c>
      <c r="AW198" s="13" t="s">
        <v>31</v>
      </c>
      <c r="AX198" s="13" t="s">
        <v>69</v>
      </c>
      <c r="AY198" s="243" t="s">
        <v>128</v>
      </c>
    </row>
    <row r="199" s="15" customFormat="1">
      <c r="A199" s="15"/>
      <c r="B199" s="254"/>
      <c r="C199" s="255"/>
      <c r="D199" s="234" t="s">
        <v>139</v>
      </c>
      <c r="E199" s="256" t="s">
        <v>19</v>
      </c>
      <c r="F199" s="257" t="s">
        <v>147</v>
      </c>
      <c r="G199" s="255"/>
      <c r="H199" s="258">
        <v>41.759999999999998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4" t="s">
        <v>139</v>
      </c>
      <c r="AU199" s="264" t="s">
        <v>76</v>
      </c>
      <c r="AV199" s="15" t="s">
        <v>135</v>
      </c>
      <c r="AW199" s="15" t="s">
        <v>31</v>
      </c>
      <c r="AX199" s="15" t="s">
        <v>14</v>
      </c>
      <c r="AY199" s="264" t="s">
        <v>128</v>
      </c>
    </row>
    <row r="200" s="2" customFormat="1" ht="16.5" customHeight="1">
      <c r="A200" s="40"/>
      <c r="B200" s="41"/>
      <c r="C200" s="272" t="s">
        <v>256</v>
      </c>
      <c r="D200" s="272" t="s">
        <v>330</v>
      </c>
      <c r="E200" s="273" t="s">
        <v>621</v>
      </c>
      <c r="F200" s="274" t="s">
        <v>622</v>
      </c>
      <c r="G200" s="275" t="s">
        <v>214</v>
      </c>
      <c r="H200" s="276">
        <v>81.090000000000003</v>
      </c>
      <c r="I200" s="277"/>
      <c r="J200" s="278">
        <f>ROUND(I200*H200,2)</f>
        <v>0</v>
      </c>
      <c r="K200" s="274" t="s">
        <v>19</v>
      </c>
      <c r="L200" s="279"/>
      <c r="M200" s="280" t="s">
        <v>19</v>
      </c>
      <c r="N200" s="281" t="s">
        <v>40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158</v>
      </c>
      <c r="AT200" s="225" t="s">
        <v>330</v>
      </c>
      <c r="AU200" s="225" t="s">
        <v>76</v>
      </c>
      <c r="AY200" s="19" t="s">
        <v>128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14</v>
      </c>
      <c r="BK200" s="226">
        <f>ROUND(I200*H200,2)</f>
        <v>0</v>
      </c>
      <c r="BL200" s="19" t="s">
        <v>135</v>
      </c>
      <c r="BM200" s="225" t="s">
        <v>623</v>
      </c>
    </row>
    <row r="201" s="14" customFormat="1">
      <c r="A201" s="14"/>
      <c r="B201" s="244"/>
      <c r="C201" s="245"/>
      <c r="D201" s="234" t="s">
        <v>139</v>
      </c>
      <c r="E201" s="246" t="s">
        <v>19</v>
      </c>
      <c r="F201" s="247" t="s">
        <v>624</v>
      </c>
      <c r="G201" s="245"/>
      <c r="H201" s="246" t="s">
        <v>19</v>
      </c>
      <c r="I201" s="248"/>
      <c r="J201" s="245"/>
      <c r="K201" s="245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139</v>
      </c>
      <c r="AU201" s="253" t="s">
        <v>76</v>
      </c>
      <c r="AV201" s="14" t="s">
        <v>14</v>
      </c>
      <c r="AW201" s="14" t="s">
        <v>31</v>
      </c>
      <c r="AX201" s="14" t="s">
        <v>69</v>
      </c>
      <c r="AY201" s="253" t="s">
        <v>128</v>
      </c>
    </row>
    <row r="202" s="13" customFormat="1">
      <c r="A202" s="13"/>
      <c r="B202" s="232"/>
      <c r="C202" s="233"/>
      <c r="D202" s="234" t="s">
        <v>139</v>
      </c>
      <c r="E202" s="235" t="s">
        <v>19</v>
      </c>
      <c r="F202" s="236" t="s">
        <v>625</v>
      </c>
      <c r="G202" s="233"/>
      <c r="H202" s="237">
        <v>81.090000000000003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139</v>
      </c>
      <c r="AU202" s="243" t="s">
        <v>76</v>
      </c>
      <c r="AV202" s="13" t="s">
        <v>76</v>
      </c>
      <c r="AW202" s="13" t="s">
        <v>31</v>
      </c>
      <c r="AX202" s="13" t="s">
        <v>69</v>
      </c>
      <c r="AY202" s="243" t="s">
        <v>128</v>
      </c>
    </row>
    <row r="203" s="15" customFormat="1">
      <c r="A203" s="15"/>
      <c r="B203" s="254"/>
      <c r="C203" s="255"/>
      <c r="D203" s="234" t="s">
        <v>139</v>
      </c>
      <c r="E203" s="256" t="s">
        <v>19</v>
      </c>
      <c r="F203" s="257" t="s">
        <v>147</v>
      </c>
      <c r="G203" s="255"/>
      <c r="H203" s="258">
        <v>81.090000000000003</v>
      </c>
      <c r="I203" s="259"/>
      <c r="J203" s="255"/>
      <c r="K203" s="255"/>
      <c r="L203" s="260"/>
      <c r="M203" s="261"/>
      <c r="N203" s="262"/>
      <c r="O203" s="262"/>
      <c r="P203" s="262"/>
      <c r="Q203" s="262"/>
      <c r="R203" s="262"/>
      <c r="S203" s="262"/>
      <c r="T203" s="263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4" t="s">
        <v>139</v>
      </c>
      <c r="AU203" s="264" t="s">
        <v>76</v>
      </c>
      <c r="AV203" s="15" t="s">
        <v>135</v>
      </c>
      <c r="AW203" s="15" t="s">
        <v>31</v>
      </c>
      <c r="AX203" s="15" t="s">
        <v>14</v>
      </c>
      <c r="AY203" s="264" t="s">
        <v>128</v>
      </c>
    </row>
    <row r="204" s="2" customFormat="1" ht="21.75" customHeight="1">
      <c r="A204" s="40"/>
      <c r="B204" s="41"/>
      <c r="C204" s="272" t="s">
        <v>261</v>
      </c>
      <c r="D204" s="272" t="s">
        <v>330</v>
      </c>
      <c r="E204" s="273" t="s">
        <v>626</v>
      </c>
      <c r="F204" s="274" t="s">
        <v>627</v>
      </c>
      <c r="G204" s="275" t="s">
        <v>151</v>
      </c>
      <c r="H204" s="276">
        <v>99</v>
      </c>
      <c r="I204" s="277"/>
      <c r="J204" s="278">
        <f>ROUND(I204*H204,2)</f>
        <v>0</v>
      </c>
      <c r="K204" s="274" t="s">
        <v>134</v>
      </c>
      <c r="L204" s="279"/>
      <c r="M204" s="280" t="s">
        <v>19</v>
      </c>
      <c r="N204" s="281" t="s">
        <v>40</v>
      </c>
      <c r="O204" s="86"/>
      <c r="P204" s="223">
        <f>O204*H204</f>
        <v>0</v>
      </c>
      <c r="Q204" s="223">
        <v>0.0058999999999999999</v>
      </c>
      <c r="R204" s="223">
        <f>Q204*H204</f>
        <v>0.58409999999999995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158</v>
      </c>
      <c r="AT204" s="225" t="s">
        <v>330</v>
      </c>
      <c r="AU204" s="225" t="s">
        <v>76</v>
      </c>
      <c r="AY204" s="19" t="s">
        <v>128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14</v>
      </c>
      <c r="BK204" s="226">
        <f>ROUND(I204*H204,2)</f>
        <v>0</v>
      </c>
      <c r="BL204" s="19" t="s">
        <v>135</v>
      </c>
      <c r="BM204" s="225" t="s">
        <v>628</v>
      </c>
    </row>
    <row r="205" s="13" customFormat="1">
      <c r="A205" s="13"/>
      <c r="B205" s="232"/>
      <c r="C205" s="233"/>
      <c r="D205" s="234" t="s">
        <v>139</v>
      </c>
      <c r="E205" s="235" t="s">
        <v>19</v>
      </c>
      <c r="F205" s="236" t="s">
        <v>562</v>
      </c>
      <c r="G205" s="233"/>
      <c r="H205" s="237">
        <v>99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139</v>
      </c>
      <c r="AU205" s="243" t="s">
        <v>76</v>
      </c>
      <c r="AV205" s="13" t="s">
        <v>76</v>
      </c>
      <c r="AW205" s="13" t="s">
        <v>31</v>
      </c>
      <c r="AX205" s="13" t="s">
        <v>69</v>
      </c>
      <c r="AY205" s="243" t="s">
        <v>128</v>
      </c>
    </row>
    <row r="206" s="15" customFormat="1">
      <c r="A206" s="15"/>
      <c r="B206" s="254"/>
      <c r="C206" s="255"/>
      <c r="D206" s="234" t="s">
        <v>139</v>
      </c>
      <c r="E206" s="256" t="s">
        <v>19</v>
      </c>
      <c r="F206" s="257" t="s">
        <v>147</v>
      </c>
      <c r="G206" s="255"/>
      <c r="H206" s="258">
        <v>99</v>
      </c>
      <c r="I206" s="259"/>
      <c r="J206" s="255"/>
      <c r="K206" s="255"/>
      <c r="L206" s="260"/>
      <c r="M206" s="261"/>
      <c r="N206" s="262"/>
      <c r="O206" s="262"/>
      <c r="P206" s="262"/>
      <c r="Q206" s="262"/>
      <c r="R206" s="262"/>
      <c r="S206" s="262"/>
      <c r="T206" s="26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4" t="s">
        <v>139</v>
      </c>
      <c r="AU206" s="264" t="s">
        <v>76</v>
      </c>
      <c r="AV206" s="15" t="s">
        <v>135</v>
      </c>
      <c r="AW206" s="15" t="s">
        <v>31</v>
      </c>
      <c r="AX206" s="15" t="s">
        <v>14</v>
      </c>
      <c r="AY206" s="264" t="s">
        <v>128</v>
      </c>
    </row>
    <row r="207" s="2" customFormat="1" ht="21.75" customHeight="1">
      <c r="A207" s="40"/>
      <c r="B207" s="41"/>
      <c r="C207" s="272" t="s">
        <v>268</v>
      </c>
      <c r="D207" s="272" t="s">
        <v>330</v>
      </c>
      <c r="E207" s="273" t="s">
        <v>629</v>
      </c>
      <c r="F207" s="274" t="s">
        <v>630</v>
      </c>
      <c r="G207" s="275" t="s">
        <v>151</v>
      </c>
      <c r="H207" s="276">
        <v>396</v>
      </c>
      <c r="I207" s="277"/>
      <c r="J207" s="278">
        <f>ROUND(I207*H207,2)</f>
        <v>0</v>
      </c>
      <c r="K207" s="274" t="s">
        <v>19</v>
      </c>
      <c r="L207" s="279"/>
      <c r="M207" s="280" t="s">
        <v>19</v>
      </c>
      <c r="N207" s="281" t="s">
        <v>40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158</v>
      </c>
      <c r="AT207" s="225" t="s">
        <v>330</v>
      </c>
      <c r="AU207" s="225" t="s">
        <v>76</v>
      </c>
      <c r="AY207" s="19" t="s">
        <v>128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14</v>
      </c>
      <c r="BK207" s="226">
        <f>ROUND(I207*H207,2)</f>
        <v>0</v>
      </c>
      <c r="BL207" s="19" t="s">
        <v>135</v>
      </c>
      <c r="BM207" s="225" t="s">
        <v>631</v>
      </c>
    </row>
    <row r="208" s="14" customFormat="1">
      <c r="A208" s="14"/>
      <c r="B208" s="244"/>
      <c r="C208" s="245"/>
      <c r="D208" s="234" t="s">
        <v>139</v>
      </c>
      <c r="E208" s="246" t="s">
        <v>19</v>
      </c>
      <c r="F208" s="247" t="s">
        <v>632</v>
      </c>
      <c r="G208" s="245"/>
      <c r="H208" s="246" t="s">
        <v>19</v>
      </c>
      <c r="I208" s="248"/>
      <c r="J208" s="245"/>
      <c r="K208" s="245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139</v>
      </c>
      <c r="AU208" s="253" t="s">
        <v>76</v>
      </c>
      <c r="AV208" s="14" t="s">
        <v>14</v>
      </c>
      <c r="AW208" s="14" t="s">
        <v>31</v>
      </c>
      <c r="AX208" s="14" t="s">
        <v>69</v>
      </c>
      <c r="AY208" s="253" t="s">
        <v>128</v>
      </c>
    </row>
    <row r="209" s="13" customFormat="1">
      <c r="A209" s="13"/>
      <c r="B209" s="232"/>
      <c r="C209" s="233"/>
      <c r="D209" s="234" t="s">
        <v>139</v>
      </c>
      <c r="E209" s="235" t="s">
        <v>19</v>
      </c>
      <c r="F209" s="236" t="s">
        <v>562</v>
      </c>
      <c r="G209" s="233"/>
      <c r="H209" s="237">
        <v>99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139</v>
      </c>
      <c r="AU209" s="243" t="s">
        <v>76</v>
      </c>
      <c r="AV209" s="13" t="s">
        <v>76</v>
      </c>
      <c r="AW209" s="13" t="s">
        <v>31</v>
      </c>
      <c r="AX209" s="13" t="s">
        <v>69</v>
      </c>
      <c r="AY209" s="243" t="s">
        <v>128</v>
      </c>
    </row>
    <row r="210" s="14" customFormat="1">
      <c r="A210" s="14"/>
      <c r="B210" s="244"/>
      <c r="C210" s="245"/>
      <c r="D210" s="234" t="s">
        <v>139</v>
      </c>
      <c r="E210" s="246" t="s">
        <v>19</v>
      </c>
      <c r="F210" s="247" t="s">
        <v>633</v>
      </c>
      <c r="G210" s="245"/>
      <c r="H210" s="246" t="s">
        <v>19</v>
      </c>
      <c r="I210" s="248"/>
      <c r="J210" s="245"/>
      <c r="K210" s="245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139</v>
      </c>
      <c r="AU210" s="253" t="s">
        <v>76</v>
      </c>
      <c r="AV210" s="14" t="s">
        <v>14</v>
      </c>
      <c r="AW210" s="14" t="s">
        <v>31</v>
      </c>
      <c r="AX210" s="14" t="s">
        <v>69</v>
      </c>
      <c r="AY210" s="253" t="s">
        <v>128</v>
      </c>
    </row>
    <row r="211" s="13" customFormat="1">
      <c r="A211" s="13"/>
      <c r="B211" s="232"/>
      <c r="C211" s="233"/>
      <c r="D211" s="234" t="s">
        <v>139</v>
      </c>
      <c r="E211" s="235" t="s">
        <v>19</v>
      </c>
      <c r="F211" s="236" t="s">
        <v>634</v>
      </c>
      <c r="G211" s="233"/>
      <c r="H211" s="237">
        <v>297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139</v>
      </c>
      <c r="AU211" s="243" t="s">
        <v>76</v>
      </c>
      <c r="AV211" s="13" t="s">
        <v>76</v>
      </c>
      <c r="AW211" s="13" t="s">
        <v>31</v>
      </c>
      <c r="AX211" s="13" t="s">
        <v>69</v>
      </c>
      <c r="AY211" s="243" t="s">
        <v>128</v>
      </c>
    </row>
    <row r="212" s="15" customFormat="1">
      <c r="A212" s="15"/>
      <c r="B212" s="254"/>
      <c r="C212" s="255"/>
      <c r="D212" s="234" t="s">
        <v>139</v>
      </c>
      <c r="E212" s="256" t="s">
        <v>19</v>
      </c>
      <c r="F212" s="257" t="s">
        <v>147</v>
      </c>
      <c r="G212" s="255"/>
      <c r="H212" s="258">
        <v>396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139</v>
      </c>
      <c r="AU212" s="264" t="s">
        <v>76</v>
      </c>
      <c r="AV212" s="15" t="s">
        <v>135</v>
      </c>
      <c r="AW212" s="15" t="s">
        <v>31</v>
      </c>
      <c r="AX212" s="15" t="s">
        <v>14</v>
      </c>
      <c r="AY212" s="264" t="s">
        <v>128</v>
      </c>
    </row>
    <row r="213" s="2" customFormat="1" ht="16.5" customHeight="1">
      <c r="A213" s="40"/>
      <c r="B213" s="41"/>
      <c r="C213" s="272" t="s">
        <v>277</v>
      </c>
      <c r="D213" s="272" t="s">
        <v>330</v>
      </c>
      <c r="E213" s="273" t="s">
        <v>635</v>
      </c>
      <c r="F213" s="274" t="s">
        <v>636</v>
      </c>
      <c r="G213" s="275" t="s">
        <v>179</v>
      </c>
      <c r="H213" s="276">
        <v>1.6499999999999999</v>
      </c>
      <c r="I213" s="277"/>
      <c r="J213" s="278">
        <f>ROUND(I213*H213,2)</f>
        <v>0</v>
      </c>
      <c r="K213" s="274" t="s">
        <v>134</v>
      </c>
      <c r="L213" s="279"/>
      <c r="M213" s="280" t="s">
        <v>19</v>
      </c>
      <c r="N213" s="281" t="s">
        <v>40</v>
      </c>
      <c r="O213" s="86"/>
      <c r="P213" s="223">
        <f>O213*H213</f>
        <v>0</v>
      </c>
      <c r="Q213" s="223">
        <v>0.20000000000000001</v>
      </c>
      <c r="R213" s="223">
        <f>Q213*H213</f>
        <v>0.33000000000000002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158</v>
      </c>
      <c r="AT213" s="225" t="s">
        <v>330</v>
      </c>
      <c r="AU213" s="225" t="s">
        <v>76</v>
      </c>
      <c r="AY213" s="19" t="s">
        <v>128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14</v>
      </c>
      <c r="BK213" s="226">
        <f>ROUND(I213*H213,2)</f>
        <v>0</v>
      </c>
      <c r="BL213" s="19" t="s">
        <v>135</v>
      </c>
      <c r="BM213" s="225" t="s">
        <v>637</v>
      </c>
    </row>
    <row r="214" s="13" customFormat="1">
      <c r="A214" s="13"/>
      <c r="B214" s="232"/>
      <c r="C214" s="233"/>
      <c r="D214" s="234" t="s">
        <v>139</v>
      </c>
      <c r="E214" s="235" t="s">
        <v>19</v>
      </c>
      <c r="F214" s="236" t="s">
        <v>638</v>
      </c>
      <c r="G214" s="233"/>
      <c r="H214" s="237">
        <v>1.6499999999999999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139</v>
      </c>
      <c r="AU214" s="243" t="s">
        <v>76</v>
      </c>
      <c r="AV214" s="13" t="s">
        <v>76</v>
      </c>
      <c r="AW214" s="13" t="s">
        <v>31</v>
      </c>
      <c r="AX214" s="13" t="s">
        <v>69</v>
      </c>
      <c r="AY214" s="243" t="s">
        <v>128</v>
      </c>
    </row>
    <row r="215" s="15" customFormat="1">
      <c r="A215" s="15"/>
      <c r="B215" s="254"/>
      <c r="C215" s="255"/>
      <c r="D215" s="234" t="s">
        <v>139</v>
      </c>
      <c r="E215" s="256" t="s">
        <v>19</v>
      </c>
      <c r="F215" s="257" t="s">
        <v>147</v>
      </c>
      <c r="G215" s="255"/>
      <c r="H215" s="258">
        <v>1.6499999999999999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4" t="s">
        <v>139</v>
      </c>
      <c r="AU215" s="264" t="s">
        <v>76</v>
      </c>
      <c r="AV215" s="15" t="s">
        <v>135</v>
      </c>
      <c r="AW215" s="15" t="s">
        <v>31</v>
      </c>
      <c r="AX215" s="15" t="s">
        <v>14</v>
      </c>
      <c r="AY215" s="264" t="s">
        <v>128</v>
      </c>
    </row>
    <row r="216" s="2" customFormat="1" ht="16.5" customHeight="1">
      <c r="A216" s="40"/>
      <c r="B216" s="41"/>
      <c r="C216" s="272" t="s">
        <v>458</v>
      </c>
      <c r="D216" s="272" t="s">
        <v>330</v>
      </c>
      <c r="E216" s="273" t="s">
        <v>639</v>
      </c>
      <c r="F216" s="274" t="s">
        <v>640</v>
      </c>
      <c r="G216" s="275" t="s">
        <v>179</v>
      </c>
      <c r="H216" s="276">
        <v>19.550000000000001</v>
      </c>
      <c r="I216" s="277"/>
      <c r="J216" s="278">
        <f>ROUND(I216*H216,2)</f>
        <v>0</v>
      </c>
      <c r="K216" s="274" t="s">
        <v>19</v>
      </c>
      <c r="L216" s="279"/>
      <c r="M216" s="280" t="s">
        <v>19</v>
      </c>
      <c r="N216" s="281" t="s">
        <v>40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158</v>
      </c>
      <c r="AT216" s="225" t="s">
        <v>330</v>
      </c>
      <c r="AU216" s="225" t="s">
        <v>76</v>
      </c>
      <c r="AY216" s="19" t="s">
        <v>128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14</v>
      </c>
      <c r="BK216" s="226">
        <f>ROUND(I216*H216,2)</f>
        <v>0</v>
      </c>
      <c r="BL216" s="19" t="s">
        <v>135</v>
      </c>
      <c r="BM216" s="225" t="s">
        <v>641</v>
      </c>
    </row>
    <row r="217" s="14" customFormat="1">
      <c r="A217" s="14"/>
      <c r="B217" s="244"/>
      <c r="C217" s="245"/>
      <c r="D217" s="234" t="s">
        <v>139</v>
      </c>
      <c r="E217" s="246" t="s">
        <v>19</v>
      </c>
      <c r="F217" s="247" t="s">
        <v>642</v>
      </c>
      <c r="G217" s="245"/>
      <c r="H217" s="246" t="s">
        <v>19</v>
      </c>
      <c r="I217" s="248"/>
      <c r="J217" s="245"/>
      <c r="K217" s="245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139</v>
      </c>
      <c r="AU217" s="253" t="s">
        <v>76</v>
      </c>
      <c r="AV217" s="14" t="s">
        <v>14</v>
      </c>
      <c r="AW217" s="14" t="s">
        <v>31</v>
      </c>
      <c r="AX217" s="14" t="s">
        <v>69</v>
      </c>
      <c r="AY217" s="253" t="s">
        <v>128</v>
      </c>
    </row>
    <row r="218" s="13" customFormat="1">
      <c r="A218" s="13"/>
      <c r="B218" s="232"/>
      <c r="C218" s="233"/>
      <c r="D218" s="234" t="s">
        <v>139</v>
      </c>
      <c r="E218" s="235" t="s">
        <v>19</v>
      </c>
      <c r="F218" s="236" t="s">
        <v>643</v>
      </c>
      <c r="G218" s="233"/>
      <c r="H218" s="237">
        <v>11.6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139</v>
      </c>
      <c r="AU218" s="243" t="s">
        <v>76</v>
      </c>
      <c r="AV218" s="13" t="s">
        <v>76</v>
      </c>
      <c r="AW218" s="13" t="s">
        <v>31</v>
      </c>
      <c r="AX218" s="13" t="s">
        <v>69</v>
      </c>
      <c r="AY218" s="243" t="s">
        <v>128</v>
      </c>
    </row>
    <row r="219" s="14" customFormat="1">
      <c r="A219" s="14"/>
      <c r="B219" s="244"/>
      <c r="C219" s="245"/>
      <c r="D219" s="234" t="s">
        <v>139</v>
      </c>
      <c r="E219" s="246" t="s">
        <v>19</v>
      </c>
      <c r="F219" s="247" t="s">
        <v>644</v>
      </c>
      <c r="G219" s="245"/>
      <c r="H219" s="246" t="s">
        <v>19</v>
      </c>
      <c r="I219" s="248"/>
      <c r="J219" s="245"/>
      <c r="K219" s="245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139</v>
      </c>
      <c r="AU219" s="253" t="s">
        <v>76</v>
      </c>
      <c r="AV219" s="14" t="s">
        <v>14</v>
      </c>
      <c r="AW219" s="14" t="s">
        <v>31</v>
      </c>
      <c r="AX219" s="14" t="s">
        <v>69</v>
      </c>
      <c r="AY219" s="253" t="s">
        <v>128</v>
      </c>
    </row>
    <row r="220" s="13" customFormat="1">
      <c r="A220" s="13"/>
      <c r="B220" s="232"/>
      <c r="C220" s="233"/>
      <c r="D220" s="234" t="s">
        <v>139</v>
      </c>
      <c r="E220" s="235" t="s">
        <v>19</v>
      </c>
      <c r="F220" s="236" t="s">
        <v>645</v>
      </c>
      <c r="G220" s="233"/>
      <c r="H220" s="237">
        <v>7.9500000000000002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139</v>
      </c>
      <c r="AU220" s="243" t="s">
        <v>76</v>
      </c>
      <c r="AV220" s="13" t="s">
        <v>76</v>
      </c>
      <c r="AW220" s="13" t="s">
        <v>31</v>
      </c>
      <c r="AX220" s="13" t="s">
        <v>69</v>
      </c>
      <c r="AY220" s="243" t="s">
        <v>128</v>
      </c>
    </row>
    <row r="221" s="15" customFormat="1">
      <c r="A221" s="15"/>
      <c r="B221" s="254"/>
      <c r="C221" s="255"/>
      <c r="D221" s="234" t="s">
        <v>139</v>
      </c>
      <c r="E221" s="256" t="s">
        <v>19</v>
      </c>
      <c r="F221" s="257" t="s">
        <v>147</v>
      </c>
      <c r="G221" s="255"/>
      <c r="H221" s="258">
        <v>19.550000000000001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4" t="s">
        <v>139</v>
      </c>
      <c r="AU221" s="264" t="s">
        <v>76</v>
      </c>
      <c r="AV221" s="15" t="s">
        <v>135</v>
      </c>
      <c r="AW221" s="15" t="s">
        <v>31</v>
      </c>
      <c r="AX221" s="15" t="s">
        <v>14</v>
      </c>
      <c r="AY221" s="264" t="s">
        <v>128</v>
      </c>
    </row>
    <row r="222" s="2" customFormat="1" ht="16.5" customHeight="1">
      <c r="A222" s="40"/>
      <c r="B222" s="41"/>
      <c r="C222" s="272" t="s">
        <v>646</v>
      </c>
      <c r="D222" s="272" t="s">
        <v>330</v>
      </c>
      <c r="E222" s="273" t="s">
        <v>647</v>
      </c>
      <c r="F222" s="274" t="s">
        <v>648</v>
      </c>
      <c r="G222" s="275" t="s">
        <v>179</v>
      </c>
      <c r="H222" s="276">
        <v>4.6399999999999997</v>
      </c>
      <c r="I222" s="277"/>
      <c r="J222" s="278">
        <f>ROUND(I222*H222,2)</f>
        <v>0</v>
      </c>
      <c r="K222" s="274" t="s">
        <v>19</v>
      </c>
      <c r="L222" s="279"/>
      <c r="M222" s="280" t="s">
        <v>19</v>
      </c>
      <c r="N222" s="281" t="s">
        <v>40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158</v>
      </c>
      <c r="AT222" s="225" t="s">
        <v>330</v>
      </c>
      <c r="AU222" s="225" t="s">
        <v>76</v>
      </c>
      <c r="AY222" s="19" t="s">
        <v>128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14</v>
      </c>
      <c r="BK222" s="226">
        <f>ROUND(I222*H222,2)</f>
        <v>0</v>
      </c>
      <c r="BL222" s="19" t="s">
        <v>135</v>
      </c>
      <c r="BM222" s="225" t="s">
        <v>649</v>
      </c>
    </row>
    <row r="223" s="14" customFormat="1">
      <c r="A223" s="14"/>
      <c r="B223" s="244"/>
      <c r="C223" s="245"/>
      <c r="D223" s="234" t="s">
        <v>139</v>
      </c>
      <c r="E223" s="246" t="s">
        <v>19</v>
      </c>
      <c r="F223" s="247" t="s">
        <v>650</v>
      </c>
      <c r="G223" s="245"/>
      <c r="H223" s="246" t="s">
        <v>19</v>
      </c>
      <c r="I223" s="248"/>
      <c r="J223" s="245"/>
      <c r="K223" s="245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139</v>
      </c>
      <c r="AU223" s="253" t="s">
        <v>76</v>
      </c>
      <c r="AV223" s="14" t="s">
        <v>14</v>
      </c>
      <c r="AW223" s="14" t="s">
        <v>31</v>
      </c>
      <c r="AX223" s="14" t="s">
        <v>69</v>
      </c>
      <c r="AY223" s="253" t="s">
        <v>128</v>
      </c>
    </row>
    <row r="224" s="13" customFormat="1">
      <c r="A224" s="13"/>
      <c r="B224" s="232"/>
      <c r="C224" s="233"/>
      <c r="D224" s="234" t="s">
        <v>139</v>
      </c>
      <c r="E224" s="235" t="s">
        <v>19</v>
      </c>
      <c r="F224" s="236" t="s">
        <v>651</v>
      </c>
      <c r="G224" s="233"/>
      <c r="H224" s="237">
        <v>4.6399999999999997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139</v>
      </c>
      <c r="AU224" s="243" t="s">
        <v>76</v>
      </c>
      <c r="AV224" s="13" t="s">
        <v>76</v>
      </c>
      <c r="AW224" s="13" t="s">
        <v>31</v>
      </c>
      <c r="AX224" s="13" t="s">
        <v>69</v>
      </c>
      <c r="AY224" s="243" t="s">
        <v>128</v>
      </c>
    </row>
    <row r="225" s="15" customFormat="1">
      <c r="A225" s="15"/>
      <c r="B225" s="254"/>
      <c r="C225" s="255"/>
      <c r="D225" s="234" t="s">
        <v>139</v>
      </c>
      <c r="E225" s="256" t="s">
        <v>19</v>
      </c>
      <c r="F225" s="257" t="s">
        <v>147</v>
      </c>
      <c r="G225" s="255"/>
      <c r="H225" s="258">
        <v>4.6399999999999997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4" t="s">
        <v>139</v>
      </c>
      <c r="AU225" s="264" t="s">
        <v>76</v>
      </c>
      <c r="AV225" s="15" t="s">
        <v>135</v>
      </c>
      <c r="AW225" s="15" t="s">
        <v>31</v>
      </c>
      <c r="AX225" s="15" t="s">
        <v>14</v>
      </c>
      <c r="AY225" s="264" t="s">
        <v>128</v>
      </c>
    </row>
    <row r="226" s="2" customFormat="1" ht="16.5" customHeight="1">
      <c r="A226" s="40"/>
      <c r="B226" s="41"/>
      <c r="C226" s="272" t="s">
        <v>461</v>
      </c>
      <c r="D226" s="272" t="s">
        <v>330</v>
      </c>
      <c r="E226" s="273" t="s">
        <v>652</v>
      </c>
      <c r="F226" s="274" t="s">
        <v>653</v>
      </c>
      <c r="G226" s="275" t="s">
        <v>280</v>
      </c>
      <c r="H226" s="276">
        <v>90</v>
      </c>
      <c r="I226" s="277"/>
      <c r="J226" s="278">
        <f>ROUND(I226*H226,2)</f>
        <v>0</v>
      </c>
      <c r="K226" s="274" t="s">
        <v>19</v>
      </c>
      <c r="L226" s="279"/>
      <c r="M226" s="280" t="s">
        <v>19</v>
      </c>
      <c r="N226" s="281" t="s">
        <v>40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158</v>
      </c>
      <c r="AT226" s="225" t="s">
        <v>330</v>
      </c>
      <c r="AU226" s="225" t="s">
        <v>76</v>
      </c>
      <c r="AY226" s="19" t="s">
        <v>128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14</v>
      </c>
      <c r="BK226" s="226">
        <f>ROUND(I226*H226,2)</f>
        <v>0</v>
      </c>
      <c r="BL226" s="19" t="s">
        <v>135</v>
      </c>
      <c r="BM226" s="225" t="s">
        <v>654</v>
      </c>
    </row>
    <row r="227" s="14" customFormat="1">
      <c r="A227" s="14"/>
      <c r="B227" s="244"/>
      <c r="C227" s="245"/>
      <c r="D227" s="234" t="s">
        <v>139</v>
      </c>
      <c r="E227" s="246" t="s">
        <v>19</v>
      </c>
      <c r="F227" s="247" t="s">
        <v>655</v>
      </c>
      <c r="G227" s="245"/>
      <c r="H227" s="246" t="s">
        <v>19</v>
      </c>
      <c r="I227" s="248"/>
      <c r="J227" s="245"/>
      <c r="K227" s="245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139</v>
      </c>
      <c r="AU227" s="253" t="s">
        <v>76</v>
      </c>
      <c r="AV227" s="14" t="s">
        <v>14</v>
      </c>
      <c r="AW227" s="14" t="s">
        <v>31</v>
      </c>
      <c r="AX227" s="14" t="s">
        <v>69</v>
      </c>
      <c r="AY227" s="253" t="s">
        <v>128</v>
      </c>
    </row>
    <row r="228" s="13" customFormat="1">
      <c r="A228" s="13"/>
      <c r="B228" s="232"/>
      <c r="C228" s="233"/>
      <c r="D228" s="234" t="s">
        <v>139</v>
      </c>
      <c r="E228" s="235" t="s">
        <v>19</v>
      </c>
      <c r="F228" s="236" t="s">
        <v>656</v>
      </c>
      <c r="G228" s="233"/>
      <c r="H228" s="237">
        <v>90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139</v>
      </c>
      <c r="AU228" s="243" t="s">
        <v>76</v>
      </c>
      <c r="AV228" s="13" t="s">
        <v>76</v>
      </c>
      <c r="AW228" s="13" t="s">
        <v>31</v>
      </c>
      <c r="AX228" s="13" t="s">
        <v>69</v>
      </c>
      <c r="AY228" s="243" t="s">
        <v>128</v>
      </c>
    </row>
    <row r="229" s="15" customFormat="1">
      <c r="A229" s="15"/>
      <c r="B229" s="254"/>
      <c r="C229" s="255"/>
      <c r="D229" s="234" t="s">
        <v>139</v>
      </c>
      <c r="E229" s="256" t="s">
        <v>19</v>
      </c>
      <c r="F229" s="257" t="s">
        <v>147</v>
      </c>
      <c r="G229" s="255"/>
      <c r="H229" s="258">
        <v>90</v>
      </c>
      <c r="I229" s="259"/>
      <c r="J229" s="255"/>
      <c r="K229" s="255"/>
      <c r="L229" s="260"/>
      <c r="M229" s="261"/>
      <c r="N229" s="262"/>
      <c r="O229" s="262"/>
      <c r="P229" s="262"/>
      <c r="Q229" s="262"/>
      <c r="R229" s="262"/>
      <c r="S229" s="262"/>
      <c r="T229" s="26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4" t="s">
        <v>139</v>
      </c>
      <c r="AU229" s="264" t="s">
        <v>76</v>
      </c>
      <c r="AV229" s="15" t="s">
        <v>135</v>
      </c>
      <c r="AW229" s="15" t="s">
        <v>31</v>
      </c>
      <c r="AX229" s="15" t="s">
        <v>14</v>
      </c>
      <c r="AY229" s="264" t="s">
        <v>128</v>
      </c>
    </row>
    <row r="230" s="2" customFormat="1" ht="16.5" customHeight="1">
      <c r="A230" s="40"/>
      <c r="B230" s="41"/>
      <c r="C230" s="272" t="s">
        <v>545</v>
      </c>
      <c r="D230" s="272" t="s">
        <v>330</v>
      </c>
      <c r="E230" s="273" t="s">
        <v>657</v>
      </c>
      <c r="F230" s="274" t="s">
        <v>658</v>
      </c>
      <c r="G230" s="275" t="s">
        <v>151</v>
      </c>
      <c r="H230" s="276">
        <v>165</v>
      </c>
      <c r="I230" s="277"/>
      <c r="J230" s="278">
        <f>ROUND(I230*H230,2)</f>
        <v>0</v>
      </c>
      <c r="K230" s="274" t="s">
        <v>19</v>
      </c>
      <c r="L230" s="279"/>
      <c r="M230" s="280" t="s">
        <v>19</v>
      </c>
      <c r="N230" s="281" t="s">
        <v>40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158</v>
      </c>
      <c r="AT230" s="225" t="s">
        <v>330</v>
      </c>
      <c r="AU230" s="225" t="s">
        <v>76</v>
      </c>
      <c r="AY230" s="19" t="s">
        <v>128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14</v>
      </c>
      <c r="BK230" s="226">
        <f>ROUND(I230*H230,2)</f>
        <v>0</v>
      </c>
      <c r="BL230" s="19" t="s">
        <v>135</v>
      </c>
      <c r="BM230" s="225" t="s">
        <v>659</v>
      </c>
    </row>
    <row r="231" s="14" customFormat="1">
      <c r="A231" s="14"/>
      <c r="B231" s="244"/>
      <c r="C231" s="245"/>
      <c r="D231" s="234" t="s">
        <v>139</v>
      </c>
      <c r="E231" s="246" t="s">
        <v>19</v>
      </c>
      <c r="F231" s="247" t="s">
        <v>660</v>
      </c>
      <c r="G231" s="245"/>
      <c r="H231" s="246" t="s">
        <v>19</v>
      </c>
      <c r="I231" s="248"/>
      <c r="J231" s="245"/>
      <c r="K231" s="245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139</v>
      </c>
      <c r="AU231" s="253" t="s">
        <v>76</v>
      </c>
      <c r="AV231" s="14" t="s">
        <v>14</v>
      </c>
      <c r="AW231" s="14" t="s">
        <v>31</v>
      </c>
      <c r="AX231" s="14" t="s">
        <v>69</v>
      </c>
      <c r="AY231" s="253" t="s">
        <v>128</v>
      </c>
    </row>
    <row r="232" s="13" customFormat="1">
      <c r="A232" s="13"/>
      <c r="B232" s="232"/>
      <c r="C232" s="233"/>
      <c r="D232" s="234" t="s">
        <v>139</v>
      </c>
      <c r="E232" s="235" t="s">
        <v>19</v>
      </c>
      <c r="F232" s="236" t="s">
        <v>661</v>
      </c>
      <c r="G232" s="233"/>
      <c r="H232" s="237">
        <v>165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139</v>
      </c>
      <c r="AU232" s="243" t="s">
        <v>76</v>
      </c>
      <c r="AV232" s="13" t="s">
        <v>76</v>
      </c>
      <c r="AW232" s="13" t="s">
        <v>31</v>
      </c>
      <c r="AX232" s="13" t="s">
        <v>69</v>
      </c>
      <c r="AY232" s="243" t="s">
        <v>128</v>
      </c>
    </row>
    <row r="233" s="15" customFormat="1">
      <c r="A233" s="15"/>
      <c r="B233" s="254"/>
      <c r="C233" s="255"/>
      <c r="D233" s="234" t="s">
        <v>139</v>
      </c>
      <c r="E233" s="256" t="s">
        <v>19</v>
      </c>
      <c r="F233" s="257" t="s">
        <v>147</v>
      </c>
      <c r="G233" s="255"/>
      <c r="H233" s="258">
        <v>165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4" t="s">
        <v>139</v>
      </c>
      <c r="AU233" s="264" t="s">
        <v>76</v>
      </c>
      <c r="AV233" s="15" t="s">
        <v>135</v>
      </c>
      <c r="AW233" s="15" t="s">
        <v>31</v>
      </c>
      <c r="AX233" s="15" t="s">
        <v>14</v>
      </c>
      <c r="AY233" s="264" t="s">
        <v>128</v>
      </c>
    </row>
    <row r="234" s="2" customFormat="1" ht="16.5" customHeight="1">
      <c r="A234" s="40"/>
      <c r="B234" s="41"/>
      <c r="C234" s="272" t="s">
        <v>264</v>
      </c>
      <c r="D234" s="272" t="s">
        <v>330</v>
      </c>
      <c r="E234" s="273" t="s">
        <v>662</v>
      </c>
      <c r="F234" s="274" t="s">
        <v>663</v>
      </c>
      <c r="G234" s="275" t="s">
        <v>151</v>
      </c>
      <c r="H234" s="276">
        <v>20</v>
      </c>
      <c r="I234" s="277"/>
      <c r="J234" s="278">
        <f>ROUND(I234*H234,2)</f>
        <v>0</v>
      </c>
      <c r="K234" s="274" t="s">
        <v>19</v>
      </c>
      <c r="L234" s="279"/>
      <c r="M234" s="280" t="s">
        <v>19</v>
      </c>
      <c r="N234" s="281" t="s">
        <v>40</v>
      </c>
      <c r="O234" s="86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158</v>
      </c>
      <c r="AT234" s="225" t="s">
        <v>330</v>
      </c>
      <c r="AU234" s="225" t="s">
        <v>76</v>
      </c>
      <c r="AY234" s="19" t="s">
        <v>128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14</v>
      </c>
      <c r="BK234" s="226">
        <f>ROUND(I234*H234,2)</f>
        <v>0</v>
      </c>
      <c r="BL234" s="19" t="s">
        <v>135</v>
      </c>
      <c r="BM234" s="225" t="s">
        <v>664</v>
      </c>
    </row>
    <row r="235" s="14" customFormat="1">
      <c r="A235" s="14"/>
      <c r="B235" s="244"/>
      <c r="C235" s="245"/>
      <c r="D235" s="234" t="s">
        <v>139</v>
      </c>
      <c r="E235" s="246" t="s">
        <v>19</v>
      </c>
      <c r="F235" s="247" t="s">
        <v>665</v>
      </c>
      <c r="G235" s="245"/>
      <c r="H235" s="246" t="s">
        <v>19</v>
      </c>
      <c r="I235" s="248"/>
      <c r="J235" s="245"/>
      <c r="K235" s="245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139</v>
      </c>
      <c r="AU235" s="253" t="s">
        <v>76</v>
      </c>
      <c r="AV235" s="14" t="s">
        <v>14</v>
      </c>
      <c r="AW235" s="14" t="s">
        <v>31</v>
      </c>
      <c r="AX235" s="14" t="s">
        <v>69</v>
      </c>
      <c r="AY235" s="253" t="s">
        <v>128</v>
      </c>
    </row>
    <row r="236" s="13" customFormat="1">
      <c r="A236" s="13"/>
      <c r="B236" s="232"/>
      <c r="C236" s="233"/>
      <c r="D236" s="234" t="s">
        <v>139</v>
      </c>
      <c r="E236" s="235" t="s">
        <v>19</v>
      </c>
      <c r="F236" s="236" t="s">
        <v>666</v>
      </c>
      <c r="G236" s="233"/>
      <c r="H236" s="237">
        <v>20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139</v>
      </c>
      <c r="AU236" s="243" t="s">
        <v>76</v>
      </c>
      <c r="AV236" s="13" t="s">
        <v>76</v>
      </c>
      <c r="AW236" s="13" t="s">
        <v>31</v>
      </c>
      <c r="AX236" s="13" t="s">
        <v>69</v>
      </c>
      <c r="AY236" s="243" t="s">
        <v>128</v>
      </c>
    </row>
    <row r="237" s="15" customFormat="1">
      <c r="A237" s="15"/>
      <c r="B237" s="254"/>
      <c r="C237" s="255"/>
      <c r="D237" s="234" t="s">
        <v>139</v>
      </c>
      <c r="E237" s="256" t="s">
        <v>19</v>
      </c>
      <c r="F237" s="257" t="s">
        <v>147</v>
      </c>
      <c r="G237" s="255"/>
      <c r="H237" s="258">
        <v>20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4" t="s">
        <v>139</v>
      </c>
      <c r="AU237" s="264" t="s">
        <v>76</v>
      </c>
      <c r="AV237" s="15" t="s">
        <v>135</v>
      </c>
      <c r="AW237" s="15" t="s">
        <v>31</v>
      </c>
      <c r="AX237" s="15" t="s">
        <v>14</v>
      </c>
      <c r="AY237" s="264" t="s">
        <v>128</v>
      </c>
    </row>
    <row r="238" s="2" customFormat="1" ht="16.5" customHeight="1">
      <c r="A238" s="40"/>
      <c r="B238" s="41"/>
      <c r="C238" s="272" t="s">
        <v>667</v>
      </c>
      <c r="D238" s="272" t="s">
        <v>330</v>
      </c>
      <c r="E238" s="273" t="s">
        <v>668</v>
      </c>
      <c r="F238" s="274" t="s">
        <v>669</v>
      </c>
      <c r="G238" s="275" t="s">
        <v>151</v>
      </c>
      <c r="H238" s="276">
        <v>3</v>
      </c>
      <c r="I238" s="277"/>
      <c r="J238" s="278">
        <f>ROUND(I238*H238,2)</f>
        <v>0</v>
      </c>
      <c r="K238" s="274" t="s">
        <v>19</v>
      </c>
      <c r="L238" s="279"/>
      <c r="M238" s="280" t="s">
        <v>19</v>
      </c>
      <c r="N238" s="281" t="s">
        <v>40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158</v>
      </c>
      <c r="AT238" s="225" t="s">
        <v>330</v>
      </c>
      <c r="AU238" s="225" t="s">
        <v>76</v>
      </c>
      <c r="AY238" s="19" t="s">
        <v>128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14</v>
      </c>
      <c r="BK238" s="226">
        <f>ROUND(I238*H238,2)</f>
        <v>0</v>
      </c>
      <c r="BL238" s="19" t="s">
        <v>135</v>
      </c>
      <c r="BM238" s="225" t="s">
        <v>670</v>
      </c>
    </row>
    <row r="239" s="2" customFormat="1" ht="16.5" customHeight="1">
      <c r="A239" s="40"/>
      <c r="B239" s="41"/>
      <c r="C239" s="272" t="s">
        <v>189</v>
      </c>
      <c r="D239" s="272" t="s">
        <v>330</v>
      </c>
      <c r="E239" s="273" t="s">
        <v>671</v>
      </c>
      <c r="F239" s="274" t="s">
        <v>672</v>
      </c>
      <c r="G239" s="275" t="s">
        <v>151</v>
      </c>
      <c r="H239" s="276">
        <v>7</v>
      </c>
      <c r="I239" s="277"/>
      <c r="J239" s="278">
        <f>ROUND(I239*H239,2)</f>
        <v>0</v>
      </c>
      <c r="K239" s="274" t="s">
        <v>19</v>
      </c>
      <c r="L239" s="279"/>
      <c r="M239" s="280" t="s">
        <v>19</v>
      </c>
      <c r="N239" s="281" t="s">
        <v>40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158</v>
      </c>
      <c r="AT239" s="225" t="s">
        <v>330</v>
      </c>
      <c r="AU239" s="225" t="s">
        <v>76</v>
      </c>
      <c r="AY239" s="19" t="s">
        <v>128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14</v>
      </c>
      <c r="BK239" s="226">
        <f>ROUND(I239*H239,2)</f>
        <v>0</v>
      </c>
      <c r="BL239" s="19" t="s">
        <v>135</v>
      </c>
      <c r="BM239" s="225" t="s">
        <v>673</v>
      </c>
    </row>
    <row r="240" s="2" customFormat="1" ht="16.5" customHeight="1">
      <c r="A240" s="40"/>
      <c r="B240" s="41"/>
      <c r="C240" s="272" t="s">
        <v>674</v>
      </c>
      <c r="D240" s="272" t="s">
        <v>330</v>
      </c>
      <c r="E240" s="273" t="s">
        <v>675</v>
      </c>
      <c r="F240" s="274" t="s">
        <v>676</v>
      </c>
      <c r="G240" s="275" t="s">
        <v>151</v>
      </c>
      <c r="H240" s="276">
        <v>10</v>
      </c>
      <c r="I240" s="277"/>
      <c r="J240" s="278">
        <f>ROUND(I240*H240,2)</f>
        <v>0</v>
      </c>
      <c r="K240" s="274" t="s">
        <v>19</v>
      </c>
      <c r="L240" s="279"/>
      <c r="M240" s="280" t="s">
        <v>19</v>
      </c>
      <c r="N240" s="281" t="s">
        <v>40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158</v>
      </c>
      <c r="AT240" s="225" t="s">
        <v>330</v>
      </c>
      <c r="AU240" s="225" t="s">
        <v>76</v>
      </c>
      <c r="AY240" s="19" t="s">
        <v>128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14</v>
      </c>
      <c r="BK240" s="226">
        <f>ROUND(I240*H240,2)</f>
        <v>0</v>
      </c>
      <c r="BL240" s="19" t="s">
        <v>135</v>
      </c>
      <c r="BM240" s="225" t="s">
        <v>677</v>
      </c>
    </row>
    <row r="241" s="2" customFormat="1" ht="16.5" customHeight="1">
      <c r="A241" s="40"/>
      <c r="B241" s="41"/>
      <c r="C241" s="272" t="s">
        <v>468</v>
      </c>
      <c r="D241" s="272" t="s">
        <v>330</v>
      </c>
      <c r="E241" s="273" t="s">
        <v>678</v>
      </c>
      <c r="F241" s="274" t="s">
        <v>679</v>
      </c>
      <c r="G241" s="275" t="s">
        <v>151</v>
      </c>
      <c r="H241" s="276">
        <v>8</v>
      </c>
      <c r="I241" s="277"/>
      <c r="J241" s="278">
        <f>ROUND(I241*H241,2)</f>
        <v>0</v>
      </c>
      <c r="K241" s="274" t="s">
        <v>19</v>
      </c>
      <c r="L241" s="279"/>
      <c r="M241" s="280" t="s">
        <v>19</v>
      </c>
      <c r="N241" s="281" t="s">
        <v>40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158</v>
      </c>
      <c r="AT241" s="225" t="s">
        <v>330</v>
      </c>
      <c r="AU241" s="225" t="s">
        <v>76</v>
      </c>
      <c r="AY241" s="19" t="s">
        <v>128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14</v>
      </c>
      <c r="BK241" s="226">
        <f>ROUND(I241*H241,2)</f>
        <v>0</v>
      </c>
      <c r="BL241" s="19" t="s">
        <v>135</v>
      </c>
      <c r="BM241" s="225" t="s">
        <v>680</v>
      </c>
    </row>
    <row r="242" s="2" customFormat="1" ht="16.5" customHeight="1">
      <c r="A242" s="40"/>
      <c r="B242" s="41"/>
      <c r="C242" s="272" t="s">
        <v>681</v>
      </c>
      <c r="D242" s="272" t="s">
        <v>330</v>
      </c>
      <c r="E242" s="273" t="s">
        <v>682</v>
      </c>
      <c r="F242" s="274" t="s">
        <v>683</v>
      </c>
      <c r="G242" s="275" t="s">
        <v>151</v>
      </c>
      <c r="H242" s="276">
        <v>3</v>
      </c>
      <c r="I242" s="277"/>
      <c r="J242" s="278">
        <f>ROUND(I242*H242,2)</f>
        <v>0</v>
      </c>
      <c r="K242" s="274" t="s">
        <v>19</v>
      </c>
      <c r="L242" s="279"/>
      <c r="M242" s="280" t="s">
        <v>19</v>
      </c>
      <c r="N242" s="281" t="s">
        <v>40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158</v>
      </c>
      <c r="AT242" s="225" t="s">
        <v>330</v>
      </c>
      <c r="AU242" s="225" t="s">
        <v>76</v>
      </c>
      <c r="AY242" s="19" t="s">
        <v>128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14</v>
      </c>
      <c r="BK242" s="226">
        <f>ROUND(I242*H242,2)</f>
        <v>0</v>
      </c>
      <c r="BL242" s="19" t="s">
        <v>135</v>
      </c>
      <c r="BM242" s="225" t="s">
        <v>684</v>
      </c>
    </row>
    <row r="243" s="2" customFormat="1" ht="16.5" customHeight="1">
      <c r="A243" s="40"/>
      <c r="B243" s="41"/>
      <c r="C243" s="272" t="s">
        <v>471</v>
      </c>
      <c r="D243" s="272" t="s">
        <v>330</v>
      </c>
      <c r="E243" s="273" t="s">
        <v>685</v>
      </c>
      <c r="F243" s="274" t="s">
        <v>686</v>
      </c>
      <c r="G243" s="275" t="s">
        <v>151</v>
      </c>
      <c r="H243" s="276">
        <v>1</v>
      </c>
      <c r="I243" s="277"/>
      <c r="J243" s="278">
        <f>ROUND(I243*H243,2)</f>
        <v>0</v>
      </c>
      <c r="K243" s="274" t="s">
        <v>19</v>
      </c>
      <c r="L243" s="279"/>
      <c r="M243" s="280" t="s">
        <v>19</v>
      </c>
      <c r="N243" s="281" t="s">
        <v>40</v>
      </c>
      <c r="O243" s="86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158</v>
      </c>
      <c r="AT243" s="225" t="s">
        <v>330</v>
      </c>
      <c r="AU243" s="225" t="s">
        <v>76</v>
      </c>
      <c r="AY243" s="19" t="s">
        <v>128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14</v>
      </c>
      <c r="BK243" s="226">
        <f>ROUND(I243*H243,2)</f>
        <v>0</v>
      </c>
      <c r="BL243" s="19" t="s">
        <v>135</v>
      </c>
      <c r="BM243" s="225" t="s">
        <v>687</v>
      </c>
    </row>
    <row r="244" s="2" customFormat="1" ht="16.5" customHeight="1">
      <c r="A244" s="40"/>
      <c r="B244" s="41"/>
      <c r="C244" s="272" t="s">
        <v>688</v>
      </c>
      <c r="D244" s="272" t="s">
        <v>330</v>
      </c>
      <c r="E244" s="273" t="s">
        <v>689</v>
      </c>
      <c r="F244" s="274" t="s">
        <v>690</v>
      </c>
      <c r="G244" s="275" t="s">
        <v>151</v>
      </c>
      <c r="H244" s="276">
        <v>1</v>
      </c>
      <c r="I244" s="277"/>
      <c r="J244" s="278">
        <f>ROUND(I244*H244,2)</f>
        <v>0</v>
      </c>
      <c r="K244" s="274" t="s">
        <v>19</v>
      </c>
      <c r="L244" s="279"/>
      <c r="M244" s="280" t="s">
        <v>19</v>
      </c>
      <c r="N244" s="281" t="s">
        <v>40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158</v>
      </c>
      <c r="AT244" s="225" t="s">
        <v>330</v>
      </c>
      <c r="AU244" s="225" t="s">
        <v>76</v>
      </c>
      <c r="AY244" s="19" t="s">
        <v>128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14</v>
      </c>
      <c r="BK244" s="226">
        <f>ROUND(I244*H244,2)</f>
        <v>0</v>
      </c>
      <c r="BL244" s="19" t="s">
        <v>135</v>
      </c>
      <c r="BM244" s="225" t="s">
        <v>691</v>
      </c>
    </row>
    <row r="245" s="2" customFormat="1" ht="33" customHeight="1">
      <c r="A245" s="40"/>
      <c r="B245" s="41"/>
      <c r="C245" s="214" t="s">
        <v>474</v>
      </c>
      <c r="D245" s="214" t="s">
        <v>130</v>
      </c>
      <c r="E245" s="215" t="s">
        <v>692</v>
      </c>
      <c r="F245" s="216" t="s">
        <v>693</v>
      </c>
      <c r="G245" s="217" t="s">
        <v>204</v>
      </c>
      <c r="H245" s="218">
        <v>1</v>
      </c>
      <c r="I245" s="219"/>
      <c r="J245" s="220">
        <f>ROUND(I245*H245,2)</f>
        <v>0</v>
      </c>
      <c r="K245" s="216" t="s">
        <v>19</v>
      </c>
      <c r="L245" s="46"/>
      <c r="M245" s="221" t="s">
        <v>19</v>
      </c>
      <c r="N245" s="222" t="s">
        <v>40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135</v>
      </c>
      <c r="AT245" s="225" t="s">
        <v>130</v>
      </c>
      <c r="AU245" s="225" t="s">
        <v>76</v>
      </c>
      <c r="AY245" s="19" t="s">
        <v>128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14</v>
      </c>
      <c r="BK245" s="226">
        <f>ROUND(I245*H245,2)</f>
        <v>0</v>
      </c>
      <c r="BL245" s="19" t="s">
        <v>135</v>
      </c>
      <c r="BM245" s="225" t="s">
        <v>694</v>
      </c>
    </row>
    <row r="246" s="12" customFormat="1" ht="22.8" customHeight="1">
      <c r="A246" s="12"/>
      <c r="B246" s="198"/>
      <c r="C246" s="199"/>
      <c r="D246" s="200" t="s">
        <v>68</v>
      </c>
      <c r="E246" s="212" t="s">
        <v>393</v>
      </c>
      <c r="F246" s="212" t="s">
        <v>394</v>
      </c>
      <c r="G246" s="199"/>
      <c r="H246" s="199"/>
      <c r="I246" s="202"/>
      <c r="J246" s="213">
        <f>BK246</f>
        <v>0</v>
      </c>
      <c r="K246" s="199"/>
      <c r="L246" s="204"/>
      <c r="M246" s="205"/>
      <c r="N246" s="206"/>
      <c r="O246" s="206"/>
      <c r="P246" s="207">
        <f>SUM(P247:P248)</f>
        <v>0</v>
      </c>
      <c r="Q246" s="206"/>
      <c r="R246" s="207">
        <f>SUM(R247:R248)</f>
        <v>0</v>
      </c>
      <c r="S246" s="206"/>
      <c r="T246" s="208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9" t="s">
        <v>14</v>
      </c>
      <c r="AT246" s="210" t="s">
        <v>68</v>
      </c>
      <c r="AU246" s="210" t="s">
        <v>14</v>
      </c>
      <c r="AY246" s="209" t="s">
        <v>128</v>
      </c>
      <c r="BK246" s="211">
        <f>SUM(BK247:BK248)</f>
        <v>0</v>
      </c>
    </row>
    <row r="247" s="2" customFormat="1" ht="24.15" customHeight="1">
      <c r="A247" s="40"/>
      <c r="B247" s="41"/>
      <c r="C247" s="214" t="s">
        <v>695</v>
      </c>
      <c r="D247" s="214" t="s">
        <v>130</v>
      </c>
      <c r="E247" s="215" t="s">
        <v>696</v>
      </c>
      <c r="F247" s="216" t="s">
        <v>697</v>
      </c>
      <c r="G247" s="217" t="s">
        <v>214</v>
      </c>
      <c r="H247" s="218">
        <v>174.25800000000001</v>
      </c>
      <c r="I247" s="219"/>
      <c r="J247" s="220">
        <f>ROUND(I247*H247,2)</f>
        <v>0</v>
      </c>
      <c r="K247" s="216" t="s">
        <v>134</v>
      </c>
      <c r="L247" s="46"/>
      <c r="M247" s="221" t="s">
        <v>19</v>
      </c>
      <c r="N247" s="222" t="s">
        <v>40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135</v>
      </c>
      <c r="AT247" s="225" t="s">
        <v>130</v>
      </c>
      <c r="AU247" s="225" t="s">
        <v>76</v>
      </c>
      <c r="AY247" s="19" t="s">
        <v>128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14</v>
      </c>
      <c r="BK247" s="226">
        <f>ROUND(I247*H247,2)</f>
        <v>0</v>
      </c>
      <c r="BL247" s="19" t="s">
        <v>135</v>
      </c>
      <c r="BM247" s="225" t="s">
        <v>698</v>
      </c>
    </row>
    <row r="248" s="2" customFormat="1">
      <c r="A248" s="40"/>
      <c r="B248" s="41"/>
      <c r="C248" s="42"/>
      <c r="D248" s="227" t="s">
        <v>137</v>
      </c>
      <c r="E248" s="42"/>
      <c r="F248" s="228" t="s">
        <v>699</v>
      </c>
      <c r="G248" s="42"/>
      <c r="H248" s="42"/>
      <c r="I248" s="229"/>
      <c r="J248" s="42"/>
      <c r="K248" s="42"/>
      <c r="L248" s="46"/>
      <c r="M248" s="265"/>
      <c r="N248" s="266"/>
      <c r="O248" s="267"/>
      <c r="P248" s="267"/>
      <c r="Q248" s="267"/>
      <c r="R248" s="267"/>
      <c r="S248" s="267"/>
      <c r="T248" s="268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137</v>
      </c>
      <c r="AU248" s="19" t="s">
        <v>76</v>
      </c>
    </row>
    <row r="249" s="2" customFormat="1" ht="6.96" customHeight="1">
      <c r="A249" s="40"/>
      <c r="B249" s="61"/>
      <c r="C249" s="62"/>
      <c r="D249" s="62"/>
      <c r="E249" s="62"/>
      <c r="F249" s="62"/>
      <c r="G249" s="62"/>
      <c r="H249" s="62"/>
      <c r="I249" s="62"/>
      <c r="J249" s="62"/>
      <c r="K249" s="62"/>
      <c r="L249" s="46"/>
      <c r="M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</row>
  </sheetData>
  <sheetProtection sheet="1" autoFilter="0" formatColumns="0" formatRows="0" objects="1" scenarios="1" spinCount="100000" saltValue="qCWANF/88j+kijHZCcZVRHceGs76Et/G5G7J1n5nhbHvG/ZJTH/txjF2EyIGC0W/MBTT4wqcfvhJn7KX1c8/5A==" hashValue="Li/jyINcPc2ecf51kI7bo6SWMxhVRr2vmX9BUv+MvVoJ8chELMLH3XHa2R6jns5TdOm8xARatjERCcr3/tnkYg==" algorithmName="SHA-512" password="CC35"/>
  <autoFilter ref="C87:K24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6_01/181351113"/>
    <hyperlink ref="F98" r:id="rId2" display="https://podminky.urs.cz/item/CS_URS_2026_01/181351114"/>
    <hyperlink ref="F116" r:id="rId3" display="https://podminky.urs.cz/item/CS_URS_2026_01/181451131"/>
    <hyperlink ref="F125" r:id="rId4" display="https://podminky.urs.cz/item/CS_URS_2026_01/184701111"/>
    <hyperlink ref="F130" r:id="rId5" display="https://podminky.urs.cz/item/CS_URS_2026_01/183101221"/>
    <hyperlink ref="F134" r:id="rId6" display="https://podminky.urs.cz/item/CS_URS_2026_01/184102116"/>
    <hyperlink ref="F138" r:id="rId7" display="https://podminky.urs.cz/item/CS_URS_2026_01/184215412"/>
    <hyperlink ref="F143" r:id="rId8" display="https://podminky.urs.cz/item/CS_URS_2026_01/184911421"/>
    <hyperlink ref="F154" r:id="rId9" display="https://podminky.urs.cz/item/CS_URS_2026_01/184801121"/>
    <hyperlink ref="F156" r:id="rId10" display="https://podminky.urs.cz/item/CS_URS_2026_01/185803211"/>
    <hyperlink ref="F158" r:id="rId11" display="https://podminky.urs.cz/item/CS_URS_2026_01/184501121"/>
    <hyperlink ref="F162" r:id="rId12" display="https://podminky.urs.cz/item/CS_URS_2026_01/185804312"/>
    <hyperlink ref="F171" r:id="rId13" display="https://podminky.urs.cz/item/CS_URS_2026_01/185851121"/>
    <hyperlink ref="F173" r:id="rId14" display="https://podminky.urs.cz/item/CS_URS_2026_01/185851129"/>
    <hyperlink ref="F248" r:id="rId15" display="https://podminky.urs.cz/item/CS_URS_2026_01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76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Revitalizace areálu u rybníka Stráž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23.2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700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10. 6. 2026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32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33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35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37</v>
      </c>
      <c r="G34" s="40"/>
      <c r="H34" s="40"/>
      <c r="I34" s="156" t="s">
        <v>36</v>
      </c>
      <c r="J34" s="156" t="s">
        <v>38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39</v>
      </c>
      <c r="E35" s="144" t="s">
        <v>40</v>
      </c>
      <c r="F35" s="158">
        <f>ROUND((SUM(BE87:BE97)),  2)</f>
        <v>0</v>
      </c>
      <c r="G35" s="40"/>
      <c r="H35" s="40"/>
      <c r="I35" s="159">
        <v>0.20999999999999999</v>
      </c>
      <c r="J35" s="158">
        <f>ROUND(((SUM(BE87:BE97))*I35),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41</v>
      </c>
      <c r="F36" s="158">
        <f>ROUND((SUM(BF87:BF97)),  2)</f>
        <v>0</v>
      </c>
      <c r="G36" s="40"/>
      <c r="H36" s="40"/>
      <c r="I36" s="159">
        <v>0.12</v>
      </c>
      <c r="J36" s="158">
        <f>ROUND(((SUM(BF87:BF97))*I36),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42</v>
      </c>
      <c r="F37" s="158">
        <f>ROUND((SUM(BG87:BG97)),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43</v>
      </c>
      <c r="F38" s="158">
        <f>ROUND((SUM(BH87:BH97)),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44</v>
      </c>
      <c r="F39" s="158">
        <f>ROUND((SUM(BI87:BI97)),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45</v>
      </c>
      <c r="E41" s="162"/>
      <c r="F41" s="162"/>
      <c r="G41" s="163" t="s">
        <v>46</v>
      </c>
      <c r="H41" s="164" t="s">
        <v>47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Revitalizace areálu u rybníka Stráž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 - Ostatní a vedlejší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10. 6. 2026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30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32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103</v>
      </c>
      <c r="D61" s="173"/>
      <c r="E61" s="173"/>
      <c r="F61" s="173"/>
      <c r="G61" s="173"/>
      <c r="H61" s="173"/>
      <c r="I61" s="173"/>
      <c r="J61" s="174" t="s">
        <v>104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67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105</v>
      </c>
    </row>
    <row r="64" s="9" customFormat="1" ht="24.96" customHeight="1">
      <c r="A64" s="9"/>
      <c r="B64" s="176"/>
      <c r="C64" s="177"/>
      <c r="D64" s="178" t="s">
        <v>701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702</v>
      </c>
      <c r="E65" s="179"/>
      <c r="F65" s="179"/>
      <c r="G65" s="179"/>
      <c r="H65" s="179"/>
      <c r="I65" s="179"/>
      <c r="J65" s="180">
        <f>J92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113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Revitalizace areálu u rybníka Stráž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98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23.25" customHeight="1">
      <c r="A77" s="40"/>
      <c r="B77" s="41"/>
      <c r="C77" s="42"/>
      <c r="D77" s="42"/>
      <c r="E77" s="171" t="s">
        <v>99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100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VRN - Ostatní a vedlejší náklady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 xml:space="preserve"> </v>
      </c>
      <c r="G81" s="42"/>
      <c r="H81" s="42"/>
      <c r="I81" s="34" t="s">
        <v>23</v>
      </c>
      <c r="J81" s="74" t="str">
        <f>IF(J14="","",J14)</f>
        <v>10. 6. 2026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 xml:space="preserve"> </v>
      </c>
      <c r="G83" s="42"/>
      <c r="H83" s="42"/>
      <c r="I83" s="34" t="s">
        <v>30</v>
      </c>
      <c r="J83" s="38" t="str">
        <f>E23</f>
        <v xml:space="preserve"> 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28</v>
      </c>
      <c r="D84" s="42"/>
      <c r="E84" s="42"/>
      <c r="F84" s="29" t="str">
        <f>IF(E20="","",E20)</f>
        <v>Vyplň údaj</v>
      </c>
      <c r="G84" s="42"/>
      <c r="H84" s="42"/>
      <c r="I84" s="34" t="s">
        <v>32</v>
      </c>
      <c r="J84" s="38" t="str">
        <f>E26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114</v>
      </c>
      <c r="D86" s="190" t="s">
        <v>54</v>
      </c>
      <c r="E86" s="190" t="s">
        <v>50</v>
      </c>
      <c r="F86" s="190" t="s">
        <v>51</v>
      </c>
      <c r="G86" s="190" t="s">
        <v>115</v>
      </c>
      <c r="H86" s="190" t="s">
        <v>116</v>
      </c>
      <c r="I86" s="190" t="s">
        <v>117</v>
      </c>
      <c r="J86" s="190" t="s">
        <v>104</v>
      </c>
      <c r="K86" s="191" t="s">
        <v>118</v>
      </c>
      <c r="L86" s="192"/>
      <c r="M86" s="94" t="s">
        <v>19</v>
      </c>
      <c r="N86" s="95" t="s">
        <v>39</v>
      </c>
      <c r="O86" s="95" t="s">
        <v>119</v>
      </c>
      <c r="P86" s="95" t="s">
        <v>120</v>
      </c>
      <c r="Q86" s="95" t="s">
        <v>121</v>
      </c>
      <c r="R86" s="95" t="s">
        <v>122</v>
      </c>
      <c r="S86" s="95" t="s">
        <v>123</v>
      </c>
      <c r="T86" s="96" t="s">
        <v>124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125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P88+P92</f>
        <v>0</v>
      </c>
      <c r="Q87" s="98"/>
      <c r="R87" s="195">
        <f>R88+R92</f>
        <v>0</v>
      </c>
      <c r="S87" s="98"/>
      <c r="T87" s="196">
        <f>T88+T92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68</v>
      </c>
      <c r="AU87" s="19" t="s">
        <v>105</v>
      </c>
      <c r="BK87" s="197">
        <f>BK88+BK92</f>
        <v>0</v>
      </c>
    </row>
    <row r="88" s="12" customFormat="1" ht="25.92" customHeight="1">
      <c r="A88" s="12"/>
      <c r="B88" s="198"/>
      <c r="C88" s="199"/>
      <c r="D88" s="200" t="s">
        <v>68</v>
      </c>
      <c r="E88" s="201" t="s">
        <v>284</v>
      </c>
      <c r="F88" s="201" t="s">
        <v>703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SUM(P89:P91)</f>
        <v>0</v>
      </c>
      <c r="Q88" s="206"/>
      <c r="R88" s="207">
        <f>SUM(R89:R91)</f>
        <v>0</v>
      </c>
      <c r="S88" s="206"/>
      <c r="T88" s="208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14</v>
      </c>
      <c r="AT88" s="210" t="s">
        <v>68</v>
      </c>
      <c r="AU88" s="210" t="s">
        <v>69</v>
      </c>
      <c r="AY88" s="209" t="s">
        <v>128</v>
      </c>
      <c r="BK88" s="211">
        <f>SUM(BK89:BK91)</f>
        <v>0</v>
      </c>
    </row>
    <row r="89" s="2" customFormat="1" ht="24.15" customHeight="1">
      <c r="A89" s="40"/>
      <c r="B89" s="41"/>
      <c r="C89" s="214" t="s">
        <v>14</v>
      </c>
      <c r="D89" s="214" t="s">
        <v>130</v>
      </c>
      <c r="E89" s="215" t="s">
        <v>704</v>
      </c>
      <c r="F89" s="216" t="s">
        <v>705</v>
      </c>
      <c r="G89" s="217" t="s">
        <v>706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40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135</v>
      </c>
      <c r="AT89" s="225" t="s">
        <v>130</v>
      </c>
      <c r="AU89" s="225" t="s">
        <v>14</v>
      </c>
      <c r="AY89" s="19" t="s">
        <v>128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14</v>
      </c>
      <c r="BK89" s="226">
        <f>ROUND(I89*H89,2)</f>
        <v>0</v>
      </c>
      <c r="BL89" s="19" t="s">
        <v>135</v>
      </c>
      <c r="BM89" s="225" t="s">
        <v>76</v>
      </c>
    </row>
    <row r="90" s="2" customFormat="1" ht="24.15" customHeight="1">
      <c r="A90" s="40"/>
      <c r="B90" s="41"/>
      <c r="C90" s="214" t="s">
        <v>76</v>
      </c>
      <c r="D90" s="214" t="s">
        <v>130</v>
      </c>
      <c r="E90" s="215" t="s">
        <v>707</v>
      </c>
      <c r="F90" s="216" t="s">
        <v>708</v>
      </c>
      <c r="G90" s="217" t="s">
        <v>706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40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135</v>
      </c>
      <c r="AT90" s="225" t="s">
        <v>130</v>
      </c>
      <c r="AU90" s="225" t="s">
        <v>14</v>
      </c>
      <c r="AY90" s="19" t="s">
        <v>128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14</v>
      </c>
      <c r="BK90" s="226">
        <f>ROUND(I90*H90,2)</f>
        <v>0</v>
      </c>
      <c r="BL90" s="19" t="s">
        <v>135</v>
      </c>
      <c r="BM90" s="225" t="s">
        <v>135</v>
      </c>
    </row>
    <row r="91" s="2" customFormat="1" ht="24.15" customHeight="1">
      <c r="A91" s="40"/>
      <c r="B91" s="41"/>
      <c r="C91" s="214" t="s">
        <v>148</v>
      </c>
      <c r="D91" s="214" t="s">
        <v>130</v>
      </c>
      <c r="E91" s="215" t="s">
        <v>709</v>
      </c>
      <c r="F91" s="216" t="s">
        <v>710</v>
      </c>
      <c r="G91" s="217" t="s">
        <v>706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40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135</v>
      </c>
      <c r="AT91" s="225" t="s">
        <v>130</v>
      </c>
      <c r="AU91" s="225" t="s">
        <v>14</v>
      </c>
      <c r="AY91" s="19" t="s">
        <v>128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14</v>
      </c>
      <c r="BK91" s="226">
        <f>ROUND(I91*H91,2)</f>
        <v>0</v>
      </c>
      <c r="BL91" s="19" t="s">
        <v>135</v>
      </c>
      <c r="BM91" s="225" t="s">
        <v>152</v>
      </c>
    </row>
    <row r="92" s="12" customFormat="1" ht="25.92" customHeight="1">
      <c r="A92" s="12"/>
      <c r="B92" s="198"/>
      <c r="C92" s="199"/>
      <c r="D92" s="200" t="s">
        <v>68</v>
      </c>
      <c r="E92" s="201" t="s">
        <v>711</v>
      </c>
      <c r="F92" s="201" t="s">
        <v>712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SUM(P93:P97)</f>
        <v>0</v>
      </c>
      <c r="Q92" s="206"/>
      <c r="R92" s="207">
        <f>SUM(R93:R97)</f>
        <v>0</v>
      </c>
      <c r="S92" s="206"/>
      <c r="T92" s="208">
        <f>SUM(T93:T97)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14</v>
      </c>
      <c r="AT92" s="210" t="s">
        <v>68</v>
      </c>
      <c r="AU92" s="210" t="s">
        <v>69</v>
      </c>
      <c r="AY92" s="209" t="s">
        <v>128</v>
      </c>
      <c r="BK92" s="211">
        <f>SUM(BK93:BK97)</f>
        <v>0</v>
      </c>
    </row>
    <row r="93" s="2" customFormat="1" ht="24.15" customHeight="1">
      <c r="A93" s="40"/>
      <c r="B93" s="41"/>
      <c r="C93" s="214" t="s">
        <v>135</v>
      </c>
      <c r="D93" s="214" t="s">
        <v>130</v>
      </c>
      <c r="E93" s="215" t="s">
        <v>713</v>
      </c>
      <c r="F93" s="216" t="s">
        <v>714</v>
      </c>
      <c r="G93" s="217" t="s">
        <v>706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40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135</v>
      </c>
      <c r="AT93" s="225" t="s">
        <v>130</v>
      </c>
      <c r="AU93" s="225" t="s">
        <v>14</v>
      </c>
      <c r="AY93" s="19" t="s">
        <v>128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14</v>
      </c>
      <c r="BK93" s="226">
        <f>ROUND(I93*H93,2)</f>
        <v>0</v>
      </c>
      <c r="BL93" s="19" t="s">
        <v>135</v>
      </c>
      <c r="BM93" s="225" t="s">
        <v>158</v>
      </c>
    </row>
    <row r="94" s="2" customFormat="1" ht="24.15" customHeight="1">
      <c r="A94" s="40"/>
      <c r="B94" s="41"/>
      <c r="C94" s="214" t="s">
        <v>161</v>
      </c>
      <c r="D94" s="214" t="s">
        <v>130</v>
      </c>
      <c r="E94" s="215" t="s">
        <v>715</v>
      </c>
      <c r="F94" s="216" t="s">
        <v>716</v>
      </c>
      <c r="G94" s="217" t="s">
        <v>706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40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135</v>
      </c>
      <c r="AT94" s="225" t="s">
        <v>130</v>
      </c>
      <c r="AU94" s="225" t="s">
        <v>14</v>
      </c>
      <c r="AY94" s="19" t="s">
        <v>128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14</v>
      </c>
      <c r="BK94" s="226">
        <f>ROUND(I94*H94,2)</f>
        <v>0</v>
      </c>
      <c r="BL94" s="19" t="s">
        <v>135</v>
      </c>
      <c r="BM94" s="225" t="s">
        <v>164</v>
      </c>
    </row>
    <row r="95" s="2" customFormat="1" ht="24.15" customHeight="1">
      <c r="A95" s="40"/>
      <c r="B95" s="41"/>
      <c r="C95" s="214" t="s">
        <v>152</v>
      </c>
      <c r="D95" s="214" t="s">
        <v>130</v>
      </c>
      <c r="E95" s="215" t="s">
        <v>717</v>
      </c>
      <c r="F95" s="216" t="s">
        <v>718</v>
      </c>
      <c r="G95" s="217" t="s">
        <v>706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40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135</v>
      </c>
      <c r="AT95" s="225" t="s">
        <v>130</v>
      </c>
      <c r="AU95" s="225" t="s">
        <v>14</v>
      </c>
      <c r="AY95" s="19" t="s">
        <v>128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14</v>
      </c>
      <c r="BK95" s="226">
        <f>ROUND(I95*H95,2)</f>
        <v>0</v>
      </c>
      <c r="BL95" s="19" t="s">
        <v>135</v>
      </c>
      <c r="BM95" s="225" t="s">
        <v>8</v>
      </c>
    </row>
    <row r="96" s="2" customFormat="1" ht="24.15" customHeight="1">
      <c r="A96" s="40"/>
      <c r="B96" s="41"/>
      <c r="C96" s="214" t="s">
        <v>314</v>
      </c>
      <c r="D96" s="214" t="s">
        <v>130</v>
      </c>
      <c r="E96" s="215" t="s">
        <v>719</v>
      </c>
      <c r="F96" s="216" t="s">
        <v>720</v>
      </c>
      <c r="G96" s="217" t="s">
        <v>706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40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135</v>
      </c>
      <c r="AT96" s="225" t="s">
        <v>130</v>
      </c>
      <c r="AU96" s="225" t="s">
        <v>14</v>
      </c>
      <c r="AY96" s="19" t="s">
        <v>128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14</v>
      </c>
      <c r="BK96" s="226">
        <f>ROUND(I96*H96,2)</f>
        <v>0</v>
      </c>
      <c r="BL96" s="19" t="s">
        <v>135</v>
      </c>
      <c r="BM96" s="225" t="s">
        <v>172</v>
      </c>
    </row>
    <row r="97" s="2" customFormat="1" ht="24.15" customHeight="1">
      <c r="A97" s="40"/>
      <c r="B97" s="41"/>
      <c r="C97" s="214" t="s">
        <v>158</v>
      </c>
      <c r="D97" s="214" t="s">
        <v>130</v>
      </c>
      <c r="E97" s="215" t="s">
        <v>721</v>
      </c>
      <c r="F97" s="216" t="s">
        <v>722</v>
      </c>
      <c r="G97" s="217" t="s">
        <v>706</v>
      </c>
      <c r="H97" s="218">
        <v>1</v>
      </c>
      <c r="I97" s="219"/>
      <c r="J97" s="220">
        <f>ROUND(I97*H97,2)</f>
        <v>0</v>
      </c>
      <c r="K97" s="216" t="s">
        <v>19</v>
      </c>
      <c r="L97" s="46"/>
      <c r="M97" s="283" t="s">
        <v>19</v>
      </c>
      <c r="N97" s="284" t="s">
        <v>40</v>
      </c>
      <c r="O97" s="267"/>
      <c r="P97" s="285">
        <f>O97*H97</f>
        <v>0</v>
      </c>
      <c r="Q97" s="285">
        <v>0</v>
      </c>
      <c r="R97" s="285">
        <f>Q97*H97</f>
        <v>0</v>
      </c>
      <c r="S97" s="285">
        <v>0</v>
      </c>
      <c r="T97" s="28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135</v>
      </c>
      <c r="AT97" s="225" t="s">
        <v>130</v>
      </c>
      <c r="AU97" s="225" t="s">
        <v>14</v>
      </c>
      <c r="AY97" s="19" t="s">
        <v>128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14</v>
      </c>
      <c r="BK97" s="226">
        <f>ROUND(I97*H97,2)</f>
        <v>0</v>
      </c>
      <c r="BL97" s="19" t="s">
        <v>135</v>
      </c>
      <c r="BM97" s="225" t="s">
        <v>180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rc27jCvnLuazZslnDbuXtJykjLzeP8hI2I+vLnaf6UIwdhYhv/yWkzDymFSfhRcrEijaNI/9HhO8Rw5DKO9e8A==" hashValue="Fb+Hx6xKbL+F06YfpbQQQCHYcWIAFpMlesUjokG/x0+n0GemeVxjpXCot8A8SHabhiKfRVCISY1ELtQK1drb4Q==" algorithmName="SHA-512" password="CC35"/>
  <autoFilter ref="C86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723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724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725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726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727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728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729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730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731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732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733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74</v>
      </c>
      <c r="F18" s="298" t="s">
        <v>734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735</v>
      </c>
      <c r="F19" s="298" t="s">
        <v>736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737</v>
      </c>
      <c r="F20" s="298" t="s">
        <v>738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739</v>
      </c>
      <c r="F21" s="298" t="s">
        <v>740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741</v>
      </c>
      <c r="F22" s="298" t="s">
        <v>742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80</v>
      </c>
      <c r="F23" s="298" t="s">
        <v>743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744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745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746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747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748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749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750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751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752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114</v>
      </c>
      <c r="F36" s="298"/>
      <c r="G36" s="298" t="s">
        <v>753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754</v>
      </c>
      <c r="F37" s="298"/>
      <c r="G37" s="298" t="s">
        <v>755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50</v>
      </c>
      <c r="F38" s="298"/>
      <c r="G38" s="298" t="s">
        <v>756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51</v>
      </c>
      <c r="F39" s="298"/>
      <c r="G39" s="298" t="s">
        <v>757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115</v>
      </c>
      <c r="F40" s="298"/>
      <c r="G40" s="298" t="s">
        <v>758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116</v>
      </c>
      <c r="F41" s="298"/>
      <c r="G41" s="298" t="s">
        <v>759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760</v>
      </c>
      <c r="F42" s="298"/>
      <c r="G42" s="298" t="s">
        <v>761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762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763</v>
      </c>
      <c r="F44" s="298"/>
      <c r="G44" s="298" t="s">
        <v>764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118</v>
      </c>
      <c r="F45" s="298"/>
      <c r="G45" s="298" t="s">
        <v>765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766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767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768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769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770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771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772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773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774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775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776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777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778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779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780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781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782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783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784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785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786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787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788</v>
      </c>
      <c r="D76" s="316"/>
      <c r="E76" s="316"/>
      <c r="F76" s="316" t="s">
        <v>789</v>
      </c>
      <c r="G76" s="317"/>
      <c r="H76" s="316" t="s">
        <v>51</v>
      </c>
      <c r="I76" s="316" t="s">
        <v>54</v>
      </c>
      <c r="J76" s="316" t="s">
        <v>790</v>
      </c>
      <c r="K76" s="315"/>
    </row>
    <row r="77" s="1" customFormat="1" ht="17.25" customHeight="1">
      <c r="B77" s="313"/>
      <c r="C77" s="318" t="s">
        <v>791</v>
      </c>
      <c r="D77" s="318"/>
      <c r="E77" s="318"/>
      <c r="F77" s="319" t="s">
        <v>792</v>
      </c>
      <c r="G77" s="320"/>
      <c r="H77" s="318"/>
      <c r="I77" s="318"/>
      <c r="J77" s="318" t="s">
        <v>793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50</v>
      </c>
      <c r="D79" s="323"/>
      <c r="E79" s="323"/>
      <c r="F79" s="324" t="s">
        <v>794</v>
      </c>
      <c r="G79" s="325"/>
      <c r="H79" s="301" t="s">
        <v>795</v>
      </c>
      <c r="I79" s="301" t="s">
        <v>796</v>
      </c>
      <c r="J79" s="301">
        <v>20</v>
      </c>
      <c r="K79" s="315"/>
    </row>
    <row r="80" s="1" customFormat="1" ht="15" customHeight="1">
      <c r="B80" s="313"/>
      <c r="C80" s="301" t="s">
        <v>797</v>
      </c>
      <c r="D80" s="301"/>
      <c r="E80" s="301"/>
      <c r="F80" s="324" t="s">
        <v>794</v>
      </c>
      <c r="G80" s="325"/>
      <c r="H80" s="301" t="s">
        <v>798</v>
      </c>
      <c r="I80" s="301" t="s">
        <v>796</v>
      </c>
      <c r="J80" s="301">
        <v>120</v>
      </c>
      <c r="K80" s="315"/>
    </row>
    <row r="81" s="1" customFormat="1" ht="15" customHeight="1">
      <c r="B81" s="326"/>
      <c r="C81" s="301" t="s">
        <v>799</v>
      </c>
      <c r="D81" s="301"/>
      <c r="E81" s="301"/>
      <c r="F81" s="324" t="s">
        <v>800</v>
      </c>
      <c r="G81" s="325"/>
      <c r="H81" s="301" t="s">
        <v>801</v>
      </c>
      <c r="I81" s="301" t="s">
        <v>796</v>
      </c>
      <c r="J81" s="301">
        <v>50</v>
      </c>
      <c r="K81" s="315"/>
    </row>
    <row r="82" s="1" customFormat="1" ht="15" customHeight="1">
      <c r="B82" s="326"/>
      <c r="C82" s="301" t="s">
        <v>802</v>
      </c>
      <c r="D82" s="301"/>
      <c r="E82" s="301"/>
      <c r="F82" s="324" t="s">
        <v>794</v>
      </c>
      <c r="G82" s="325"/>
      <c r="H82" s="301" t="s">
        <v>803</v>
      </c>
      <c r="I82" s="301" t="s">
        <v>804</v>
      </c>
      <c r="J82" s="301"/>
      <c r="K82" s="315"/>
    </row>
    <row r="83" s="1" customFormat="1" ht="15" customHeight="1">
      <c r="B83" s="326"/>
      <c r="C83" s="327" t="s">
        <v>805</v>
      </c>
      <c r="D83" s="327"/>
      <c r="E83" s="327"/>
      <c r="F83" s="328" t="s">
        <v>800</v>
      </c>
      <c r="G83" s="327"/>
      <c r="H83" s="327" t="s">
        <v>806</v>
      </c>
      <c r="I83" s="327" t="s">
        <v>796</v>
      </c>
      <c r="J83" s="327">
        <v>15</v>
      </c>
      <c r="K83" s="315"/>
    </row>
    <row r="84" s="1" customFormat="1" ht="15" customHeight="1">
      <c r="B84" s="326"/>
      <c r="C84" s="327" t="s">
        <v>807</v>
      </c>
      <c r="D84" s="327"/>
      <c r="E84" s="327"/>
      <c r="F84" s="328" t="s">
        <v>800</v>
      </c>
      <c r="G84" s="327"/>
      <c r="H84" s="327" t="s">
        <v>808</v>
      </c>
      <c r="I84" s="327" t="s">
        <v>796</v>
      </c>
      <c r="J84" s="327">
        <v>15</v>
      </c>
      <c r="K84" s="315"/>
    </row>
    <row r="85" s="1" customFormat="1" ht="15" customHeight="1">
      <c r="B85" s="326"/>
      <c r="C85" s="327" t="s">
        <v>809</v>
      </c>
      <c r="D85" s="327"/>
      <c r="E85" s="327"/>
      <c r="F85" s="328" t="s">
        <v>800</v>
      </c>
      <c r="G85" s="327"/>
      <c r="H85" s="327" t="s">
        <v>810</v>
      </c>
      <c r="I85" s="327" t="s">
        <v>796</v>
      </c>
      <c r="J85" s="327">
        <v>20</v>
      </c>
      <c r="K85" s="315"/>
    </row>
    <row r="86" s="1" customFormat="1" ht="15" customHeight="1">
      <c r="B86" s="326"/>
      <c r="C86" s="327" t="s">
        <v>811</v>
      </c>
      <c r="D86" s="327"/>
      <c r="E86" s="327"/>
      <c r="F86" s="328" t="s">
        <v>800</v>
      </c>
      <c r="G86" s="327"/>
      <c r="H86" s="327" t="s">
        <v>812</v>
      </c>
      <c r="I86" s="327" t="s">
        <v>796</v>
      </c>
      <c r="J86" s="327">
        <v>20</v>
      </c>
      <c r="K86" s="315"/>
    </row>
    <row r="87" s="1" customFormat="1" ht="15" customHeight="1">
      <c r="B87" s="326"/>
      <c r="C87" s="301" t="s">
        <v>813</v>
      </c>
      <c r="D87" s="301"/>
      <c r="E87" s="301"/>
      <c r="F87" s="324" t="s">
        <v>800</v>
      </c>
      <c r="G87" s="325"/>
      <c r="H87" s="301" t="s">
        <v>814</v>
      </c>
      <c r="I87" s="301" t="s">
        <v>796</v>
      </c>
      <c r="J87" s="301">
        <v>50</v>
      </c>
      <c r="K87" s="315"/>
    </row>
    <row r="88" s="1" customFormat="1" ht="15" customHeight="1">
      <c r="B88" s="326"/>
      <c r="C88" s="301" t="s">
        <v>815</v>
      </c>
      <c r="D88" s="301"/>
      <c r="E88" s="301"/>
      <c r="F88" s="324" t="s">
        <v>800</v>
      </c>
      <c r="G88" s="325"/>
      <c r="H88" s="301" t="s">
        <v>816</v>
      </c>
      <c r="I88" s="301" t="s">
        <v>796</v>
      </c>
      <c r="J88" s="301">
        <v>20</v>
      </c>
      <c r="K88" s="315"/>
    </row>
    <row r="89" s="1" customFormat="1" ht="15" customHeight="1">
      <c r="B89" s="326"/>
      <c r="C89" s="301" t="s">
        <v>817</v>
      </c>
      <c r="D89" s="301"/>
      <c r="E89" s="301"/>
      <c r="F89" s="324" t="s">
        <v>800</v>
      </c>
      <c r="G89" s="325"/>
      <c r="H89" s="301" t="s">
        <v>818</v>
      </c>
      <c r="I89" s="301" t="s">
        <v>796</v>
      </c>
      <c r="J89" s="301">
        <v>20</v>
      </c>
      <c r="K89" s="315"/>
    </row>
    <row r="90" s="1" customFormat="1" ht="15" customHeight="1">
      <c r="B90" s="326"/>
      <c r="C90" s="301" t="s">
        <v>819</v>
      </c>
      <c r="D90" s="301"/>
      <c r="E90" s="301"/>
      <c r="F90" s="324" t="s">
        <v>800</v>
      </c>
      <c r="G90" s="325"/>
      <c r="H90" s="301" t="s">
        <v>820</v>
      </c>
      <c r="I90" s="301" t="s">
        <v>796</v>
      </c>
      <c r="J90" s="301">
        <v>50</v>
      </c>
      <c r="K90" s="315"/>
    </row>
    <row r="91" s="1" customFormat="1" ht="15" customHeight="1">
      <c r="B91" s="326"/>
      <c r="C91" s="301" t="s">
        <v>821</v>
      </c>
      <c r="D91" s="301"/>
      <c r="E91" s="301"/>
      <c r="F91" s="324" t="s">
        <v>800</v>
      </c>
      <c r="G91" s="325"/>
      <c r="H91" s="301" t="s">
        <v>821</v>
      </c>
      <c r="I91" s="301" t="s">
        <v>796</v>
      </c>
      <c r="J91" s="301">
        <v>50</v>
      </c>
      <c r="K91" s="315"/>
    </row>
    <row r="92" s="1" customFormat="1" ht="15" customHeight="1">
      <c r="B92" s="326"/>
      <c r="C92" s="301" t="s">
        <v>822</v>
      </c>
      <c r="D92" s="301"/>
      <c r="E92" s="301"/>
      <c r="F92" s="324" t="s">
        <v>800</v>
      </c>
      <c r="G92" s="325"/>
      <c r="H92" s="301" t="s">
        <v>823</v>
      </c>
      <c r="I92" s="301" t="s">
        <v>796</v>
      </c>
      <c r="J92" s="301">
        <v>255</v>
      </c>
      <c r="K92" s="315"/>
    </row>
    <row r="93" s="1" customFormat="1" ht="15" customHeight="1">
      <c r="B93" s="326"/>
      <c r="C93" s="301" t="s">
        <v>824</v>
      </c>
      <c r="D93" s="301"/>
      <c r="E93" s="301"/>
      <c r="F93" s="324" t="s">
        <v>794</v>
      </c>
      <c r="G93" s="325"/>
      <c r="H93" s="301" t="s">
        <v>825</v>
      </c>
      <c r="I93" s="301" t="s">
        <v>826</v>
      </c>
      <c r="J93" s="301"/>
      <c r="K93" s="315"/>
    </row>
    <row r="94" s="1" customFormat="1" ht="15" customHeight="1">
      <c r="B94" s="326"/>
      <c r="C94" s="301" t="s">
        <v>827</v>
      </c>
      <c r="D94" s="301"/>
      <c r="E94" s="301"/>
      <c r="F94" s="324" t="s">
        <v>794</v>
      </c>
      <c r="G94" s="325"/>
      <c r="H94" s="301" t="s">
        <v>828</v>
      </c>
      <c r="I94" s="301" t="s">
        <v>829</v>
      </c>
      <c r="J94" s="301"/>
      <c r="K94" s="315"/>
    </row>
    <row r="95" s="1" customFormat="1" ht="15" customHeight="1">
      <c r="B95" s="326"/>
      <c r="C95" s="301" t="s">
        <v>830</v>
      </c>
      <c r="D95" s="301"/>
      <c r="E95" s="301"/>
      <c r="F95" s="324" t="s">
        <v>794</v>
      </c>
      <c r="G95" s="325"/>
      <c r="H95" s="301" t="s">
        <v>830</v>
      </c>
      <c r="I95" s="301" t="s">
        <v>829</v>
      </c>
      <c r="J95" s="301"/>
      <c r="K95" s="315"/>
    </row>
    <row r="96" s="1" customFormat="1" ht="15" customHeight="1">
      <c r="B96" s="326"/>
      <c r="C96" s="301" t="s">
        <v>35</v>
      </c>
      <c r="D96" s="301"/>
      <c r="E96" s="301"/>
      <c r="F96" s="324" t="s">
        <v>794</v>
      </c>
      <c r="G96" s="325"/>
      <c r="H96" s="301" t="s">
        <v>831</v>
      </c>
      <c r="I96" s="301" t="s">
        <v>829</v>
      </c>
      <c r="J96" s="301"/>
      <c r="K96" s="315"/>
    </row>
    <row r="97" s="1" customFormat="1" ht="15" customHeight="1">
      <c r="B97" s="326"/>
      <c r="C97" s="301" t="s">
        <v>45</v>
      </c>
      <c r="D97" s="301"/>
      <c r="E97" s="301"/>
      <c r="F97" s="324" t="s">
        <v>794</v>
      </c>
      <c r="G97" s="325"/>
      <c r="H97" s="301" t="s">
        <v>832</v>
      </c>
      <c r="I97" s="301" t="s">
        <v>829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833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788</v>
      </c>
      <c r="D103" s="316"/>
      <c r="E103" s="316"/>
      <c r="F103" s="316" t="s">
        <v>789</v>
      </c>
      <c r="G103" s="317"/>
      <c r="H103" s="316" t="s">
        <v>51</v>
      </c>
      <c r="I103" s="316" t="s">
        <v>54</v>
      </c>
      <c r="J103" s="316" t="s">
        <v>790</v>
      </c>
      <c r="K103" s="315"/>
    </row>
    <row r="104" s="1" customFormat="1" ht="17.25" customHeight="1">
      <c r="B104" s="313"/>
      <c r="C104" s="318" t="s">
        <v>791</v>
      </c>
      <c r="D104" s="318"/>
      <c r="E104" s="318"/>
      <c r="F104" s="319" t="s">
        <v>792</v>
      </c>
      <c r="G104" s="320"/>
      <c r="H104" s="318"/>
      <c r="I104" s="318"/>
      <c r="J104" s="318" t="s">
        <v>793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50</v>
      </c>
      <c r="D106" s="323"/>
      <c r="E106" s="323"/>
      <c r="F106" s="324" t="s">
        <v>794</v>
      </c>
      <c r="G106" s="301"/>
      <c r="H106" s="301" t="s">
        <v>834</v>
      </c>
      <c r="I106" s="301" t="s">
        <v>796</v>
      </c>
      <c r="J106" s="301">
        <v>20</v>
      </c>
      <c r="K106" s="315"/>
    </row>
    <row r="107" s="1" customFormat="1" ht="15" customHeight="1">
      <c r="B107" s="313"/>
      <c r="C107" s="301" t="s">
        <v>797</v>
      </c>
      <c r="D107" s="301"/>
      <c r="E107" s="301"/>
      <c r="F107" s="324" t="s">
        <v>794</v>
      </c>
      <c r="G107" s="301"/>
      <c r="H107" s="301" t="s">
        <v>834</v>
      </c>
      <c r="I107" s="301" t="s">
        <v>796</v>
      </c>
      <c r="J107" s="301">
        <v>120</v>
      </c>
      <c r="K107" s="315"/>
    </row>
    <row r="108" s="1" customFormat="1" ht="15" customHeight="1">
      <c r="B108" s="326"/>
      <c r="C108" s="301" t="s">
        <v>799</v>
      </c>
      <c r="D108" s="301"/>
      <c r="E108" s="301"/>
      <c r="F108" s="324" t="s">
        <v>800</v>
      </c>
      <c r="G108" s="301"/>
      <c r="H108" s="301" t="s">
        <v>834</v>
      </c>
      <c r="I108" s="301" t="s">
        <v>796</v>
      </c>
      <c r="J108" s="301">
        <v>50</v>
      </c>
      <c r="K108" s="315"/>
    </row>
    <row r="109" s="1" customFormat="1" ht="15" customHeight="1">
      <c r="B109" s="326"/>
      <c r="C109" s="301" t="s">
        <v>802</v>
      </c>
      <c r="D109" s="301"/>
      <c r="E109" s="301"/>
      <c r="F109" s="324" t="s">
        <v>794</v>
      </c>
      <c r="G109" s="301"/>
      <c r="H109" s="301" t="s">
        <v>834</v>
      </c>
      <c r="I109" s="301" t="s">
        <v>804</v>
      </c>
      <c r="J109" s="301"/>
      <c r="K109" s="315"/>
    </row>
    <row r="110" s="1" customFormat="1" ht="15" customHeight="1">
      <c r="B110" s="326"/>
      <c r="C110" s="301" t="s">
        <v>813</v>
      </c>
      <c r="D110" s="301"/>
      <c r="E110" s="301"/>
      <c r="F110" s="324" t="s">
        <v>800</v>
      </c>
      <c r="G110" s="301"/>
      <c r="H110" s="301" t="s">
        <v>834</v>
      </c>
      <c r="I110" s="301" t="s">
        <v>796</v>
      </c>
      <c r="J110" s="301">
        <v>50</v>
      </c>
      <c r="K110" s="315"/>
    </row>
    <row r="111" s="1" customFormat="1" ht="15" customHeight="1">
      <c r="B111" s="326"/>
      <c r="C111" s="301" t="s">
        <v>821</v>
      </c>
      <c r="D111" s="301"/>
      <c r="E111" s="301"/>
      <c r="F111" s="324" t="s">
        <v>800</v>
      </c>
      <c r="G111" s="301"/>
      <c r="H111" s="301" t="s">
        <v>834</v>
      </c>
      <c r="I111" s="301" t="s">
        <v>796</v>
      </c>
      <c r="J111" s="301">
        <v>50</v>
      </c>
      <c r="K111" s="315"/>
    </row>
    <row r="112" s="1" customFormat="1" ht="15" customHeight="1">
      <c r="B112" s="326"/>
      <c r="C112" s="301" t="s">
        <v>819</v>
      </c>
      <c r="D112" s="301"/>
      <c r="E112" s="301"/>
      <c r="F112" s="324" t="s">
        <v>800</v>
      </c>
      <c r="G112" s="301"/>
      <c r="H112" s="301" t="s">
        <v>834</v>
      </c>
      <c r="I112" s="301" t="s">
        <v>796</v>
      </c>
      <c r="J112" s="301">
        <v>50</v>
      </c>
      <c r="K112" s="315"/>
    </row>
    <row r="113" s="1" customFormat="1" ht="15" customHeight="1">
      <c r="B113" s="326"/>
      <c r="C113" s="301" t="s">
        <v>50</v>
      </c>
      <c r="D113" s="301"/>
      <c r="E113" s="301"/>
      <c r="F113" s="324" t="s">
        <v>794</v>
      </c>
      <c r="G113" s="301"/>
      <c r="H113" s="301" t="s">
        <v>835</v>
      </c>
      <c r="I113" s="301" t="s">
        <v>796</v>
      </c>
      <c r="J113" s="301">
        <v>20</v>
      </c>
      <c r="K113" s="315"/>
    </row>
    <row r="114" s="1" customFormat="1" ht="15" customHeight="1">
      <c r="B114" s="326"/>
      <c r="C114" s="301" t="s">
        <v>836</v>
      </c>
      <c r="D114" s="301"/>
      <c r="E114" s="301"/>
      <c r="F114" s="324" t="s">
        <v>794</v>
      </c>
      <c r="G114" s="301"/>
      <c r="H114" s="301" t="s">
        <v>837</v>
      </c>
      <c r="I114" s="301" t="s">
        <v>796</v>
      </c>
      <c r="J114" s="301">
        <v>120</v>
      </c>
      <c r="K114" s="315"/>
    </row>
    <row r="115" s="1" customFormat="1" ht="15" customHeight="1">
      <c r="B115" s="326"/>
      <c r="C115" s="301" t="s">
        <v>35</v>
      </c>
      <c r="D115" s="301"/>
      <c r="E115" s="301"/>
      <c r="F115" s="324" t="s">
        <v>794</v>
      </c>
      <c r="G115" s="301"/>
      <c r="H115" s="301" t="s">
        <v>838</v>
      </c>
      <c r="I115" s="301" t="s">
        <v>829</v>
      </c>
      <c r="J115" s="301"/>
      <c r="K115" s="315"/>
    </row>
    <row r="116" s="1" customFormat="1" ht="15" customHeight="1">
      <c r="B116" s="326"/>
      <c r="C116" s="301" t="s">
        <v>45</v>
      </c>
      <c r="D116" s="301"/>
      <c r="E116" s="301"/>
      <c r="F116" s="324" t="s">
        <v>794</v>
      </c>
      <c r="G116" s="301"/>
      <c r="H116" s="301" t="s">
        <v>839</v>
      </c>
      <c r="I116" s="301" t="s">
        <v>829</v>
      </c>
      <c r="J116" s="301"/>
      <c r="K116" s="315"/>
    </row>
    <row r="117" s="1" customFormat="1" ht="15" customHeight="1">
      <c r="B117" s="326"/>
      <c r="C117" s="301" t="s">
        <v>54</v>
      </c>
      <c r="D117" s="301"/>
      <c r="E117" s="301"/>
      <c r="F117" s="324" t="s">
        <v>794</v>
      </c>
      <c r="G117" s="301"/>
      <c r="H117" s="301" t="s">
        <v>840</v>
      </c>
      <c r="I117" s="301" t="s">
        <v>841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842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788</v>
      </c>
      <c r="D123" s="316"/>
      <c r="E123" s="316"/>
      <c r="F123" s="316" t="s">
        <v>789</v>
      </c>
      <c r="G123" s="317"/>
      <c r="H123" s="316" t="s">
        <v>51</v>
      </c>
      <c r="I123" s="316" t="s">
        <v>54</v>
      </c>
      <c r="J123" s="316" t="s">
        <v>790</v>
      </c>
      <c r="K123" s="345"/>
    </row>
    <row r="124" s="1" customFormat="1" ht="17.25" customHeight="1">
      <c r="B124" s="344"/>
      <c r="C124" s="318" t="s">
        <v>791</v>
      </c>
      <c r="D124" s="318"/>
      <c r="E124" s="318"/>
      <c r="F124" s="319" t="s">
        <v>792</v>
      </c>
      <c r="G124" s="320"/>
      <c r="H124" s="318"/>
      <c r="I124" s="318"/>
      <c r="J124" s="318" t="s">
        <v>793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797</v>
      </c>
      <c r="D126" s="323"/>
      <c r="E126" s="323"/>
      <c r="F126" s="324" t="s">
        <v>794</v>
      </c>
      <c r="G126" s="301"/>
      <c r="H126" s="301" t="s">
        <v>834</v>
      </c>
      <c r="I126" s="301" t="s">
        <v>796</v>
      </c>
      <c r="J126" s="301">
        <v>120</v>
      </c>
      <c r="K126" s="349"/>
    </row>
    <row r="127" s="1" customFormat="1" ht="15" customHeight="1">
      <c r="B127" s="346"/>
      <c r="C127" s="301" t="s">
        <v>843</v>
      </c>
      <c r="D127" s="301"/>
      <c r="E127" s="301"/>
      <c r="F127" s="324" t="s">
        <v>794</v>
      </c>
      <c r="G127" s="301"/>
      <c r="H127" s="301" t="s">
        <v>844</v>
      </c>
      <c r="I127" s="301" t="s">
        <v>796</v>
      </c>
      <c r="J127" s="301" t="s">
        <v>845</v>
      </c>
      <c r="K127" s="349"/>
    </row>
    <row r="128" s="1" customFormat="1" ht="15" customHeight="1">
      <c r="B128" s="346"/>
      <c r="C128" s="301" t="s">
        <v>80</v>
      </c>
      <c r="D128" s="301"/>
      <c r="E128" s="301"/>
      <c r="F128" s="324" t="s">
        <v>794</v>
      </c>
      <c r="G128" s="301"/>
      <c r="H128" s="301" t="s">
        <v>846</v>
      </c>
      <c r="I128" s="301" t="s">
        <v>796</v>
      </c>
      <c r="J128" s="301" t="s">
        <v>845</v>
      </c>
      <c r="K128" s="349"/>
    </row>
    <row r="129" s="1" customFormat="1" ht="15" customHeight="1">
      <c r="B129" s="346"/>
      <c r="C129" s="301" t="s">
        <v>805</v>
      </c>
      <c r="D129" s="301"/>
      <c r="E129" s="301"/>
      <c r="F129" s="324" t="s">
        <v>800</v>
      </c>
      <c r="G129" s="301"/>
      <c r="H129" s="301" t="s">
        <v>806</v>
      </c>
      <c r="I129" s="301" t="s">
        <v>796</v>
      </c>
      <c r="J129" s="301">
        <v>15</v>
      </c>
      <c r="K129" s="349"/>
    </row>
    <row r="130" s="1" customFormat="1" ht="15" customHeight="1">
      <c r="B130" s="346"/>
      <c r="C130" s="327" t="s">
        <v>807</v>
      </c>
      <c r="D130" s="327"/>
      <c r="E130" s="327"/>
      <c r="F130" s="328" t="s">
        <v>800</v>
      </c>
      <c r="G130" s="327"/>
      <c r="H130" s="327" t="s">
        <v>808</v>
      </c>
      <c r="I130" s="327" t="s">
        <v>796</v>
      </c>
      <c r="J130" s="327">
        <v>15</v>
      </c>
      <c r="K130" s="349"/>
    </row>
    <row r="131" s="1" customFormat="1" ht="15" customHeight="1">
      <c r="B131" s="346"/>
      <c r="C131" s="327" t="s">
        <v>809</v>
      </c>
      <c r="D131" s="327"/>
      <c r="E131" s="327"/>
      <c r="F131" s="328" t="s">
        <v>800</v>
      </c>
      <c r="G131" s="327"/>
      <c r="H131" s="327" t="s">
        <v>810</v>
      </c>
      <c r="I131" s="327" t="s">
        <v>796</v>
      </c>
      <c r="J131" s="327">
        <v>20</v>
      </c>
      <c r="K131" s="349"/>
    </row>
    <row r="132" s="1" customFormat="1" ht="15" customHeight="1">
      <c r="B132" s="346"/>
      <c r="C132" s="327" t="s">
        <v>811</v>
      </c>
      <c r="D132" s="327"/>
      <c r="E132" s="327"/>
      <c r="F132" s="328" t="s">
        <v>800</v>
      </c>
      <c r="G132" s="327"/>
      <c r="H132" s="327" t="s">
        <v>812</v>
      </c>
      <c r="I132" s="327" t="s">
        <v>796</v>
      </c>
      <c r="J132" s="327">
        <v>20</v>
      </c>
      <c r="K132" s="349"/>
    </row>
    <row r="133" s="1" customFormat="1" ht="15" customHeight="1">
      <c r="B133" s="346"/>
      <c r="C133" s="301" t="s">
        <v>799</v>
      </c>
      <c r="D133" s="301"/>
      <c r="E133" s="301"/>
      <c r="F133" s="324" t="s">
        <v>800</v>
      </c>
      <c r="G133" s="301"/>
      <c r="H133" s="301" t="s">
        <v>834</v>
      </c>
      <c r="I133" s="301" t="s">
        <v>796</v>
      </c>
      <c r="J133" s="301">
        <v>50</v>
      </c>
      <c r="K133" s="349"/>
    </row>
    <row r="134" s="1" customFormat="1" ht="15" customHeight="1">
      <c r="B134" s="346"/>
      <c r="C134" s="301" t="s">
        <v>813</v>
      </c>
      <c r="D134" s="301"/>
      <c r="E134" s="301"/>
      <c r="F134" s="324" t="s">
        <v>800</v>
      </c>
      <c r="G134" s="301"/>
      <c r="H134" s="301" t="s">
        <v>834</v>
      </c>
      <c r="I134" s="301" t="s">
        <v>796</v>
      </c>
      <c r="J134" s="301">
        <v>50</v>
      </c>
      <c r="K134" s="349"/>
    </row>
    <row r="135" s="1" customFormat="1" ht="15" customHeight="1">
      <c r="B135" s="346"/>
      <c r="C135" s="301" t="s">
        <v>819</v>
      </c>
      <c r="D135" s="301"/>
      <c r="E135" s="301"/>
      <c r="F135" s="324" t="s">
        <v>800</v>
      </c>
      <c r="G135" s="301"/>
      <c r="H135" s="301" t="s">
        <v>834</v>
      </c>
      <c r="I135" s="301" t="s">
        <v>796</v>
      </c>
      <c r="J135" s="301">
        <v>50</v>
      </c>
      <c r="K135" s="349"/>
    </row>
    <row r="136" s="1" customFormat="1" ht="15" customHeight="1">
      <c r="B136" s="346"/>
      <c r="C136" s="301" t="s">
        <v>821</v>
      </c>
      <c r="D136" s="301"/>
      <c r="E136" s="301"/>
      <c r="F136" s="324" t="s">
        <v>800</v>
      </c>
      <c r="G136" s="301"/>
      <c r="H136" s="301" t="s">
        <v>834</v>
      </c>
      <c r="I136" s="301" t="s">
        <v>796</v>
      </c>
      <c r="J136" s="301">
        <v>50</v>
      </c>
      <c r="K136" s="349"/>
    </row>
    <row r="137" s="1" customFormat="1" ht="15" customHeight="1">
      <c r="B137" s="346"/>
      <c r="C137" s="301" t="s">
        <v>822</v>
      </c>
      <c r="D137" s="301"/>
      <c r="E137" s="301"/>
      <c r="F137" s="324" t="s">
        <v>800</v>
      </c>
      <c r="G137" s="301"/>
      <c r="H137" s="301" t="s">
        <v>847</v>
      </c>
      <c r="I137" s="301" t="s">
        <v>796</v>
      </c>
      <c r="J137" s="301">
        <v>255</v>
      </c>
      <c r="K137" s="349"/>
    </row>
    <row r="138" s="1" customFormat="1" ht="15" customHeight="1">
      <c r="B138" s="346"/>
      <c r="C138" s="301" t="s">
        <v>824</v>
      </c>
      <c r="D138" s="301"/>
      <c r="E138" s="301"/>
      <c r="F138" s="324" t="s">
        <v>794</v>
      </c>
      <c r="G138" s="301"/>
      <c r="H138" s="301" t="s">
        <v>848</v>
      </c>
      <c r="I138" s="301" t="s">
        <v>826</v>
      </c>
      <c r="J138" s="301"/>
      <c r="K138" s="349"/>
    </row>
    <row r="139" s="1" customFormat="1" ht="15" customHeight="1">
      <c r="B139" s="346"/>
      <c r="C139" s="301" t="s">
        <v>827</v>
      </c>
      <c r="D139" s="301"/>
      <c r="E139" s="301"/>
      <c r="F139" s="324" t="s">
        <v>794</v>
      </c>
      <c r="G139" s="301"/>
      <c r="H139" s="301" t="s">
        <v>849</v>
      </c>
      <c r="I139" s="301" t="s">
        <v>829</v>
      </c>
      <c r="J139" s="301"/>
      <c r="K139" s="349"/>
    </row>
    <row r="140" s="1" customFormat="1" ht="15" customHeight="1">
      <c r="B140" s="346"/>
      <c r="C140" s="301" t="s">
        <v>830</v>
      </c>
      <c r="D140" s="301"/>
      <c r="E140" s="301"/>
      <c r="F140" s="324" t="s">
        <v>794</v>
      </c>
      <c r="G140" s="301"/>
      <c r="H140" s="301" t="s">
        <v>830</v>
      </c>
      <c r="I140" s="301" t="s">
        <v>829</v>
      </c>
      <c r="J140" s="301"/>
      <c r="K140" s="349"/>
    </row>
    <row r="141" s="1" customFormat="1" ht="15" customHeight="1">
      <c r="B141" s="346"/>
      <c r="C141" s="301" t="s">
        <v>35</v>
      </c>
      <c r="D141" s="301"/>
      <c r="E141" s="301"/>
      <c r="F141" s="324" t="s">
        <v>794</v>
      </c>
      <c r="G141" s="301"/>
      <c r="H141" s="301" t="s">
        <v>850</v>
      </c>
      <c r="I141" s="301" t="s">
        <v>829</v>
      </c>
      <c r="J141" s="301"/>
      <c r="K141" s="349"/>
    </row>
    <row r="142" s="1" customFormat="1" ht="15" customHeight="1">
      <c r="B142" s="346"/>
      <c r="C142" s="301" t="s">
        <v>851</v>
      </c>
      <c r="D142" s="301"/>
      <c r="E142" s="301"/>
      <c r="F142" s="324" t="s">
        <v>794</v>
      </c>
      <c r="G142" s="301"/>
      <c r="H142" s="301" t="s">
        <v>852</v>
      </c>
      <c r="I142" s="301" t="s">
        <v>829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853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788</v>
      </c>
      <c r="D148" s="316"/>
      <c r="E148" s="316"/>
      <c r="F148" s="316" t="s">
        <v>789</v>
      </c>
      <c r="G148" s="317"/>
      <c r="H148" s="316" t="s">
        <v>51</v>
      </c>
      <c r="I148" s="316" t="s">
        <v>54</v>
      </c>
      <c r="J148" s="316" t="s">
        <v>790</v>
      </c>
      <c r="K148" s="315"/>
    </row>
    <row r="149" s="1" customFormat="1" ht="17.25" customHeight="1">
      <c r="B149" s="313"/>
      <c r="C149" s="318" t="s">
        <v>791</v>
      </c>
      <c r="D149" s="318"/>
      <c r="E149" s="318"/>
      <c r="F149" s="319" t="s">
        <v>792</v>
      </c>
      <c r="G149" s="320"/>
      <c r="H149" s="318"/>
      <c r="I149" s="318"/>
      <c r="J149" s="318" t="s">
        <v>793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797</v>
      </c>
      <c r="D151" s="301"/>
      <c r="E151" s="301"/>
      <c r="F151" s="354" t="s">
        <v>794</v>
      </c>
      <c r="G151" s="301"/>
      <c r="H151" s="353" t="s">
        <v>834</v>
      </c>
      <c r="I151" s="353" t="s">
        <v>796</v>
      </c>
      <c r="J151" s="353">
        <v>120</v>
      </c>
      <c r="K151" s="349"/>
    </row>
    <row r="152" s="1" customFormat="1" ht="15" customHeight="1">
      <c r="B152" s="326"/>
      <c r="C152" s="353" t="s">
        <v>843</v>
      </c>
      <c r="D152" s="301"/>
      <c r="E152" s="301"/>
      <c r="F152" s="354" t="s">
        <v>794</v>
      </c>
      <c r="G152" s="301"/>
      <c r="H152" s="353" t="s">
        <v>854</v>
      </c>
      <c r="I152" s="353" t="s">
        <v>796</v>
      </c>
      <c r="J152" s="353" t="s">
        <v>845</v>
      </c>
      <c r="K152" s="349"/>
    </row>
    <row r="153" s="1" customFormat="1" ht="15" customHeight="1">
      <c r="B153" s="326"/>
      <c r="C153" s="353" t="s">
        <v>80</v>
      </c>
      <c r="D153" s="301"/>
      <c r="E153" s="301"/>
      <c r="F153" s="354" t="s">
        <v>794</v>
      </c>
      <c r="G153" s="301"/>
      <c r="H153" s="353" t="s">
        <v>855</v>
      </c>
      <c r="I153" s="353" t="s">
        <v>796</v>
      </c>
      <c r="J153" s="353" t="s">
        <v>845</v>
      </c>
      <c r="K153" s="349"/>
    </row>
    <row r="154" s="1" customFormat="1" ht="15" customHeight="1">
      <c r="B154" s="326"/>
      <c r="C154" s="353" t="s">
        <v>799</v>
      </c>
      <c r="D154" s="301"/>
      <c r="E154" s="301"/>
      <c r="F154" s="354" t="s">
        <v>800</v>
      </c>
      <c r="G154" s="301"/>
      <c r="H154" s="353" t="s">
        <v>834</v>
      </c>
      <c r="I154" s="353" t="s">
        <v>796</v>
      </c>
      <c r="J154" s="353">
        <v>50</v>
      </c>
      <c r="K154" s="349"/>
    </row>
    <row r="155" s="1" customFormat="1" ht="15" customHeight="1">
      <c r="B155" s="326"/>
      <c r="C155" s="353" t="s">
        <v>802</v>
      </c>
      <c r="D155" s="301"/>
      <c r="E155" s="301"/>
      <c r="F155" s="354" t="s">
        <v>794</v>
      </c>
      <c r="G155" s="301"/>
      <c r="H155" s="353" t="s">
        <v>834</v>
      </c>
      <c r="I155" s="353" t="s">
        <v>804</v>
      </c>
      <c r="J155" s="353"/>
      <c r="K155" s="349"/>
    </row>
    <row r="156" s="1" customFormat="1" ht="15" customHeight="1">
      <c r="B156" s="326"/>
      <c r="C156" s="353" t="s">
        <v>813</v>
      </c>
      <c r="D156" s="301"/>
      <c r="E156" s="301"/>
      <c r="F156" s="354" t="s">
        <v>800</v>
      </c>
      <c r="G156" s="301"/>
      <c r="H156" s="353" t="s">
        <v>834</v>
      </c>
      <c r="I156" s="353" t="s">
        <v>796</v>
      </c>
      <c r="J156" s="353">
        <v>50</v>
      </c>
      <c r="K156" s="349"/>
    </row>
    <row r="157" s="1" customFormat="1" ht="15" customHeight="1">
      <c r="B157" s="326"/>
      <c r="C157" s="353" t="s">
        <v>821</v>
      </c>
      <c r="D157" s="301"/>
      <c r="E157" s="301"/>
      <c r="F157" s="354" t="s">
        <v>800</v>
      </c>
      <c r="G157" s="301"/>
      <c r="H157" s="353" t="s">
        <v>834</v>
      </c>
      <c r="I157" s="353" t="s">
        <v>796</v>
      </c>
      <c r="J157" s="353">
        <v>50</v>
      </c>
      <c r="K157" s="349"/>
    </row>
    <row r="158" s="1" customFormat="1" ht="15" customHeight="1">
      <c r="B158" s="326"/>
      <c r="C158" s="353" t="s">
        <v>819</v>
      </c>
      <c r="D158" s="301"/>
      <c r="E158" s="301"/>
      <c r="F158" s="354" t="s">
        <v>800</v>
      </c>
      <c r="G158" s="301"/>
      <c r="H158" s="353" t="s">
        <v>834</v>
      </c>
      <c r="I158" s="353" t="s">
        <v>796</v>
      </c>
      <c r="J158" s="353">
        <v>50</v>
      </c>
      <c r="K158" s="349"/>
    </row>
    <row r="159" s="1" customFormat="1" ht="15" customHeight="1">
      <c r="B159" s="326"/>
      <c r="C159" s="353" t="s">
        <v>103</v>
      </c>
      <c r="D159" s="301"/>
      <c r="E159" s="301"/>
      <c r="F159" s="354" t="s">
        <v>794</v>
      </c>
      <c r="G159" s="301"/>
      <c r="H159" s="353" t="s">
        <v>856</v>
      </c>
      <c r="I159" s="353" t="s">
        <v>796</v>
      </c>
      <c r="J159" s="353" t="s">
        <v>857</v>
      </c>
      <c r="K159" s="349"/>
    </row>
    <row r="160" s="1" customFormat="1" ht="15" customHeight="1">
      <c r="B160" s="326"/>
      <c r="C160" s="353" t="s">
        <v>858</v>
      </c>
      <c r="D160" s="301"/>
      <c r="E160" s="301"/>
      <c r="F160" s="354" t="s">
        <v>794</v>
      </c>
      <c r="G160" s="301"/>
      <c r="H160" s="353" t="s">
        <v>859</v>
      </c>
      <c r="I160" s="353" t="s">
        <v>829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860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788</v>
      </c>
      <c r="D166" s="316"/>
      <c r="E166" s="316"/>
      <c r="F166" s="316" t="s">
        <v>789</v>
      </c>
      <c r="G166" s="358"/>
      <c r="H166" s="359" t="s">
        <v>51</v>
      </c>
      <c r="I166" s="359" t="s">
        <v>54</v>
      </c>
      <c r="J166" s="316" t="s">
        <v>790</v>
      </c>
      <c r="K166" s="293"/>
    </row>
    <row r="167" s="1" customFormat="1" ht="17.25" customHeight="1">
      <c r="B167" s="294"/>
      <c r="C167" s="318" t="s">
        <v>791</v>
      </c>
      <c r="D167" s="318"/>
      <c r="E167" s="318"/>
      <c r="F167" s="319" t="s">
        <v>792</v>
      </c>
      <c r="G167" s="360"/>
      <c r="H167" s="361"/>
      <c r="I167" s="361"/>
      <c r="J167" s="318" t="s">
        <v>793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797</v>
      </c>
      <c r="D169" s="301"/>
      <c r="E169" s="301"/>
      <c r="F169" s="324" t="s">
        <v>794</v>
      </c>
      <c r="G169" s="301"/>
      <c r="H169" s="301" t="s">
        <v>834</v>
      </c>
      <c r="I169" s="301" t="s">
        <v>796</v>
      </c>
      <c r="J169" s="301">
        <v>120</v>
      </c>
      <c r="K169" s="349"/>
    </row>
    <row r="170" s="1" customFormat="1" ht="15" customHeight="1">
      <c r="B170" s="326"/>
      <c r="C170" s="301" t="s">
        <v>843</v>
      </c>
      <c r="D170" s="301"/>
      <c r="E170" s="301"/>
      <c r="F170" s="324" t="s">
        <v>794</v>
      </c>
      <c r="G170" s="301"/>
      <c r="H170" s="301" t="s">
        <v>844</v>
      </c>
      <c r="I170" s="301" t="s">
        <v>796</v>
      </c>
      <c r="J170" s="301" t="s">
        <v>845</v>
      </c>
      <c r="K170" s="349"/>
    </row>
    <row r="171" s="1" customFormat="1" ht="15" customHeight="1">
      <c r="B171" s="326"/>
      <c r="C171" s="301" t="s">
        <v>80</v>
      </c>
      <c r="D171" s="301"/>
      <c r="E171" s="301"/>
      <c r="F171" s="324" t="s">
        <v>794</v>
      </c>
      <c r="G171" s="301"/>
      <c r="H171" s="301" t="s">
        <v>861</v>
      </c>
      <c r="I171" s="301" t="s">
        <v>796</v>
      </c>
      <c r="J171" s="301" t="s">
        <v>845</v>
      </c>
      <c r="K171" s="349"/>
    </row>
    <row r="172" s="1" customFormat="1" ht="15" customHeight="1">
      <c r="B172" s="326"/>
      <c r="C172" s="301" t="s">
        <v>799</v>
      </c>
      <c r="D172" s="301"/>
      <c r="E172" s="301"/>
      <c r="F172" s="324" t="s">
        <v>800</v>
      </c>
      <c r="G172" s="301"/>
      <c r="H172" s="301" t="s">
        <v>861</v>
      </c>
      <c r="I172" s="301" t="s">
        <v>796</v>
      </c>
      <c r="J172" s="301">
        <v>50</v>
      </c>
      <c r="K172" s="349"/>
    </row>
    <row r="173" s="1" customFormat="1" ht="15" customHeight="1">
      <c r="B173" s="326"/>
      <c r="C173" s="301" t="s">
        <v>802</v>
      </c>
      <c r="D173" s="301"/>
      <c r="E173" s="301"/>
      <c r="F173" s="324" t="s">
        <v>794</v>
      </c>
      <c r="G173" s="301"/>
      <c r="H173" s="301" t="s">
        <v>861</v>
      </c>
      <c r="I173" s="301" t="s">
        <v>804</v>
      </c>
      <c r="J173" s="301"/>
      <c r="K173" s="349"/>
    </row>
    <row r="174" s="1" customFormat="1" ht="15" customHeight="1">
      <c r="B174" s="326"/>
      <c r="C174" s="301" t="s">
        <v>813</v>
      </c>
      <c r="D174" s="301"/>
      <c r="E174" s="301"/>
      <c r="F174" s="324" t="s">
        <v>800</v>
      </c>
      <c r="G174" s="301"/>
      <c r="H174" s="301" t="s">
        <v>861</v>
      </c>
      <c r="I174" s="301" t="s">
        <v>796</v>
      </c>
      <c r="J174" s="301">
        <v>50</v>
      </c>
      <c r="K174" s="349"/>
    </row>
    <row r="175" s="1" customFormat="1" ht="15" customHeight="1">
      <c r="B175" s="326"/>
      <c r="C175" s="301" t="s">
        <v>821</v>
      </c>
      <c r="D175" s="301"/>
      <c r="E175" s="301"/>
      <c r="F175" s="324" t="s">
        <v>800</v>
      </c>
      <c r="G175" s="301"/>
      <c r="H175" s="301" t="s">
        <v>861</v>
      </c>
      <c r="I175" s="301" t="s">
        <v>796</v>
      </c>
      <c r="J175" s="301">
        <v>50</v>
      </c>
      <c r="K175" s="349"/>
    </row>
    <row r="176" s="1" customFormat="1" ht="15" customHeight="1">
      <c r="B176" s="326"/>
      <c r="C176" s="301" t="s">
        <v>819</v>
      </c>
      <c r="D176" s="301"/>
      <c r="E176" s="301"/>
      <c r="F176" s="324" t="s">
        <v>800</v>
      </c>
      <c r="G176" s="301"/>
      <c r="H176" s="301" t="s">
        <v>861</v>
      </c>
      <c r="I176" s="301" t="s">
        <v>796</v>
      </c>
      <c r="J176" s="301">
        <v>50</v>
      </c>
      <c r="K176" s="349"/>
    </row>
    <row r="177" s="1" customFormat="1" ht="15" customHeight="1">
      <c r="B177" s="326"/>
      <c r="C177" s="301" t="s">
        <v>114</v>
      </c>
      <c r="D177" s="301"/>
      <c r="E177" s="301"/>
      <c r="F177" s="324" t="s">
        <v>794</v>
      </c>
      <c r="G177" s="301"/>
      <c r="H177" s="301" t="s">
        <v>862</v>
      </c>
      <c r="I177" s="301" t="s">
        <v>863</v>
      </c>
      <c r="J177" s="301"/>
      <c r="K177" s="349"/>
    </row>
    <row r="178" s="1" customFormat="1" ht="15" customHeight="1">
      <c r="B178" s="326"/>
      <c r="C178" s="301" t="s">
        <v>54</v>
      </c>
      <c r="D178" s="301"/>
      <c r="E178" s="301"/>
      <c r="F178" s="324" t="s">
        <v>794</v>
      </c>
      <c r="G178" s="301"/>
      <c r="H178" s="301" t="s">
        <v>864</v>
      </c>
      <c r="I178" s="301" t="s">
        <v>865</v>
      </c>
      <c r="J178" s="301">
        <v>1</v>
      </c>
      <c r="K178" s="349"/>
    </row>
    <row r="179" s="1" customFormat="1" ht="15" customHeight="1">
      <c r="B179" s="326"/>
      <c r="C179" s="301" t="s">
        <v>50</v>
      </c>
      <c r="D179" s="301"/>
      <c r="E179" s="301"/>
      <c r="F179" s="324" t="s">
        <v>794</v>
      </c>
      <c r="G179" s="301"/>
      <c r="H179" s="301" t="s">
        <v>866</v>
      </c>
      <c r="I179" s="301" t="s">
        <v>796</v>
      </c>
      <c r="J179" s="301">
        <v>20</v>
      </c>
      <c r="K179" s="349"/>
    </row>
    <row r="180" s="1" customFormat="1" ht="15" customHeight="1">
      <c r="B180" s="326"/>
      <c r="C180" s="301" t="s">
        <v>51</v>
      </c>
      <c r="D180" s="301"/>
      <c r="E180" s="301"/>
      <c r="F180" s="324" t="s">
        <v>794</v>
      </c>
      <c r="G180" s="301"/>
      <c r="H180" s="301" t="s">
        <v>867</v>
      </c>
      <c r="I180" s="301" t="s">
        <v>796</v>
      </c>
      <c r="J180" s="301">
        <v>255</v>
      </c>
      <c r="K180" s="349"/>
    </row>
    <row r="181" s="1" customFormat="1" ht="15" customHeight="1">
      <c r="B181" s="326"/>
      <c r="C181" s="301" t="s">
        <v>115</v>
      </c>
      <c r="D181" s="301"/>
      <c r="E181" s="301"/>
      <c r="F181" s="324" t="s">
        <v>794</v>
      </c>
      <c r="G181" s="301"/>
      <c r="H181" s="301" t="s">
        <v>758</v>
      </c>
      <c r="I181" s="301" t="s">
        <v>796</v>
      </c>
      <c r="J181" s="301">
        <v>10</v>
      </c>
      <c r="K181" s="349"/>
    </row>
    <row r="182" s="1" customFormat="1" ht="15" customHeight="1">
      <c r="B182" s="326"/>
      <c r="C182" s="301" t="s">
        <v>116</v>
      </c>
      <c r="D182" s="301"/>
      <c r="E182" s="301"/>
      <c r="F182" s="324" t="s">
        <v>794</v>
      </c>
      <c r="G182" s="301"/>
      <c r="H182" s="301" t="s">
        <v>868</v>
      </c>
      <c r="I182" s="301" t="s">
        <v>829</v>
      </c>
      <c r="J182" s="301"/>
      <c r="K182" s="349"/>
    </row>
    <row r="183" s="1" customFormat="1" ht="15" customHeight="1">
      <c r="B183" s="326"/>
      <c r="C183" s="301" t="s">
        <v>869</v>
      </c>
      <c r="D183" s="301"/>
      <c r="E183" s="301"/>
      <c r="F183" s="324" t="s">
        <v>794</v>
      </c>
      <c r="G183" s="301"/>
      <c r="H183" s="301" t="s">
        <v>870</v>
      </c>
      <c r="I183" s="301" t="s">
        <v>829</v>
      </c>
      <c r="J183" s="301"/>
      <c r="K183" s="349"/>
    </row>
    <row r="184" s="1" customFormat="1" ht="15" customHeight="1">
      <c r="B184" s="326"/>
      <c r="C184" s="301" t="s">
        <v>858</v>
      </c>
      <c r="D184" s="301"/>
      <c r="E184" s="301"/>
      <c r="F184" s="324" t="s">
        <v>794</v>
      </c>
      <c r="G184" s="301"/>
      <c r="H184" s="301" t="s">
        <v>871</v>
      </c>
      <c r="I184" s="301" t="s">
        <v>829</v>
      </c>
      <c r="J184" s="301"/>
      <c r="K184" s="349"/>
    </row>
    <row r="185" s="1" customFormat="1" ht="15" customHeight="1">
      <c r="B185" s="326"/>
      <c r="C185" s="301" t="s">
        <v>118</v>
      </c>
      <c r="D185" s="301"/>
      <c r="E185" s="301"/>
      <c r="F185" s="324" t="s">
        <v>800</v>
      </c>
      <c r="G185" s="301"/>
      <c r="H185" s="301" t="s">
        <v>872</v>
      </c>
      <c r="I185" s="301" t="s">
        <v>796</v>
      </c>
      <c r="J185" s="301">
        <v>50</v>
      </c>
      <c r="K185" s="349"/>
    </row>
    <row r="186" s="1" customFormat="1" ht="15" customHeight="1">
      <c r="B186" s="326"/>
      <c r="C186" s="301" t="s">
        <v>873</v>
      </c>
      <c r="D186" s="301"/>
      <c r="E186" s="301"/>
      <c r="F186" s="324" t="s">
        <v>800</v>
      </c>
      <c r="G186" s="301"/>
      <c r="H186" s="301" t="s">
        <v>874</v>
      </c>
      <c r="I186" s="301" t="s">
        <v>875</v>
      </c>
      <c r="J186" s="301"/>
      <c r="K186" s="349"/>
    </row>
    <row r="187" s="1" customFormat="1" ht="15" customHeight="1">
      <c r="B187" s="326"/>
      <c r="C187" s="301" t="s">
        <v>876</v>
      </c>
      <c r="D187" s="301"/>
      <c r="E187" s="301"/>
      <c r="F187" s="324" t="s">
        <v>800</v>
      </c>
      <c r="G187" s="301"/>
      <c r="H187" s="301" t="s">
        <v>877</v>
      </c>
      <c r="I187" s="301" t="s">
        <v>875</v>
      </c>
      <c r="J187" s="301"/>
      <c r="K187" s="349"/>
    </row>
    <row r="188" s="1" customFormat="1" ht="15" customHeight="1">
      <c r="B188" s="326"/>
      <c r="C188" s="301" t="s">
        <v>878</v>
      </c>
      <c r="D188" s="301"/>
      <c r="E188" s="301"/>
      <c r="F188" s="324" t="s">
        <v>800</v>
      </c>
      <c r="G188" s="301"/>
      <c r="H188" s="301" t="s">
        <v>879</v>
      </c>
      <c r="I188" s="301" t="s">
        <v>875</v>
      </c>
      <c r="J188" s="301"/>
      <c r="K188" s="349"/>
    </row>
    <row r="189" s="1" customFormat="1" ht="15" customHeight="1">
      <c r="B189" s="326"/>
      <c r="C189" s="362" t="s">
        <v>880</v>
      </c>
      <c r="D189" s="301"/>
      <c r="E189" s="301"/>
      <c r="F189" s="324" t="s">
        <v>800</v>
      </c>
      <c r="G189" s="301"/>
      <c r="H189" s="301" t="s">
        <v>881</v>
      </c>
      <c r="I189" s="301" t="s">
        <v>882</v>
      </c>
      <c r="J189" s="363" t="s">
        <v>883</v>
      </c>
      <c r="K189" s="349"/>
    </row>
    <row r="190" s="17" customFormat="1" ht="15" customHeight="1">
      <c r="B190" s="364"/>
      <c r="C190" s="365" t="s">
        <v>884</v>
      </c>
      <c r="D190" s="366"/>
      <c r="E190" s="366"/>
      <c r="F190" s="367" t="s">
        <v>800</v>
      </c>
      <c r="G190" s="366"/>
      <c r="H190" s="366" t="s">
        <v>885</v>
      </c>
      <c r="I190" s="366" t="s">
        <v>882</v>
      </c>
      <c r="J190" s="368" t="s">
        <v>883</v>
      </c>
      <c r="K190" s="369"/>
    </row>
    <row r="191" s="1" customFormat="1" ht="15" customHeight="1">
      <c r="B191" s="326"/>
      <c r="C191" s="362" t="s">
        <v>39</v>
      </c>
      <c r="D191" s="301"/>
      <c r="E191" s="301"/>
      <c r="F191" s="324" t="s">
        <v>794</v>
      </c>
      <c r="G191" s="301"/>
      <c r="H191" s="298" t="s">
        <v>886</v>
      </c>
      <c r="I191" s="301" t="s">
        <v>887</v>
      </c>
      <c r="J191" s="301"/>
      <c r="K191" s="349"/>
    </row>
    <row r="192" s="1" customFormat="1" ht="15" customHeight="1">
      <c r="B192" s="326"/>
      <c r="C192" s="362" t="s">
        <v>888</v>
      </c>
      <c r="D192" s="301"/>
      <c r="E192" s="301"/>
      <c r="F192" s="324" t="s">
        <v>794</v>
      </c>
      <c r="G192" s="301"/>
      <c r="H192" s="301" t="s">
        <v>889</v>
      </c>
      <c r="I192" s="301" t="s">
        <v>829</v>
      </c>
      <c r="J192" s="301"/>
      <c r="K192" s="349"/>
    </row>
    <row r="193" s="1" customFormat="1" ht="15" customHeight="1">
      <c r="B193" s="326"/>
      <c r="C193" s="362" t="s">
        <v>890</v>
      </c>
      <c r="D193" s="301"/>
      <c r="E193" s="301"/>
      <c r="F193" s="324" t="s">
        <v>794</v>
      </c>
      <c r="G193" s="301"/>
      <c r="H193" s="301" t="s">
        <v>891</v>
      </c>
      <c r="I193" s="301" t="s">
        <v>829</v>
      </c>
      <c r="J193" s="301"/>
      <c r="K193" s="349"/>
    </row>
    <row r="194" s="1" customFormat="1" ht="15" customHeight="1">
      <c r="B194" s="326"/>
      <c r="C194" s="362" t="s">
        <v>892</v>
      </c>
      <c r="D194" s="301"/>
      <c r="E194" s="301"/>
      <c r="F194" s="324" t="s">
        <v>800</v>
      </c>
      <c r="G194" s="301"/>
      <c r="H194" s="301" t="s">
        <v>893</v>
      </c>
      <c r="I194" s="301" t="s">
        <v>829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894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895</v>
      </c>
      <c r="D201" s="371"/>
      <c r="E201" s="371"/>
      <c r="F201" s="371" t="s">
        <v>896</v>
      </c>
      <c r="G201" s="372"/>
      <c r="H201" s="371" t="s">
        <v>897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887</v>
      </c>
      <c r="D203" s="301"/>
      <c r="E203" s="301"/>
      <c r="F203" s="324" t="s">
        <v>40</v>
      </c>
      <c r="G203" s="301"/>
      <c r="H203" s="301" t="s">
        <v>898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41</v>
      </c>
      <c r="G204" s="301"/>
      <c r="H204" s="301" t="s">
        <v>899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44</v>
      </c>
      <c r="G205" s="301"/>
      <c r="H205" s="301" t="s">
        <v>900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42</v>
      </c>
      <c r="G206" s="301"/>
      <c r="H206" s="301" t="s">
        <v>901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43</v>
      </c>
      <c r="G207" s="301"/>
      <c r="H207" s="301" t="s">
        <v>902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841</v>
      </c>
      <c r="D209" s="301"/>
      <c r="E209" s="301"/>
      <c r="F209" s="324" t="s">
        <v>74</v>
      </c>
      <c r="G209" s="301"/>
      <c r="H209" s="301" t="s">
        <v>903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737</v>
      </c>
      <c r="G210" s="301"/>
      <c r="H210" s="301" t="s">
        <v>738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735</v>
      </c>
      <c r="G211" s="301"/>
      <c r="H211" s="301" t="s">
        <v>904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739</v>
      </c>
      <c r="G212" s="362"/>
      <c r="H212" s="353" t="s">
        <v>740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741</v>
      </c>
      <c r="G213" s="362"/>
      <c r="H213" s="353" t="s">
        <v>712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865</v>
      </c>
      <c r="D215" s="301"/>
      <c r="E215" s="301"/>
      <c r="F215" s="324">
        <v>1</v>
      </c>
      <c r="G215" s="362"/>
      <c r="H215" s="353" t="s">
        <v>905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906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907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908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Petra Turková</dc:creator>
  <cp:lastModifiedBy>Petra Turková</cp:lastModifiedBy>
  <dcterms:created xsi:type="dcterms:W3CDTF">2026-06-15T08:50:13Z</dcterms:created>
  <dcterms:modified xsi:type="dcterms:W3CDTF">2026-06-15T08:50:16Z</dcterms:modified>
</cp:coreProperties>
</file>