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Zuzka\Desktop\PPA_2026\Mäso ZEMPLÍN, a.s\5_FVE\1_Výzva a špecifikácia\"/>
    </mc:Choice>
  </mc:AlternateContent>
  <bookViews>
    <workbookView xWindow="0" yWindow="0" windowWidth="28800" windowHeight="12210" activeTab="1"/>
  </bookViews>
  <sheets>
    <sheet name="Cenový výkaz" sheetId="1" r:id="rId1"/>
    <sheet name="Technická špecifikácia" sheetId="2" r:id="rId2"/>
    <sheet name="Výkaz výmer" sheetId="3" r:id="rId3"/>
  </sheets>
  <calcPr calcId="162913"/>
</workbook>
</file>

<file path=xl/calcChain.xml><?xml version="1.0" encoding="utf-8"?>
<calcChain xmlns="http://schemas.openxmlformats.org/spreadsheetml/2006/main">
  <c r="G64" i="3" l="1"/>
  <c r="G63" i="3"/>
  <c r="G62" i="3"/>
  <c r="G59" i="3"/>
  <c r="G58" i="3"/>
  <c r="G56" i="3"/>
  <c r="G55" i="3"/>
  <c r="G54" i="3"/>
  <c r="G53" i="3"/>
  <c r="G51" i="3"/>
  <c r="G50" i="3"/>
  <c r="G49" i="3"/>
  <c r="G48" i="3"/>
  <c r="G47" i="3"/>
  <c r="G46" i="3"/>
  <c r="G45" i="3"/>
  <c r="G44" i="3"/>
  <c r="G43" i="3"/>
  <c r="G41" i="3"/>
  <c r="G40" i="3"/>
  <c r="G39" i="3"/>
  <c r="G38" i="3"/>
  <c r="G37" i="3"/>
  <c r="G36" i="3"/>
  <c r="G35" i="3"/>
  <c r="G33" i="3"/>
  <c r="G32" i="3"/>
  <c r="G31" i="3"/>
  <c r="G30" i="3"/>
  <c r="G29" i="3"/>
  <c r="G28" i="3"/>
  <c r="G27" i="3"/>
  <c r="G25" i="3"/>
  <c r="G24" i="3"/>
  <c r="G23" i="3"/>
  <c r="G22" i="3"/>
  <c r="G20" i="3"/>
  <c r="G18" i="3"/>
  <c r="G16" i="3"/>
  <c r="G14" i="3"/>
  <c r="G13" i="3"/>
  <c r="G12" i="3"/>
  <c r="G11" i="3"/>
  <c r="G10" i="3"/>
  <c r="G9" i="3"/>
  <c r="G8" i="3"/>
  <c r="G6" i="3"/>
  <c r="G65" i="3" l="1"/>
  <c r="G67" i="3" s="1"/>
  <c r="G68" i="3" s="1"/>
</calcChain>
</file>

<file path=xl/sharedStrings.xml><?xml version="1.0" encoding="utf-8"?>
<sst xmlns="http://schemas.openxmlformats.org/spreadsheetml/2006/main" count="373" uniqueCount="202">
  <si>
    <t>CENOVÁ PONUKA NA URČENIE PHZ – FVE, BESS A ATS/BACKUP</t>
  </si>
  <si>
    <t>Mäso ZEMPLÍN, a.s. | Dodanie a inštalácia fotovoltického systému s batériovým úložiskom a súvisiacim príslušenstvom</t>
  </si>
  <si>
    <t>Obchodné meno</t>
  </si>
  <si>
    <t>uvedie uchádzač</t>
  </si>
  <si>
    <t>Pravidlá ocenenia</t>
  </si>
  <si>
    <t>Kontaktná osoba</t>
  </si>
  <si>
    <t>Kód</t>
  </si>
  <si>
    <t>Časť</t>
  </si>
  <si>
    <t>Položka</t>
  </si>
  <si>
    <t>Technický rozsah predmetu PHZ</t>
  </si>
  <si>
    <t>MJ</t>
  </si>
  <si>
    <t>Množstvo</t>
  </si>
  <si>
    <t>A1</t>
  </si>
  <si>
    <t>FVE</t>
  </si>
  <si>
    <t>Kompletná strešná FVE s výkonom min. 10,00 kWp</t>
  </si>
  <si>
    <t>FV moduly a nosná konštrukcia pre škridlovú strechu; hybridný trojfázový menič s AC výkonom min. 8 kW; rozvádzač, ochrany, kabeláž, trasy, montáž, doprava, oživenie, skúšky, revízia a dokumentácia. Počet a model panelov môže zodpovedať ponúkanému ekvivalentnému riešeniu, ak je splnený minimálny výkon systému. Projektová, prípravná a inžinierska činnosť je zahrnutá v A1.</t>
  </si>
  <si>
    <t>súb.</t>
  </si>
  <si>
    <t>B1</t>
  </si>
  <si>
    <t>BESS</t>
  </si>
  <si>
    <t>Batériové úložisko z 2 batériových blokov s celkovou nominálnou kapacitou min. 122,88 kWh</t>
  </si>
  <si>
    <t>Kompletný BESS tvorený presne dvoma batériovými blokmi, každý s nominálnou kapacitou min. 61,44 kWh, vrátane BMS, nosných prvkov alebo skríň, ochrán, príslušenstva, montáže, zapojenia a komunikácie. Celková nominálna kapacita musí byť min. 122,88 kWh. BESS musí byť preukázateľne kompatibilný s ponúknutým meničom a riadením systému.</t>
  </si>
  <si>
    <t>C1</t>
  </si>
  <si>
    <t>ATS / Backup</t>
  </si>
  <si>
    <t>Automatické prepínanie a zálohovanie ATS/Backup</t>
  </si>
  <si>
    <t>Kompletné trojfázové ATS/Backup riešenie kompatibilné s ponúknutým meničom a BESS, vrátane montáže, zapojenia, nastavenia, funkčných skúšok a schémy zapojenia. Menovitý výkon musí zodpovedať podporovanému záložnému výkonu ponúknutej zostavy.</t>
  </si>
  <si>
    <t>Rozsah PHZ</t>
  </si>
  <si>
    <t>Každý uchádzač ocení jednu porovnateľnú konfiguráciu: FVE min. 10,00 kWp, BESS tvorený dvoma batériovými blokmi s celkovou nominálnou kapacitou min. 122,88 kWh a kompatibilné ATS/Backup. Konkrétne značky sa nepredpisujú. Ponúknuté zariadenia musia vytvoriť vzájomne kompatibilný a plne funkčný systém.</t>
  </si>
  <si>
    <t>.................................................................</t>
  </si>
  <si>
    <t>podpis a pečiatka uchádzača</t>
  </si>
  <si>
    <t>TECHNICKÁ ŠPECIFIKÁCIA – MINIMÁLNE A NEDISKRIMINAČNÉ POŽIADAVKY PRE PHZ</t>
  </si>
  <si>
    <t>Prvok / činnosť</t>
  </si>
  <si>
    <t>Požadovaný technický údaj</t>
  </si>
  <si>
    <t>A1.1</t>
  </si>
  <si>
    <t>Fotovoltický panel</t>
  </si>
  <si>
    <t>ks</t>
  </si>
  <si>
    <t>A1.2</t>
  </si>
  <si>
    <t>Celkový inštalovaný výkon</t>
  </si>
  <si>
    <t>Min. 10,00 kWp ako súčet menovitých výkonov FV modulov pri STC.</t>
  </si>
  <si>
    <t>kWp</t>
  </si>
  <si>
    <t>A1.3</t>
  </si>
  <si>
    <t>Nosná konštrukcia</t>
  </si>
  <si>
    <t>Kompletná nosná konštrukcia pre škridlovú strechu, kompatibilná s ponúknutými modulmi a podmienkami miesta inštalácie, vrátane všetkých kotviacich a spojovacích prvkov.</t>
  </si>
  <si>
    <t>A1.4</t>
  </si>
  <si>
    <t>Hliníkový montážny profil</t>
  </si>
  <si>
    <t>Hárok „Výkaz výmer“, položka 3; zahrnúť množstvo potrebné pre kompletnú a bezpečnú montáž.</t>
  </si>
  <si>
    <t>m</t>
  </si>
  <si>
    <t>A1.5</t>
  </si>
  <si>
    <t>Strešný hák/držiak pre škridlovú krytinu</t>
  </si>
  <si>
    <t>Hárok „Výkaz výmer“, položka 4; zahrnúť množstvo potrebné pre kompletnú a bezpečnú montáž.</t>
  </si>
  <si>
    <t>A1.6</t>
  </si>
  <si>
    <t>Stredová príchytka FV panela</t>
  </si>
  <si>
    <t>Hárok „Výkaz výmer“, položka 5; množstvo sa prispôsobí skutočnému počtu modulov bez zníženia funkčného rozsahu.</t>
  </si>
  <si>
    <t>A1.7</t>
  </si>
  <si>
    <t>Koncová príchytka FV panela</t>
  </si>
  <si>
    <t>Hárok „Výkaz výmer“, položka 6; množstvo sa prispôsobí skutočnému počtu modulov bez zníženia funkčného rozsahu.</t>
  </si>
  <si>
    <t>A1.8</t>
  </si>
  <si>
    <t>Spojka montážneho profilu</t>
  </si>
  <si>
    <t>Hárok „Výkaz výmer“, položka 7; zahrnúť množstvo potrebné pre ponúknutú konštrukciu.</t>
  </si>
  <si>
    <t>A1.9</t>
  </si>
  <si>
    <t>Koncová krytka montážneho profilu</t>
  </si>
  <si>
    <t>Hárok „Výkaz výmer“, položka 8; zahrnúť množstvo potrebné pre ponúknutú konštrukciu.</t>
  </si>
  <si>
    <t>A1.10</t>
  </si>
  <si>
    <t>Hybridný trojfázový menič</t>
  </si>
  <si>
    <t>A1.11</t>
  </si>
  <si>
    <t>Rozvádzač</t>
  </si>
  <si>
    <t>Kompletný AC/DC rozvádzač FVE vrátane označenia, istenia, odpínania a ochranných prvkov podľa ponúknutého riešenia.</t>
  </si>
  <si>
    <t>A1.12</t>
  </si>
  <si>
    <t>Istenie a ochrany</t>
  </si>
  <si>
    <t>DC a AC istenie, odpínanie a ochranné prvky; prepäťové ochrany AC/DC; všetko dimenzované podľa projektu, zariadení a podmienok pripojenia.</t>
  </si>
  <si>
    <t>A1.13</t>
  </si>
  <si>
    <t>Solárny kábel H1Z2Z2-K 1×6 mm² – červený</t>
  </si>
  <si>
    <t>Hárok „Výkaz výmer“, položka 16.</t>
  </si>
  <si>
    <t>A1.14</t>
  </si>
  <si>
    <t>Solárny kábel H1Z2Z2-K 1×6 mm² – čierny</t>
  </si>
  <si>
    <t>Hárok „Výkaz výmer“, položka 17.</t>
  </si>
  <si>
    <t>A1.15</t>
  </si>
  <si>
    <t>Ochranný vodič Cu 1×16 mm² žlto-zelený</t>
  </si>
  <si>
    <t>Hárok „Výkaz výmer“, položka 18.</t>
  </si>
  <si>
    <t>A1.16</t>
  </si>
  <si>
    <t>Silový kábel CYKY-J 5×6 mm² – menič / AC rozvádzač</t>
  </si>
  <si>
    <t>Hárok „Výkaz výmer“, položka 19.</t>
  </si>
  <si>
    <t>A1.17</t>
  </si>
  <si>
    <t>Dátový kábel FTP/UTP Cat.6</t>
  </si>
  <si>
    <t>Dátová kabeláž na komunikáciu, meranie a monitoring; hárok „Výkaz výmer“, položka 20.</t>
  </si>
  <si>
    <t>A1.18</t>
  </si>
  <si>
    <t>MC4 kompatibilný konektor</t>
  </si>
  <si>
    <t>Konektory kompatibilné s ponúknutými FV modulmi a kabelážou; hárok „Výkaz výmer“, položka 21.</t>
  </si>
  <si>
    <t>pár</t>
  </si>
  <si>
    <t>A1.19</t>
  </si>
  <si>
    <t>Pospájací vodič Cu 1×6 mm²</t>
  </si>
  <si>
    <t>Pospájanie a uzemnenie FV konštrukcie; hárok „Výkaz výmer“, položka 22.</t>
  </si>
  <si>
    <t>A1.20</t>
  </si>
  <si>
    <t>Káblové trasy, chráničky a lišty</t>
  </si>
  <si>
    <t>Chráničky, lišty, káblový žľab alebo rošt, príchytky, označenie, prestupy, tesnenie a protipožiarne utesnenie podľa položiek 23 až 29 výkazu výmer.</t>
  </si>
  <si>
    <t>A1.21</t>
  </si>
  <si>
    <t>Montážne práce FVE</t>
  </si>
  <si>
    <t>Kompletná montáž konštrukcie, všetkých ponúknutých FV modulov, meniča, rozvádzača, DC a AC kabeláže a prepojení.</t>
  </si>
  <si>
    <t>A1.22</t>
  </si>
  <si>
    <t>Oživenie, skúšky a revízia</t>
  </si>
  <si>
    <t>Nastavenie, konfigurácia, oživenie, funkčné skúšky, meranie uzemnenia, skúšky ochranných prvkov a východisková odborná prehliadka a skúška s revíznou správou.</t>
  </si>
  <si>
    <t>A1.23</t>
  </si>
  <si>
    <t>Dokumentácia</t>
  </si>
  <si>
    <t>Dokumentácia skutočného vyhotovenia, jednopólová schéma, protokoly o skúškach, revízna správa, návody, technické listy, vyhlásenia o zhode, záručné podmienky a odovzdávacie protokoly.</t>
  </si>
  <si>
    <t>A1.24</t>
  </si>
  <si>
    <t>Doprava a manipulácia</t>
  </si>
  <si>
    <t>Doprava zariadení, materiálu a techniky, vykládka a manipulácia s materiálom do výšky.</t>
  </si>
  <si>
    <t>A1.25</t>
  </si>
  <si>
    <t>Projektová, prípravná a inžinierska činnosť</t>
  </si>
  <si>
    <t>B1.1</t>
  </si>
  <si>
    <t>Batériový blok</t>
  </si>
  <si>
    <t>B1.2</t>
  </si>
  <si>
    <t>Celková nominálna kapacita</t>
  </si>
  <si>
    <t>kWh</t>
  </si>
  <si>
    <t>B1.3</t>
  </si>
  <si>
    <t>Montáž a prepojenie</t>
  </si>
  <si>
    <t>Kompletná montáž a zapojenie oboch batériových blokov, BMS, ochrán a komunikačných vedení; konfigurácia a funkčné skúšky s ponúknutým meničom.</t>
  </si>
  <si>
    <t>C1.1</t>
  </si>
  <si>
    <t>Automatic Transfer Switch (Backup)</t>
  </si>
  <si>
    <t>C1.2</t>
  </si>
  <si>
    <t>Montáž a zapojenie</t>
  </si>
  <si>
    <t>Montáž, zapojenie, nastavenie a funkčné skúšky ATS/Backup vrátane jednopólovej schémy a odovzdávacieho protokolu.</t>
  </si>
  <si>
    <t>VÝKAZ VÝMER – FVE, BESS A ATS/BACKUP</t>
  </si>
  <si>
    <t>INŽINIERSKA A PRÍPRAVNÁ ČINNOSŤ</t>
  </si>
  <si>
    <t>Projektová, prípravná a inžinierska činnosť vrátane výpočtov, schém, koordinácie, podkladov pre pripojenie a odovzdanie diela</t>
  </si>
  <si>
    <t>FOTOVOLTICKÉ PANELY A NOSNÁ KONŠTRUKCIA</t>
  </si>
  <si>
    <t>FV moduly vhodné na strešnú montáž; referenčne 20 ks, iný počet je prípustný pri celkovom výkone min. 10,00 kWp</t>
  </si>
  <si>
    <t>Hliníkový montážny profil pre FV panely</t>
  </si>
  <si>
    <t xml:space="preserve">Strešný hák/držiak </t>
  </si>
  <si>
    <t>HYBRIDNÝ MENIČ</t>
  </si>
  <si>
    <t>Hybridný trojfázový menič, AC výkon min. 8 kW, kompatibilný s ponúknutým BESS a ATS/Backup</t>
  </si>
  <si>
    <t>Batériový blok s nominálnou kapacitou min. 61,44 kWh; 2 vzájomne kompatibilné bloky tvoria BESS s celkovou nominálnou kapacitou min. 122,88 kWh; vrátane BMS a príslušenstva</t>
  </si>
  <si>
    <t>ZÁLOHOVANIE A RIADENIE</t>
  </si>
  <si>
    <t>Kompletné trojfázové ATS/Backup riešenie kompatibilné s ponúknutým meničom a BESS</t>
  </si>
  <si>
    <t>ROZVÁDZAČE, ISTENIE A OCHRANY</t>
  </si>
  <si>
    <t>Rozvádzač R-FVZ-AC/DC</t>
  </si>
  <si>
    <t>DC istenie, odpínanie a ochranné prvky</t>
  </si>
  <si>
    <t>AC istenie, odpínanie a ochranné prvky</t>
  </si>
  <si>
    <t>Prepäťové ochrany AC/DC</t>
  </si>
  <si>
    <t>KABELÁŽ A PREPOJENIA</t>
  </si>
  <si>
    <t>Dátový kábel FTP/UTP Cat.6 – komunikácia, meranie, monitoring</t>
  </si>
  <si>
    <t>MC4 kompatibilný konektor – pár</t>
  </si>
  <si>
    <t>Pospájací vodič Cu 1×6 mm² pre FV konštrukciu</t>
  </si>
  <si>
    <t>KÁBLOVÉ TRASY, CHRÁNIČKY A LIŠTY</t>
  </si>
  <si>
    <t>UV odolná elektroinštalačná chránička Ø32 mm</t>
  </si>
  <si>
    <t>Elektroinštalačná chránička Ø40 mm</t>
  </si>
  <si>
    <t>Elektroinštalačná chránička Ø50 mm</t>
  </si>
  <si>
    <t>Elektroinštalačná lišta 60×40 mm vrátane tvaroviek</t>
  </si>
  <si>
    <t>Káblový žľab/rošt cca 100×60 mm vrátane kotvenia</t>
  </si>
  <si>
    <t>UV odolné viazacie pásky, príchytky a označovacie štítky</t>
  </si>
  <si>
    <t>Prestupy konštrukciami, tesnenie a protipožiarne utesnenie</t>
  </si>
  <si>
    <t>MONTÁŽNE PRÁCE</t>
  </si>
  <si>
    <t>Montáž nosnej konštrukcie na škridlovú strechu</t>
  </si>
  <si>
    <t>Montáž a mechanické uchytenie všetkých ponúknutých FV modulov</t>
  </si>
  <si>
    <t>Montáž hybridného trojfázového meniča</t>
  </si>
  <si>
    <t>Montáž a zostavenie dvoch batériových blokov tvoriacich kompletný BESS vrátane BMS a príslušenstva</t>
  </si>
  <si>
    <t>Montáž a zapojenie ATS/Backup riešenia</t>
  </si>
  <si>
    <t>Montáž a zapojenie rozvádzača R-FVZ-AC/DC</t>
  </si>
  <si>
    <t>Montáž DC kabeláže, konektorov a stringových prepojení</t>
  </si>
  <si>
    <t>Montáž AC kabeláže a silových prepojení</t>
  </si>
  <si>
    <t>Vzájomné prepojenie dvoch batériových blokov, BMS a komunikačných vedení</t>
  </si>
  <si>
    <t>OŽIVENIE, SKÚŠKY A REVÍZIA</t>
  </si>
  <si>
    <t>Nastavenie, konfigurácia, oživenie a funkčné skúšky systému</t>
  </si>
  <si>
    <t>Meranie uzemnenia a skúšky ochranných prvkov</t>
  </si>
  <si>
    <t>Východisková odborná prehliadka a skúška – revízna správa FVZ</t>
  </si>
  <si>
    <t>Dokumentácia skutočného vyhotovenia a odovzdávacie protokoly</t>
  </si>
  <si>
    <t>DOPRAVA A MANIPULÁCIA</t>
  </si>
  <si>
    <t>Doprava materiálu a techniky na miesto realizácie</t>
  </si>
  <si>
    <t>Vykládka a manipulácia s materiálom do výšky</t>
  </si>
  <si>
    <t>IČO</t>
  </si>
  <si>
    <t>Uchádzač vyplní identifikačné údaje v tomto hárku. Názov výrobcu, typ/model a konkrétny ponúkaný parameter uvedie v hárku „Technická špecifikácia“. Jednotkové ceny a všetky cenové súčty uvedie výlučne v hárku „Výkaz výmer“. Cena musí zahŕňať všetky zariadenia, materiál, práce, dopravu, projektovú a inžiniersku činnosť, skúšky, revíziu a odovzdávaciu dokumentáciu potrebné na dodanie plne funkčného systému.</t>
  </si>
  <si>
    <t>INFORMÁCIE K PONUKE</t>
  </si>
  <si>
    <t>Cenové údaje</t>
  </si>
  <si>
    <t>Jednotkové ceny, ceny súborov A1, B1 a C1, cena celkom bez DPH a cena celkom s DPH sú uvedené výlučne v hárku „Výkaz výmer“.</t>
  </si>
  <si>
    <t>P. č.</t>
  </si>
  <si>
    <t>Popis položky</t>
  </si>
  <si>
    <t>Jedn. cena v EUR bez DPH</t>
  </si>
  <si>
    <t>Cena spolu v EUR bez DPH</t>
  </si>
  <si>
    <t>BATÉRIOVÉ ÚLOŽISKO – 2 BATÉRIOVÉ BLOKY</t>
  </si>
  <si>
    <t>CENOVÁ REKAPITULÁCIA</t>
  </si>
  <si>
    <t>Cena súboru A1 bez DPH</t>
  </si>
  <si>
    <t>EUR</t>
  </si>
  <si>
    <t>Cena súboru B1 bez DPH</t>
  </si>
  <si>
    <t>Cena súboru C1 bez DPH</t>
  </si>
  <si>
    <t>CENA CELKOM BEZ DPH</t>
  </si>
  <si>
    <t>Sadzba DPH</t>
  </si>
  <si>
    <t>%</t>
  </si>
  <si>
    <t>DPH</t>
  </si>
  <si>
    <t>CENA CELKOM S DPH</t>
  </si>
  <si>
    <t>Dátum ponuky</t>
  </si>
  <si>
    <t>Predmetom je dodanie a inštalácia jedného kompletného technologického celku. Všetky zariadenia musia byť vzájomne kompatibilné.</t>
  </si>
  <si>
    <r>
      <t xml:space="preserve">Názov výrobcu </t>
    </r>
    <r>
      <rPr>
        <i/>
        <sz val="10"/>
        <color rgb="FFFF0000"/>
        <rFont val="Aptos"/>
        <charset val="238"/>
      </rPr>
      <t>(uvedie uchádzač)</t>
    </r>
  </si>
  <si>
    <r>
      <t xml:space="preserve">Typ/model výrobku </t>
    </r>
    <r>
      <rPr>
        <i/>
        <sz val="11"/>
        <color rgb="FFFF0000"/>
        <rFont val="Carlito"/>
        <charset val="238"/>
      </rPr>
      <t>(uvedie uchádzač)</t>
    </r>
  </si>
  <si>
    <r>
      <t xml:space="preserve">Potvrdenie splnenia / konkrétny ponúkaný parameter </t>
    </r>
    <r>
      <rPr>
        <i/>
        <sz val="11"/>
        <color rgb="FFFF0000"/>
        <rFont val="Carlito"/>
        <charset val="238"/>
      </rPr>
      <t>(uvedie uchádzač)</t>
    </r>
  </si>
  <si>
    <t>Mäso ZEMPLÍN, a.s. | Neoddeliteľná súčasť technickej špecifikácie. V tomto hárku uchádzač vyplní pri každej oceňovanej položke jednotkovú cenu bez DPH. Cena spolu bez DPH sa vypočíta automaticky. Rekapitulácia na konci hárka obsahuje ceny súborov A1–C1, cenu celkom bez DPH, DPH a cenu celkom s DPH.</t>
  </si>
  <si>
    <t xml:space="preserve">Platiteľ DPH </t>
  </si>
  <si>
    <t xml:space="preserve">uchádzač uvedie či je platiteľom DPH alebo nie </t>
  </si>
  <si>
    <t>Celková nominálna kapacita dvoch batériových blokov min. 122,88 kWh. Uchádzač uvedie aj využiteľnú kapacitu, trvalý nabíjací a vybíjací výkon, napäťový rozsah, typ článkov, počet modulov.</t>
  </si>
  <si>
    <t>Projektová, prípravná a inžinierska činnosť potrebná na realizáciu a odovzdanie funkčného diela vrátane potrebných výpočtov, schém, koordinácie a podkladov pre pripojenie.</t>
  </si>
  <si>
    <t>Jeden z dvoch batériových blokov tvoriacich BESS, s nominálnou kapacitou min. 61,44 kWh. Oba bloky musia byť vzájomne kompatibilné a určené na spoločnú prevádzku s ponúknutým meničom, BMS a ATS/Backup; vrátane nosných prvkov alebo skríň, ochrán, príslušenstva a komunikácie. Uchádzač uvedie výrobcu, model, kapacita jedného bloku a celková kapacita</t>
  </si>
  <si>
    <t>Kompletné trojfázové ATS/Backup riešenie kompatibilné s ponúknutým meničom a BESS. Menovitý výkon min. na úrovni podporovaného záložného výkonu zostavy. Uchádzač uvedie výrobcu, model a podporovaný záložný výkon.</t>
  </si>
  <si>
    <t>Hybridný trojfázový menič s menovitým AC výkonom min. 8 kW, vhodný pre FVE min. 10,00 kWp a kompatibilný s ponúknutým BESS, BMS a ATS/Backup. Uviesť výrobcu, model, AC výkon.</t>
  </si>
  <si>
    <t>FV moduly vhodné na strešnú montáž. Referenčne 20 ks; počet a jednotkový výkon môže zodpovedať ponúkanému riešeniu, ak celkový výkon dosiahne min. 10,00 kWp. Uviesť výrobcu, model, počet, výkon jedného modulu a celkový výkon.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</si>
</sst>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1]"/>
  </numFmts>
  <fonts count="21">
    <font>
      <sz val="11"/>
      <name val="Carlito"/>
    </font>
    <font>
      <b/>
      <sz val="16"/>
      <color rgb="FFFFFFFF"/>
      <name val="Aptos Display"/>
    </font>
    <font>
      <b/>
      <sz val="11"/>
      <color rgb="FF17365D"/>
      <name val="Aptos"/>
    </font>
    <font>
      <b/>
      <sz val="11"/>
      <color rgb="FF1F2937"/>
      <name val="Carlito"/>
    </font>
    <font>
      <sz val="9"/>
      <color rgb="FF1F2937"/>
      <name val="Carlito"/>
    </font>
    <font>
      <sz val="9"/>
      <color rgb="FF1F2937"/>
      <name val="Aptos"/>
    </font>
    <font>
      <b/>
      <sz val="9"/>
      <color rgb="FF1F2937"/>
      <name val="Aptos"/>
    </font>
    <font>
      <sz val="10"/>
      <color rgb="FF1F2937"/>
      <name val="Carlito"/>
    </font>
    <font>
      <sz val="10"/>
      <color rgb="FF1F2937"/>
      <name val="Aptos"/>
    </font>
    <font>
      <b/>
      <sz val="10"/>
      <color rgb="FF17365D"/>
      <name val="Aptos"/>
    </font>
    <font>
      <b/>
      <sz val="10"/>
      <color rgb="FF1F2937"/>
      <name val="Aptos"/>
    </font>
    <font>
      <i/>
      <sz val="11"/>
      <color rgb="FFFF0000"/>
      <name val="Carlito"/>
    </font>
    <font>
      <sz val="10"/>
      <name val="Carlito"/>
    </font>
    <font>
      <b/>
      <sz val="11"/>
      <color rgb="FFFFFFFF"/>
      <name val="Aptos Display"/>
    </font>
    <font>
      <sz val="11"/>
      <color rgb="FF1F2937"/>
      <name val="Aptos"/>
    </font>
    <font>
      <sz val="11"/>
      <color rgb="FF1F2937"/>
      <name val="Carlito"/>
    </font>
    <font>
      <b/>
      <sz val="10"/>
      <name val="Aptos"/>
    </font>
    <font>
      <b/>
      <sz val="11"/>
      <name val="Carlito"/>
    </font>
    <font>
      <b/>
      <sz val="11"/>
      <name val="Aptos"/>
    </font>
    <font>
      <i/>
      <sz val="10"/>
      <color rgb="FFFF0000"/>
      <name val="Aptos"/>
      <charset val="238"/>
    </font>
    <font>
      <i/>
      <sz val="11"/>
      <color rgb="FFFF0000"/>
      <name val="Carlito"/>
      <charset val="238"/>
    </font>
  </fonts>
  <fills count="13">
    <fill>
      <patternFill patternType="none"/>
    </fill>
    <fill>
      <patternFill patternType="gray125"/>
    </fill>
    <fill>
      <patternFill patternType="solid">
        <fgColor rgb="FF17365D"/>
      </patternFill>
    </fill>
    <fill>
      <patternFill patternType="solid">
        <fgColor rgb="FFD9EAF7"/>
      </patternFill>
    </fill>
    <fill>
      <patternFill patternType="solid">
        <fgColor rgb="FFF2F2F2"/>
      </patternFill>
    </fill>
    <fill>
      <patternFill patternType="solid">
        <fgColor rgb="FFFFF2CC"/>
      </patternFill>
    </fill>
    <fill>
      <patternFill patternType="solid">
        <fgColor rgb="FFF7FBFF"/>
      </patternFill>
    </fill>
    <fill>
      <patternFill patternType="solid">
        <fgColor rgb="FF17365D"/>
      </patternFill>
    </fill>
    <fill>
      <patternFill patternType="solid">
        <fgColor rgb="FFF2F2F2"/>
      </patternFill>
    </fill>
    <fill>
      <patternFill patternType="solid">
        <fgColor rgb="FFF7FBFF"/>
      </patternFill>
    </fill>
    <fill>
      <patternFill patternType="solid">
        <fgColor rgb="FFFFF2CC"/>
      </patternFill>
    </fill>
    <fill>
      <patternFill patternType="solid">
        <fgColor rgb="FFE2F0D9"/>
      </patternFill>
    </fill>
    <fill>
      <patternFill patternType="solid">
        <fgColor theme="3" tint="0.89999084444715716"/>
        <bgColor indexed="64"/>
      </patternFill>
    </fill>
  </fills>
  <borders count="18">
    <border>
      <left/>
      <right/>
      <top/>
      <bottom/>
      <diagonal/>
    </border>
    <border>
      <left style="thin">
        <color rgb="FFB7C9D6"/>
      </left>
      <right style="thin">
        <color rgb="FFB7C9D6"/>
      </right>
      <top style="thin">
        <color rgb="FFB7C9D6"/>
      </top>
      <bottom style="thin">
        <color rgb="FFB7C9D6"/>
      </bottom>
      <diagonal/>
    </border>
    <border>
      <left style="thin">
        <color rgb="FFB7C9D6"/>
      </left>
      <right/>
      <top style="thin">
        <color rgb="FFB7C9D6"/>
      </top>
      <bottom/>
      <diagonal/>
    </border>
    <border>
      <left/>
      <right/>
      <top style="thin">
        <color rgb="FFB7C9D6"/>
      </top>
      <bottom/>
      <diagonal/>
    </border>
    <border>
      <left/>
      <right style="thin">
        <color rgb="FFB7C9D6"/>
      </right>
      <top style="thin">
        <color rgb="FFB7C9D6"/>
      </top>
      <bottom/>
      <diagonal/>
    </border>
    <border>
      <left style="thin">
        <color rgb="FFB7C9D6"/>
      </left>
      <right/>
      <top/>
      <bottom/>
      <diagonal/>
    </border>
    <border>
      <left/>
      <right style="thin">
        <color rgb="FFB7C9D6"/>
      </right>
      <top/>
      <bottom/>
      <diagonal/>
    </border>
    <border>
      <left style="thin">
        <color rgb="FFB7C9D6"/>
      </left>
      <right/>
      <top/>
      <bottom style="thin">
        <color rgb="FFB7C9D6"/>
      </bottom>
      <diagonal/>
    </border>
    <border>
      <left/>
      <right/>
      <top/>
      <bottom style="thin">
        <color rgb="FFB7C9D6"/>
      </bottom>
      <diagonal/>
    </border>
    <border>
      <left/>
      <right style="thin">
        <color rgb="FFB7C9D6"/>
      </right>
      <top/>
      <bottom style="thin">
        <color rgb="FFB7C9D6"/>
      </bottom>
      <diagonal/>
    </border>
    <border>
      <left/>
      <right/>
      <top/>
      <bottom style="thin">
        <color rgb="FFD9E2F3"/>
      </bottom>
      <diagonal/>
    </border>
    <border>
      <left/>
      <right/>
      <top style="thin">
        <color rgb="FFD9E2F3"/>
      </top>
      <bottom style="thin">
        <color rgb="FFD9E2F3"/>
      </bottom>
      <diagonal/>
    </border>
    <border>
      <left/>
      <right/>
      <top style="thin">
        <color rgb="FFD9E2F3"/>
      </top>
      <bottom style="thin">
        <color rgb="FFB7C9D6"/>
      </bottom>
      <diagonal/>
    </border>
    <border>
      <left style="thin">
        <color rgb="FFB7C9D6"/>
      </left>
      <right/>
      <top style="thin">
        <color rgb="FFB7C9D6"/>
      </top>
      <bottom style="thin">
        <color rgb="FFB7C9D6"/>
      </bottom>
      <diagonal/>
    </border>
    <border>
      <left/>
      <right/>
      <top style="thin">
        <color rgb="FFB7C9D6"/>
      </top>
      <bottom style="thin">
        <color rgb="FFB7C9D6"/>
      </bottom>
      <diagonal/>
    </border>
    <border>
      <left/>
      <right style="thin">
        <color rgb="FFB7C9D6"/>
      </right>
      <top style="thin">
        <color rgb="FFB7C9D6"/>
      </top>
      <bottom style="thin">
        <color rgb="FFB7C9D6"/>
      </bottom>
      <diagonal/>
    </border>
    <border>
      <left style="thin">
        <color rgb="FFB7C9D6"/>
      </left>
      <right style="thin">
        <color rgb="FFB7C9D6"/>
      </right>
      <top style="thin">
        <color rgb="FFB7C9D6"/>
      </top>
      <bottom style="thin">
        <color rgb="FFD9E2F3"/>
      </bottom>
      <diagonal/>
    </border>
    <border>
      <left/>
      <right/>
      <top style="thin">
        <color rgb="FFD9E2F3"/>
      </top>
      <bottom/>
      <diagonal/>
    </border>
  </borders>
  <cellStyleXfs count="1">
    <xf numFmtId="0" fontId="0" fillId="0" borderId="0"/>
  </cellStyleXfs>
  <cellXfs count="94">
    <xf numFmtId="0" fontId="0" fillId="0" borderId="0" xfId="0"/>
    <xf numFmtId="0" fontId="7" fillId="6" borderId="5" xfId="0" applyFont="1" applyFill="1" applyBorder="1" applyAlignment="1">
      <alignment vertical="top" wrapText="1"/>
    </xf>
    <xf numFmtId="0" fontId="12" fillId="0" borderId="0" xfId="0" applyFont="1"/>
    <xf numFmtId="0" fontId="5" fillId="0" borderId="16" xfId="0" applyFont="1" applyBorder="1" applyAlignment="1">
      <alignment vertical="top" wrapText="1"/>
    </xf>
    <xf numFmtId="0" fontId="5" fillId="0" borderId="10" xfId="0" applyNumberFormat="1" applyFont="1" applyFill="1" applyBorder="1" applyAlignment="1">
      <alignment horizontal="center" vertical="top" wrapText="1"/>
    </xf>
    <xf numFmtId="0" fontId="5" fillId="0" borderId="10" xfId="0" applyNumberFormat="1" applyFont="1" applyFill="1" applyBorder="1" applyAlignment="1">
      <alignment vertical="top" wrapText="1"/>
    </xf>
    <xf numFmtId="2" fontId="5" fillId="0" borderId="10" xfId="0" applyNumberFormat="1" applyFont="1" applyFill="1" applyBorder="1" applyAlignment="1">
      <alignment horizontal="center" vertical="top" wrapText="1"/>
    </xf>
    <xf numFmtId="0" fontId="5" fillId="0" borderId="11" xfId="0" applyNumberFormat="1" applyFont="1" applyFill="1" applyBorder="1" applyAlignment="1">
      <alignment horizontal="center" vertical="top" wrapText="1"/>
    </xf>
    <xf numFmtId="0" fontId="5" fillId="0" borderId="11" xfId="0" applyNumberFormat="1" applyFont="1" applyFill="1" applyBorder="1" applyAlignment="1">
      <alignment vertical="top" wrapText="1"/>
    </xf>
    <xf numFmtId="2" fontId="5" fillId="0" borderId="11" xfId="0" applyNumberFormat="1" applyFont="1" applyFill="1" applyBorder="1" applyAlignment="1">
      <alignment horizontal="center" vertical="top" wrapText="1"/>
    </xf>
    <xf numFmtId="0" fontId="0" fillId="0" borderId="0" xfId="0" applyNumberFormat="1" applyFont="1" applyFill="1" applyBorder="1" applyAlignment="1">
      <alignment wrapText="1"/>
    </xf>
    <xf numFmtId="164" fontId="14" fillId="10" borderId="10" xfId="0" applyNumberFormat="1" applyFont="1" applyFill="1" applyBorder="1" applyAlignment="1">
      <alignment horizontal="right" vertical="top" wrapText="1"/>
    </xf>
    <xf numFmtId="164" fontId="14" fillId="10" borderId="11" xfId="0" applyNumberFormat="1" applyFont="1" applyFill="1" applyBorder="1" applyAlignment="1">
      <alignment horizontal="right" vertical="top" wrapText="1"/>
    </xf>
    <xf numFmtId="164" fontId="14" fillId="11" borderId="10" xfId="0" applyNumberFormat="1" applyFont="1" applyFill="1" applyBorder="1" applyAlignment="1">
      <alignment horizontal="right" vertical="top" wrapText="1"/>
    </xf>
    <xf numFmtId="164" fontId="14" fillId="11" borderId="11" xfId="0" applyNumberFormat="1" applyFont="1" applyFill="1" applyBorder="1" applyAlignment="1">
      <alignment horizontal="right" vertical="top" wrapText="1"/>
    </xf>
    <xf numFmtId="0" fontId="15" fillId="9" borderId="1" xfId="0" applyNumberFormat="1" applyFont="1" applyFill="1" applyBorder="1" applyAlignment="1">
      <alignment vertical="center"/>
    </xf>
    <xf numFmtId="9" fontId="3" fillId="10" borderId="1" xfId="0" applyNumberFormat="1" applyFont="1" applyFill="1" applyBorder="1" applyAlignment="1">
      <alignment horizontal="right" vertical="center"/>
    </xf>
    <xf numFmtId="0" fontId="15" fillId="9" borderId="1" xfId="0" applyNumberFormat="1" applyFont="1" applyFill="1" applyBorder="1" applyAlignment="1">
      <alignment horizontal="right" vertical="center"/>
    </xf>
    <xf numFmtId="164" fontId="15" fillId="9" borderId="1" xfId="0" applyNumberFormat="1" applyFont="1" applyFill="1" applyBorder="1" applyAlignment="1">
      <alignment horizontal="right" vertical="center"/>
    </xf>
    <xf numFmtId="0" fontId="3" fillId="11" borderId="1" xfId="0" applyNumberFormat="1" applyFont="1" applyFill="1" applyBorder="1" applyAlignment="1">
      <alignment horizontal="right" vertical="center"/>
    </xf>
    <xf numFmtId="164" fontId="3" fillId="11" borderId="1" xfId="0" applyNumberFormat="1" applyFont="1" applyFill="1" applyBorder="1" applyAlignment="1">
      <alignment horizontal="right" vertical="center"/>
    </xf>
    <xf numFmtId="0" fontId="0" fillId="0" borderId="0" xfId="0"/>
    <xf numFmtId="0" fontId="7" fillId="6" borderId="0" xfId="0" applyFont="1" applyFill="1" applyBorder="1" applyAlignment="1">
      <alignment vertical="top" wrapText="1"/>
    </xf>
    <xf numFmtId="0" fontId="3" fillId="0" borderId="0" xfId="0" applyFont="1" applyFill="1" applyBorder="1" applyAlignment="1">
      <alignment horizontal="left"/>
    </xf>
    <xf numFmtId="0" fontId="11" fillId="0" borderId="0" xfId="0" applyFont="1" applyFill="1" applyBorder="1" applyAlignment="1">
      <alignment horizontal="left"/>
    </xf>
    <xf numFmtId="0" fontId="0" fillId="0" borderId="0" xfId="0" applyFont="1" applyFill="1" applyBorder="1" applyAlignment="1">
      <alignment horizontal="left"/>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vertical="center" wrapText="1"/>
    </xf>
    <xf numFmtId="0" fontId="16" fillId="12" borderId="1" xfId="0" applyFont="1" applyFill="1" applyBorder="1" applyAlignment="1">
      <alignment horizontal="center" vertical="center" wrapText="1"/>
    </xf>
    <xf numFmtId="0" fontId="16" fillId="12" borderId="1" xfId="0" applyNumberFormat="1" applyFont="1" applyFill="1" applyBorder="1" applyAlignment="1">
      <alignment horizontal="center" vertical="center" wrapText="1"/>
    </xf>
    <xf numFmtId="0" fontId="17" fillId="12" borderId="1" xfId="0" applyNumberFormat="1" applyFont="1" applyFill="1" applyBorder="1" applyAlignment="1">
      <alignment horizontal="center" vertical="center" wrapText="1"/>
    </xf>
    <xf numFmtId="0" fontId="17" fillId="12" borderId="1" xfId="0" applyNumberFormat="1" applyFont="1" applyFill="1" applyBorder="1" applyAlignment="1">
      <alignment horizontal="right" vertical="center"/>
    </xf>
    <xf numFmtId="164" fontId="17" fillId="12" borderId="1" xfId="0" applyNumberFormat="1" applyFont="1" applyFill="1" applyBorder="1" applyAlignment="1">
      <alignment horizontal="right" vertical="center"/>
    </xf>
    <xf numFmtId="0" fontId="18" fillId="12" borderId="1" xfId="0" applyNumberFormat="1" applyFont="1" applyFill="1" applyBorder="1" applyAlignment="1">
      <alignment horizontal="center" vertical="center" wrapText="1"/>
    </xf>
    <xf numFmtId="0" fontId="6" fillId="0" borderId="1" xfId="0" applyFont="1" applyBorder="1" applyAlignment="1">
      <alignment vertical="top" wrapText="1"/>
    </xf>
    <xf numFmtId="0" fontId="5" fillId="0" borderId="1" xfId="0" applyFont="1" applyBorder="1" applyAlignment="1">
      <alignment vertical="top" wrapText="1"/>
    </xf>
    <xf numFmtId="0" fontId="5" fillId="0" borderId="1" xfId="0" applyFont="1" applyBorder="1" applyAlignment="1">
      <alignment horizontal="center" vertical="top" wrapText="1"/>
    </xf>
    <xf numFmtId="2" fontId="5" fillId="0" borderId="1" xfId="0" applyNumberFormat="1" applyFont="1" applyBorder="1" applyAlignment="1">
      <alignment horizontal="center" vertical="top" wrapText="1"/>
    </xf>
    <xf numFmtId="0" fontId="5" fillId="10" borderId="1" xfId="0" applyNumberFormat="1" applyFont="1" applyFill="1" applyBorder="1" applyAlignment="1">
      <alignment vertical="top" wrapText="1"/>
    </xf>
    <xf numFmtId="0" fontId="15" fillId="10" borderId="1" xfId="0" applyNumberFormat="1" applyFont="1" applyFill="1" applyBorder="1" applyAlignment="1">
      <alignment vertical="top" wrapText="1"/>
    </xf>
    <xf numFmtId="0" fontId="6" fillId="0" borderId="16" xfId="0" applyFont="1" applyBorder="1" applyAlignment="1">
      <alignment vertical="top" wrapText="1"/>
    </xf>
    <xf numFmtId="0" fontId="5" fillId="0" borderId="16" xfId="0" applyFont="1" applyBorder="1" applyAlignment="1">
      <alignment horizontal="center" vertical="top" wrapText="1"/>
    </xf>
    <xf numFmtId="2" fontId="5" fillId="0" borderId="16" xfId="0" applyNumberFormat="1" applyFont="1" applyBorder="1" applyAlignment="1">
      <alignment horizontal="center" vertical="top" wrapText="1"/>
    </xf>
    <xf numFmtId="0" fontId="5" fillId="10" borderId="16" xfId="0" applyNumberFormat="1" applyFont="1" applyFill="1" applyBorder="1" applyAlignment="1">
      <alignment vertical="top" wrapText="1"/>
    </xf>
    <xf numFmtId="0" fontId="15" fillId="10" borderId="16" xfId="0" applyNumberFormat="1" applyFont="1" applyFill="1" applyBorder="1" applyAlignment="1">
      <alignment vertical="top" wrapText="1"/>
    </xf>
    <xf numFmtId="0" fontId="0" fillId="0" borderId="0" xfId="0" applyAlignment="1"/>
    <xf numFmtId="0" fontId="15" fillId="9" borderId="13" xfId="0" applyNumberFormat="1" applyFont="1" applyFill="1" applyBorder="1" applyAlignment="1">
      <alignment horizontal="left" vertical="top" wrapText="1"/>
    </xf>
    <xf numFmtId="0" fontId="15" fillId="9" borderId="14" xfId="0" applyNumberFormat="1" applyFont="1" applyFill="1" applyBorder="1" applyAlignment="1">
      <alignment horizontal="left" vertical="top" wrapText="1"/>
    </xf>
    <xf numFmtId="0" fontId="15" fillId="9" borderId="15" xfId="0" applyNumberFormat="1" applyFont="1" applyFill="1" applyBorder="1" applyAlignment="1">
      <alignment horizontal="left" vertical="top" wrapText="1"/>
    </xf>
    <xf numFmtId="0" fontId="12" fillId="5" borderId="0" xfId="0" applyFont="1" applyFill="1" applyAlignment="1">
      <alignment horizontal="left"/>
    </xf>
    <xf numFmtId="0" fontId="12" fillId="0" borderId="0" xfId="0" applyFont="1"/>
    <xf numFmtId="0" fontId="1" fillId="2" borderId="0" xfId="0" applyFont="1" applyFill="1" applyAlignment="1">
      <alignment horizontal="left" vertical="center"/>
    </xf>
    <xf numFmtId="0" fontId="2" fillId="3" borderId="0" xfId="0" applyFont="1" applyFill="1" applyAlignment="1">
      <alignment vertical="center"/>
    </xf>
    <xf numFmtId="0" fontId="3" fillId="4" borderId="13" xfId="0" applyFont="1" applyFill="1" applyBorder="1" applyAlignment="1">
      <alignment horizontal="left"/>
    </xf>
    <xf numFmtId="0" fontId="3" fillId="4" borderId="15" xfId="0" applyFont="1" applyFill="1" applyBorder="1" applyAlignment="1">
      <alignment horizontal="left"/>
    </xf>
    <xf numFmtId="0" fontId="11" fillId="5" borderId="13" xfId="0" applyFont="1" applyFill="1" applyBorder="1" applyAlignment="1">
      <alignment horizontal="left"/>
    </xf>
    <xf numFmtId="0" fontId="0" fillId="5" borderId="14" xfId="0" applyFont="1" applyFill="1" applyBorder="1" applyAlignment="1">
      <alignment horizontal="left"/>
    </xf>
    <xf numFmtId="0" fontId="0" fillId="5" borderId="15" xfId="0" applyFont="1" applyFill="1" applyBorder="1" applyAlignment="1">
      <alignment horizontal="left"/>
    </xf>
    <xf numFmtId="0" fontId="17" fillId="12" borderId="0" xfId="0" applyFont="1" applyFill="1" applyAlignment="1">
      <alignment vertical="center"/>
    </xf>
    <xf numFmtId="0" fontId="17" fillId="12" borderId="13" xfId="0" applyNumberFormat="1" applyFont="1" applyFill="1" applyBorder="1" applyAlignment="1">
      <alignment vertical="center"/>
    </xf>
    <xf numFmtId="0" fontId="17" fillId="12" borderId="14" xfId="0" applyNumberFormat="1" applyFont="1" applyFill="1" applyBorder="1" applyAlignment="1">
      <alignment vertical="center"/>
    </xf>
    <xf numFmtId="0" fontId="17" fillId="12" borderId="13" xfId="0" applyNumberFormat="1" applyFont="1" applyFill="1" applyBorder="1"/>
    <xf numFmtId="0" fontId="17" fillId="12" borderId="14" xfId="0" applyNumberFormat="1" applyFont="1" applyFill="1" applyBorder="1"/>
    <xf numFmtId="0" fontId="17" fillId="12" borderId="15" xfId="0" applyNumberFormat="1" applyFont="1" applyFill="1" applyBorder="1"/>
    <xf numFmtId="0" fontId="4" fillId="9" borderId="2" xfId="0" applyNumberFormat="1" applyFont="1" applyFill="1" applyBorder="1" applyAlignment="1">
      <alignment horizontal="left" vertical="top" wrapText="1"/>
    </xf>
    <xf numFmtId="0" fontId="4" fillId="9" borderId="3" xfId="0" applyNumberFormat="1" applyFont="1" applyFill="1" applyBorder="1" applyAlignment="1">
      <alignment horizontal="left" vertical="top" wrapText="1"/>
    </xf>
    <xf numFmtId="0" fontId="4" fillId="9" borderId="4" xfId="0" applyNumberFormat="1" applyFont="1" applyFill="1" applyBorder="1" applyAlignment="1">
      <alignment horizontal="left" vertical="top" wrapText="1"/>
    </xf>
    <xf numFmtId="0" fontId="4" fillId="9" borderId="5" xfId="0" applyNumberFormat="1" applyFont="1" applyFill="1" applyBorder="1" applyAlignment="1">
      <alignment horizontal="left" vertical="top" wrapText="1"/>
    </xf>
    <xf numFmtId="0" fontId="4" fillId="9" borderId="0" xfId="0" applyNumberFormat="1" applyFont="1" applyFill="1" applyBorder="1" applyAlignment="1">
      <alignment horizontal="left" vertical="top" wrapText="1"/>
    </xf>
    <xf numFmtId="0" fontId="4" fillId="9" borderId="6" xfId="0" applyNumberFormat="1" applyFont="1" applyFill="1" applyBorder="1" applyAlignment="1">
      <alignment horizontal="left" vertical="top" wrapText="1"/>
    </xf>
    <xf numFmtId="0" fontId="4" fillId="9" borderId="7" xfId="0" applyNumberFormat="1" applyFont="1" applyFill="1" applyBorder="1" applyAlignment="1">
      <alignment horizontal="left" vertical="top" wrapText="1"/>
    </xf>
    <xf numFmtId="0" fontId="4" fillId="9" borderId="8" xfId="0" applyNumberFormat="1" applyFont="1" applyFill="1" applyBorder="1" applyAlignment="1">
      <alignment horizontal="left" vertical="top" wrapText="1"/>
    </xf>
    <xf numFmtId="0" fontId="4" fillId="9" borderId="9" xfId="0" applyNumberFormat="1" applyFont="1" applyFill="1" applyBorder="1" applyAlignment="1">
      <alignment horizontal="left" vertical="top" wrapText="1"/>
    </xf>
    <xf numFmtId="0" fontId="7" fillId="6" borderId="2" xfId="0" applyFont="1" applyFill="1" applyBorder="1" applyAlignment="1">
      <alignment horizontal="left" vertical="top" wrapText="1"/>
    </xf>
    <xf numFmtId="0" fontId="7" fillId="6" borderId="3" xfId="0" applyFont="1" applyFill="1" applyBorder="1" applyAlignment="1">
      <alignment horizontal="left" vertical="top" wrapText="1"/>
    </xf>
    <xf numFmtId="0" fontId="7" fillId="6" borderId="4" xfId="0" applyFont="1" applyFill="1" applyBorder="1" applyAlignment="1">
      <alignment horizontal="left" vertical="top" wrapText="1"/>
    </xf>
    <xf numFmtId="0" fontId="7" fillId="6" borderId="7" xfId="0" applyFont="1" applyFill="1" applyBorder="1" applyAlignment="1">
      <alignment horizontal="left" vertical="top" wrapText="1"/>
    </xf>
    <xf numFmtId="0" fontId="7" fillId="6" borderId="8" xfId="0" applyFont="1" applyFill="1" applyBorder="1" applyAlignment="1">
      <alignment horizontal="left" vertical="top" wrapText="1"/>
    </xf>
    <xf numFmtId="0" fontId="7" fillId="6" borderId="9" xfId="0" applyFont="1" applyFill="1" applyBorder="1" applyAlignment="1">
      <alignment horizontal="left" vertical="top" wrapText="1"/>
    </xf>
    <xf numFmtId="0" fontId="0" fillId="0" borderId="0" xfId="0"/>
    <xf numFmtId="0" fontId="8" fillId="3" borderId="0" xfId="0" applyNumberFormat="1" applyFont="1" applyFill="1" applyBorder="1" applyAlignment="1">
      <alignment horizontal="left" vertical="top" wrapText="1"/>
    </xf>
    <xf numFmtId="0" fontId="15" fillId="9" borderId="1" xfId="0" applyNumberFormat="1" applyFont="1" applyFill="1" applyBorder="1" applyAlignment="1">
      <alignment vertical="center"/>
    </xf>
    <xf numFmtId="0" fontId="1" fillId="7" borderId="0" xfId="0" applyNumberFormat="1" applyFont="1" applyFill="1" applyBorder="1" applyAlignment="1">
      <alignment horizontal="left" vertical="center" wrapText="1"/>
    </xf>
    <xf numFmtId="0" fontId="13" fillId="7" borderId="0" xfId="0" applyNumberFormat="1" applyFont="1" applyFill="1" applyBorder="1" applyAlignment="1">
      <alignment horizontal="left" wrapText="1"/>
    </xf>
    <xf numFmtId="0" fontId="9" fillId="3" borderId="13" xfId="0" applyNumberFormat="1" applyFont="1" applyFill="1" applyBorder="1" applyAlignment="1">
      <alignment horizontal="left" vertical="top" wrapText="1"/>
    </xf>
    <xf numFmtId="0" fontId="9" fillId="3" borderId="14" xfId="0" applyNumberFormat="1" applyFont="1" applyFill="1" applyBorder="1" applyAlignment="1">
      <alignment horizontal="left" vertical="top" wrapText="1"/>
    </xf>
    <xf numFmtId="0" fontId="9" fillId="3" borderId="15" xfId="0" applyNumberFormat="1" applyFont="1" applyFill="1" applyBorder="1" applyAlignment="1">
      <alignment horizontal="left" vertical="top" wrapText="1"/>
    </xf>
    <xf numFmtId="0" fontId="2" fillId="3" borderId="14" xfId="0" applyNumberFormat="1" applyFont="1" applyFill="1" applyBorder="1" applyAlignment="1">
      <alignment horizontal="left" vertical="top" wrapText="1"/>
    </xf>
    <xf numFmtId="0" fontId="17" fillId="12" borderId="1" xfId="0" applyNumberFormat="1" applyFont="1" applyFill="1" applyBorder="1" applyAlignment="1">
      <alignment vertical="center"/>
    </xf>
    <xf numFmtId="0" fontId="10" fillId="8" borderId="3" xfId="0" applyNumberFormat="1" applyFont="1" applyFill="1" applyBorder="1" applyAlignment="1">
      <alignment horizontal="left" vertical="center" wrapText="1"/>
    </xf>
    <xf numFmtId="0" fontId="10" fillId="8" borderId="17" xfId="0" applyNumberFormat="1" applyFont="1" applyFill="1" applyBorder="1" applyAlignment="1">
      <alignment horizontal="left" vertical="center" wrapText="1"/>
    </xf>
    <xf numFmtId="0" fontId="10" fillId="8" borderId="12" xfId="0" applyNumberFormat="1" applyFont="1" applyFill="1" applyBorder="1" applyAlignment="1">
      <alignment horizontal="left" vertical="center" wrapText="1"/>
    </xf>
    <xf numFmtId="0" fontId="3" fillId="11" borderId="1" xfId="0" applyNumberFormat="1" applyFont="1" applyFill="1" applyBorder="1" applyAlignment="1">
      <alignment vertical="center"/>
    </xf>
    <xf numFmtId="0" fontId="5" fillId="0" borderId="1"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showGridLines="0" workbookViewId="0">
      <selection activeCell="C7" sqref="C7:F7"/>
    </sheetView>
  </sheetViews>
  <sheetFormatPr defaultRowHeight="14.25"/>
  <cols>
    <col min="1" max="1" width="10" customWidth="1"/>
    <col min="2" max="2" width="18" customWidth="1"/>
    <col min="3" max="3" width="31" customWidth="1"/>
    <col min="4" max="4" width="72" customWidth="1"/>
    <col min="5" max="5" width="8" customWidth="1"/>
    <col min="6" max="6" width="10" customWidth="1"/>
  </cols>
  <sheetData>
    <row r="1" spans="1:6" ht="30.95" customHeight="1">
      <c r="A1" s="51" t="s">
        <v>0</v>
      </c>
      <c r="B1" s="51"/>
      <c r="C1" s="51"/>
      <c r="D1" s="51"/>
      <c r="E1" s="51"/>
      <c r="F1" s="51"/>
    </row>
    <row r="2" spans="1:6" ht="24" customHeight="1">
      <c r="A2" s="52" t="s">
        <v>1</v>
      </c>
      <c r="B2" s="52"/>
      <c r="C2" s="52"/>
      <c r="D2" s="52"/>
      <c r="E2" s="52"/>
      <c r="F2" s="52"/>
    </row>
    <row r="4" spans="1:6" ht="17.100000000000001" customHeight="1">
      <c r="A4" s="53" t="s">
        <v>2</v>
      </c>
      <c r="B4" s="54"/>
      <c r="C4" s="55" t="s">
        <v>3</v>
      </c>
      <c r="D4" s="56"/>
      <c r="E4" s="56"/>
      <c r="F4" s="57"/>
    </row>
    <row r="5" spans="1:6" ht="17.100000000000001" customHeight="1">
      <c r="A5" s="53" t="s">
        <v>168</v>
      </c>
      <c r="B5" s="54"/>
      <c r="C5" s="55" t="s">
        <v>3</v>
      </c>
      <c r="D5" s="56"/>
      <c r="E5" s="56"/>
      <c r="F5" s="57"/>
    </row>
    <row r="6" spans="1:6" s="21" customFormat="1" ht="17.100000000000001" customHeight="1">
      <c r="A6" s="53" t="s">
        <v>194</v>
      </c>
      <c r="B6" s="54"/>
      <c r="C6" s="55" t="s">
        <v>195</v>
      </c>
      <c r="D6" s="56"/>
      <c r="E6" s="56"/>
      <c r="F6" s="57"/>
    </row>
    <row r="7" spans="1:6" ht="17.100000000000001" customHeight="1">
      <c r="A7" s="53" t="s">
        <v>5</v>
      </c>
      <c r="B7" s="54"/>
      <c r="C7" s="55" t="s">
        <v>3</v>
      </c>
      <c r="D7" s="56"/>
      <c r="E7" s="56"/>
      <c r="F7" s="57"/>
    </row>
    <row r="8" spans="1:6" ht="17.100000000000001" customHeight="1">
      <c r="A8" s="53" t="s">
        <v>188</v>
      </c>
      <c r="B8" s="54"/>
      <c r="C8" s="55" t="s">
        <v>3</v>
      </c>
      <c r="D8" s="56"/>
      <c r="E8" s="56"/>
      <c r="F8" s="57"/>
    </row>
    <row r="9" spans="1:6" ht="15">
      <c r="A9" s="23"/>
      <c r="B9" s="23"/>
      <c r="C9" s="24"/>
      <c r="D9" s="25"/>
      <c r="E9" s="25"/>
      <c r="F9" s="25"/>
    </row>
    <row r="10" spans="1:6" ht="15">
      <c r="A10" s="59" t="s">
        <v>170</v>
      </c>
      <c r="B10" s="60"/>
      <c r="C10" s="60"/>
      <c r="D10" s="60"/>
      <c r="E10" s="60"/>
      <c r="F10" s="60"/>
    </row>
    <row r="11" spans="1:6" ht="15">
      <c r="A11" s="58" t="s">
        <v>4</v>
      </c>
      <c r="B11" s="58"/>
      <c r="C11" s="58"/>
      <c r="D11" s="58"/>
      <c r="E11" s="58"/>
      <c r="F11" s="58"/>
    </row>
    <row r="12" spans="1:6" ht="14.25" customHeight="1">
      <c r="A12" s="64" t="s">
        <v>169</v>
      </c>
      <c r="B12" s="65"/>
      <c r="C12" s="65"/>
      <c r="D12" s="65"/>
      <c r="E12" s="65"/>
      <c r="F12" s="66"/>
    </row>
    <row r="13" spans="1:6">
      <c r="A13" s="67"/>
      <c r="B13" s="68"/>
      <c r="C13" s="68"/>
      <c r="D13" s="68"/>
      <c r="E13" s="68"/>
      <c r="F13" s="69"/>
    </row>
    <row r="14" spans="1:6">
      <c r="A14" s="67"/>
      <c r="B14" s="68"/>
      <c r="C14" s="68"/>
      <c r="D14" s="68"/>
      <c r="E14" s="68"/>
      <c r="F14" s="69"/>
    </row>
    <row r="15" spans="1:6">
      <c r="A15" s="70"/>
      <c r="B15" s="71"/>
      <c r="C15" s="71"/>
      <c r="D15" s="71"/>
      <c r="E15" s="71"/>
      <c r="F15" s="72"/>
    </row>
    <row r="16" spans="1:6" ht="15">
      <c r="A16" s="58" t="s">
        <v>25</v>
      </c>
      <c r="B16" s="58"/>
      <c r="C16" s="58"/>
      <c r="D16" s="58"/>
      <c r="E16" s="58"/>
      <c r="F16" s="58"/>
    </row>
    <row r="17" spans="1:6" ht="14.25" customHeight="1">
      <c r="A17" s="73" t="s">
        <v>26</v>
      </c>
      <c r="B17" s="74"/>
      <c r="C17" s="74"/>
      <c r="D17" s="74"/>
      <c r="E17" s="74"/>
      <c r="F17" s="75"/>
    </row>
    <row r="18" spans="1:6">
      <c r="A18" s="76"/>
      <c r="B18" s="77"/>
      <c r="C18" s="77"/>
      <c r="D18" s="77"/>
      <c r="E18" s="77"/>
      <c r="F18" s="78"/>
    </row>
    <row r="19" spans="1:6">
      <c r="A19" s="1"/>
      <c r="B19" s="22"/>
      <c r="C19" s="22"/>
      <c r="D19" s="22"/>
      <c r="E19" s="22"/>
      <c r="F19" s="22"/>
    </row>
    <row r="20" spans="1:6" ht="38.1" customHeight="1">
      <c r="A20" s="29" t="s">
        <v>6</v>
      </c>
      <c r="B20" s="29" t="s">
        <v>7</v>
      </c>
      <c r="C20" s="29" t="s">
        <v>8</v>
      </c>
      <c r="D20" s="29" t="s">
        <v>9</v>
      </c>
      <c r="E20" s="29" t="s">
        <v>10</v>
      </c>
      <c r="F20" s="29" t="s">
        <v>11</v>
      </c>
    </row>
    <row r="21" spans="1:6" ht="78" customHeight="1">
      <c r="A21" s="26" t="s">
        <v>12</v>
      </c>
      <c r="B21" s="26" t="s">
        <v>13</v>
      </c>
      <c r="C21" s="27" t="s">
        <v>14</v>
      </c>
      <c r="D21" s="27" t="s">
        <v>15</v>
      </c>
      <c r="E21" s="26" t="s">
        <v>16</v>
      </c>
      <c r="F21" s="26">
        <v>1</v>
      </c>
    </row>
    <row r="22" spans="1:6" ht="62.1" customHeight="1">
      <c r="A22" s="26" t="s">
        <v>17</v>
      </c>
      <c r="B22" s="26" t="s">
        <v>18</v>
      </c>
      <c r="C22" s="27" t="s">
        <v>19</v>
      </c>
      <c r="D22" s="27" t="s">
        <v>20</v>
      </c>
      <c r="E22" s="26" t="s">
        <v>16</v>
      </c>
      <c r="F22" s="26">
        <v>1</v>
      </c>
    </row>
    <row r="23" spans="1:6" ht="63.95" customHeight="1">
      <c r="A23" s="26" t="s">
        <v>21</v>
      </c>
      <c r="B23" s="26" t="s">
        <v>22</v>
      </c>
      <c r="C23" s="27" t="s">
        <v>23</v>
      </c>
      <c r="D23" s="27" t="s">
        <v>24</v>
      </c>
      <c r="E23" s="26" t="s">
        <v>16</v>
      </c>
      <c r="F23" s="26">
        <v>1</v>
      </c>
    </row>
    <row r="25" spans="1:6" ht="15">
      <c r="A25" s="61" t="s">
        <v>171</v>
      </c>
      <c r="B25" s="62"/>
      <c r="C25" s="62"/>
      <c r="D25" s="62"/>
      <c r="E25" s="63"/>
    </row>
    <row r="26" spans="1:6" ht="14.25" customHeight="1">
      <c r="A26" s="46" t="s">
        <v>172</v>
      </c>
      <c r="B26" s="47"/>
      <c r="C26" s="47"/>
      <c r="D26" s="47"/>
      <c r="E26" s="48"/>
    </row>
    <row r="31" spans="1:6">
      <c r="D31" s="49" t="s">
        <v>27</v>
      </c>
      <c r="E31" s="49"/>
      <c r="F31" s="2"/>
    </row>
    <row r="32" spans="1:6">
      <c r="D32" s="50" t="s">
        <v>28</v>
      </c>
      <c r="E32" s="50"/>
      <c r="F32" s="50"/>
    </row>
  </sheetData>
  <mergeCells count="21">
    <mergeCell ref="A10:F10"/>
    <mergeCell ref="A25:E25"/>
    <mergeCell ref="A11:F11"/>
    <mergeCell ref="A12:F15"/>
    <mergeCell ref="A17:F18"/>
    <mergeCell ref="A26:E26"/>
    <mergeCell ref="D31:E31"/>
    <mergeCell ref="D32:F32"/>
    <mergeCell ref="A1:F1"/>
    <mergeCell ref="A2:F2"/>
    <mergeCell ref="A4:B4"/>
    <mergeCell ref="A5:B5"/>
    <mergeCell ref="A7:B7"/>
    <mergeCell ref="A8:B8"/>
    <mergeCell ref="C4:F4"/>
    <mergeCell ref="C5:F5"/>
    <mergeCell ref="C7:F7"/>
    <mergeCell ref="C8:F8"/>
    <mergeCell ref="A16:F16"/>
    <mergeCell ref="A6:B6"/>
    <mergeCell ref="C6:F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showGridLines="0" tabSelected="1" workbookViewId="0">
      <selection activeCell="C30" sqref="C30:C33"/>
    </sheetView>
  </sheetViews>
  <sheetFormatPr defaultRowHeight="14.25"/>
  <cols>
    <col min="1" max="1" width="10" customWidth="1"/>
    <col min="2" max="2" width="17" customWidth="1"/>
    <col min="3" max="3" width="35" customWidth="1"/>
    <col min="4" max="4" width="72" customWidth="1"/>
    <col min="5" max="5" width="9" customWidth="1"/>
    <col min="6" max="6" width="12" customWidth="1"/>
    <col min="7" max="7" width="18" customWidth="1"/>
    <col min="8" max="8" width="20" customWidth="1"/>
    <col min="9" max="9" width="30" customWidth="1"/>
  </cols>
  <sheetData>
    <row r="1" spans="1:9" ht="30.95" customHeight="1">
      <c r="A1" s="51" t="s">
        <v>29</v>
      </c>
      <c r="B1" s="51"/>
      <c r="C1" s="51"/>
      <c r="D1" s="51"/>
      <c r="E1" s="51"/>
      <c r="F1" s="51"/>
      <c r="G1" s="51"/>
      <c r="H1" s="79"/>
      <c r="I1" s="79"/>
    </row>
    <row r="2" spans="1:9" ht="14.25" customHeight="1">
      <c r="A2" s="80" t="s">
        <v>189</v>
      </c>
      <c r="B2" s="80"/>
      <c r="C2" s="80"/>
      <c r="D2" s="80"/>
      <c r="E2" s="80"/>
      <c r="F2" s="80"/>
      <c r="G2" s="80"/>
      <c r="H2" s="80"/>
      <c r="I2" s="80"/>
    </row>
    <row r="4" spans="1:9" ht="44.1" customHeight="1">
      <c r="A4" s="28" t="s">
        <v>6</v>
      </c>
      <c r="B4" s="28" t="s">
        <v>7</v>
      </c>
      <c r="C4" s="28" t="s">
        <v>30</v>
      </c>
      <c r="D4" s="28" t="s">
        <v>31</v>
      </c>
      <c r="E4" s="28" t="s">
        <v>10</v>
      </c>
      <c r="F4" s="28" t="s">
        <v>11</v>
      </c>
      <c r="G4" s="29" t="s">
        <v>190</v>
      </c>
      <c r="H4" s="30" t="s">
        <v>191</v>
      </c>
      <c r="I4" s="30" t="s">
        <v>192</v>
      </c>
    </row>
    <row r="5" spans="1:9" ht="49.5" customHeight="1">
      <c r="A5" s="34" t="s">
        <v>32</v>
      </c>
      <c r="B5" s="35" t="s">
        <v>13</v>
      </c>
      <c r="C5" s="93" t="s">
        <v>33</v>
      </c>
      <c r="D5" s="35" t="s">
        <v>201</v>
      </c>
      <c r="E5" s="36" t="s">
        <v>34</v>
      </c>
      <c r="F5" s="37">
        <v>20</v>
      </c>
      <c r="G5" s="38"/>
      <c r="H5" s="39"/>
      <c r="I5" s="39"/>
    </row>
    <row r="6" spans="1:9" ht="38.1" customHeight="1">
      <c r="A6" s="34" t="s">
        <v>35</v>
      </c>
      <c r="B6" s="35" t="s">
        <v>13</v>
      </c>
      <c r="C6" s="35" t="s">
        <v>36</v>
      </c>
      <c r="D6" s="35" t="s">
        <v>37</v>
      </c>
      <c r="E6" s="36" t="s">
        <v>38</v>
      </c>
      <c r="F6" s="37">
        <v>10</v>
      </c>
      <c r="G6" s="38"/>
      <c r="H6" s="39"/>
      <c r="I6" s="39"/>
    </row>
    <row r="7" spans="1:9" ht="44.1" customHeight="1">
      <c r="A7" s="34" t="s">
        <v>39</v>
      </c>
      <c r="B7" s="35" t="s">
        <v>13</v>
      </c>
      <c r="C7" s="35" t="s">
        <v>40</v>
      </c>
      <c r="D7" s="35" t="s">
        <v>41</v>
      </c>
      <c r="E7" s="36" t="s">
        <v>16</v>
      </c>
      <c r="F7" s="37">
        <v>1</v>
      </c>
      <c r="G7" s="38"/>
      <c r="H7" s="39"/>
      <c r="I7" s="39"/>
    </row>
    <row r="8" spans="1:9" ht="38.1" customHeight="1">
      <c r="A8" s="34" t="s">
        <v>42</v>
      </c>
      <c r="B8" s="35" t="s">
        <v>13</v>
      </c>
      <c r="C8" s="35" t="s">
        <v>43</v>
      </c>
      <c r="D8" s="35" t="s">
        <v>44</v>
      </c>
      <c r="E8" s="36" t="s">
        <v>45</v>
      </c>
      <c r="F8" s="37">
        <v>50</v>
      </c>
      <c r="G8" s="38"/>
      <c r="H8" s="39"/>
      <c r="I8" s="39"/>
    </row>
    <row r="9" spans="1:9" ht="38.1" customHeight="1">
      <c r="A9" s="34" t="s">
        <v>46</v>
      </c>
      <c r="B9" s="35" t="s">
        <v>13</v>
      </c>
      <c r="C9" s="35" t="s">
        <v>47</v>
      </c>
      <c r="D9" s="35" t="s">
        <v>48</v>
      </c>
      <c r="E9" s="36" t="s">
        <v>34</v>
      </c>
      <c r="F9" s="37">
        <v>40</v>
      </c>
      <c r="G9" s="38"/>
      <c r="H9" s="39"/>
      <c r="I9" s="39"/>
    </row>
    <row r="10" spans="1:9" ht="38.1" customHeight="1">
      <c r="A10" s="34" t="s">
        <v>49</v>
      </c>
      <c r="B10" s="35" t="s">
        <v>13</v>
      </c>
      <c r="C10" s="35" t="s">
        <v>50</v>
      </c>
      <c r="D10" s="35" t="s">
        <v>51</v>
      </c>
      <c r="E10" s="36" t="s">
        <v>34</v>
      </c>
      <c r="F10" s="37">
        <v>36</v>
      </c>
      <c r="G10" s="38"/>
      <c r="H10" s="39"/>
      <c r="I10" s="39"/>
    </row>
    <row r="11" spans="1:9" ht="38.1" customHeight="1">
      <c r="A11" s="34" t="s">
        <v>52</v>
      </c>
      <c r="B11" s="35" t="s">
        <v>13</v>
      </c>
      <c r="C11" s="35" t="s">
        <v>53</v>
      </c>
      <c r="D11" s="35" t="s">
        <v>54</v>
      </c>
      <c r="E11" s="36" t="s">
        <v>34</v>
      </c>
      <c r="F11" s="37">
        <v>8</v>
      </c>
      <c r="G11" s="38"/>
      <c r="H11" s="39"/>
      <c r="I11" s="39"/>
    </row>
    <row r="12" spans="1:9" ht="38.1" customHeight="1">
      <c r="A12" s="34" t="s">
        <v>55</v>
      </c>
      <c r="B12" s="35" t="s">
        <v>13</v>
      </c>
      <c r="C12" s="35" t="s">
        <v>56</v>
      </c>
      <c r="D12" s="35" t="s">
        <v>57</v>
      </c>
      <c r="E12" s="36" t="s">
        <v>34</v>
      </c>
      <c r="F12" s="37">
        <v>12</v>
      </c>
      <c r="G12" s="38"/>
      <c r="H12" s="39"/>
      <c r="I12" s="39"/>
    </row>
    <row r="13" spans="1:9" ht="38.1" customHeight="1">
      <c r="A13" s="34" t="s">
        <v>58</v>
      </c>
      <c r="B13" s="35" t="s">
        <v>13</v>
      </c>
      <c r="C13" s="35" t="s">
        <v>59</v>
      </c>
      <c r="D13" s="35" t="s">
        <v>60</v>
      </c>
      <c r="E13" s="36" t="s">
        <v>34</v>
      </c>
      <c r="F13" s="37">
        <v>8</v>
      </c>
      <c r="G13" s="38"/>
      <c r="H13" s="39"/>
      <c r="I13" s="39"/>
    </row>
    <row r="14" spans="1:9" ht="57.95" customHeight="1">
      <c r="A14" s="34" t="s">
        <v>61</v>
      </c>
      <c r="B14" s="35" t="s">
        <v>13</v>
      </c>
      <c r="C14" s="93" t="s">
        <v>62</v>
      </c>
      <c r="D14" s="35" t="s">
        <v>200</v>
      </c>
      <c r="E14" s="36" t="s">
        <v>34</v>
      </c>
      <c r="F14" s="37">
        <v>1</v>
      </c>
      <c r="G14" s="38"/>
      <c r="H14" s="39"/>
      <c r="I14" s="39"/>
    </row>
    <row r="15" spans="1:9" ht="38.1" customHeight="1">
      <c r="A15" s="34" t="s">
        <v>63</v>
      </c>
      <c r="B15" s="35" t="s">
        <v>13</v>
      </c>
      <c r="C15" s="35" t="s">
        <v>64</v>
      </c>
      <c r="D15" s="35" t="s">
        <v>65</v>
      </c>
      <c r="E15" s="36" t="s">
        <v>34</v>
      </c>
      <c r="F15" s="37">
        <v>1</v>
      </c>
      <c r="G15" s="38"/>
      <c r="H15" s="39"/>
      <c r="I15" s="39"/>
    </row>
    <row r="16" spans="1:9" ht="44.1" customHeight="1">
      <c r="A16" s="34" t="s">
        <v>66</v>
      </c>
      <c r="B16" s="35" t="s">
        <v>13</v>
      </c>
      <c r="C16" s="35" t="s">
        <v>67</v>
      </c>
      <c r="D16" s="35" t="s">
        <v>68</v>
      </c>
      <c r="E16" s="36" t="s">
        <v>16</v>
      </c>
      <c r="F16" s="37">
        <v>1</v>
      </c>
      <c r="G16" s="38"/>
      <c r="H16" s="39"/>
      <c r="I16" s="39"/>
    </row>
    <row r="17" spans="1:9" ht="38.1" customHeight="1">
      <c r="A17" s="34" t="s">
        <v>69</v>
      </c>
      <c r="B17" s="35" t="s">
        <v>13</v>
      </c>
      <c r="C17" s="35" t="s">
        <v>70</v>
      </c>
      <c r="D17" s="35" t="s">
        <v>71</v>
      </c>
      <c r="E17" s="36" t="s">
        <v>45</v>
      </c>
      <c r="F17" s="37">
        <v>80</v>
      </c>
      <c r="G17" s="38"/>
      <c r="H17" s="39"/>
      <c r="I17" s="39"/>
    </row>
    <row r="18" spans="1:9" ht="38.1" customHeight="1">
      <c r="A18" s="34" t="s">
        <v>72</v>
      </c>
      <c r="B18" s="35" t="s">
        <v>13</v>
      </c>
      <c r="C18" s="35" t="s">
        <v>73</v>
      </c>
      <c r="D18" s="35" t="s">
        <v>74</v>
      </c>
      <c r="E18" s="36" t="s">
        <v>45</v>
      </c>
      <c r="F18" s="37">
        <v>80</v>
      </c>
      <c r="G18" s="38"/>
      <c r="H18" s="39"/>
      <c r="I18" s="39"/>
    </row>
    <row r="19" spans="1:9" ht="38.1" customHeight="1">
      <c r="A19" s="34" t="s">
        <v>75</v>
      </c>
      <c r="B19" s="35" t="s">
        <v>13</v>
      </c>
      <c r="C19" s="35" t="s">
        <v>76</v>
      </c>
      <c r="D19" s="35" t="s">
        <v>77</v>
      </c>
      <c r="E19" s="36" t="s">
        <v>45</v>
      </c>
      <c r="F19" s="37">
        <v>45</v>
      </c>
      <c r="G19" s="38"/>
      <c r="H19" s="39"/>
      <c r="I19" s="39"/>
    </row>
    <row r="20" spans="1:9" ht="38.1" customHeight="1">
      <c r="A20" s="34" t="s">
        <v>78</v>
      </c>
      <c r="B20" s="35" t="s">
        <v>13</v>
      </c>
      <c r="C20" s="35" t="s">
        <v>79</v>
      </c>
      <c r="D20" s="35" t="s">
        <v>80</v>
      </c>
      <c r="E20" s="36" t="s">
        <v>45</v>
      </c>
      <c r="F20" s="37">
        <v>25</v>
      </c>
      <c r="G20" s="38"/>
      <c r="H20" s="39"/>
      <c r="I20" s="39"/>
    </row>
    <row r="21" spans="1:9" ht="38.1" customHeight="1">
      <c r="A21" s="34" t="s">
        <v>81</v>
      </c>
      <c r="B21" s="35" t="s">
        <v>13</v>
      </c>
      <c r="C21" s="35" t="s">
        <v>82</v>
      </c>
      <c r="D21" s="35" t="s">
        <v>83</v>
      </c>
      <c r="E21" s="36" t="s">
        <v>45</v>
      </c>
      <c r="F21" s="37">
        <v>40</v>
      </c>
      <c r="G21" s="38"/>
      <c r="H21" s="39"/>
      <c r="I21" s="39"/>
    </row>
    <row r="22" spans="1:9" ht="38.1" customHeight="1">
      <c r="A22" s="34" t="s">
        <v>84</v>
      </c>
      <c r="B22" s="35" t="s">
        <v>13</v>
      </c>
      <c r="C22" s="35" t="s">
        <v>85</v>
      </c>
      <c r="D22" s="35" t="s">
        <v>86</v>
      </c>
      <c r="E22" s="36" t="s">
        <v>87</v>
      </c>
      <c r="F22" s="37">
        <v>6</v>
      </c>
      <c r="G22" s="38"/>
      <c r="H22" s="39"/>
      <c r="I22" s="39"/>
    </row>
    <row r="23" spans="1:9" ht="38.1" customHeight="1">
      <c r="A23" s="34" t="s">
        <v>88</v>
      </c>
      <c r="B23" s="35" t="s">
        <v>13</v>
      </c>
      <c r="C23" s="35" t="s">
        <v>89</v>
      </c>
      <c r="D23" s="35" t="s">
        <v>90</v>
      </c>
      <c r="E23" s="36" t="s">
        <v>45</v>
      </c>
      <c r="F23" s="37">
        <v>30</v>
      </c>
      <c r="G23" s="38"/>
      <c r="H23" s="39"/>
      <c r="I23" s="39"/>
    </row>
    <row r="24" spans="1:9" ht="39.950000000000003" customHeight="1">
      <c r="A24" s="34" t="s">
        <v>91</v>
      </c>
      <c r="B24" s="35" t="s">
        <v>13</v>
      </c>
      <c r="C24" s="35" t="s">
        <v>92</v>
      </c>
      <c r="D24" s="35" t="s">
        <v>93</v>
      </c>
      <c r="E24" s="36" t="s">
        <v>16</v>
      </c>
      <c r="F24" s="37">
        <v>1</v>
      </c>
      <c r="G24" s="38"/>
      <c r="H24" s="39"/>
      <c r="I24" s="39"/>
    </row>
    <row r="25" spans="1:9" ht="44.1" customHeight="1">
      <c r="A25" s="34" t="s">
        <v>94</v>
      </c>
      <c r="B25" s="35" t="s">
        <v>13</v>
      </c>
      <c r="C25" s="35" t="s">
        <v>95</v>
      </c>
      <c r="D25" s="35" t="s">
        <v>96</v>
      </c>
      <c r="E25" s="36" t="s">
        <v>16</v>
      </c>
      <c r="F25" s="37">
        <v>1</v>
      </c>
      <c r="G25" s="38"/>
      <c r="H25" s="39"/>
      <c r="I25" s="39"/>
    </row>
    <row r="26" spans="1:9" ht="44.1" customHeight="1">
      <c r="A26" s="34" t="s">
        <v>97</v>
      </c>
      <c r="B26" s="35" t="s">
        <v>13</v>
      </c>
      <c r="C26" s="35" t="s">
        <v>98</v>
      </c>
      <c r="D26" s="35" t="s">
        <v>99</v>
      </c>
      <c r="E26" s="36" t="s">
        <v>16</v>
      </c>
      <c r="F26" s="37">
        <v>1</v>
      </c>
      <c r="G26" s="38"/>
      <c r="H26" s="39"/>
      <c r="I26" s="39"/>
    </row>
    <row r="27" spans="1:9" ht="44.1" customHeight="1">
      <c r="A27" s="34" t="s">
        <v>100</v>
      </c>
      <c r="B27" s="35" t="s">
        <v>13</v>
      </c>
      <c r="C27" s="35" t="s">
        <v>101</v>
      </c>
      <c r="D27" s="35" t="s">
        <v>102</v>
      </c>
      <c r="E27" s="36" t="s">
        <v>16</v>
      </c>
      <c r="F27" s="37">
        <v>1</v>
      </c>
      <c r="G27" s="38"/>
      <c r="H27" s="39"/>
      <c r="I27" s="39"/>
    </row>
    <row r="28" spans="1:9" ht="38.1" customHeight="1">
      <c r="A28" s="34" t="s">
        <v>103</v>
      </c>
      <c r="B28" s="35" t="s">
        <v>13</v>
      </c>
      <c r="C28" s="35" t="s">
        <v>104</v>
      </c>
      <c r="D28" s="35" t="s">
        <v>105</v>
      </c>
      <c r="E28" s="36" t="s">
        <v>16</v>
      </c>
      <c r="F28" s="37">
        <v>1</v>
      </c>
      <c r="G28" s="38"/>
      <c r="H28" s="39"/>
      <c r="I28" s="39"/>
    </row>
    <row r="29" spans="1:9" ht="50.1" customHeight="1">
      <c r="A29" s="34" t="s">
        <v>106</v>
      </c>
      <c r="B29" s="35" t="s">
        <v>13</v>
      </c>
      <c r="C29" s="35" t="s">
        <v>107</v>
      </c>
      <c r="D29" s="35" t="s">
        <v>197</v>
      </c>
      <c r="E29" s="36" t="s">
        <v>16</v>
      </c>
      <c r="F29" s="37">
        <v>1</v>
      </c>
      <c r="G29" s="38"/>
      <c r="H29" s="39"/>
      <c r="I29" s="39"/>
    </row>
    <row r="30" spans="1:9" ht="57.95" customHeight="1">
      <c r="A30" s="34" t="s">
        <v>108</v>
      </c>
      <c r="B30" s="35" t="s">
        <v>18</v>
      </c>
      <c r="C30" s="93" t="s">
        <v>109</v>
      </c>
      <c r="D30" s="35" t="s">
        <v>198</v>
      </c>
      <c r="E30" s="36" t="s">
        <v>34</v>
      </c>
      <c r="F30" s="37">
        <v>2</v>
      </c>
      <c r="G30" s="38"/>
      <c r="H30" s="39"/>
      <c r="I30" s="39"/>
    </row>
    <row r="31" spans="1:9" ht="48" customHeight="1">
      <c r="A31" s="34" t="s">
        <v>110</v>
      </c>
      <c r="B31" s="35" t="s">
        <v>18</v>
      </c>
      <c r="C31" s="93" t="s">
        <v>111</v>
      </c>
      <c r="D31" s="35" t="s">
        <v>196</v>
      </c>
      <c r="E31" s="36" t="s">
        <v>112</v>
      </c>
      <c r="F31" s="37">
        <v>122.88</v>
      </c>
      <c r="G31" s="38"/>
      <c r="H31" s="39"/>
      <c r="I31" s="39"/>
    </row>
    <row r="32" spans="1:9" ht="42" customHeight="1">
      <c r="A32" s="34" t="s">
        <v>113</v>
      </c>
      <c r="B32" s="35" t="s">
        <v>18</v>
      </c>
      <c r="C32" s="93" t="s">
        <v>114</v>
      </c>
      <c r="D32" s="35" t="s">
        <v>115</v>
      </c>
      <c r="E32" s="36" t="s">
        <v>16</v>
      </c>
      <c r="F32" s="37">
        <v>1</v>
      </c>
      <c r="G32" s="38"/>
      <c r="H32" s="39"/>
      <c r="I32" s="39"/>
    </row>
    <row r="33" spans="1:9" ht="57.95" customHeight="1">
      <c r="A33" s="34" t="s">
        <v>116</v>
      </c>
      <c r="B33" s="35" t="s">
        <v>22</v>
      </c>
      <c r="C33" s="93" t="s">
        <v>117</v>
      </c>
      <c r="D33" s="35" t="s">
        <v>199</v>
      </c>
      <c r="E33" s="36" t="s">
        <v>34</v>
      </c>
      <c r="F33" s="37">
        <v>1</v>
      </c>
      <c r="G33" s="38"/>
      <c r="H33" s="39"/>
      <c r="I33" s="39"/>
    </row>
    <row r="34" spans="1:9" ht="42" customHeight="1">
      <c r="A34" s="40" t="s">
        <v>118</v>
      </c>
      <c r="B34" s="3" t="s">
        <v>22</v>
      </c>
      <c r="C34" s="3" t="s">
        <v>119</v>
      </c>
      <c r="D34" s="3" t="s">
        <v>120</v>
      </c>
      <c r="E34" s="41" t="s">
        <v>16</v>
      </c>
      <c r="F34" s="42">
        <v>1</v>
      </c>
      <c r="G34" s="43"/>
      <c r="H34" s="44"/>
      <c r="I34" s="44"/>
    </row>
  </sheetData>
  <mergeCells count="2">
    <mergeCell ref="A1:I1"/>
    <mergeCell ref="A2:I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8"/>
  <sheetViews>
    <sheetView showGridLines="0" workbookViewId="0">
      <selection activeCell="C71" sqref="C71"/>
    </sheetView>
  </sheetViews>
  <sheetFormatPr defaultRowHeight="14.25"/>
  <cols>
    <col min="1" max="1" width="7" customWidth="1"/>
    <col min="2" max="2" width="14" customWidth="1"/>
    <col min="3" max="3" width="62" customWidth="1"/>
    <col min="4" max="4" width="8" customWidth="1"/>
    <col min="5" max="5" width="10" customWidth="1"/>
    <col min="6" max="7" width="22" customWidth="1"/>
    <col min="8" max="8" width="18" customWidth="1"/>
    <col min="9" max="9" width="20" customWidth="1"/>
  </cols>
  <sheetData>
    <row r="1" spans="1:9" ht="24.95" customHeight="1">
      <c r="A1" s="82" t="s">
        <v>121</v>
      </c>
      <c r="B1" s="82"/>
      <c r="C1" s="82"/>
      <c r="D1" s="82"/>
      <c r="E1" s="82"/>
      <c r="F1" s="83"/>
      <c r="G1" s="83"/>
    </row>
    <row r="2" spans="1:9" ht="48" customHeight="1">
      <c r="A2" s="84" t="s">
        <v>193</v>
      </c>
      <c r="B2" s="85"/>
      <c r="C2" s="85"/>
      <c r="D2" s="85"/>
      <c r="E2" s="86"/>
      <c r="F2" s="87"/>
      <c r="G2" s="87"/>
    </row>
    <row r="3" spans="1:9" ht="20.100000000000001" customHeight="1">
      <c r="A3" s="10"/>
      <c r="B3" s="10"/>
      <c r="C3" s="10"/>
      <c r="D3" s="10"/>
      <c r="E3" s="10"/>
      <c r="F3" s="10"/>
      <c r="G3" s="10"/>
    </row>
    <row r="4" spans="1:9" ht="42" customHeight="1">
      <c r="A4" s="29" t="s">
        <v>173</v>
      </c>
      <c r="B4" s="29" t="s">
        <v>7</v>
      </c>
      <c r="C4" s="29" t="s">
        <v>174</v>
      </c>
      <c r="D4" s="29" t="s">
        <v>10</v>
      </c>
      <c r="E4" s="29" t="s">
        <v>11</v>
      </c>
      <c r="F4" s="33" t="s">
        <v>175</v>
      </c>
      <c r="G4" s="33" t="s">
        <v>176</v>
      </c>
    </row>
    <row r="5" spans="1:9" ht="21.95" customHeight="1">
      <c r="A5" s="89" t="s">
        <v>122</v>
      </c>
      <c r="B5" s="89"/>
      <c r="C5" s="89"/>
      <c r="D5" s="89"/>
      <c r="E5" s="89"/>
      <c r="F5" s="89"/>
      <c r="G5" s="89"/>
      <c r="H5" s="45"/>
      <c r="I5" s="45"/>
    </row>
    <row r="6" spans="1:9" ht="36" customHeight="1">
      <c r="A6" s="4">
        <v>1</v>
      </c>
      <c r="B6" s="4" t="s">
        <v>13</v>
      </c>
      <c r="C6" s="5" t="s">
        <v>123</v>
      </c>
      <c r="D6" s="4" t="s">
        <v>16</v>
      </c>
      <c r="E6" s="6">
        <v>1</v>
      </c>
      <c r="F6" s="11"/>
      <c r="G6" s="13" t="str">
        <f>IF(OR(E6="",F6=""),"",ROUND(E6*F6,2))</f>
        <v/>
      </c>
    </row>
    <row r="7" spans="1:9" ht="21.95" customHeight="1">
      <c r="A7" s="90" t="s">
        <v>124</v>
      </c>
      <c r="B7" s="90"/>
      <c r="C7" s="90"/>
      <c r="D7" s="90"/>
      <c r="E7" s="90"/>
      <c r="F7" s="90"/>
      <c r="G7" s="90"/>
      <c r="H7" s="45"/>
      <c r="I7" s="45"/>
    </row>
    <row r="8" spans="1:9" ht="39.950000000000003" customHeight="1">
      <c r="A8" s="4">
        <v>2</v>
      </c>
      <c r="B8" s="4" t="s">
        <v>13</v>
      </c>
      <c r="C8" s="5" t="s">
        <v>125</v>
      </c>
      <c r="D8" s="4" t="s">
        <v>34</v>
      </c>
      <c r="E8" s="6">
        <v>20</v>
      </c>
      <c r="F8" s="11"/>
      <c r="G8" s="13" t="str">
        <f t="shared" ref="G8:G14" si="0">IF(OR(E8="",F8=""),"",ROUND(E8*F8,2))</f>
        <v/>
      </c>
    </row>
    <row r="9" spans="1:9" ht="24" customHeight="1">
      <c r="A9" s="7">
        <v>3</v>
      </c>
      <c r="B9" s="7" t="s">
        <v>13</v>
      </c>
      <c r="C9" s="8" t="s">
        <v>126</v>
      </c>
      <c r="D9" s="7" t="s">
        <v>45</v>
      </c>
      <c r="E9" s="9">
        <v>50</v>
      </c>
      <c r="F9" s="12"/>
      <c r="G9" s="14" t="str">
        <f t="shared" si="0"/>
        <v/>
      </c>
    </row>
    <row r="10" spans="1:9" ht="24" customHeight="1">
      <c r="A10" s="7">
        <v>4</v>
      </c>
      <c r="B10" s="7" t="s">
        <v>13</v>
      </c>
      <c r="C10" s="8" t="s">
        <v>127</v>
      </c>
      <c r="D10" s="7" t="s">
        <v>34</v>
      </c>
      <c r="E10" s="9">
        <v>40</v>
      </c>
      <c r="F10" s="12"/>
      <c r="G10" s="14" t="str">
        <f t="shared" si="0"/>
        <v/>
      </c>
    </row>
    <row r="11" spans="1:9" ht="24" customHeight="1">
      <c r="A11" s="7">
        <v>5</v>
      </c>
      <c r="B11" s="7" t="s">
        <v>13</v>
      </c>
      <c r="C11" s="8" t="s">
        <v>50</v>
      </c>
      <c r="D11" s="7" t="s">
        <v>34</v>
      </c>
      <c r="E11" s="9">
        <v>36</v>
      </c>
      <c r="F11" s="12"/>
      <c r="G11" s="14" t="str">
        <f t="shared" si="0"/>
        <v/>
      </c>
    </row>
    <row r="12" spans="1:9" ht="24" customHeight="1">
      <c r="A12" s="7">
        <v>6</v>
      </c>
      <c r="B12" s="7" t="s">
        <v>13</v>
      </c>
      <c r="C12" s="8" t="s">
        <v>53</v>
      </c>
      <c r="D12" s="7" t="s">
        <v>34</v>
      </c>
      <c r="E12" s="9">
        <v>8</v>
      </c>
      <c r="F12" s="12"/>
      <c r="G12" s="14" t="str">
        <f t="shared" si="0"/>
        <v/>
      </c>
    </row>
    <row r="13" spans="1:9" ht="24" customHeight="1">
      <c r="A13" s="7">
        <v>7</v>
      </c>
      <c r="B13" s="7" t="s">
        <v>13</v>
      </c>
      <c r="C13" s="8" t="s">
        <v>56</v>
      </c>
      <c r="D13" s="7" t="s">
        <v>34</v>
      </c>
      <c r="E13" s="9">
        <v>12</v>
      </c>
      <c r="F13" s="12"/>
      <c r="G13" s="14" t="str">
        <f t="shared" si="0"/>
        <v/>
      </c>
    </row>
    <row r="14" spans="1:9" ht="24" customHeight="1">
      <c r="A14" s="7">
        <v>8</v>
      </c>
      <c r="B14" s="7" t="s">
        <v>13</v>
      </c>
      <c r="C14" s="8" t="s">
        <v>59</v>
      </c>
      <c r="D14" s="7" t="s">
        <v>34</v>
      </c>
      <c r="E14" s="9">
        <v>8</v>
      </c>
      <c r="F14" s="12"/>
      <c r="G14" s="14" t="str">
        <f t="shared" si="0"/>
        <v/>
      </c>
    </row>
    <row r="15" spans="1:9" ht="21.95" customHeight="1">
      <c r="A15" s="91" t="s">
        <v>128</v>
      </c>
      <c r="B15" s="91"/>
      <c r="C15" s="91"/>
      <c r="D15" s="91"/>
      <c r="E15" s="91"/>
      <c r="F15" s="91"/>
      <c r="G15" s="91"/>
      <c r="H15" s="45"/>
      <c r="I15" s="45"/>
    </row>
    <row r="16" spans="1:9" ht="33.950000000000003" customHeight="1">
      <c r="A16" s="4">
        <v>9</v>
      </c>
      <c r="B16" s="4" t="s">
        <v>13</v>
      </c>
      <c r="C16" s="5" t="s">
        <v>129</v>
      </c>
      <c r="D16" s="4" t="s">
        <v>34</v>
      </c>
      <c r="E16" s="6">
        <v>1</v>
      </c>
      <c r="F16" s="11"/>
      <c r="G16" s="13" t="str">
        <f>IF(OR(E16="",F16=""),"",ROUND(E16*F16,2))</f>
        <v/>
      </c>
    </row>
    <row r="17" spans="1:9" ht="21.95" customHeight="1">
      <c r="A17" s="91" t="s">
        <v>177</v>
      </c>
      <c r="B17" s="91"/>
      <c r="C17" s="91"/>
      <c r="D17" s="91"/>
      <c r="E17" s="91"/>
      <c r="F17" s="91"/>
      <c r="G17" s="91"/>
      <c r="H17" s="45"/>
      <c r="I17" s="45"/>
    </row>
    <row r="18" spans="1:9" ht="42" customHeight="1">
      <c r="A18" s="4">
        <v>10</v>
      </c>
      <c r="B18" s="4" t="s">
        <v>18</v>
      </c>
      <c r="C18" s="5" t="s">
        <v>130</v>
      </c>
      <c r="D18" s="4" t="s">
        <v>34</v>
      </c>
      <c r="E18" s="6">
        <v>2</v>
      </c>
      <c r="F18" s="11"/>
      <c r="G18" s="13" t="str">
        <f>IF(OR(E18="",F18=""),"",ROUND(E18*F18,2))</f>
        <v/>
      </c>
    </row>
    <row r="19" spans="1:9" ht="21.95" customHeight="1">
      <c r="A19" s="91" t="s">
        <v>131</v>
      </c>
      <c r="B19" s="91"/>
      <c r="C19" s="91"/>
      <c r="D19" s="91"/>
      <c r="E19" s="91"/>
      <c r="F19" s="91"/>
      <c r="G19" s="91"/>
      <c r="H19" s="45"/>
      <c r="I19" s="45"/>
    </row>
    <row r="20" spans="1:9" ht="33.950000000000003" customHeight="1">
      <c r="A20" s="4">
        <v>11</v>
      </c>
      <c r="B20" s="4" t="s">
        <v>22</v>
      </c>
      <c r="C20" s="5" t="s">
        <v>132</v>
      </c>
      <c r="D20" s="4" t="s">
        <v>34</v>
      </c>
      <c r="E20" s="6">
        <v>1</v>
      </c>
      <c r="F20" s="11"/>
      <c r="G20" s="13" t="str">
        <f>IF(OR(E20="",F20=""),"",ROUND(E20*F20,2))</f>
        <v/>
      </c>
    </row>
    <row r="21" spans="1:9" ht="21.95" customHeight="1">
      <c r="A21" s="91" t="s">
        <v>133</v>
      </c>
      <c r="B21" s="91"/>
      <c r="C21" s="91"/>
      <c r="D21" s="91"/>
      <c r="E21" s="91"/>
      <c r="F21" s="91"/>
      <c r="G21" s="91"/>
      <c r="H21" s="45"/>
      <c r="I21" s="45"/>
    </row>
    <row r="22" spans="1:9" ht="24" customHeight="1">
      <c r="A22" s="4">
        <v>12</v>
      </c>
      <c r="B22" s="4" t="s">
        <v>13</v>
      </c>
      <c r="C22" s="5" t="s">
        <v>134</v>
      </c>
      <c r="D22" s="4" t="s">
        <v>34</v>
      </c>
      <c r="E22" s="6">
        <v>1</v>
      </c>
      <c r="F22" s="11"/>
      <c r="G22" s="13" t="str">
        <f>IF(OR(E22="",F22=""),"",ROUND(E22*F22,2))</f>
        <v/>
      </c>
    </row>
    <row r="23" spans="1:9" ht="24" customHeight="1">
      <c r="A23" s="7">
        <v>13</v>
      </c>
      <c r="B23" s="7" t="s">
        <v>13</v>
      </c>
      <c r="C23" s="8" t="s">
        <v>135</v>
      </c>
      <c r="D23" s="7" t="s">
        <v>16</v>
      </c>
      <c r="E23" s="9">
        <v>1</v>
      </c>
      <c r="F23" s="12"/>
      <c r="G23" s="14" t="str">
        <f>IF(OR(E23="",F23=""),"",ROUND(E23*F23,2))</f>
        <v/>
      </c>
    </row>
    <row r="24" spans="1:9" ht="24" customHeight="1">
      <c r="A24" s="7">
        <v>14</v>
      </c>
      <c r="B24" s="7" t="s">
        <v>13</v>
      </c>
      <c r="C24" s="8" t="s">
        <v>136</v>
      </c>
      <c r="D24" s="7" t="s">
        <v>16</v>
      </c>
      <c r="E24" s="9">
        <v>1</v>
      </c>
      <c r="F24" s="12"/>
      <c r="G24" s="14" t="str">
        <f>IF(OR(E24="",F24=""),"",ROUND(E24*F24,2))</f>
        <v/>
      </c>
    </row>
    <row r="25" spans="1:9" ht="24" customHeight="1">
      <c r="A25" s="7">
        <v>15</v>
      </c>
      <c r="B25" s="7" t="s">
        <v>13</v>
      </c>
      <c r="C25" s="8" t="s">
        <v>137</v>
      </c>
      <c r="D25" s="7" t="s">
        <v>16</v>
      </c>
      <c r="E25" s="9">
        <v>1</v>
      </c>
      <c r="F25" s="12"/>
      <c r="G25" s="14" t="str">
        <f>IF(OR(E25="",F25=""),"",ROUND(E25*F25,2))</f>
        <v/>
      </c>
    </row>
    <row r="26" spans="1:9" ht="21.95" customHeight="1">
      <c r="A26" s="91" t="s">
        <v>138</v>
      </c>
      <c r="B26" s="91"/>
      <c r="C26" s="91"/>
      <c r="D26" s="91"/>
      <c r="E26" s="91"/>
      <c r="F26" s="91"/>
      <c r="G26" s="91"/>
      <c r="H26" s="45"/>
      <c r="I26" s="45"/>
    </row>
    <row r="27" spans="1:9" ht="24" customHeight="1">
      <c r="A27" s="4">
        <v>16</v>
      </c>
      <c r="B27" s="4" t="s">
        <v>13</v>
      </c>
      <c r="C27" s="5" t="s">
        <v>70</v>
      </c>
      <c r="D27" s="4" t="s">
        <v>45</v>
      </c>
      <c r="E27" s="6">
        <v>80</v>
      </c>
      <c r="F27" s="11"/>
      <c r="G27" s="13" t="str">
        <f t="shared" ref="G27:G33" si="1">IF(OR(E27="",F27=""),"",ROUND(E27*F27,2))</f>
        <v/>
      </c>
    </row>
    <row r="28" spans="1:9" ht="24" customHeight="1">
      <c r="A28" s="7">
        <v>17</v>
      </c>
      <c r="B28" s="7" t="s">
        <v>13</v>
      </c>
      <c r="C28" s="8" t="s">
        <v>73</v>
      </c>
      <c r="D28" s="7" t="s">
        <v>45</v>
      </c>
      <c r="E28" s="9">
        <v>80</v>
      </c>
      <c r="F28" s="12"/>
      <c r="G28" s="14" t="str">
        <f t="shared" si="1"/>
        <v/>
      </c>
    </row>
    <row r="29" spans="1:9" ht="24" customHeight="1">
      <c r="A29" s="7">
        <v>18</v>
      </c>
      <c r="B29" s="7" t="s">
        <v>13</v>
      </c>
      <c r="C29" s="8" t="s">
        <v>76</v>
      </c>
      <c r="D29" s="7" t="s">
        <v>45</v>
      </c>
      <c r="E29" s="9">
        <v>45</v>
      </c>
      <c r="F29" s="12"/>
      <c r="G29" s="14" t="str">
        <f t="shared" si="1"/>
        <v/>
      </c>
    </row>
    <row r="30" spans="1:9" ht="24" customHeight="1">
      <c r="A30" s="7">
        <v>19</v>
      </c>
      <c r="B30" s="7" t="s">
        <v>13</v>
      </c>
      <c r="C30" s="8" t="s">
        <v>79</v>
      </c>
      <c r="D30" s="7" t="s">
        <v>45</v>
      </c>
      <c r="E30" s="9">
        <v>25</v>
      </c>
      <c r="F30" s="12"/>
      <c r="G30" s="14" t="str">
        <f t="shared" si="1"/>
        <v/>
      </c>
    </row>
    <row r="31" spans="1:9" ht="24" customHeight="1">
      <c r="A31" s="7">
        <v>20</v>
      </c>
      <c r="B31" s="7" t="s">
        <v>13</v>
      </c>
      <c r="C31" s="8" t="s">
        <v>139</v>
      </c>
      <c r="D31" s="7" t="s">
        <v>45</v>
      </c>
      <c r="E31" s="9">
        <v>40</v>
      </c>
      <c r="F31" s="12"/>
      <c r="G31" s="14" t="str">
        <f t="shared" si="1"/>
        <v/>
      </c>
    </row>
    <row r="32" spans="1:9" ht="24" customHeight="1">
      <c r="A32" s="7">
        <v>21</v>
      </c>
      <c r="B32" s="7" t="s">
        <v>13</v>
      </c>
      <c r="C32" s="8" t="s">
        <v>140</v>
      </c>
      <c r="D32" s="7" t="s">
        <v>87</v>
      </c>
      <c r="E32" s="9">
        <v>6</v>
      </c>
      <c r="F32" s="12"/>
      <c r="G32" s="14" t="str">
        <f t="shared" si="1"/>
        <v/>
      </c>
    </row>
    <row r="33" spans="1:9" ht="24" customHeight="1">
      <c r="A33" s="7">
        <v>22</v>
      </c>
      <c r="B33" s="7" t="s">
        <v>13</v>
      </c>
      <c r="C33" s="8" t="s">
        <v>141</v>
      </c>
      <c r="D33" s="7" t="s">
        <v>45</v>
      </c>
      <c r="E33" s="9">
        <v>30</v>
      </c>
      <c r="F33" s="12"/>
      <c r="G33" s="14" t="str">
        <f t="shared" si="1"/>
        <v/>
      </c>
    </row>
    <row r="34" spans="1:9" ht="21.95" customHeight="1">
      <c r="A34" s="91" t="s">
        <v>142</v>
      </c>
      <c r="B34" s="91"/>
      <c r="C34" s="91"/>
      <c r="D34" s="91"/>
      <c r="E34" s="91"/>
      <c r="F34" s="91"/>
      <c r="G34" s="91"/>
      <c r="H34" s="45"/>
      <c r="I34" s="45"/>
    </row>
    <row r="35" spans="1:9" ht="24" customHeight="1">
      <c r="A35" s="4">
        <v>23</v>
      </c>
      <c r="B35" s="4" t="s">
        <v>13</v>
      </c>
      <c r="C35" s="5" t="s">
        <v>143</v>
      </c>
      <c r="D35" s="4" t="s">
        <v>45</v>
      </c>
      <c r="E35" s="6">
        <v>60</v>
      </c>
      <c r="F35" s="11"/>
      <c r="G35" s="13" t="str">
        <f t="shared" ref="G35:G41" si="2">IF(OR(E35="",F35=""),"",ROUND(E35*F35,2))</f>
        <v/>
      </c>
    </row>
    <row r="36" spans="1:9" ht="24" customHeight="1">
      <c r="A36" s="7">
        <v>24</v>
      </c>
      <c r="B36" s="7" t="s">
        <v>13</v>
      </c>
      <c r="C36" s="8" t="s">
        <v>144</v>
      </c>
      <c r="D36" s="7" t="s">
        <v>45</v>
      </c>
      <c r="E36" s="9">
        <v>25</v>
      </c>
      <c r="F36" s="12"/>
      <c r="G36" s="14" t="str">
        <f t="shared" si="2"/>
        <v/>
      </c>
    </row>
    <row r="37" spans="1:9" ht="24" customHeight="1">
      <c r="A37" s="7">
        <v>25</v>
      </c>
      <c r="B37" s="7" t="s">
        <v>13</v>
      </c>
      <c r="C37" s="8" t="s">
        <v>145</v>
      </c>
      <c r="D37" s="7" t="s">
        <v>45</v>
      </c>
      <c r="E37" s="9">
        <v>25</v>
      </c>
      <c r="F37" s="12"/>
      <c r="G37" s="14" t="str">
        <f t="shared" si="2"/>
        <v/>
      </c>
    </row>
    <row r="38" spans="1:9" ht="24" customHeight="1">
      <c r="A38" s="7">
        <v>26</v>
      </c>
      <c r="B38" s="7" t="s">
        <v>13</v>
      </c>
      <c r="C38" s="8" t="s">
        <v>146</v>
      </c>
      <c r="D38" s="7" t="s">
        <v>45</v>
      </c>
      <c r="E38" s="9">
        <v>20</v>
      </c>
      <c r="F38" s="12"/>
      <c r="G38" s="14" t="str">
        <f t="shared" si="2"/>
        <v/>
      </c>
    </row>
    <row r="39" spans="1:9" ht="24" customHeight="1">
      <c r="A39" s="7">
        <v>27</v>
      </c>
      <c r="B39" s="7" t="s">
        <v>13</v>
      </c>
      <c r="C39" s="8" t="s">
        <v>147</v>
      </c>
      <c r="D39" s="7" t="s">
        <v>45</v>
      </c>
      <c r="E39" s="9">
        <v>15</v>
      </c>
      <c r="F39" s="12"/>
      <c r="G39" s="14" t="str">
        <f t="shared" si="2"/>
        <v/>
      </c>
    </row>
    <row r="40" spans="1:9" ht="24" customHeight="1">
      <c r="A40" s="7">
        <v>28</v>
      </c>
      <c r="B40" s="7" t="s">
        <v>13</v>
      </c>
      <c r="C40" s="8" t="s">
        <v>148</v>
      </c>
      <c r="D40" s="7" t="s">
        <v>16</v>
      </c>
      <c r="E40" s="9">
        <v>1</v>
      </c>
      <c r="F40" s="12"/>
      <c r="G40" s="14" t="str">
        <f t="shared" si="2"/>
        <v/>
      </c>
    </row>
    <row r="41" spans="1:9" ht="24" customHeight="1">
      <c r="A41" s="7">
        <v>29</v>
      </c>
      <c r="B41" s="7" t="s">
        <v>13</v>
      </c>
      <c r="C41" s="8" t="s">
        <v>149</v>
      </c>
      <c r="D41" s="7" t="s">
        <v>16</v>
      </c>
      <c r="E41" s="9">
        <v>1</v>
      </c>
      <c r="F41" s="12"/>
      <c r="G41" s="14" t="str">
        <f t="shared" si="2"/>
        <v/>
      </c>
    </row>
    <row r="42" spans="1:9" ht="21.95" customHeight="1">
      <c r="A42" s="91" t="s">
        <v>150</v>
      </c>
      <c r="B42" s="91"/>
      <c r="C42" s="91"/>
      <c r="D42" s="91"/>
      <c r="E42" s="91"/>
      <c r="F42" s="91"/>
      <c r="G42" s="91"/>
      <c r="H42" s="45"/>
      <c r="I42" s="45"/>
    </row>
    <row r="43" spans="1:9" ht="24" customHeight="1">
      <c r="A43" s="4">
        <v>30</v>
      </c>
      <c r="B43" s="4" t="s">
        <v>13</v>
      </c>
      <c r="C43" s="5" t="s">
        <v>151</v>
      </c>
      <c r="D43" s="4" t="s">
        <v>16</v>
      </c>
      <c r="E43" s="6">
        <v>1</v>
      </c>
      <c r="F43" s="11"/>
      <c r="G43" s="13" t="str">
        <f t="shared" ref="G43:G51" si="3">IF(OR(E43="",F43=""),"",ROUND(E43*F43,2))</f>
        <v/>
      </c>
    </row>
    <row r="44" spans="1:9" ht="30" customHeight="1">
      <c r="A44" s="7">
        <v>31</v>
      </c>
      <c r="B44" s="7" t="s">
        <v>13</v>
      </c>
      <c r="C44" s="8" t="s">
        <v>152</v>
      </c>
      <c r="D44" s="7" t="s">
        <v>16</v>
      </c>
      <c r="E44" s="9">
        <v>1</v>
      </c>
      <c r="F44" s="12"/>
      <c r="G44" s="14" t="str">
        <f t="shared" si="3"/>
        <v/>
      </c>
    </row>
    <row r="45" spans="1:9" ht="30" customHeight="1">
      <c r="A45" s="7">
        <v>32</v>
      </c>
      <c r="B45" s="7" t="s">
        <v>13</v>
      </c>
      <c r="C45" s="8" t="s">
        <v>153</v>
      </c>
      <c r="D45" s="7" t="s">
        <v>16</v>
      </c>
      <c r="E45" s="9">
        <v>1</v>
      </c>
      <c r="F45" s="12"/>
      <c r="G45" s="14" t="str">
        <f t="shared" si="3"/>
        <v/>
      </c>
    </row>
    <row r="46" spans="1:9" ht="33.950000000000003" customHeight="1">
      <c r="A46" s="7">
        <v>33</v>
      </c>
      <c r="B46" s="7" t="s">
        <v>18</v>
      </c>
      <c r="C46" s="8" t="s">
        <v>154</v>
      </c>
      <c r="D46" s="7" t="s">
        <v>16</v>
      </c>
      <c r="E46" s="9">
        <v>1</v>
      </c>
      <c r="F46" s="12"/>
      <c r="G46" s="14" t="str">
        <f t="shared" si="3"/>
        <v/>
      </c>
    </row>
    <row r="47" spans="1:9" ht="30" customHeight="1">
      <c r="A47" s="7">
        <v>34</v>
      </c>
      <c r="B47" s="7" t="s">
        <v>22</v>
      </c>
      <c r="C47" s="8" t="s">
        <v>155</v>
      </c>
      <c r="D47" s="7" t="s">
        <v>16</v>
      </c>
      <c r="E47" s="9">
        <v>1</v>
      </c>
      <c r="F47" s="12"/>
      <c r="G47" s="14" t="str">
        <f t="shared" si="3"/>
        <v/>
      </c>
    </row>
    <row r="48" spans="1:9" ht="24" customHeight="1">
      <c r="A48" s="7">
        <v>35</v>
      </c>
      <c r="B48" s="7" t="s">
        <v>13</v>
      </c>
      <c r="C48" s="8" t="s">
        <v>156</v>
      </c>
      <c r="D48" s="7" t="s">
        <v>16</v>
      </c>
      <c r="E48" s="9">
        <v>1</v>
      </c>
      <c r="F48" s="12"/>
      <c r="G48" s="14" t="str">
        <f t="shared" si="3"/>
        <v/>
      </c>
    </row>
    <row r="49" spans="1:9" ht="24" customHeight="1">
      <c r="A49" s="7">
        <v>36</v>
      </c>
      <c r="B49" s="7" t="s">
        <v>13</v>
      </c>
      <c r="C49" s="8" t="s">
        <v>157</v>
      </c>
      <c r="D49" s="7" t="s">
        <v>16</v>
      </c>
      <c r="E49" s="9">
        <v>1</v>
      </c>
      <c r="F49" s="12"/>
      <c r="G49" s="14" t="str">
        <f t="shared" si="3"/>
        <v/>
      </c>
    </row>
    <row r="50" spans="1:9" ht="24" customHeight="1">
      <c r="A50" s="7">
        <v>37</v>
      </c>
      <c r="B50" s="7" t="s">
        <v>13</v>
      </c>
      <c r="C50" s="8" t="s">
        <v>158</v>
      </c>
      <c r="D50" s="7" t="s">
        <v>16</v>
      </c>
      <c r="E50" s="9">
        <v>1</v>
      </c>
      <c r="F50" s="12"/>
      <c r="G50" s="14" t="str">
        <f t="shared" si="3"/>
        <v/>
      </c>
    </row>
    <row r="51" spans="1:9" ht="24" customHeight="1">
      <c r="A51" s="7">
        <v>38</v>
      </c>
      <c r="B51" s="7" t="s">
        <v>18</v>
      </c>
      <c r="C51" s="8" t="s">
        <v>159</v>
      </c>
      <c r="D51" s="7" t="s">
        <v>16</v>
      </c>
      <c r="E51" s="9">
        <v>1</v>
      </c>
      <c r="F51" s="12"/>
      <c r="G51" s="14" t="str">
        <f t="shared" si="3"/>
        <v/>
      </c>
    </row>
    <row r="52" spans="1:9" ht="21.95" customHeight="1">
      <c r="A52" s="91" t="s">
        <v>160</v>
      </c>
      <c r="B52" s="91"/>
      <c r="C52" s="91"/>
      <c r="D52" s="91"/>
      <c r="E52" s="91"/>
      <c r="F52" s="91"/>
      <c r="G52" s="91"/>
      <c r="H52" s="45"/>
      <c r="I52" s="45"/>
    </row>
    <row r="53" spans="1:9" ht="24" customHeight="1">
      <c r="A53" s="4">
        <v>39</v>
      </c>
      <c r="B53" s="4" t="s">
        <v>13</v>
      </c>
      <c r="C53" s="5" t="s">
        <v>161</v>
      </c>
      <c r="D53" s="4" t="s">
        <v>16</v>
      </c>
      <c r="E53" s="6">
        <v>1</v>
      </c>
      <c r="F53" s="11"/>
      <c r="G53" s="13" t="str">
        <f>IF(OR(E53="",F53=""),"",ROUND(E53*F53,2))</f>
        <v/>
      </c>
    </row>
    <row r="54" spans="1:9" ht="24" customHeight="1">
      <c r="A54" s="7">
        <v>40</v>
      </c>
      <c r="B54" s="7" t="s">
        <v>13</v>
      </c>
      <c r="C54" s="8" t="s">
        <v>162</v>
      </c>
      <c r="D54" s="7" t="s">
        <v>16</v>
      </c>
      <c r="E54" s="9">
        <v>1</v>
      </c>
      <c r="F54" s="12"/>
      <c r="G54" s="14" t="str">
        <f>IF(OR(E54="",F54=""),"",ROUND(E54*F54,2))</f>
        <v/>
      </c>
    </row>
    <row r="55" spans="1:9" ht="24" customHeight="1">
      <c r="A55" s="7">
        <v>41</v>
      </c>
      <c r="B55" s="7" t="s">
        <v>13</v>
      </c>
      <c r="C55" s="8" t="s">
        <v>163</v>
      </c>
      <c r="D55" s="7" t="s">
        <v>16</v>
      </c>
      <c r="E55" s="9">
        <v>1</v>
      </c>
      <c r="F55" s="12"/>
      <c r="G55" s="14" t="str">
        <f>IF(OR(E55="",F55=""),"",ROUND(E55*F55,2))</f>
        <v/>
      </c>
    </row>
    <row r="56" spans="1:9" ht="24" customHeight="1">
      <c r="A56" s="7">
        <v>42</v>
      </c>
      <c r="B56" s="7" t="s">
        <v>13</v>
      </c>
      <c r="C56" s="8" t="s">
        <v>164</v>
      </c>
      <c r="D56" s="7" t="s">
        <v>16</v>
      </c>
      <c r="E56" s="9">
        <v>1</v>
      </c>
      <c r="F56" s="12"/>
      <c r="G56" s="14" t="str">
        <f>IF(OR(E56="",F56=""),"",ROUND(E56*F56,2))</f>
        <v/>
      </c>
    </row>
    <row r="57" spans="1:9" ht="21.95" customHeight="1">
      <c r="A57" s="91" t="s">
        <v>165</v>
      </c>
      <c r="B57" s="91"/>
      <c r="C57" s="91"/>
      <c r="D57" s="91"/>
      <c r="E57" s="91"/>
      <c r="F57" s="91"/>
      <c r="G57" s="91"/>
      <c r="H57" s="45"/>
      <c r="I57" s="45"/>
    </row>
    <row r="58" spans="1:9" ht="24" customHeight="1">
      <c r="A58" s="4">
        <v>43</v>
      </c>
      <c r="B58" s="4" t="s">
        <v>13</v>
      </c>
      <c r="C58" s="5" t="s">
        <v>166</v>
      </c>
      <c r="D58" s="4" t="s">
        <v>16</v>
      </c>
      <c r="E58" s="6">
        <v>1</v>
      </c>
      <c r="F58" s="11"/>
      <c r="G58" s="13" t="str">
        <f>IF(OR(E58="",F58=""),"",ROUND(E58*F58,2))</f>
        <v/>
      </c>
    </row>
    <row r="59" spans="1:9" ht="24" customHeight="1">
      <c r="A59" s="7">
        <v>44</v>
      </c>
      <c r="B59" s="7" t="s">
        <v>13</v>
      </c>
      <c r="C59" s="8" t="s">
        <v>167</v>
      </c>
      <c r="D59" s="7" t="s">
        <v>16</v>
      </c>
      <c r="E59" s="9">
        <v>1</v>
      </c>
      <c r="F59" s="12"/>
      <c r="G59" s="14" t="str">
        <f>IF(OR(E59="",F59=""),"",ROUND(E59*F59,2))</f>
        <v/>
      </c>
    </row>
    <row r="61" spans="1:9" ht="26.1" customHeight="1">
      <c r="A61" s="61" t="s">
        <v>178</v>
      </c>
      <c r="B61" s="62"/>
      <c r="C61" s="62"/>
      <c r="D61" s="62"/>
      <c r="E61" s="62"/>
      <c r="F61" s="62"/>
      <c r="G61" s="63"/>
    </row>
    <row r="62" spans="1:9" ht="21.95" customHeight="1">
      <c r="A62" s="15" t="s">
        <v>12</v>
      </c>
      <c r="B62" s="81" t="s">
        <v>179</v>
      </c>
      <c r="C62" s="81"/>
      <c r="D62" s="81"/>
      <c r="E62" s="81"/>
      <c r="F62" s="17" t="s">
        <v>180</v>
      </c>
      <c r="G62" s="18">
        <f>SUMIF($B$6:$B$59,"FVE",$G$6:$G$59)</f>
        <v>0</v>
      </c>
    </row>
    <row r="63" spans="1:9" ht="21.95" customHeight="1">
      <c r="A63" s="15" t="s">
        <v>17</v>
      </c>
      <c r="B63" s="81" t="s">
        <v>181</v>
      </c>
      <c r="C63" s="81"/>
      <c r="D63" s="81"/>
      <c r="E63" s="81"/>
      <c r="F63" s="17" t="s">
        <v>180</v>
      </c>
      <c r="G63" s="18">
        <f>SUMIF($B$6:$B$59,"BESS",$G$6:$G$59)</f>
        <v>0</v>
      </c>
    </row>
    <row r="64" spans="1:9" ht="21.95" customHeight="1">
      <c r="A64" s="15" t="s">
        <v>21</v>
      </c>
      <c r="B64" s="81" t="s">
        <v>182</v>
      </c>
      <c r="C64" s="81"/>
      <c r="D64" s="81"/>
      <c r="E64" s="81"/>
      <c r="F64" s="17" t="s">
        <v>180</v>
      </c>
      <c r="G64" s="18">
        <f>SUMIF($B$6:$B$59,"ATS / Backup",$G$6:$G$59)</f>
        <v>0</v>
      </c>
    </row>
    <row r="65" spans="1:7" ht="21.95" customHeight="1">
      <c r="A65" s="92" t="s">
        <v>183</v>
      </c>
      <c r="B65" s="92"/>
      <c r="C65" s="92"/>
      <c r="D65" s="92"/>
      <c r="E65" s="92"/>
      <c r="F65" s="19" t="s">
        <v>180</v>
      </c>
      <c r="G65" s="20">
        <f>SUM(G62:G64)</f>
        <v>0</v>
      </c>
    </row>
    <row r="66" spans="1:7" ht="21.95" customHeight="1">
      <c r="A66" s="81" t="s">
        <v>184</v>
      </c>
      <c r="B66" s="81"/>
      <c r="C66" s="81"/>
      <c r="D66" s="81"/>
      <c r="E66" s="81"/>
      <c r="F66" s="17" t="s">
        <v>185</v>
      </c>
      <c r="G66" s="16">
        <v>0.23</v>
      </c>
    </row>
    <row r="67" spans="1:7" ht="21.95" customHeight="1">
      <c r="A67" s="81" t="s">
        <v>186</v>
      </c>
      <c r="B67" s="81"/>
      <c r="C67" s="81"/>
      <c r="D67" s="81"/>
      <c r="E67" s="81"/>
      <c r="F67" s="17" t="s">
        <v>180</v>
      </c>
      <c r="G67" s="18">
        <f>ROUND(G65*G66,2)</f>
        <v>0</v>
      </c>
    </row>
    <row r="68" spans="1:7" ht="21.95" customHeight="1">
      <c r="A68" s="88" t="s">
        <v>187</v>
      </c>
      <c r="B68" s="88"/>
      <c r="C68" s="88"/>
      <c r="D68" s="88"/>
      <c r="E68" s="88"/>
      <c r="F68" s="31" t="s">
        <v>180</v>
      </c>
      <c r="G68" s="32">
        <f>G65+G67</f>
        <v>0</v>
      </c>
    </row>
  </sheetData>
  <mergeCells count="21">
    <mergeCell ref="A68:E68"/>
    <mergeCell ref="A5:G5"/>
    <mergeCell ref="A7:G7"/>
    <mergeCell ref="A15:G15"/>
    <mergeCell ref="A17:G17"/>
    <mergeCell ref="A19:G19"/>
    <mergeCell ref="A21:G21"/>
    <mergeCell ref="A26:G26"/>
    <mergeCell ref="A34:G34"/>
    <mergeCell ref="A42:G42"/>
    <mergeCell ref="A52:G52"/>
    <mergeCell ref="A57:G57"/>
    <mergeCell ref="B63:E63"/>
    <mergeCell ref="B64:E64"/>
    <mergeCell ref="A65:E65"/>
    <mergeCell ref="A66:E66"/>
    <mergeCell ref="A67:E67"/>
    <mergeCell ref="A1:G1"/>
    <mergeCell ref="A2:G2"/>
    <mergeCell ref="A61:G61"/>
    <mergeCell ref="B62:E6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Cenový výkaz</vt:lpstr>
      <vt:lpstr>Technická špecifikácia</vt:lpstr>
      <vt:lpstr>Výkaz výmer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Zuzka</cp:lastModifiedBy>
  <dcterms:modified xsi:type="dcterms:W3CDTF">2026-08-11T21:33:25Z</dcterms:modified>
</cp:coreProperties>
</file>