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O8"/>
  <c r="I9"/>
  <c r="I8" s="1"/>
  <c r="K9"/>
  <c r="K8" s="1"/>
  <c r="M9"/>
  <c r="M8" s="1"/>
  <c r="O9"/>
  <c r="Q9"/>
  <c r="Q8" s="1"/>
  <c r="U9"/>
  <c r="U8" s="1"/>
  <c r="G10"/>
  <c r="M10"/>
  <c r="O10"/>
  <c r="I11"/>
  <c r="I10" s="1"/>
  <c r="K11"/>
  <c r="K10" s="1"/>
  <c r="M11"/>
  <c r="O11"/>
  <c r="Q11"/>
  <c r="Q10" s="1"/>
  <c r="U11"/>
  <c r="U10" s="1"/>
  <c r="G12"/>
  <c r="I13"/>
  <c r="I12" s="1"/>
  <c r="K13"/>
  <c r="K12" s="1"/>
  <c r="M13"/>
  <c r="O13"/>
  <c r="Q13"/>
  <c r="Q12" s="1"/>
  <c r="U13"/>
  <c r="U12" s="1"/>
  <c r="I14"/>
  <c r="K14"/>
  <c r="M14"/>
  <c r="M12" s="1"/>
  <c r="O14"/>
  <c r="O12" s="1"/>
  <c r="Q14"/>
  <c r="U14"/>
  <c r="I15"/>
  <c r="K15"/>
  <c r="M15"/>
  <c r="O15"/>
  <c r="Q15"/>
  <c r="U15"/>
  <c r="I16"/>
  <c r="K16"/>
  <c r="M16"/>
  <c r="O16"/>
  <c r="Q16"/>
  <c r="U16"/>
  <c r="I17"/>
  <c r="K17"/>
  <c r="M17"/>
  <c r="O17"/>
  <c r="Q17"/>
  <c r="U17"/>
  <c r="I18"/>
  <c r="K18"/>
  <c r="M18"/>
  <c r="O18"/>
  <c r="Q18"/>
  <c r="U18"/>
  <c r="I19"/>
  <c r="K19"/>
  <c r="M19"/>
  <c r="O19"/>
  <c r="Q19"/>
  <c r="U19"/>
  <c r="I20"/>
  <c r="K20"/>
  <c r="M20"/>
  <c r="O20"/>
  <c r="Q20"/>
  <c r="U20"/>
  <c r="I21"/>
  <c r="K21"/>
  <c r="M21"/>
  <c r="O21"/>
  <c r="Q21"/>
  <c r="U21"/>
  <c r="I22"/>
  <c r="K22"/>
  <c r="M22"/>
  <c r="O22"/>
  <c r="Q22"/>
  <c r="U22"/>
  <c r="I23"/>
  <c r="K23"/>
  <c r="M23"/>
  <c r="O23"/>
  <c r="Q23"/>
  <c r="U23"/>
  <c r="G24"/>
  <c r="I25"/>
  <c r="I24" s="1"/>
  <c r="K25"/>
  <c r="K24" s="1"/>
  <c r="M25"/>
  <c r="O25"/>
  <c r="Q25"/>
  <c r="Q24" s="1"/>
  <c r="U25"/>
  <c r="U24" s="1"/>
  <c r="I26"/>
  <c r="K26"/>
  <c r="M26"/>
  <c r="M24" s="1"/>
  <c r="O26"/>
  <c r="O24" s="1"/>
  <c r="Q26"/>
  <c r="U26"/>
  <c r="I27"/>
  <c r="K27"/>
  <c r="M27"/>
  <c r="O27"/>
  <c r="Q27"/>
  <c r="U27"/>
  <c r="I28"/>
  <c r="K28"/>
  <c r="M28"/>
  <c r="O28"/>
  <c r="Q28"/>
  <c r="U28"/>
  <c r="I29"/>
  <c r="K29"/>
  <c r="M29"/>
  <c r="O29"/>
  <c r="Q29"/>
  <c r="U29"/>
  <c r="I30"/>
  <c r="K30"/>
  <c r="M30"/>
  <c r="O30"/>
  <c r="Q30"/>
  <c r="U30"/>
  <c r="G31"/>
  <c r="I32"/>
  <c r="K32"/>
  <c r="K31" s="1"/>
  <c r="M32"/>
  <c r="M31" s="1"/>
  <c r="O32"/>
  <c r="Q32"/>
  <c r="U32"/>
  <c r="U31" s="1"/>
  <c r="I33"/>
  <c r="I31" s="1"/>
  <c r="K33"/>
  <c r="M33"/>
  <c r="O33"/>
  <c r="O31" s="1"/>
  <c r="Q33"/>
  <c r="Q31" s="1"/>
  <c r="U33"/>
  <c r="I34"/>
  <c r="K34"/>
  <c r="M34"/>
  <c r="O34"/>
  <c r="Q34"/>
  <c r="U34"/>
  <c r="I35"/>
  <c r="K35"/>
  <c r="M35"/>
  <c r="O35"/>
  <c r="Q35"/>
  <c r="U35"/>
  <c r="I36"/>
  <c r="K36"/>
  <c r="M36"/>
  <c r="O36"/>
  <c r="Q36"/>
  <c r="U36"/>
  <c r="I37"/>
  <c r="K37"/>
  <c r="M37"/>
  <c r="O37"/>
  <c r="Q37"/>
  <c r="U37"/>
  <c r="I38"/>
  <c r="K38"/>
  <c r="M38"/>
  <c r="O38"/>
  <c r="Q38"/>
  <c r="U38"/>
  <c r="I39"/>
  <c r="K39"/>
  <c r="M39"/>
  <c r="O39"/>
  <c r="Q39"/>
  <c r="U39"/>
  <c r="I40"/>
  <c r="K40"/>
  <c r="M40"/>
  <c r="O40"/>
  <c r="Q40"/>
  <c r="U40"/>
  <c r="I41"/>
  <c r="K41"/>
  <c r="M41"/>
  <c r="O41"/>
  <c r="Q41"/>
  <c r="U41"/>
  <c r="I42"/>
  <c r="K42"/>
  <c r="M42"/>
  <c r="O42"/>
  <c r="Q42"/>
  <c r="U42"/>
  <c r="I43"/>
  <c r="K43"/>
  <c r="M43"/>
  <c r="O43"/>
  <c r="Q43"/>
  <c r="U43"/>
  <c r="I44"/>
  <c r="K44"/>
  <c r="M44"/>
  <c r="O44"/>
  <c r="Q44"/>
  <c r="U44"/>
  <c r="I45"/>
  <c r="K45"/>
  <c r="M45"/>
  <c r="O45"/>
  <c r="Q45"/>
  <c r="U45"/>
  <c r="I46"/>
  <c r="K46"/>
  <c r="M46"/>
  <c r="O46"/>
  <c r="Q46"/>
  <c r="U46"/>
  <c r="I47"/>
  <c r="K47"/>
  <c r="M47"/>
  <c r="O47"/>
  <c r="Q47"/>
  <c r="U47"/>
  <c r="I48"/>
  <c r="K48"/>
  <c r="M48"/>
  <c r="O48"/>
  <c r="Q48"/>
  <c r="U48"/>
  <c r="I49"/>
  <c r="K49"/>
  <c r="M49"/>
  <c r="O49"/>
  <c r="Q49"/>
  <c r="U49"/>
  <c r="I50"/>
  <c r="K50"/>
  <c r="M50"/>
  <c r="O50"/>
  <c r="Q50"/>
  <c r="U50"/>
  <c r="I51"/>
  <c r="K51"/>
  <c r="M51"/>
  <c r="O51"/>
  <c r="Q51"/>
  <c r="U51"/>
  <c r="I52" i="1"/>
  <c r="F40"/>
  <c r="G40"/>
  <c r="H40"/>
  <c r="I40"/>
  <c r="J39" s="1"/>
  <c r="J40" s="1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<sst xmlns="http://schemas.openxmlformats.org/spreadsheetml/2006/main" count="293" uniqueCount="175">
  <si>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</si>
  <si>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</si>
  <si>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</si>
  <si>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</si>
  <si>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</si>
  <si>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</si>
  <si>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</si>
  <si>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</si>
  <si>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</si>
  <si>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</si>
  <si>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</si>
  <si>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</si>
  <si>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</si>
  <si>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</si>
  <si>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</si>
  <si>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</si>
  <si>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</si>
  <si>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</si>
  <si>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</si>
  <si>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</si>
  <si>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</si>
  <si>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</si>
  <si>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</si>
  <si>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</si>
  <si>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</si>
  <si>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</si>
  <si>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</si>
  <si>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</si>
  <si>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</si>
  <si>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</si>
  <si>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</si>
  <si>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</si>
  <si>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</si>
  <si>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</si>
  <si>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</si>
  <si>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</si>
  <si>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</si>
  <si>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</si>
  <si>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</si>
  <si>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</si>
  <si>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</si>
  <si>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</si>
  <si>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</si>
  <si>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</si>
  <si>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</si>
  <si>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Libor Urbánek  - URBA-projekt</t>
  </si>
  <si>
    <t>MŠ Přímětice - Rekonstrukce kotelny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</si>
  <si>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</si>
  <si>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</si>
  <si>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</si>
  <si>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</si>
  <si>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</si>
  <si>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</si>
  <si>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</si>
  <si>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</si>
  <si>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</si>
  <si>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</si>
  <si>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</si>
  <si>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</si>
  <si>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</si>
  <si>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</si>
  <si>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</si>
  <si>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</si>
  <si>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</si>
  <si>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</si>
  <si>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</si>
  <si>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</si>
  <si>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</si>
  <si>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</si>
  <si>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</si>
  <si>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</si>
  <si>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</si>
  <si>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</si>
  <si>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</si>
  <si>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</si>
  <si>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</si>
  <si>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</si>
  <si>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</si>
  <si>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</si>
  <si>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</si>
  <si>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</si>
  <si>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</si>
  <si>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</si>
  <si>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</si>
  <si>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</si>
  <si>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</si>
  <si>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</si>
  <si>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</si>
  <si>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</si>
  <si>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</si>
  <si>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721194103R00</t>
  </si>
  <si>
    <t>Vyvedení odpadních výpustek do D 32 x 1,8, vč. potrubí ke kond. nádobě</t>
  </si>
  <si>
    <t>kpl</t>
  </si>
  <si>
    <t>POL1_0</t>
  </si>
  <si>
    <t>722172311R00</t>
  </si>
  <si>
    <t>Potrubí z PPR Instaplast, studená, D 20/2,8 mm</t>
  </si>
  <si>
    <t>m</t>
  </si>
  <si>
    <t>D1 -.</t>
  </si>
  <si>
    <t>Demontáž stávajícího zařízení, (2x kotel, 1x exp., 2x čerp., R+S)</t>
  </si>
  <si>
    <t>R.1</t>
  </si>
  <si>
    <t>Kaskáda 2x závěsný kotel max. 45 kW, vč. čidel, ekvit. regulace</t>
  </si>
  <si>
    <t>R.2</t>
  </si>
  <si>
    <t>Sada odkouření pro dva kotly 125 /80mm, do komínového tělesa, v. cca 15m</t>
  </si>
  <si>
    <t>R.3</t>
  </si>
  <si>
    <t>Anuloid DN100</t>
  </si>
  <si>
    <t>R.4</t>
  </si>
  <si>
    <t>Exp. nádoba 110L</t>
  </si>
  <si>
    <t>ks</t>
  </si>
  <si>
    <t>R.5</t>
  </si>
  <si>
    <t xml:space="preserve">Čerpadlo oběhové elektronické, Q=3,5m3/h, H=30 kPa </t>
  </si>
  <si>
    <t>M1 -.</t>
  </si>
  <si>
    <t>Montáž čerpadla a čerp. skupiny</t>
  </si>
  <si>
    <t>M3 -.</t>
  </si>
  <si>
    <t>Montáž kotlů</t>
  </si>
  <si>
    <t>M4 -.</t>
  </si>
  <si>
    <t>Montáž exp. nádoby</t>
  </si>
  <si>
    <t>M5 .</t>
  </si>
  <si>
    <t>Montáž-uvedení do provozu, (kotlová kaskáda, regulace)</t>
  </si>
  <si>
    <t>POL3_0</t>
  </si>
  <si>
    <t>998732201R00</t>
  </si>
  <si>
    <t>Přesun hmot pro strojovny, výšky do 6 m</t>
  </si>
  <si>
    <t>7331901</t>
  </si>
  <si>
    <t xml:space="preserve">Napouštění, tlaková a topná zkouška </t>
  </si>
  <si>
    <t>733113115R00</t>
  </si>
  <si>
    <t>Příplatek za zhotovení přípojky DN 25-40</t>
  </si>
  <si>
    <t>kus</t>
  </si>
  <si>
    <t>733163107R00</t>
  </si>
  <si>
    <t>Potrubí z měděných trubek D 42 x 1,5 mm</t>
  </si>
  <si>
    <t>733163105R00</t>
  </si>
  <si>
    <t>Potrubí z měděných trubek D 28 x 1,5 mm</t>
  </si>
  <si>
    <t>732256..</t>
  </si>
  <si>
    <t>Izolace Mirelon (Tubex)  , vč. montáže</t>
  </si>
  <si>
    <t>998733201R00</t>
  </si>
  <si>
    <t>Přesun hmot pro rozvody potrubí, výšky do 6 m</t>
  </si>
  <si>
    <t>42212 05</t>
  </si>
  <si>
    <t>Ventil vyvažovací STAD DN 40</t>
  </si>
  <si>
    <t>42211 10</t>
  </si>
  <si>
    <t>Kohouty plnící a vypouštěcí ČSN13 7061 DN15-1/2"</t>
  </si>
  <si>
    <t>42211 02</t>
  </si>
  <si>
    <t>Kulový kohout R250D na vodu PN16 - DN15 (1/2")</t>
  </si>
  <si>
    <t>42211 04</t>
  </si>
  <si>
    <t>Kulový kohout R250D na vodu PN16 - DN25 (1")</t>
  </si>
  <si>
    <t>42211 06</t>
  </si>
  <si>
    <t>Kulový kohout R250D na vodu PN16 - DN40</t>
  </si>
  <si>
    <t>R74-.5.</t>
  </si>
  <si>
    <t>Filtr závitový  DN25</t>
  </si>
  <si>
    <t>R74-.6.</t>
  </si>
  <si>
    <t>Filtr závitový DN40</t>
  </si>
  <si>
    <t>4221302.</t>
  </si>
  <si>
    <t>Zpětný ventil DN15</t>
  </si>
  <si>
    <t>Zpětný ventil DN25</t>
  </si>
  <si>
    <t>4221303..</t>
  </si>
  <si>
    <t>Zpětný ventil DN40</t>
  </si>
  <si>
    <t>734213111R00</t>
  </si>
  <si>
    <t>Ventil odvzdušňovací</t>
  </si>
  <si>
    <t>7345501</t>
  </si>
  <si>
    <t>Teploměr příložný, D100, 0-100°C</t>
  </si>
  <si>
    <t>73515 01.1</t>
  </si>
  <si>
    <t>Ventil pojistný DN25, P 0,25 MPa</t>
  </si>
  <si>
    <t>734421150R01</t>
  </si>
  <si>
    <t>Tlakoměr deformační 0-0,4 MPa č. 53312, D 100</t>
  </si>
  <si>
    <t>734429101R00</t>
  </si>
  <si>
    <t>Montáž tlakoměru deformačního 0-1 MPa</t>
  </si>
  <si>
    <t>734209113R00</t>
  </si>
  <si>
    <t>Montáž armatur závitových,se 2závity, G 1/2</t>
  </si>
  <si>
    <t>734209114R00</t>
  </si>
  <si>
    <t>Montáž armatur závitových,se 2závity, G 3/4</t>
  </si>
  <si>
    <t>734209115R00</t>
  </si>
  <si>
    <t>Montáž armatur závitových,se 2závity, G 1</t>
  </si>
  <si>
    <t>734209116R00</t>
  </si>
  <si>
    <t>Montáž armatur závitových,se 2závity, G 5/4</t>
  </si>
  <si>
    <t>998734201R00</t>
  </si>
  <si>
    <t>Přesun hmot pro armatury, výšky do 6 m</t>
  </si>
  <si>
    <t/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</si>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</sst>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72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72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3"/>
      <c r="J11" s="11"/>
    </row>
    <row r="12" spans="1:15" ht="15.75" customHeight="1">
      <c r="A12" s="4"/>
      <c r="B12" s="41"/>
      <c r="C12" s="26"/>
      <c r="D12" s="126"/>
      <c r="E12" s="126"/>
      <c r="F12" s="126"/>
      <c r="G12" s="126"/>
      <c r="H12" s="28" t="s">
        <v>34</v>
      </c>
      <c r="I12" s="123"/>
      <c r="J12" s="11"/>
    </row>
    <row r="13" spans="1:15" ht="15.75" customHeight="1">
      <c r="A13" s="4"/>
      <c r="B13" s="42"/>
      <c r="C13" s="124"/>
      <c r="D13" s="127"/>
      <c r="E13" s="127"/>
      <c r="F13" s="127"/>
      <c r="G13" s="127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v>251392.13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v>0</v>
      </c>
      <c r="J18" s="94"/>
    </row>
    <row r="19" spans="1:10" ht="23.25" customHeight="1">
      <c r="A19" s="194" t="s">
        <v>61</v>
      </c>
      <c r="B19" s="195" t="s">
        <v>26</v>
      </c>
      <c r="C19" s="58"/>
      <c r="D19" s="59"/>
      <c r="E19" s="84"/>
      <c r="F19" s="85"/>
      <c r="G19" s="84"/>
      <c r="H19" s="85"/>
      <c r="I19" s="84">
        <v>0</v>
      </c>
      <c r="J19" s="94"/>
    </row>
    <row r="20" spans="1:10" ht="23.25" customHeight="1">
      <c r="A20" s="194" t="s">
        <v>62</v>
      </c>
      <c r="B20" s="195" t="s">
        <v>27</v>
      </c>
      <c r="C20" s="58"/>
      <c r="D20" s="59"/>
      <c r="E20" s="84"/>
      <c r="F20" s="85"/>
      <c r="G20" s="84"/>
      <c r="H20" s="85"/>
      <c r="I20" s="84"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251392.13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v>-0.129999999975553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3" t="s">
        <v>22</v>
      </c>
      <c r="C28" s="154"/>
      <c r="D28" s="154"/>
      <c r="E28" s="155"/>
      <c r="F28" s="156"/>
      <c r="G28" s="157">
        <v>0</v>
      </c>
      <c r="H28" s="158"/>
      <c r="I28" s="158"/>
      <c r="J28" s="159" t="str">
        <f t="shared" si="0"/>
        <v>CZK</v>
      </c>
    </row>
    <row r="29" spans="1:10" ht="27.75" hidden="1" customHeight="1" thickBot="1">
      <c r="A29" s="4"/>
      <c r="B29" s="153" t="s">
        <v>35</v>
      </c>
      <c r="C29" s="160"/>
      <c r="D29" s="160"/>
      <c r="E29" s="160"/>
      <c r="F29" s="160"/>
      <c r="G29" s="157">
        <v>251392</v>
      </c>
      <c r="H29" s="157"/>
      <c r="I29" s="157"/>
      <c r="J29" s="161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/>
      <c r="C39" s="137"/>
      <c r="D39" s="138"/>
      <c r="E39" s="138"/>
      <c r="F39" s="146">
        <v>0</v>
      </c>
      <c r="G39" s="147">
        <v>0</v>
      </c>
      <c r="H39" s="148"/>
      <c r="I39" s="149">
        <v>251392.13</v>
      </c>
      <c r="J39" s="139">
        <f>IF(CenaCelkemVypocet=0,"",I39/CenaCelkemVypocet*100)</f>
        <v>100</v>
      </c>
    </row>
    <row r="40" spans="1:10" ht="25.5" hidden="1" customHeight="1">
      <c r="A40" s="130"/>
      <c r="B40" s="140" t="s">
        <v>47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251392.13</v>
      </c>
      <c r="J40" s="131">
        <f>SUMIF(A39:A39,"=1",J39:J39)</f>
        <v>100</v>
      </c>
    </row>
    <row r="44" spans="1:10" ht="15.75">
      <c r="B44" s="162" t="s">
        <v>49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50</v>
      </c>
      <c r="G46" s="173"/>
      <c r="H46" s="173"/>
      <c r="I46" s="174" t="s">
        <v>28</v>
      </c>
      <c r="J46" s="174"/>
    </row>
    <row r="47" spans="1:10" ht="25.5" customHeight="1">
      <c r="A47" s="164"/>
      <c r="B47" s="177" t="s">
        <v>51</v>
      </c>
      <c r="C47" s="178" t="s">
        <v>52</v>
      </c>
      <c r="D47" s="179"/>
      <c r="E47" s="179"/>
      <c r="F47" s="185" t="s">
        <v>24</v>
      </c>
      <c r="G47" s="186"/>
      <c r="H47" s="186"/>
      <c r="I47" s="180">
        <v>400</v>
      </c>
      <c r="J47" s="180"/>
    </row>
    <row r="48" spans="1:10" ht="25.5" customHeight="1">
      <c r="A48" s="164"/>
      <c r="B48" s="167" t="s">
        <v>53</v>
      </c>
      <c r="C48" s="166" t="s">
        <v>54</v>
      </c>
      <c r="D48" s="168"/>
      <c r="E48" s="168"/>
      <c r="F48" s="187" t="s">
        <v>24</v>
      </c>
      <c r="G48" s="188"/>
      <c r="H48" s="188"/>
      <c r="I48" s="175">
        <v>1716</v>
      </c>
      <c r="J48" s="175"/>
    </row>
    <row r="49" spans="1:10" ht="25.5" customHeight="1">
      <c r="A49" s="164"/>
      <c r="B49" s="167" t="s">
        <v>55</v>
      </c>
      <c r="C49" s="166" t="s">
        <v>56</v>
      </c>
      <c r="D49" s="168"/>
      <c r="E49" s="168"/>
      <c r="F49" s="187" t="s">
        <v>24</v>
      </c>
      <c r="G49" s="188"/>
      <c r="H49" s="188"/>
      <c r="I49" s="175">
        <v>214732.79999999999</v>
      </c>
      <c r="J49" s="175"/>
    </row>
    <row r="50" spans="1:10" ht="25.5" customHeight="1">
      <c r="A50" s="164"/>
      <c r="B50" s="167" t="s">
        <v>57</v>
      </c>
      <c r="C50" s="166" t="s">
        <v>58</v>
      </c>
      <c r="D50" s="168"/>
      <c r="E50" s="168"/>
      <c r="F50" s="187" t="s">
        <v>24</v>
      </c>
      <c r="G50" s="188"/>
      <c r="H50" s="188"/>
      <c r="I50" s="175">
        <v>20719.5</v>
      </c>
      <c r="J50" s="175"/>
    </row>
    <row r="51" spans="1:10" ht="25.5" customHeight="1">
      <c r="A51" s="164"/>
      <c r="B51" s="181" t="s">
        <v>59</v>
      </c>
      <c r="C51" s="182" t="s">
        <v>60</v>
      </c>
      <c r="D51" s="183"/>
      <c r="E51" s="183"/>
      <c r="F51" s="189" t="s">
        <v>24</v>
      </c>
      <c r="G51" s="190"/>
      <c r="H51" s="190"/>
      <c r="I51" s="184">
        <v>13823.83</v>
      </c>
      <c r="J51" s="184"/>
    </row>
    <row r="52" spans="1:10" ht="25.5" customHeight="1">
      <c r="A52" s="165"/>
      <c r="B52" s="171" t="s">
        <v>1</v>
      </c>
      <c r="C52" s="171"/>
      <c r="D52" s="172"/>
      <c r="E52" s="172"/>
      <c r="F52" s="191"/>
      <c r="G52" s="192"/>
      <c r="H52" s="192"/>
      <c r="I52" s="176">
        <f>SUM(I47:I51)</f>
        <v>251392.12999999998</v>
      </c>
      <c r="J52" s="176"/>
    </row>
    <row r="53" spans="1:10">
      <c r="F53" s="193"/>
      <c r="G53" s="129"/>
      <c r="H53" s="193"/>
      <c r="I53" s="129"/>
      <c r="J53" s="129"/>
    </row>
    <row r="54" spans="1:10">
      <c r="F54" s="193"/>
      <c r="G54" s="129"/>
      <c r="H54" s="193"/>
      <c r="I54" s="129"/>
      <c r="J54" s="129"/>
    </row>
    <row r="55" spans="1:10">
      <c r="F55" s="193"/>
      <c r="G55" s="129"/>
      <c r="H55" s="193"/>
      <c r="I55" s="129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64</v>
      </c>
    </row>
    <row r="2" spans="1:60" ht="24.95" customHeight="1">
      <c r="A2" s="204" t="s">
        <v>63</v>
      </c>
      <c r="B2" s="198"/>
      <c r="C2" s="199" t="s">
        <v>46</v>
      </c>
      <c r="D2" s="200"/>
      <c r="E2" s="200"/>
      <c r="F2" s="200"/>
      <c r="G2" s="206"/>
      <c r="AE2" t="s">
        <v>65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66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67</v>
      </c>
    </row>
    <row r="5" spans="1:60" hidden="1">
      <c r="A5" s="208" t="s">
        <v>68</v>
      </c>
      <c r="B5" s="209"/>
      <c r="C5" s="210"/>
      <c r="D5" s="211"/>
      <c r="E5" s="212"/>
      <c r="F5" s="212"/>
      <c r="G5" s="213"/>
      <c r="AE5" t="s">
        <v>69</v>
      </c>
    </row>
    <row r="6" spans="1:60">
      <c r="D6" s="196"/>
    </row>
    <row r="7" spans="1:60" ht="38.25">
      <c r="A7" s="218" t="s">
        <v>70</v>
      </c>
      <c r="B7" s="219" t="s">
        <v>71</v>
      </c>
      <c r="C7" s="219" t="s">
        <v>72</v>
      </c>
      <c r="D7" s="232" t="s">
        <v>73</v>
      </c>
      <c r="E7" s="218" t="s">
        <v>74</v>
      </c>
      <c r="F7" s="214" t="s">
        <v>75</v>
      </c>
      <c r="G7" s="233" t="s">
        <v>28</v>
      </c>
      <c r="H7" s="234" t="s">
        <v>29</v>
      </c>
      <c r="I7" s="234" t="s">
        <v>76</v>
      </c>
      <c r="J7" s="234" t="s">
        <v>30</v>
      </c>
      <c r="K7" s="234" t="s">
        <v>77</v>
      </c>
      <c r="L7" s="234" t="s">
        <v>78</v>
      </c>
      <c r="M7" s="234" t="s">
        <v>79</v>
      </c>
      <c r="N7" s="234" t="s">
        <v>80</v>
      </c>
      <c r="O7" s="234" t="s">
        <v>81</v>
      </c>
      <c r="P7" s="234" t="s">
        <v>82</v>
      </c>
      <c r="Q7" s="234" t="s">
        <v>83</v>
      </c>
      <c r="R7" s="234" t="s">
        <v>84</v>
      </c>
      <c r="S7" s="234" t="s">
        <v>85</v>
      </c>
      <c r="T7" s="234" t="s">
        <v>86</v>
      </c>
      <c r="U7" s="220" t="s">
        <v>87</v>
      </c>
    </row>
    <row r="8" spans="1:60">
      <c r="A8" s="235" t="s">
        <v>88</v>
      </c>
      <c r="B8" s="236" t="s">
        <v>51</v>
      </c>
      <c r="C8" s="237" t="s">
        <v>52</v>
      </c>
      <c r="D8" s="238"/>
      <c r="E8" s="239"/>
      <c r="F8" s="227"/>
      <c r="G8" s="227">
        <f>SUMIF(AE9:AE9,"&lt;&gt;NOR",G9:G9)</f>
        <v>400</v>
      </c>
      <c r="H8" s="227"/>
      <c r="I8" s="227">
        <f>SUM(I9:I9)</f>
        <v>0</v>
      </c>
      <c r="J8" s="227"/>
      <c r="K8" s="227">
        <f>SUM(K9:K9)</f>
        <v>400</v>
      </c>
      <c r="L8" s="227"/>
      <c r="M8" s="227">
        <f>SUM(M9:M9)</f>
        <v>400</v>
      </c>
      <c r="N8" s="227"/>
      <c r="O8" s="227">
        <f>SUM(O9:O9)</f>
        <v>0</v>
      </c>
      <c r="P8" s="227"/>
      <c r="Q8" s="227">
        <f>SUM(Q9:Q9)</f>
        <v>0</v>
      </c>
      <c r="R8" s="227"/>
      <c r="S8" s="227"/>
      <c r="T8" s="240"/>
      <c r="U8" s="227">
        <f>SUM(U9:U9)</f>
        <v>0.3</v>
      </c>
      <c r="AE8" t="s">
        <v>89</v>
      </c>
    </row>
    <row r="9" spans="1:60" ht="22.5" outlineLevel="1">
      <c r="A9" s="216">
        <v>1</v>
      </c>
      <c r="B9" s="221" t="s">
        <v>90</v>
      </c>
      <c r="C9" s="247" t="s">
        <v>91</v>
      </c>
      <c r="D9" s="223" t="s">
        <v>92</v>
      </c>
      <c r="E9" s="225">
        <v>2</v>
      </c>
      <c r="F9" s="228">
        <v>200</v>
      </c>
      <c r="G9" s="228">
        <v>400</v>
      </c>
      <c r="H9" s="228">
        <v>0</v>
      </c>
      <c r="I9" s="228">
        <f>ROUND(E9*H9,2)</f>
        <v>0</v>
      </c>
      <c r="J9" s="228">
        <v>200</v>
      </c>
      <c r="K9" s="228">
        <f>ROUND(E9*J9,2)</f>
        <v>400</v>
      </c>
      <c r="L9" s="228">
        <v>0</v>
      </c>
      <c r="M9" s="228">
        <f>G9*(1+L9/100)</f>
        <v>400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/>
      <c r="T9" s="229">
        <v>0.15</v>
      </c>
      <c r="U9" s="228">
        <f>ROUND(E9*T9,2)</f>
        <v>0.3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93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>
      <c r="A10" s="217" t="s">
        <v>88</v>
      </c>
      <c r="B10" s="222" t="s">
        <v>53</v>
      </c>
      <c r="C10" s="248" t="s">
        <v>54</v>
      </c>
      <c r="D10" s="224"/>
      <c r="E10" s="226"/>
      <c r="F10" s="230"/>
      <c r="G10" s="230">
        <f>SUMIF(AE11:AE11,"&lt;&gt;NOR",G11:G11)</f>
        <v>1716</v>
      </c>
      <c r="H10" s="230"/>
      <c r="I10" s="230">
        <f>SUM(I11:I11)</f>
        <v>384.16</v>
      </c>
      <c r="J10" s="230"/>
      <c r="K10" s="230">
        <f>SUM(K11:K11)</f>
        <v>1331.84</v>
      </c>
      <c r="L10" s="230"/>
      <c r="M10" s="230">
        <f>SUM(M11:M11)</f>
        <v>1716</v>
      </c>
      <c r="N10" s="230"/>
      <c r="O10" s="230">
        <f>SUM(O11:O11)</f>
        <v>0.03</v>
      </c>
      <c r="P10" s="230"/>
      <c r="Q10" s="230">
        <f>SUM(Q11:Q11)</f>
        <v>0</v>
      </c>
      <c r="R10" s="230"/>
      <c r="S10" s="230"/>
      <c r="T10" s="231"/>
      <c r="U10" s="230">
        <f>SUM(U11:U11)</f>
        <v>4.32</v>
      </c>
      <c r="AE10" t="s">
        <v>89</v>
      </c>
    </row>
    <row r="11" spans="1:60" outlineLevel="1">
      <c r="A11" s="216">
        <v>2</v>
      </c>
      <c r="B11" s="221" t="s">
        <v>94</v>
      </c>
      <c r="C11" s="247" t="s">
        <v>95</v>
      </c>
      <c r="D11" s="223" t="s">
        <v>96</v>
      </c>
      <c r="E11" s="225">
        <v>8</v>
      </c>
      <c r="F11" s="228">
        <v>214.5</v>
      </c>
      <c r="G11" s="228">
        <v>1716</v>
      </c>
      <c r="H11" s="228">
        <v>48.02</v>
      </c>
      <c r="I11" s="228">
        <f>ROUND(E11*H11,2)</f>
        <v>384.16</v>
      </c>
      <c r="J11" s="228">
        <v>166.48</v>
      </c>
      <c r="K11" s="228">
        <f>ROUND(E11*J11,2)</f>
        <v>1331.84</v>
      </c>
      <c r="L11" s="228">
        <v>0</v>
      </c>
      <c r="M11" s="228">
        <f>G11*(1+L11/100)</f>
        <v>1716</v>
      </c>
      <c r="N11" s="228">
        <v>3.98E-3</v>
      </c>
      <c r="O11" s="228">
        <f>ROUND(E11*N11,2)</f>
        <v>0.03</v>
      </c>
      <c r="P11" s="228">
        <v>0</v>
      </c>
      <c r="Q11" s="228">
        <f>ROUND(E11*P11,2)</f>
        <v>0</v>
      </c>
      <c r="R11" s="228"/>
      <c r="S11" s="228"/>
      <c r="T11" s="229">
        <v>0.54</v>
      </c>
      <c r="U11" s="228">
        <f>ROUND(E11*T11,2)</f>
        <v>4.32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93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>
      <c r="A12" s="217" t="s">
        <v>88</v>
      </c>
      <c r="B12" s="222" t="s">
        <v>55</v>
      </c>
      <c r="C12" s="248" t="s">
        <v>56</v>
      </c>
      <c r="D12" s="224"/>
      <c r="E12" s="226"/>
      <c r="F12" s="230"/>
      <c r="G12" s="230">
        <f>SUMIF(AE13:AE23,"&lt;&gt;NOR",G13:G23)</f>
        <v>214732.79999999999</v>
      </c>
      <c r="H12" s="230"/>
      <c r="I12" s="230">
        <f>SUM(I13:I23)</f>
        <v>5000</v>
      </c>
      <c r="J12" s="230"/>
      <c r="K12" s="230">
        <f>SUM(K13:K23)</f>
        <v>209732.8</v>
      </c>
      <c r="L12" s="230"/>
      <c r="M12" s="230">
        <f>SUM(M13:M23)</f>
        <v>214732.79999999999</v>
      </c>
      <c r="N12" s="230"/>
      <c r="O12" s="230">
        <f>SUM(O13:O23)</f>
        <v>0.67</v>
      </c>
      <c r="P12" s="230"/>
      <c r="Q12" s="230">
        <f>SUM(Q13:Q23)</f>
        <v>0</v>
      </c>
      <c r="R12" s="230"/>
      <c r="S12" s="230"/>
      <c r="T12" s="231"/>
      <c r="U12" s="230">
        <f>SUM(U13:U23)</f>
        <v>0</v>
      </c>
      <c r="AE12" t="s">
        <v>89</v>
      </c>
    </row>
    <row r="13" spans="1:60" ht="22.5" outlineLevel="1">
      <c r="A13" s="216">
        <v>3</v>
      </c>
      <c r="B13" s="221" t="s">
        <v>97</v>
      </c>
      <c r="C13" s="247" t="s">
        <v>98</v>
      </c>
      <c r="D13" s="223" t="s">
        <v>92</v>
      </c>
      <c r="E13" s="225">
        <v>1</v>
      </c>
      <c r="F13" s="228">
        <v>5000</v>
      </c>
      <c r="G13" s="228">
        <v>5000</v>
      </c>
      <c r="H13" s="228">
        <v>0</v>
      </c>
      <c r="I13" s="228">
        <f>ROUND(E13*H13,2)</f>
        <v>0</v>
      </c>
      <c r="J13" s="228">
        <v>5000</v>
      </c>
      <c r="K13" s="228">
        <f>ROUND(E13*J13,2)</f>
        <v>5000</v>
      </c>
      <c r="L13" s="228">
        <v>0</v>
      </c>
      <c r="M13" s="228">
        <f>G13*(1+L13/100)</f>
        <v>5000</v>
      </c>
      <c r="N13" s="228">
        <v>0.5</v>
      </c>
      <c r="O13" s="228">
        <f>ROUND(E13*N13,2)</f>
        <v>0.5</v>
      </c>
      <c r="P13" s="228">
        <v>0</v>
      </c>
      <c r="Q13" s="228">
        <f>ROUND(E13*P13,2)</f>
        <v>0</v>
      </c>
      <c r="R13" s="228"/>
      <c r="S13" s="228"/>
      <c r="T13" s="229">
        <v>0</v>
      </c>
      <c r="U13" s="228">
        <f>ROUND(E13*T13,2)</f>
        <v>0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93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>
      <c r="A14" s="216">
        <v>4</v>
      </c>
      <c r="B14" s="221" t="s">
        <v>99</v>
      </c>
      <c r="C14" s="247" t="s">
        <v>100</v>
      </c>
      <c r="D14" s="223" t="s">
        <v>92</v>
      </c>
      <c r="E14" s="225">
        <v>1</v>
      </c>
      <c r="F14" s="228">
        <v>150000</v>
      </c>
      <c r="G14" s="228">
        <v>150000</v>
      </c>
      <c r="H14" s="228">
        <v>0</v>
      </c>
      <c r="I14" s="228">
        <f>ROUND(E14*H14,2)</f>
        <v>0</v>
      </c>
      <c r="J14" s="228">
        <v>150000</v>
      </c>
      <c r="K14" s="228">
        <f>ROUND(E14*J14,2)</f>
        <v>150000</v>
      </c>
      <c r="L14" s="228">
        <v>0</v>
      </c>
      <c r="M14" s="228">
        <f>G14*(1+L14/100)</f>
        <v>150000</v>
      </c>
      <c r="N14" s="228">
        <v>0.16</v>
      </c>
      <c r="O14" s="228">
        <f>ROUND(E14*N14,2)</f>
        <v>0.16</v>
      </c>
      <c r="P14" s="228">
        <v>0</v>
      </c>
      <c r="Q14" s="228">
        <f>ROUND(E14*P14,2)</f>
        <v>0</v>
      </c>
      <c r="R14" s="228"/>
      <c r="S14" s="228"/>
      <c r="T14" s="229">
        <v>0</v>
      </c>
      <c r="U14" s="228">
        <f>ROUND(E14*T14,2)</f>
        <v>0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93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>
      <c r="A15" s="216">
        <v>5</v>
      </c>
      <c r="B15" s="221" t="s">
        <v>101</v>
      </c>
      <c r="C15" s="247" t="s">
        <v>102</v>
      </c>
      <c r="D15" s="223" t="s">
        <v>92</v>
      </c>
      <c r="E15" s="225">
        <v>1</v>
      </c>
      <c r="F15" s="228">
        <v>25000</v>
      </c>
      <c r="G15" s="228">
        <v>25000</v>
      </c>
      <c r="H15" s="228">
        <v>0</v>
      </c>
      <c r="I15" s="228">
        <f>ROUND(E15*H15,2)</f>
        <v>0</v>
      </c>
      <c r="J15" s="228">
        <v>25000</v>
      </c>
      <c r="K15" s="228">
        <f>ROUND(E15*J15,2)</f>
        <v>25000</v>
      </c>
      <c r="L15" s="228">
        <v>0</v>
      </c>
      <c r="M15" s="228">
        <f>G15*(1+L15/100)</f>
        <v>25000</v>
      </c>
      <c r="N15" s="228">
        <v>5.0000000000000001E-3</v>
      </c>
      <c r="O15" s="228">
        <f>ROUND(E15*N15,2)</f>
        <v>0.01</v>
      </c>
      <c r="P15" s="228">
        <v>0</v>
      </c>
      <c r="Q15" s="228">
        <f>ROUND(E15*P15,2)</f>
        <v>0</v>
      </c>
      <c r="R15" s="228"/>
      <c r="S15" s="228"/>
      <c r="T15" s="229">
        <v>0</v>
      </c>
      <c r="U15" s="228">
        <f>ROUND(E15*T15,2)</f>
        <v>0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93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16">
        <v>6</v>
      </c>
      <c r="B16" s="221" t="s">
        <v>103</v>
      </c>
      <c r="C16" s="247" t="s">
        <v>104</v>
      </c>
      <c r="D16" s="223" t="s">
        <v>92</v>
      </c>
      <c r="E16" s="225">
        <v>1</v>
      </c>
      <c r="F16" s="228">
        <v>4000</v>
      </c>
      <c r="G16" s="228">
        <v>4000</v>
      </c>
      <c r="H16" s="228">
        <v>0</v>
      </c>
      <c r="I16" s="228">
        <f>ROUND(E16*H16,2)</f>
        <v>0</v>
      </c>
      <c r="J16" s="228">
        <v>4000</v>
      </c>
      <c r="K16" s="228">
        <f>ROUND(E16*J16,2)</f>
        <v>4000</v>
      </c>
      <c r="L16" s="228">
        <v>0</v>
      </c>
      <c r="M16" s="228">
        <f>G16*(1+L16/100)</f>
        <v>4000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/>
      <c r="T16" s="229">
        <v>0</v>
      </c>
      <c r="U16" s="228">
        <f>ROUND(E16*T16,2)</f>
        <v>0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93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16">
        <v>7</v>
      </c>
      <c r="B17" s="221" t="s">
        <v>105</v>
      </c>
      <c r="C17" s="247" t="s">
        <v>106</v>
      </c>
      <c r="D17" s="223" t="s">
        <v>107</v>
      </c>
      <c r="E17" s="225">
        <v>1</v>
      </c>
      <c r="F17" s="228">
        <v>3000</v>
      </c>
      <c r="G17" s="228">
        <v>3000</v>
      </c>
      <c r="H17" s="228">
        <v>0</v>
      </c>
      <c r="I17" s="228">
        <f>ROUND(E17*H17,2)</f>
        <v>0</v>
      </c>
      <c r="J17" s="228">
        <v>3000</v>
      </c>
      <c r="K17" s="228">
        <f>ROUND(E17*J17,2)</f>
        <v>3000</v>
      </c>
      <c r="L17" s="228">
        <v>0</v>
      </c>
      <c r="M17" s="228">
        <f>G17*(1+L17/100)</f>
        <v>3000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/>
      <c r="T17" s="229">
        <v>0</v>
      </c>
      <c r="U17" s="228">
        <f>ROUND(E17*T17,2)</f>
        <v>0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93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>
      <c r="A18" s="216">
        <v>8</v>
      </c>
      <c r="B18" s="221" t="s">
        <v>108</v>
      </c>
      <c r="C18" s="247" t="s">
        <v>109</v>
      </c>
      <c r="D18" s="223" t="s">
        <v>107</v>
      </c>
      <c r="E18" s="225">
        <v>1</v>
      </c>
      <c r="F18" s="228">
        <v>12000</v>
      </c>
      <c r="G18" s="228">
        <v>12000</v>
      </c>
      <c r="H18" s="228">
        <v>0</v>
      </c>
      <c r="I18" s="228">
        <f>ROUND(E18*H18,2)</f>
        <v>0</v>
      </c>
      <c r="J18" s="228">
        <v>12000</v>
      </c>
      <c r="K18" s="228">
        <f>ROUND(E18*J18,2)</f>
        <v>12000</v>
      </c>
      <c r="L18" s="228">
        <v>0</v>
      </c>
      <c r="M18" s="228">
        <f>G18*(1+L18/100)</f>
        <v>12000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/>
      <c r="T18" s="229">
        <v>0</v>
      </c>
      <c r="U18" s="228">
        <f>ROUND(E18*T18,2)</f>
        <v>0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93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9</v>
      </c>
      <c r="B19" s="221" t="s">
        <v>110</v>
      </c>
      <c r="C19" s="247" t="s">
        <v>111</v>
      </c>
      <c r="D19" s="223" t="s">
        <v>107</v>
      </c>
      <c r="E19" s="225">
        <v>1</v>
      </c>
      <c r="F19" s="228">
        <v>700</v>
      </c>
      <c r="G19" s="228">
        <v>700</v>
      </c>
      <c r="H19" s="228">
        <v>0</v>
      </c>
      <c r="I19" s="228">
        <f>ROUND(E19*H19,2)</f>
        <v>0</v>
      </c>
      <c r="J19" s="228">
        <v>700</v>
      </c>
      <c r="K19" s="228">
        <f>ROUND(E19*J19,2)</f>
        <v>700</v>
      </c>
      <c r="L19" s="228">
        <v>0</v>
      </c>
      <c r="M19" s="228">
        <f>G19*(1+L19/100)</f>
        <v>700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/>
      <c r="T19" s="229">
        <v>0</v>
      </c>
      <c r="U19" s="228">
        <f>ROUND(E19*T19,2)</f>
        <v>0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93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10</v>
      </c>
      <c r="B20" s="221" t="s">
        <v>112</v>
      </c>
      <c r="C20" s="247" t="s">
        <v>113</v>
      </c>
      <c r="D20" s="223" t="s">
        <v>107</v>
      </c>
      <c r="E20" s="225">
        <v>2</v>
      </c>
      <c r="F20" s="228">
        <v>2000</v>
      </c>
      <c r="G20" s="228">
        <v>4000</v>
      </c>
      <c r="H20" s="228">
        <v>0</v>
      </c>
      <c r="I20" s="228">
        <f>ROUND(E20*H20,2)</f>
        <v>0</v>
      </c>
      <c r="J20" s="228">
        <v>2000</v>
      </c>
      <c r="K20" s="228">
        <f>ROUND(E20*J20,2)</f>
        <v>4000</v>
      </c>
      <c r="L20" s="228">
        <v>0</v>
      </c>
      <c r="M20" s="228">
        <f>G20*(1+L20/100)</f>
        <v>4000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/>
      <c r="T20" s="229">
        <v>0</v>
      </c>
      <c r="U20" s="228">
        <f>ROUND(E20*T20,2)</f>
        <v>0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93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>
        <v>11</v>
      </c>
      <c r="B21" s="221" t="s">
        <v>114</v>
      </c>
      <c r="C21" s="247" t="s">
        <v>115</v>
      </c>
      <c r="D21" s="223" t="s">
        <v>107</v>
      </c>
      <c r="E21" s="225">
        <v>2</v>
      </c>
      <c r="F21" s="228">
        <v>500</v>
      </c>
      <c r="G21" s="228">
        <v>1000</v>
      </c>
      <c r="H21" s="228">
        <v>0</v>
      </c>
      <c r="I21" s="228">
        <f>ROUND(E21*H21,2)</f>
        <v>0</v>
      </c>
      <c r="J21" s="228">
        <v>500</v>
      </c>
      <c r="K21" s="228">
        <f>ROUND(E21*J21,2)</f>
        <v>1000</v>
      </c>
      <c r="L21" s="228">
        <v>0</v>
      </c>
      <c r="M21" s="228">
        <f>G21*(1+L21/100)</f>
        <v>1000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/>
      <c r="T21" s="229">
        <v>0</v>
      </c>
      <c r="U21" s="228">
        <f>ROUND(E21*T21,2)</f>
        <v>0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93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>
      <c r="A22" s="216">
        <v>12</v>
      </c>
      <c r="B22" s="221" t="s">
        <v>116</v>
      </c>
      <c r="C22" s="247" t="s">
        <v>117</v>
      </c>
      <c r="D22" s="223" t="s">
        <v>92</v>
      </c>
      <c r="E22" s="225">
        <v>1</v>
      </c>
      <c r="F22" s="228">
        <v>5000</v>
      </c>
      <c r="G22" s="228">
        <v>5000</v>
      </c>
      <c r="H22" s="228">
        <v>5000</v>
      </c>
      <c r="I22" s="228">
        <f>ROUND(E22*H22,2)</f>
        <v>5000</v>
      </c>
      <c r="J22" s="228">
        <v>0</v>
      </c>
      <c r="K22" s="228">
        <f>ROUND(E22*J22,2)</f>
        <v>0</v>
      </c>
      <c r="L22" s="228">
        <v>0</v>
      </c>
      <c r="M22" s="228">
        <f>G22*(1+L22/100)</f>
        <v>5000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/>
      <c r="T22" s="229">
        <v>0</v>
      </c>
      <c r="U22" s="228">
        <f>ROUND(E22*T22,2)</f>
        <v>0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118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13</v>
      </c>
      <c r="B23" s="221" t="s">
        <v>119</v>
      </c>
      <c r="C23" s="247" t="s">
        <v>120</v>
      </c>
      <c r="D23" s="223" t="s">
        <v>0</v>
      </c>
      <c r="E23" s="225">
        <v>2097</v>
      </c>
      <c r="F23" s="228">
        <v>2.4</v>
      </c>
      <c r="G23" s="228">
        <v>5032.8</v>
      </c>
      <c r="H23" s="228">
        <v>0</v>
      </c>
      <c r="I23" s="228">
        <f>ROUND(E23*H23,2)</f>
        <v>0</v>
      </c>
      <c r="J23" s="228">
        <v>2.4</v>
      </c>
      <c r="K23" s="228">
        <f>ROUND(E23*J23,2)</f>
        <v>5032.8</v>
      </c>
      <c r="L23" s="228">
        <v>0</v>
      </c>
      <c r="M23" s="228">
        <f>G23*(1+L23/100)</f>
        <v>5032.8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/>
      <c r="T23" s="229">
        <v>0</v>
      </c>
      <c r="U23" s="228">
        <f>ROUND(E23*T23,2)</f>
        <v>0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93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>
      <c r="A24" s="217" t="s">
        <v>88</v>
      </c>
      <c r="B24" s="222" t="s">
        <v>57</v>
      </c>
      <c r="C24" s="248" t="s">
        <v>58</v>
      </c>
      <c r="D24" s="224"/>
      <c r="E24" s="226"/>
      <c r="F24" s="230"/>
      <c r="G24" s="230">
        <f>SUMIF(AE25:AE30,"&lt;&gt;NOR",G25:G30)</f>
        <v>20719.5</v>
      </c>
      <c r="H24" s="230"/>
      <c r="I24" s="230">
        <f>SUM(I25:I30)</f>
        <v>12298.02</v>
      </c>
      <c r="J24" s="230"/>
      <c r="K24" s="230">
        <f>SUM(K25:K30)</f>
        <v>8421.48</v>
      </c>
      <c r="L24" s="230"/>
      <c r="M24" s="230">
        <f>SUM(M25:M30)</f>
        <v>20719.5</v>
      </c>
      <c r="N24" s="230"/>
      <c r="O24" s="230">
        <f>SUM(O25:O30)</f>
        <v>0.94000000000000006</v>
      </c>
      <c r="P24" s="230"/>
      <c r="Q24" s="230">
        <f>SUM(Q25:Q30)</f>
        <v>0</v>
      </c>
      <c r="R24" s="230"/>
      <c r="S24" s="230"/>
      <c r="T24" s="231"/>
      <c r="U24" s="230">
        <f>SUM(U25:U30)</f>
        <v>11.809999999999999</v>
      </c>
      <c r="AE24" t="s">
        <v>89</v>
      </c>
    </row>
    <row r="25" spans="1:60" outlineLevel="1">
      <c r="A25" s="216">
        <v>14</v>
      </c>
      <c r="B25" s="221" t="s">
        <v>121</v>
      </c>
      <c r="C25" s="247" t="s">
        <v>122</v>
      </c>
      <c r="D25" s="223" t="s">
        <v>96</v>
      </c>
      <c r="E25" s="225">
        <v>150</v>
      </c>
      <c r="F25" s="228">
        <v>4.6500000000000004</v>
      </c>
      <c r="G25" s="228">
        <v>697.5</v>
      </c>
      <c r="H25" s="228">
        <v>0.14000000000000001</v>
      </c>
      <c r="I25" s="228">
        <f>ROUND(E25*H25,2)</f>
        <v>21</v>
      </c>
      <c r="J25" s="228">
        <v>4.5100000000000007</v>
      </c>
      <c r="K25" s="228">
        <f>ROUND(E25*J25,2)</f>
        <v>676.5</v>
      </c>
      <c r="L25" s="228">
        <v>0</v>
      </c>
      <c r="M25" s="228">
        <f>G25*(1+L25/100)</f>
        <v>697.5</v>
      </c>
      <c r="N25" s="228">
        <v>6.0400000000000002E-3</v>
      </c>
      <c r="O25" s="228">
        <f>ROUND(E25*N25,2)</f>
        <v>0.91</v>
      </c>
      <c r="P25" s="228">
        <v>0</v>
      </c>
      <c r="Q25" s="228">
        <f>ROUND(E25*P25,2)</f>
        <v>0</v>
      </c>
      <c r="R25" s="228"/>
      <c r="S25" s="228"/>
      <c r="T25" s="229">
        <v>0.02</v>
      </c>
      <c r="U25" s="228">
        <f>ROUND(E25*T25,2)</f>
        <v>3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93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>
        <v>15</v>
      </c>
      <c r="B26" s="221" t="s">
        <v>123</v>
      </c>
      <c r="C26" s="247" t="s">
        <v>124</v>
      </c>
      <c r="D26" s="223" t="s">
        <v>125</v>
      </c>
      <c r="E26" s="225">
        <v>4</v>
      </c>
      <c r="F26" s="228">
        <v>120</v>
      </c>
      <c r="G26" s="228">
        <v>480</v>
      </c>
      <c r="H26" s="228">
        <v>0</v>
      </c>
      <c r="I26" s="228">
        <f>ROUND(E26*H26,2)</f>
        <v>0</v>
      </c>
      <c r="J26" s="228">
        <v>120</v>
      </c>
      <c r="K26" s="228">
        <f>ROUND(E26*J26,2)</f>
        <v>480</v>
      </c>
      <c r="L26" s="228">
        <v>0</v>
      </c>
      <c r="M26" s="228">
        <f>G26*(1+L26/100)</f>
        <v>480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/>
      <c r="T26" s="229">
        <v>0.42</v>
      </c>
      <c r="U26" s="228">
        <f>ROUND(E26*T26,2)</f>
        <v>1.68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93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>
        <v>16</v>
      </c>
      <c r="B27" s="221" t="s">
        <v>126</v>
      </c>
      <c r="C27" s="247" t="s">
        <v>127</v>
      </c>
      <c r="D27" s="223" t="s">
        <v>96</v>
      </c>
      <c r="E27" s="225">
        <v>15</v>
      </c>
      <c r="F27" s="228">
        <v>881</v>
      </c>
      <c r="G27" s="228">
        <v>13215</v>
      </c>
      <c r="H27" s="228">
        <v>729.34</v>
      </c>
      <c r="I27" s="228">
        <f>ROUND(E27*H27,2)</f>
        <v>10940.1</v>
      </c>
      <c r="J27" s="228">
        <v>151.65999999999997</v>
      </c>
      <c r="K27" s="228">
        <f>ROUND(E27*J27,2)</f>
        <v>2274.9</v>
      </c>
      <c r="L27" s="228">
        <v>0</v>
      </c>
      <c r="M27" s="228">
        <f>G27*(1+L27/100)</f>
        <v>13215</v>
      </c>
      <c r="N27" s="228">
        <v>2.31E-3</v>
      </c>
      <c r="O27" s="228">
        <f>ROUND(E27*N27,2)</f>
        <v>0.03</v>
      </c>
      <c r="P27" s="228">
        <v>0</v>
      </c>
      <c r="Q27" s="228">
        <f>ROUND(E27*P27,2)</f>
        <v>0</v>
      </c>
      <c r="R27" s="228"/>
      <c r="S27" s="228"/>
      <c r="T27" s="229">
        <v>0.4088</v>
      </c>
      <c r="U27" s="228">
        <f>ROUND(E27*T27,2)</f>
        <v>6.13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93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16">
        <v>17</v>
      </c>
      <c r="B28" s="221" t="s">
        <v>128</v>
      </c>
      <c r="C28" s="247" t="s">
        <v>129</v>
      </c>
      <c r="D28" s="223" t="s">
        <v>96</v>
      </c>
      <c r="E28" s="225">
        <v>3</v>
      </c>
      <c r="F28" s="228">
        <v>569</v>
      </c>
      <c r="G28" s="228">
        <v>1707</v>
      </c>
      <c r="H28" s="228">
        <v>445.64</v>
      </c>
      <c r="I28" s="228">
        <f>ROUND(E28*H28,2)</f>
        <v>1336.92</v>
      </c>
      <c r="J28" s="228">
        <v>123.36000000000001</v>
      </c>
      <c r="K28" s="228">
        <f>ROUND(E28*J28,2)</f>
        <v>370.08</v>
      </c>
      <c r="L28" s="228">
        <v>0</v>
      </c>
      <c r="M28" s="228">
        <f>G28*(1+L28/100)</f>
        <v>1707</v>
      </c>
      <c r="N28" s="228">
        <v>1.6000000000000001E-3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/>
      <c r="T28" s="229">
        <v>0.33332000000000001</v>
      </c>
      <c r="U28" s="228">
        <f>ROUND(E28*T28,2)</f>
        <v>1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93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>
        <v>18</v>
      </c>
      <c r="B29" s="221" t="s">
        <v>130</v>
      </c>
      <c r="C29" s="247" t="s">
        <v>131</v>
      </c>
      <c r="D29" s="223" t="s">
        <v>96</v>
      </c>
      <c r="E29" s="225">
        <v>66</v>
      </c>
      <c r="F29" s="228">
        <v>60</v>
      </c>
      <c r="G29" s="228">
        <v>3960</v>
      </c>
      <c r="H29" s="228">
        <v>0</v>
      </c>
      <c r="I29" s="228">
        <f>ROUND(E29*H29,2)</f>
        <v>0</v>
      </c>
      <c r="J29" s="228">
        <v>60</v>
      </c>
      <c r="K29" s="228">
        <f>ROUND(E29*J29,2)</f>
        <v>3960</v>
      </c>
      <c r="L29" s="228">
        <v>0</v>
      </c>
      <c r="M29" s="228">
        <f>G29*(1+L29/100)</f>
        <v>3960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/>
      <c r="T29" s="229">
        <v>0</v>
      </c>
      <c r="U29" s="228">
        <f>ROUND(E29*T29,2)</f>
        <v>0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93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16">
        <v>19</v>
      </c>
      <c r="B30" s="221" t="s">
        <v>132</v>
      </c>
      <c r="C30" s="247" t="s">
        <v>133</v>
      </c>
      <c r="D30" s="223" t="s">
        <v>0</v>
      </c>
      <c r="E30" s="225">
        <v>200</v>
      </c>
      <c r="F30" s="228">
        <v>3.3</v>
      </c>
      <c r="G30" s="228">
        <v>660</v>
      </c>
      <c r="H30" s="228">
        <v>0</v>
      </c>
      <c r="I30" s="228">
        <f>ROUND(E30*H30,2)</f>
        <v>0</v>
      </c>
      <c r="J30" s="228">
        <v>3.3</v>
      </c>
      <c r="K30" s="228">
        <f>ROUND(E30*J30,2)</f>
        <v>660</v>
      </c>
      <c r="L30" s="228">
        <v>0</v>
      </c>
      <c r="M30" s="228">
        <f>G30*(1+L30/100)</f>
        <v>660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/>
      <c r="T30" s="229">
        <v>0</v>
      </c>
      <c r="U30" s="228">
        <f>ROUND(E30*T30,2)</f>
        <v>0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93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>
      <c r="A31" s="217" t="s">
        <v>88</v>
      </c>
      <c r="B31" s="222" t="s">
        <v>59</v>
      </c>
      <c r="C31" s="248" t="s">
        <v>60</v>
      </c>
      <c r="D31" s="224"/>
      <c r="E31" s="226"/>
      <c r="F31" s="230"/>
      <c r="G31" s="230">
        <f>SUMIF(AE32:AE51,"&lt;&gt;NOR",G32:G51)</f>
        <v>13823.83</v>
      </c>
      <c r="H31" s="230"/>
      <c r="I31" s="230">
        <f>SUM(I32:I51)</f>
        <v>2216.31</v>
      </c>
      <c r="J31" s="230"/>
      <c r="K31" s="230">
        <f>SUM(K32:K51)</f>
        <v>11607.519999999997</v>
      </c>
      <c r="L31" s="230"/>
      <c r="M31" s="230">
        <f>SUM(M32:M51)</f>
        <v>13823.83</v>
      </c>
      <c r="N31" s="230"/>
      <c r="O31" s="230">
        <f>SUM(O32:O51)</f>
        <v>0</v>
      </c>
      <c r="P31" s="230"/>
      <c r="Q31" s="230">
        <f>SUM(Q32:Q51)</f>
        <v>0</v>
      </c>
      <c r="R31" s="230"/>
      <c r="S31" s="230"/>
      <c r="T31" s="231"/>
      <c r="U31" s="230">
        <f>SUM(U32:U51)</f>
        <v>4.3599999999999994</v>
      </c>
      <c r="AE31" t="s">
        <v>89</v>
      </c>
    </row>
    <row r="32" spans="1:60" outlineLevel="1">
      <c r="A32" s="216">
        <v>20</v>
      </c>
      <c r="B32" s="221" t="s">
        <v>134</v>
      </c>
      <c r="C32" s="247" t="s">
        <v>135</v>
      </c>
      <c r="D32" s="223" t="s">
        <v>107</v>
      </c>
      <c r="E32" s="225">
        <v>1</v>
      </c>
      <c r="F32" s="228">
        <v>2500</v>
      </c>
      <c r="G32" s="228">
        <v>2500</v>
      </c>
      <c r="H32" s="228">
        <v>0</v>
      </c>
      <c r="I32" s="228">
        <f>ROUND(E32*H32,2)</f>
        <v>0</v>
      </c>
      <c r="J32" s="228">
        <v>2500</v>
      </c>
      <c r="K32" s="228">
        <f>ROUND(E32*J32,2)</f>
        <v>2500</v>
      </c>
      <c r="L32" s="228">
        <v>0</v>
      </c>
      <c r="M32" s="228">
        <f>G32*(1+L32/100)</f>
        <v>2500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/>
      <c r="T32" s="229">
        <v>0</v>
      </c>
      <c r="U32" s="228">
        <f>ROUND(E32*T32,2)</f>
        <v>0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93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21</v>
      </c>
      <c r="B33" s="221" t="s">
        <v>136</v>
      </c>
      <c r="C33" s="247" t="s">
        <v>137</v>
      </c>
      <c r="D33" s="223" t="s">
        <v>107</v>
      </c>
      <c r="E33" s="225">
        <v>3</v>
      </c>
      <c r="F33" s="228">
        <v>200</v>
      </c>
      <c r="G33" s="228">
        <v>600</v>
      </c>
      <c r="H33" s="228">
        <v>0</v>
      </c>
      <c r="I33" s="228">
        <f>ROUND(E33*H33,2)</f>
        <v>0</v>
      </c>
      <c r="J33" s="228">
        <v>200</v>
      </c>
      <c r="K33" s="228">
        <f>ROUND(E33*J33,2)</f>
        <v>600</v>
      </c>
      <c r="L33" s="228">
        <v>0</v>
      </c>
      <c r="M33" s="228">
        <f>G33*(1+L33/100)</f>
        <v>600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/>
      <c r="T33" s="229">
        <v>0</v>
      </c>
      <c r="U33" s="228">
        <f>ROUND(E33*T33,2)</f>
        <v>0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93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22</v>
      </c>
      <c r="B34" s="221" t="s">
        <v>138</v>
      </c>
      <c r="C34" s="247" t="s">
        <v>139</v>
      </c>
      <c r="D34" s="223" t="s">
        <v>107</v>
      </c>
      <c r="E34" s="225">
        <v>2</v>
      </c>
      <c r="F34" s="228">
        <v>87</v>
      </c>
      <c r="G34" s="228">
        <v>174</v>
      </c>
      <c r="H34" s="228">
        <v>0</v>
      </c>
      <c r="I34" s="228">
        <f>ROUND(E34*H34,2)</f>
        <v>0</v>
      </c>
      <c r="J34" s="228">
        <v>87</v>
      </c>
      <c r="K34" s="228">
        <f>ROUND(E34*J34,2)</f>
        <v>174</v>
      </c>
      <c r="L34" s="228">
        <v>0</v>
      </c>
      <c r="M34" s="228">
        <f>G34*(1+L34/100)</f>
        <v>174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/>
      <c r="T34" s="229">
        <v>0</v>
      </c>
      <c r="U34" s="228">
        <f>ROUND(E34*T34,2)</f>
        <v>0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93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23</v>
      </c>
      <c r="B35" s="221" t="s">
        <v>140</v>
      </c>
      <c r="C35" s="247" t="s">
        <v>141</v>
      </c>
      <c r="D35" s="223" t="s">
        <v>107</v>
      </c>
      <c r="E35" s="225">
        <v>4</v>
      </c>
      <c r="F35" s="228">
        <v>180</v>
      </c>
      <c r="G35" s="228">
        <v>720</v>
      </c>
      <c r="H35" s="228">
        <v>0</v>
      </c>
      <c r="I35" s="228">
        <f>ROUND(E35*H35,2)</f>
        <v>0</v>
      </c>
      <c r="J35" s="228">
        <v>180</v>
      </c>
      <c r="K35" s="228">
        <f>ROUND(E35*J35,2)</f>
        <v>720</v>
      </c>
      <c r="L35" s="228">
        <v>0</v>
      </c>
      <c r="M35" s="228">
        <f>G35*(1+L35/100)</f>
        <v>720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/>
      <c r="T35" s="229">
        <v>0</v>
      </c>
      <c r="U35" s="228">
        <f>ROUND(E35*T35,2)</f>
        <v>0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93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24</v>
      </c>
      <c r="B36" s="221" t="s">
        <v>142</v>
      </c>
      <c r="C36" s="247" t="s">
        <v>143</v>
      </c>
      <c r="D36" s="223" t="s">
        <v>107</v>
      </c>
      <c r="E36" s="225">
        <v>2</v>
      </c>
      <c r="F36" s="228">
        <v>430</v>
      </c>
      <c r="G36" s="228">
        <v>860</v>
      </c>
      <c r="H36" s="228">
        <v>0</v>
      </c>
      <c r="I36" s="228">
        <f>ROUND(E36*H36,2)</f>
        <v>0</v>
      </c>
      <c r="J36" s="228">
        <v>430</v>
      </c>
      <c r="K36" s="228">
        <f>ROUND(E36*J36,2)</f>
        <v>860</v>
      </c>
      <c r="L36" s="228">
        <v>0</v>
      </c>
      <c r="M36" s="228">
        <f>G36*(1+L36/100)</f>
        <v>860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/>
      <c r="T36" s="229">
        <v>0</v>
      </c>
      <c r="U36" s="228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93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16">
        <v>25</v>
      </c>
      <c r="B37" s="221" t="s">
        <v>144</v>
      </c>
      <c r="C37" s="247" t="s">
        <v>145</v>
      </c>
      <c r="D37" s="223" t="s">
        <v>107</v>
      </c>
      <c r="E37" s="225">
        <v>2</v>
      </c>
      <c r="F37" s="228">
        <v>450</v>
      </c>
      <c r="G37" s="228">
        <v>900</v>
      </c>
      <c r="H37" s="228">
        <v>0</v>
      </c>
      <c r="I37" s="228">
        <f>ROUND(E37*H37,2)</f>
        <v>0</v>
      </c>
      <c r="J37" s="228">
        <v>450</v>
      </c>
      <c r="K37" s="228">
        <f>ROUND(E37*J37,2)</f>
        <v>900</v>
      </c>
      <c r="L37" s="228">
        <v>0</v>
      </c>
      <c r="M37" s="228">
        <f>G37*(1+L37/100)</f>
        <v>900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/>
      <c r="T37" s="229">
        <v>0</v>
      </c>
      <c r="U37" s="228">
        <f>ROUND(E37*T37,2)</f>
        <v>0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93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>
        <v>26</v>
      </c>
      <c r="B38" s="221" t="s">
        <v>146</v>
      </c>
      <c r="C38" s="247" t="s">
        <v>147</v>
      </c>
      <c r="D38" s="223" t="s">
        <v>107</v>
      </c>
      <c r="E38" s="225">
        <v>1</v>
      </c>
      <c r="F38" s="228">
        <v>700</v>
      </c>
      <c r="G38" s="228">
        <v>700</v>
      </c>
      <c r="H38" s="228">
        <v>0</v>
      </c>
      <c r="I38" s="228">
        <f>ROUND(E38*H38,2)</f>
        <v>0</v>
      </c>
      <c r="J38" s="228">
        <v>700</v>
      </c>
      <c r="K38" s="228">
        <f>ROUND(E38*J38,2)</f>
        <v>700</v>
      </c>
      <c r="L38" s="228">
        <v>0</v>
      </c>
      <c r="M38" s="228">
        <f>G38*(1+L38/100)</f>
        <v>700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/>
      <c r="T38" s="229">
        <v>0</v>
      </c>
      <c r="U38" s="228">
        <f>ROUND(E38*T38,2)</f>
        <v>0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93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>
        <v>27</v>
      </c>
      <c r="B39" s="221" t="s">
        <v>148</v>
      </c>
      <c r="C39" s="247" t="s">
        <v>149</v>
      </c>
      <c r="D39" s="223" t="s">
        <v>107</v>
      </c>
      <c r="E39" s="225">
        <v>1</v>
      </c>
      <c r="F39" s="228">
        <v>250</v>
      </c>
      <c r="G39" s="228">
        <v>250</v>
      </c>
      <c r="H39" s="228">
        <v>0</v>
      </c>
      <c r="I39" s="228">
        <f>ROUND(E39*H39,2)</f>
        <v>0</v>
      </c>
      <c r="J39" s="228">
        <v>250</v>
      </c>
      <c r="K39" s="228">
        <f>ROUND(E39*J39,2)</f>
        <v>250</v>
      </c>
      <c r="L39" s="228">
        <v>0</v>
      </c>
      <c r="M39" s="228">
        <f>G39*(1+L39/100)</f>
        <v>250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/>
      <c r="T39" s="229">
        <v>0</v>
      </c>
      <c r="U39" s="228">
        <f>ROUND(E39*T39,2)</f>
        <v>0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93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>
        <v>28</v>
      </c>
      <c r="B40" s="221" t="s">
        <v>148</v>
      </c>
      <c r="C40" s="247" t="s">
        <v>150</v>
      </c>
      <c r="D40" s="223" t="s">
        <v>107</v>
      </c>
      <c r="E40" s="225">
        <v>2</v>
      </c>
      <c r="F40" s="228">
        <v>320</v>
      </c>
      <c r="G40" s="228">
        <v>640</v>
      </c>
      <c r="H40" s="228">
        <v>0</v>
      </c>
      <c r="I40" s="228">
        <f>ROUND(E40*H40,2)</f>
        <v>0</v>
      </c>
      <c r="J40" s="228">
        <v>320</v>
      </c>
      <c r="K40" s="228">
        <f>ROUND(E40*J40,2)</f>
        <v>640</v>
      </c>
      <c r="L40" s="228">
        <v>0</v>
      </c>
      <c r="M40" s="228">
        <f>G40*(1+L40/100)</f>
        <v>640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/>
      <c r="T40" s="229">
        <v>0</v>
      </c>
      <c r="U40" s="228">
        <f>ROUND(E40*T40,2)</f>
        <v>0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93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29</v>
      </c>
      <c r="B41" s="221" t="s">
        <v>151</v>
      </c>
      <c r="C41" s="247" t="s">
        <v>152</v>
      </c>
      <c r="D41" s="223" t="s">
        <v>107</v>
      </c>
      <c r="E41" s="225">
        <v>1</v>
      </c>
      <c r="F41" s="228">
        <v>495</v>
      </c>
      <c r="G41" s="228">
        <v>495</v>
      </c>
      <c r="H41" s="228">
        <v>0</v>
      </c>
      <c r="I41" s="228">
        <f>ROUND(E41*H41,2)</f>
        <v>0</v>
      </c>
      <c r="J41" s="228">
        <v>495</v>
      </c>
      <c r="K41" s="228">
        <f>ROUND(E41*J41,2)</f>
        <v>495</v>
      </c>
      <c r="L41" s="228">
        <v>0</v>
      </c>
      <c r="M41" s="228">
        <f>G41*(1+L41/100)</f>
        <v>495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/>
      <c r="T41" s="229">
        <v>0</v>
      </c>
      <c r="U41" s="228">
        <f>ROUND(E41*T41,2)</f>
        <v>0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93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16">
        <v>30</v>
      </c>
      <c r="B42" s="221" t="s">
        <v>153</v>
      </c>
      <c r="C42" s="247" t="s">
        <v>154</v>
      </c>
      <c r="D42" s="223" t="s">
        <v>107</v>
      </c>
      <c r="E42" s="225">
        <v>1</v>
      </c>
      <c r="F42" s="228">
        <v>143.5</v>
      </c>
      <c r="G42" s="228">
        <v>143.5</v>
      </c>
      <c r="H42" s="228">
        <v>123.77</v>
      </c>
      <c r="I42" s="228">
        <f>ROUND(E42*H42,2)</f>
        <v>123.77</v>
      </c>
      <c r="J42" s="228">
        <v>19.730000000000004</v>
      </c>
      <c r="K42" s="228">
        <f>ROUND(E42*J42,2)</f>
        <v>19.73</v>
      </c>
      <c r="L42" s="228">
        <v>0</v>
      </c>
      <c r="M42" s="228">
        <f>G42*(1+L42/100)</f>
        <v>143.5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/>
      <c r="T42" s="229">
        <v>0.06</v>
      </c>
      <c r="U42" s="228">
        <f>ROUND(E42*T42,2)</f>
        <v>0.06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93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16">
        <v>31</v>
      </c>
      <c r="B43" s="221" t="s">
        <v>155</v>
      </c>
      <c r="C43" s="247" t="s">
        <v>156</v>
      </c>
      <c r="D43" s="223" t="s">
        <v>107</v>
      </c>
      <c r="E43" s="225">
        <v>4</v>
      </c>
      <c r="F43" s="228">
        <v>300</v>
      </c>
      <c r="G43" s="228">
        <v>1200</v>
      </c>
      <c r="H43" s="228">
        <v>0</v>
      </c>
      <c r="I43" s="228">
        <f>ROUND(E43*H43,2)</f>
        <v>0</v>
      </c>
      <c r="J43" s="228">
        <v>300</v>
      </c>
      <c r="K43" s="228">
        <f>ROUND(E43*J43,2)</f>
        <v>1200</v>
      </c>
      <c r="L43" s="228">
        <v>0</v>
      </c>
      <c r="M43" s="228">
        <f>G43*(1+L43/100)</f>
        <v>1200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/>
      <c r="T43" s="229">
        <v>0</v>
      </c>
      <c r="U43" s="228">
        <f>ROUND(E43*T43,2)</f>
        <v>0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93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16">
        <v>32</v>
      </c>
      <c r="B44" s="221" t="s">
        <v>157</v>
      </c>
      <c r="C44" s="247" t="s">
        <v>158</v>
      </c>
      <c r="D44" s="223" t="s">
        <v>107</v>
      </c>
      <c r="E44" s="225">
        <v>1</v>
      </c>
      <c r="F44" s="228">
        <v>1500</v>
      </c>
      <c r="G44" s="228">
        <v>1500</v>
      </c>
      <c r="H44" s="228">
        <v>0</v>
      </c>
      <c r="I44" s="228">
        <f>ROUND(E44*H44,2)</f>
        <v>0</v>
      </c>
      <c r="J44" s="228">
        <v>1500</v>
      </c>
      <c r="K44" s="228">
        <f>ROUND(E44*J44,2)</f>
        <v>1500</v>
      </c>
      <c r="L44" s="228">
        <v>0</v>
      </c>
      <c r="M44" s="228">
        <f>G44*(1+L44/100)</f>
        <v>1500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/>
      <c r="T44" s="229">
        <v>0</v>
      </c>
      <c r="U44" s="228">
        <f>ROUND(E44*T44,2)</f>
        <v>0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93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16">
        <v>33</v>
      </c>
      <c r="B45" s="221" t="s">
        <v>159</v>
      </c>
      <c r="C45" s="247" t="s">
        <v>160</v>
      </c>
      <c r="D45" s="223" t="s">
        <v>125</v>
      </c>
      <c r="E45" s="225">
        <v>1</v>
      </c>
      <c r="F45" s="228">
        <v>1447</v>
      </c>
      <c r="G45" s="228">
        <v>1447</v>
      </c>
      <c r="H45" s="228">
        <v>1329.79</v>
      </c>
      <c r="I45" s="228">
        <f>ROUND(E45*H45,2)</f>
        <v>1329.79</v>
      </c>
      <c r="J45" s="228">
        <v>117.21000000000004</v>
      </c>
      <c r="K45" s="228">
        <f>ROUND(E45*J45,2)</f>
        <v>117.21</v>
      </c>
      <c r="L45" s="228">
        <v>0</v>
      </c>
      <c r="M45" s="228">
        <f>G45*(1+L45/100)</f>
        <v>1447</v>
      </c>
      <c r="N45" s="228">
        <v>2.0699999999999998E-3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/>
      <c r="T45" s="229">
        <v>0.43</v>
      </c>
      <c r="U45" s="228">
        <f>ROUND(E45*T45,2)</f>
        <v>0.43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93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>
        <v>34</v>
      </c>
      <c r="B46" s="221" t="s">
        <v>161</v>
      </c>
      <c r="C46" s="247" t="s">
        <v>162</v>
      </c>
      <c r="D46" s="223" t="s">
        <v>125</v>
      </c>
      <c r="E46" s="225">
        <v>1</v>
      </c>
      <c r="F46" s="228">
        <v>780</v>
      </c>
      <c r="G46" s="228">
        <v>780</v>
      </c>
      <c r="H46" s="228">
        <v>674.79</v>
      </c>
      <c r="I46" s="228">
        <f>ROUND(E46*H46,2)</f>
        <v>674.79</v>
      </c>
      <c r="J46" s="228">
        <v>105.21000000000004</v>
      </c>
      <c r="K46" s="228">
        <f>ROUND(E46*J46,2)</f>
        <v>105.21</v>
      </c>
      <c r="L46" s="228">
        <v>0</v>
      </c>
      <c r="M46" s="228">
        <f>G46*(1+L46/100)</f>
        <v>780</v>
      </c>
      <c r="N46" s="228">
        <v>1.57E-3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/>
      <c r="T46" s="229">
        <v>0.43</v>
      </c>
      <c r="U46" s="228">
        <f>ROUND(E46*T46,2)</f>
        <v>0.43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93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16">
        <v>35</v>
      </c>
      <c r="B47" s="221" t="s">
        <v>163</v>
      </c>
      <c r="C47" s="247" t="s">
        <v>164</v>
      </c>
      <c r="D47" s="223" t="s">
        <v>125</v>
      </c>
      <c r="E47" s="225">
        <v>6</v>
      </c>
      <c r="F47" s="228">
        <v>41</v>
      </c>
      <c r="G47" s="228">
        <v>246</v>
      </c>
      <c r="H47" s="228">
        <v>5.32</v>
      </c>
      <c r="I47" s="228">
        <f>ROUND(E47*H47,2)</f>
        <v>31.92</v>
      </c>
      <c r="J47" s="228">
        <v>35.68</v>
      </c>
      <c r="K47" s="228">
        <f>ROUND(E47*J47,2)</f>
        <v>214.08</v>
      </c>
      <c r="L47" s="228">
        <v>0</v>
      </c>
      <c r="M47" s="228">
        <f>G47*(1+L47/100)</f>
        <v>246</v>
      </c>
      <c r="N47" s="228">
        <v>3.0000000000000001E-5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/>
      <c r="T47" s="229">
        <v>0.17</v>
      </c>
      <c r="U47" s="228">
        <f>ROUND(E47*T47,2)</f>
        <v>1.02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93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36</v>
      </c>
      <c r="B48" s="221" t="s">
        <v>165</v>
      </c>
      <c r="C48" s="247" t="s">
        <v>166</v>
      </c>
      <c r="D48" s="223" t="s">
        <v>125</v>
      </c>
      <c r="E48" s="225">
        <v>2</v>
      </c>
      <c r="F48" s="228">
        <v>49.9</v>
      </c>
      <c r="G48" s="228">
        <v>99.8</v>
      </c>
      <c r="H48" s="228">
        <v>5.32</v>
      </c>
      <c r="I48" s="228">
        <f>ROUND(E48*H48,2)</f>
        <v>10.64</v>
      </c>
      <c r="J48" s="228">
        <v>44.58</v>
      </c>
      <c r="K48" s="228">
        <f>ROUND(E48*J48,2)</f>
        <v>89.16</v>
      </c>
      <c r="L48" s="228">
        <v>0</v>
      </c>
      <c r="M48" s="228">
        <f>G48*(1+L48/100)</f>
        <v>99.8</v>
      </c>
      <c r="N48" s="228">
        <v>3.0000000000000001E-5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/>
      <c r="T48" s="229">
        <v>0.21</v>
      </c>
      <c r="U48" s="228">
        <f>ROUND(E48*T48,2)</f>
        <v>0.42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93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>
        <v>37</v>
      </c>
      <c r="B49" s="221" t="s">
        <v>167</v>
      </c>
      <c r="C49" s="247" t="s">
        <v>168</v>
      </c>
      <c r="D49" s="223" t="s">
        <v>125</v>
      </c>
      <c r="E49" s="225">
        <v>4</v>
      </c>
      <c r="F49" s="228">
        <v>54.5</v>
      </c>
      <c r="G49" s="228">
        <v>218</v>
      </c>
      <c r="H49" s="228">
        <v>5.32</v>
      </c>
      <c r="I49" s="228">
        <f>ROUND(E49*H49,2)</f>
        <v>21.28</v>
      </c>
      <c r="J49" s="228">
        <v>49.18</v>
      </c>
      <c r="K49" s="228">
        <f>ROUND(E49*J49,2)</f>
        <v>196.72</v>
      </c>
      <c r="L49" s="228">
        <v>0</v>
      </c>
      <c r="M49" s="228">
        <f>G49*(1+L49/100)</f>
        <v>218</v>
      </c>
      <c r="N49" s="228">
        <v>3.0000000000000001E-5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/>
      <c r="T49" s="229">
        <v>0.23</v>
      </c>
      <c r="U49" s="228">
        <f>ROUND(E49*T49,2)</f>
        <v>0.92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93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38</v>
      </c>
      <c r="B50" s="221" t="s">
        <v>169</v>
      </c>
      <c r="C50" s="247" t="s">
        <v>170</v>
      </c>
      <c r="D50" s="223" t="s">
        <v>125</v>
      </c>
      <c r="E50" s="225">
        <v>4</v>
      </c>
      <c r="F50" s="228">
        <v>64</v>
      </c>
      <c r="G50" s="228">
        <v>256</v>
      </c>
      <c r="H50" s="228">
        <v>6.03</v>
      </c>
      <c r="I50" s="228">
        <f>ROUND(E50*H50,2)</f>
        <v>24.12</v>
      </c>
      <c r="J50" s="228">
        <v>57.97</v>
      </c>
      <c r="K50" s="228">
        <f>ROUND(E50*J50,2)</f>
        <v>231.88</v>
      </c>
      <c r="L50" s="228">
        <v>0</v>
      </c>
      <c r="M50" s="228">
        <f>G50*(1+L50/100)</f>
        <v>256</v>
      </c>
      <c r="N50" s="228">
        <v>4.0000000000000003E-5</v>
      </c>
      <c r="O50" s="228">
        <f>ROUND(E50*N50,2)</f>
        <v>0</v>
      </c>
      <c r="P50" s="228">
        <v>0</v>
      </c>
      <c r="Q50" s="228">
        <f>ROUND(E50*P50,2)</f>
        <v>0</v>
      </c>
      <c r="R50" s="228"/>
      <c r="S50" s="228"/>
      <c r="T50" s="229">
        <v>0.27</v>
      </c>
      <c r="U50" s="228">
        <f>ROUND(E50*T50,2)</f>
        <v>1.08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93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41">
        <v>39</v>
      </c>
      <c r="B51" s="242" t="s">
        <v>171</v>
      </c>
      <c r="C51" s="249" t="s">
        <v>172</v>
      </c>
      <c r="D51" s="243" t="s">
        <v>0</v>
      </c>
      <c r="E51" s="244">
        <v>137</v>
      </c>
      <c r="F51" s="245">
        <v>0.69</v>
      </c>
      <c r="G51" s="245">
        <v>94.53</v>
      </c>
      <c r="H51" s="245">
        <v>0</v>
      </c>
      <c r="I51" s="245">
        <f>ROUND(E51*H51,2)</f>
        <v>0</v>
      </c>
      <c r="J51" s="245">
        <v>0.69</v>
      </c>
      <c r="K51" s="245">
        <f>ROUND(E51*J51,2)</f>
        <v>94.53</v>
      </c>
      <c r="L51" s="245">
        <v>0</v>
      </c>
      <c r="M51" s="245">
        <f>G51*(1+L51/100)</f>
        <v>94.53</v>
      </c>
      <c r="N51" s="245">
        <v>0</v>
      </c>
      <c r="O51" s="245">
        <f>ROUND(E51*N51,2)</f>
        <v>0</v>
      </c>
      <c r="P51" s="245">
        <v>0</v>
      </c>
      <c r="Q51" s="245">
        <f>ROUND(E51*P51,2)</f>
        <v>0</v>
      </c>
      <c r="R51" s="245"/>
      <c r="S51" s="245"/>
      <c r="T51" s="246">
        <v>0</v>
      </c>
      <c r="U51" s="245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93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>
      <c r="A52" s="6"/>
      <c r="B52" s="7" t="s">
        <v>173</v>
      </c>
      <c r="C52" s="250" t="s">
        <v>173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v>15</v>
      </c>
      <c r="AD52">
        <v>21</v>
      </c>
    </row>
    <row r="53" spans="1:60">
      <c r="C53" s="251"/>
      <c r="D53" s="196"/>
      <c r="AE53" t="s">
        <v>174</v>
      </c>
    </row>
    <row r="54" spans="1:60">
      <c r="D54" s="196"/>
    </row>
    <row r="55" spans="1:60">
      <c r="D55" s="196"/>
    </row>
    <row r="56" spans="1:60">
      <c r="D56" s="196"/>
    </row>
    <row r="57" spans="1:60">
      <c r="D57" s="196"/>
    </row>
    <row r="58" spans="1:60">
      <c r="D58" s="196"/>
    </row>
    <row r="59" spans="1:60">
      <c r="D59" s="196"/>
    </row>
    <row r="60" spans="1:60">
      <c r="D60" s="196"/>
    </row>
    <row r="61" spans="1:60">
      <c r="D61" s="196"/>
    </row>
    <row r="62" spans="1:60">
      <c r="D62" s="196"/>
    </row>
    <row r="63" spans="1:60">
      <c r="D63" s="196"/>
    </row>
    <row r="64" spans="1:60">
      <c r="D64" s="196"/>
    </row>
    <row r="65" spans="4:4">
      <c r="D65" s="196"/>
    </row>
    <row r="66" spans="4:4">
      <c r="D66" s="196"/>
    </row>
    <row r="67" spans="4:4">
      <c r="D67" s="196"/>
    </row>
    <row r="68" spans="4:4">
      <c r="D68" s="196"/>
    </row>
    <row r="69" spans="4:4">
      <c r="D69" s="196"/>
    </row>
    <row r="70" spans="4:4">
      <c r="D70" s="196"/>
    </row>
    <row r="71" spans="4:4">
      <c r="D71" s="196"/>
    </row>
    <row r="72" spans="4:4">
      <c r="D72" s="196"/>
    </row>
    <row r="73" spans="4:4">
      <c r="D73" s="196"/>
    </row>
    <row r="74" spans="4:4">
      <c r="D74" s="196"/>
    </row>
    <row r="75" spans="4:4">
      <c r="D75" s="196"/>
    </row>
    <row r="76" spans="4:4">
      <c r="D76" s="196"/>
    </row>
    <row r="77" spans="4:4">
      <c r="D77" s="196"/>
    </row>
    <row r="78" spans="4:4">
      <c r="D78" s="196"/>
    </row>
    <row r="79" spans="4:4">
      <c r="D79" s="196"/>
    </row>
    <row r="80" spans="4:4">
      <c r="D80" s="196"/>
    </row>
    <row r="81" spans="4:4">
      <c r="D81" s="196"/>
    </row>
    <row r="82" spans="4:4">
      <c r="D82" s="196"/>
    </row>
    <row r="83" spans="4:4">
      <c r="D83" s="196"/>
    </row>
    <row r="84" spans="4:4">
      <c r="D84" s="196"/>
    </row>
    <row r="85" spans="4:4">
      <c r="D85" s="196"/>
    </row>
    <row r="86" spans="4:4">
      <c r="D86" s="196"/>
    </row>
    <row r="87" spans="4:4">
      <c r="D87" s="196"/>
    </row>
    <row r="88" spans="4:4">
      <c r="D88" s="196"/>
    </row>
    <row r="89" spans="4:4">
      <c r="D89" s="196"/>
    </row>
    <row r="90" spans="4:4">
      <c r="D90" s="196"/>
    </row>
    <row r="91" spans="4:4">
      <c r="D91" s="196"/>
    </row>
    <row r="92" spans="4:4">
      <c r="D92" s="196"/>
    </row>
    <row r="93" spans="4:4">
      <c r="D93" s="196"/>
    </row>
    <row r="94" spans="4:4">
      <c r="D94" s="196"/>
    </row>
    <row r="95" spans="4:4">
      <c r="D95" s="196"/>
    </row>
    <row r="96" spans="4:4">
      <c r="D96" s="196"/>
    </row>
    <row r="97" spans="4:4">
      <c r="D97" s="196"/>
    </row>
    <row r="98" spans="4:4">
      <c r="D98" s="196"/>
    </row>
    <row r="99" spans="4:4">
      <c r="D99" s="196"/>
    </row>
    <row r="100" spans="4:4">
      <c r="D100" s="196"/>
    </row>
    <row r="101" spans="4:4">
      <c r="D101" s="196"/>
    </row>
    <row r="102" spans="4:4">
      <c r="D102" s="196"/>
    </row>
    <row r="103" spans="4:4">
      <c r="D103" s="196"/>
    </row>
    <row r="104" spans="4:4">
      <c r="D104" s="196"/>
    </row>
    <row r="105" spans="4:4">
      <c r="D105" s="196"/>
    </row>
    <row r="106" spans="4:4">
      <c r="D106" s="196"/>
    </row>
    <row r="107" spans="4:4">
      <c r="D107" s="196"/>
    </row>
    <row r="108" spans="4:4">
      <c r="D108" s="196"/>
    </row>
    <row r="109" spans="4:4">
      <c r="D109" s="196"/>
    </row>
    <row r="110" spans="4:4">
      <c r="D110" s="196"/>
    </row>
    <row r="111" spans="4:4">
      <c r="D111" s="196"/>
    </row>
    <row r="112" spans="4:4">
      <c r="D112" s="196"/>
    </row>
    <row r="113" spans="4:4">
      <c r="D113" s="196"/>
    </row>
    <row r="114" spans="4:4">
      <c r="D114" s="196"/>
    </row>
    <row r="115" spans="4:4">
      <c r="D115" s="196"/>
    </row>
    <row r="116" spans="4:4">
      <c r="D116" s="196"/>
    </row>
    <row r="117" spans="4:4">
      <c r="D117" s="196"/>
    </row>
    <row r="118" spans="4:4">
      <c r="D118" s="196"/>
    </row>
    <row r="119" spans="4:4">
      <c r="D119" s="196"/>
    </row>
    <row r="120" spans="4:4">
      <c r="D120" s="196"/>
    </row>
    <row r="121" spans="4:4">
      <c r="D121" s="196"/>
    </row>
    <row r="122" spans="4:4">
      <c r="D122" s="196"/>
    </row>
    <row r="123" spans="4:4">
      <c r="D123" s="196"/>
    </row>
    <row r="124" spans="4:4">
      <c r="D124" s="196"/>
    </row>
    <row r="125" spans="4:4">
      <c r="D125" s="196"/>
    </row>
    <row r="126" spans="4:4">
      <c r="D126" s="196"/>
    </row>
    <row r="127" spans="4:4">
      <c r="D127" s="196"/>
    </row>
    <row r="128" spans="4:4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</cp:lastModifiedBy>
  <cp:lastPrinted>2014-02-28T09:52:57Z</cp:lastPrinted>
  <dcterms:created xsi:type="dcterms:W3CDTF">2009-04-08T07:15:50Z</dcterms:created>
  <dcterms:modified xsi:type="dcterms:W3CDTF">2020-06-13T09:32:02Z</dcterms:modified>
</cp:coreProperties>
</file>