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HSH spoločnosť s ručením obmedzeným\PT chladenie\"/>
    </mc:Choice>
  </mc:AlternateContent>
  <xr:revisionPtr revIDLastSave="0" documentId="13_ncr:1_{2DF592EE-4618-4CCE-A59E-5C7AD5F26536}" xr6:coauthVersionLast="47" xr6:coauthVersionMax="47" xr10:uidLastSave="{00000000-0000-0000-0000-000000000000}"/>
  <bookViews>
    <workbookView xWindow="710" yWindow="290" windowWidth="19880" windowHeight="20800" activeTab="1" xr2:uid="{00000000-000D-0000-FFFF-FFFF00000000}"/>
  </bookViews>
  <sheets>
    <sheet name="Príloha č. 1" sheetId="6" r:id="rId1"/>
    <sheet name="Chladenie" sheetId="2" r:id="rId2"/>
    <sheet name="Oceľ.konštr. - inštalácia" sheetId="1" r:id="rId3"/>
    <sheet name="Elektro inštalácia" sheetId="3" r:id="rId4"/>
    <sheet name="Chladiarenské dvere" sheetId="5" r:id="rId5"/>
  </sheets>
  <externalReferences>
    <externalReference r:id="rId6"/>
  </externalReferences>
  <definedNames>
    <definedName name="_xlnm._FilterDatabase" localSheetId="0" hidden="1">'Príloha č. 1'!$A$1:$A$51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1'!$B$4:$K$51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6" l="1"/>
  <c r="J35" i="6" s="1"/>
  <c r="K35" i="6" s="1"/>
  <c r="H34" i="6"/>
  <c r="J34" i="6" s="1"/>
  <c r="K34" i="6" s="1"/>
  <c r="E35" i="6"/>
  <c r="E34" i="6"/>
  <c r="G62" i="3"/>
  <c r="G61" i="3"/>
  <c r="G60" i="3"/>
  <c r="G59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6" i="3"/>
  <c r="G15" i="3"/>
  <c r="G14" i="3"/>
  <c r="G13" i="3"/>
  <c r="G11" i="3"/>
  <c r="G10" i="3"/>
  <c r="G9" i="3"/>
  <c r="E30" i="6"/>
  <c r="G39" i="1"/>
  <c r="G38" i="1"/>
  <c r="G37" i="1"/>
  <c r="G36" i="1"/>
  <c r="G35" i="1"/>
  <c r="G34" i="1"/>
  <c r="G33" i="1"/>
  <c r="G25" i="1"/>
  <c r="G26" i="1"/>
  <c r="A34" i="1"/>
  <c r="A35" i="1" s="1"/>
  <c r="A36" i="1" s="1"/>
  <c r="A37" i="1" s="1"/>
  <c r="H30" i="6"/>
  <c r="J30" i="6" s="1"/>
  <c r="J37" i="6"/>
  <c r="K37" i="6" s="1"/>
  <c r="J36" i="6"/>
  <c r="K36" i="6" s="1"/>
  <c r="G24" i="1"/>
  <c r="A11" i="1"/>
  <c r="A12" i="1" s="1"/>
  <c r="A13" i="1" s="1"/>
  <c r="A14" i="1" s="1"/>
  <c r="A15" i="1" s="1"/>
  <c r="A16" i="1" s="1"/>
  <c r="G63" i="3" l="1"/>
  <c r="H33" i="6" s="1"/>
  <c r="J33" i="6" s="1"/>
  <c r="K33" i="6" s="1"/>
  <c r="G40" i="1"/>
  <c r="H32" i="6" s="1"/>
  <c r="J32" i="6" s="1"/>
  <c r="K32" i="6" s="1"/>
  <c r="K30" i="6"/>
  <c r="A17" i="1"/>
  <c r="A18" i="1" s="1"/>
  <c r="A19" i="1" s="1"/>
  <c r="A20" i="1" s="1"/>
  <c r="A21" i="1" s="1"/>
  <c r="A22" i="1" s="1"/>
  <c r="A23" i="1" s="1"/>
  <c r="A24" i="1" s="1"/>
  <c r="E14" i="1"/>
  <c r="G14" i="1" s="1"/>
  <c r="G11" i="1"/>
  <c r="E10" i="1"/>
  <c r="G10" i="1" s="1"/>
  <c r="G23" i="1"/>
  <c r="G13" i="1"/>
  <c r="G15" i="1"/>
  <c r="G16" i="1"/>
  <c r="G17" i="1"/>
  <c r="G18" i="1"/>
  <c r="G19" i="1"/>
  <c r="G20" i="1"/>
  <c r="G21" i="1"/>
  <c r="G22" i="1"/>
  <c r="G12" i="1"/>
  <c r="G27" i="1" l="1"/>
  <c r="H31" i="6" s="1"/>
  <c r="J31" i="6" l="1"/>
  <c r="K31" i="6" s="1"/>
  <c r="K38" i="6" s="1"/>
  <c r="J38" i="6" l="1"/>
</calcChain>
</file>

<file path=xl/sharedStrings.xml><?xml version="1.0" encoding="utf-8"?>
<sst xmlns="http://schemas.openxmlformats.org/spreadsheetml/2006/main" count="467" uniqueCount="251">
  <si>
    <t>UPE 140 S235</t>
  </si>
  <si>
    <t>U profil</t>
  </si>
  <si>
    <t>š. 1500 mm oko 34,3x 38,1 np 40x3 Zn</t>
  </si>
  <si>
    <t>š. 2000 mm oko 34,3x 38,1 np 40x3 Zn</t>
  </si>
  <si>
    <t>Príchytka pororoštu Zn M8</t>
  </si>
  <si>
    <t>Žiarové zinkovanie profilov UPE</t>
  </si>
  <si>
    <t xml:space="preserve">Spojovací materiál </t>
  </si>
  <si>
    <t>8.8 Zn</t>
  </si>
  <si>
    <t>Výroba prípravku na presun chladičov</t>
  </si>
  <si>
    <t xml:space="preserve">Dosky </t>
  </si>
  <si>
    <t>OSB 25x2500x1250</t>
  </si>
  <si>
    <t>Montáž novej OK</t>
  </si>
  <si>
    <t>Umiestnenie a kotvenie profilov UPE</t>
  </si>
  <si>
    <t>Umiestnenie a kotvenie chladičov</t>
  </si>
  <si>
    <t>Spotrebný materiál</t>
  </si>
  <si>
    <t>Cestovné a prepravné výdavky</t>
  </si>
  <si>
    <t>ks</t>
  </si>
  <si>
    <t>bm</t>
  </si>
  <si>
    <t>set</t>
  </si>
  <si>
    <t>hod</t>
  </si>
  <si>
    <t xml:space="preserve">Spolu: </t>
  </si>
  <si>
    <t>Názov práce/materiálu</t>
  </si>
  <si>
    <t>Špecifikácia</t>
  </si>
  <si>
    <t>Jednotky</t>
  </si>
  <si>
    <t>Množstvo</t>
  </si>
  <si>
    <t>Jedn.cena</t>
  </si>
  <si>
    <t>Celková cena</t>
  </si>
  <si>
    <t>š. 1200 mm oko 34,3x 38,1 np 40x3 Zn</t>
  </si>
  <si>
    <t>Pororošt PR1</t>
  </si>
  <si>
    <t>Pororošt PR2</t>
  </si>
  <si>
    <t>Pororošt PR3</t>
  </si>
  <si>
    <t xml:space="preserve">Úprava dráhy kureniec </t>
  </si>
  <si>
    <t>1. Technológia priebežného schladzovania hydiny</t>
  </si>
  <si>
    <t>Požadovaná hodnota</t>
  </si>
  <si>
    <t>Merná jednotka</t>
  </si>
  <si>
    <t>Doplniť údaj (povinne)</t>
  </si>
  <si>
    <t>Hlavné technické parametre stroja (HTPS)</t>
  </si>
  <si>
    <t>Kompaktný systém intenzívneho schladzovania integrované v interiéri</t>
  </si>
  <si>
    <t>áno</t>
  </si>
  <si>
    <t>-</t>
  </si>
  <si>
    <t>Objem chladonosnej zmesi PPG 34%</t>
  </si>
  <si>
    <t>10000</t>
  </si>
  <si>
    <t>l</t>
  </si>
  <si>
    <t>Chladiace médium PPG 34%</t>
  </si>
  <si>
    <t>Celkový chladiaci výkon</t>
  </si>
  <si>
    <t>min. 500</t>
  </si>
  <si>
    <t>kW</t>
  </si>
  <si>
    <t>Teplota v interiéry</t>
  </si>
  <si>
    <t>0,5</t>
  </si>
  <si>
    <t>°C</t>
  </si>
  <si>
    <t>Teplota vzduchu po ochladení</t>
  </si>
  <si>
    <t>Celkový prietok vzduchu</t>
  </si>
  <si>
    <t>min. 800 000</t>
  </si>
  <si>
    <r>
      <t>m</t>
    </r>
    <r>
      <rPr>
        <vertAlign val="superscript"/>
        <sz val="10"/>
        <rFont val="Calibri"/>
        <family val="2"/>
        <charset val="238"/>
      </rPr>
      <t xml:space="preserve"> 3</t>
    </r>
    <r>
      <rPr>
        <sz val="10"/>
        <rFont val="Calibri"/>
        <family val="2"/>
        <charset val="238"/>
      </rPr>
      <t xml:space="preserve"> /h</t>
    </r>
  </si>
  <si>
    <t>Vlhkost nasávaného vzduchu 95%</t>
  </si>
  <si>
    <t>Vlhkost vyfukovaného vzduchu 97%</t>
  </si>
  <si>
    <t>Celkový prietok chladonosnej zmesi PPG 35%</t>
  </si>
  <si>
    <t>min. 160</t>
  </si>
  <si>
    <t>Celková teplo výmenná plocha</t>
  </si>
  <si>
    <t>min. 2 700</t>
  </si>
  <si>
    <r>
      <t>m</t>
    </r>
    <r>
      <rPr>
        <vertAlign val="superscript"/>
        <sz val="10"/>
        <rFont val="Calibri"/>
        <family val="2"/>
        <charset val="238"/>
      </rPr>
      <t xml:space="preserve"> 2</t>
    </r>
    <r>
      <rPr>
        <sz val="10"/>
        <rFont val="Calibri"/>
        <family val="2"/>
        <charset val="238"/>
      </rPr>
      <t xml:space="preserve"> </t>
    </r>
  </si>
  <si>
    <t>Rozteč lamiel výmennika 10mm</t>
  </si>
  <si>
    <t>Galvanicky upravený povrch kricých plechov výmennika</t>
  </si>
  <si>
    <t>Ventilátory riadené frekvenčným meničom s IP 56</t>
  </si>
  <si>
    <t>Celkový el. prikon ventilátorov</t>
  </si>
  <si>
    <t>max. 30</t>
  </si>
  <si>
    <t>Odmrazovanie chladonosnou látkou PPG 34%</t>
  </si>
  <si>
    <t>Odmrazovanie vane kondenzátu chladonosnou látkou PPG 34%</t>
  </si>
  <si>
    <t>Smer prúdenia ochladeného vzduchu z boku na dol</t>
  </si>
  <si>
    <t>Technológia bude stát na svojich nožičkách z galvanizovanej ocele</t>
  </si>
  <si>
    <t>Akustický tlak 73 dB(A)</t>
  </si>
  <si>
    <t>Teplota PPG 34% na výstupe z technológie</t>
  </si>
  <si>
    <t>-5,2</t>
  </si>
  <si>
    <t>Teplota PPG 35% na vstupe do technológie</t>
  </si>
  <si>
    <t>-8</t>
  </si>
  <si>
    <t>Tlaková strata jedného segmentu</t>
  </si>
  <si>
    <t>max. 0.5</t>
  </si>
  <si>
    <t>Bar</t>
  </si>
  <si>
    <t>Prietok chladonosnej látky PPG 34% pre chladenie a ohrev zabezpečuju obehové čerpadlá 1+1 vrátane FM</t>
  </si>
  <si>
    <t>Váha jedného segmentu</t>
  </si>
  <si>
    <t>max. 900</t>
  </si>
  <si>
    <t>kg</t>
  </si>
  <si>
    <t>Pracovné médium obehového čerpadla PPG 34%</t>
  </si>
  <si>
    <t>Kompletné chladenie dopravníkového tunela hydiny</t>
  </si>
  <si>
    <r>
      <t xml:space="preserve">Potrubné rozvody v interiery a exteriéry v nerezovom prevedení izolované, komplet so závesmi v nerez prevedení  -  </t>
    </r>
    <r>
      <rPr>
        <sz val="11"/>
        <rFont val="Calibri"/>
        <family val="2"/>
        <charset val="238"/>
      </rPr>
      <t>podľa technickej špecifikácie v prílohe</t>
    </r>
  </si>
  <si>
    <r>
      <t xml:space="preserve">Potrubné rozvody v exteriéry HDPE pred izolované PU s vonkajšou vrstvou UV stabil, komplet so závesmi  -  </t>
    </r>
    <r>
      <rPr>
        <sz val="11"/>
        <rFont val="Calibri"/>
        <family val="2"/>
        <charset val="238"/>
      </rPr>
      <t>podľa technickej špecifikácie v prílohe</t>
    </r>
  </si>
  <si>
    <t>Rozdeľovač a zberač PPG 34% pre chladenie s komplet armatúrami, tvarovkami, manometrami, zaizolovaný vrátane stojana</t>
  </si>
  <si>
    <t>Rozdeľovač a zberač PPG 34% pre vykurovanie s komplet armatúrami, tvarovkami, manometrami, zaizolovaný vrátane stojana</t>
  </si>
  <si>
    <t>Využívanie odpadného tepla na odmrazovanie vrátane pred izolovaného potrubného rozvodu, armatúr a napojení</t>
  </si>
  <si>
    <t>Sada regulačných automatík pre každú výmennikovú zostavu s funkciou chladenie a vykurovanie</t>
  </si>
  <si>
    <t>Ventilová zostava pre každú výmennikovú zostavu 1x 3-cestný motorický ventil, 3x jednocestný motorický ventil, 5x uzatvárací ventil, 1x vypúštací ventil, 1x odvzdušnovací ventil vratane uzatvaracieho ventilu  komplet tvarovky a šróbenie</t>
  </si>
  <si>
    <r>
      <t>Kompletné potrubné rozvody HDPE pred izolované PUR s vonkajšou vrstvou UV stabil spiro so závesmi</t>
    </r>
    <r>
      <rPr>
        <sz val="11"/>
        <rFont val="Calibri"/>
        <family val="2"/>
        <charset val="238"/>
      </rPr>
      <t xml:space="preserve">  -  podľa technickej špecifikácie v prílohe</t>
    </r>
  </si>
  <si>
    <t>Kompletná náplň prevádzkových kvapalín zariadenia a okruhov</t>
  </si>
  <si>
    <t>Kompletné elektro napojenie vsetkých časti technologie na hlavný rozvádzač vrátane trasovania, zemnenia, označenia a prestupov</t>
  </si>
  <si>
    <t>Hlavný rozvádzač technologie silový a riadiaci</t>
  </si>
  <si>
    <t>Frekvenčné meniče pre všetky ventilátory umietsnené v rozvádzači vrátne komunikácie a naprogramovania</t>
  </si>
  <si>
    <t xml:space="preserve">Komplet dodávka a montáž Elektro a MaR </t>
  </si>
  <si>
    <t>Softwarové vybavenie a prepoejenie s jestvujucou dopravovacou technológiou</t>
  </si>
  <si>
    <t>Vzdialené ovládanie</t>
  </si>
  <si>
    <t>externý prístup k riadeniu</t>
  </si>
  <si>
    <t xml:space="preserve">Splnenie komplet parametrov komponentov rozvodov podľa prílohy </t>
  </si>
  <si>
    <t>Dopravné náklady</t>
  </si>
  <si>
    <t>Manipulačná mechanizovaná technika</t>
  </si>
  <si>
    <t>Montážne práce</t>
  </si>
  <si>
    <t>Spustenie do prevádzky a 72 hodinová skúška</t>
  </si>
  <si>
    <t>Sprievodná Technická dokumentácia</t>
  </si>
  <si>
    <t>Cena spolu:</t>
  </si>
  <si>
    <t>Typové označenie technológie</t>
  </si>
  <si>
    <t xml:space="preserve">Chladiarenské dvere č. 1 </t>
  </si>
  <si>
    <t xml:space="preserve">typ: </t>
  </si>
  <si>
    <t>otočné</t>
  </si>
  <si>
    <t>rozmer  šxv</t>
  </si>
  <si>
    <t>1070 x 2030</t>
  </si>
  <si>
    <t>1026 x 2020</t>
  </si>
  <si>
    <t>Chladiarenské dvere č. 2</t>
  </si>
  <si>
    <t xml:space="preserve">Zárubňa </t>
  </si>
  <si>
    <t>plastová zosilnená</t>
  </si>
  <si>
    <t xml:space="preserve">Dverné krídlo hrúbky min. </t>
  </si>
  <si>
    <t xml:space="preserve">Farba </t>
  </si>
  <si>
    <t>RAL 9010</t>
  </si>
  <si>
    <t>Kľučka so zámkom FAB</t>
  </si>
  <si>
    <t xml:space="preserve">dodávku dverí </t>
  </si>
  <si>
    <t xml:space="preserve">inštaláciu dverí </t>
  </si>
  <si>
    <r>
      <rPr>
        <b/>
        <sz val="10"/>
        <rFont val="Arial"/>
        <family val="2"/>
      </rPr>
      <t>HSV          Dodávky</t>
    </r>
  </si>
  <si>
    <r>
      <rPr>
        <b/>
        <sz val="9"/>
        <rFont val="Arial"/>
        <family val="2"/>
      </rPr>
      <t>1. Doplnenie el. výzbroje rozvádzača R1:</t>
    </r>
  </si>
  <si>
    <r>
      <rPr>
        <i/>
        <sz val="7"/>
        <rFont val="Arial"/>
        <family val="2"/>
      </rPr>
      <t>Nožová poistka 100A gG, In=100A</t>
    </r>
  </si>
  <si>
    <r>
      <rPr>
        <i/>
        <sz val="7"/>
        <rFont val="Arial"/>
        <family val="2"/>
      </rPr>
      <t>ks</t>
    </r>
  </si>
  <si>
    <r>
      <rPr>
        <i/>
        <sz val="7"/>
        <rFont val="Arial"/>
        <family val="2"/>
      </rPr>
      <t>Podružný materiál</t>
    </r>
  </si>
  <si>
    <r>
      <rPr>
        <i/>
        <sz val="7"/>
        <rFont val="Arial"/>
        <family val="2"/>
      </rPr>
      <t>kpl</t>
    </r>
  </si>
  <si>
    <r>
      <rPr>
        <sz val="7"/>
        <rFont val="Microsoft Sans Serif"/>
        <family val="2"/>
      </rPr>
      <t>Kompletizácia rozvádzača</t>
    </r>
  </si>
  <si>
    <r>
      <rPr>
        <sz val="7"/>
        <rFont val="Microsoft Sans Serif"/>
        <family val="2"/>
      </rPr>
      <t>kpl</t>
    </r>
  </si>
  <si>
    <r>
      <rPr>
        <b/>
        <sz val="9"/>
        <rFont val="Arial"/>
        <family val="2"/>
      </rPr>
      <t>2. Rozvádzač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RS1:</t>
    </r>
  </si>
  <si>
    <r>
      <rPr>
        <i/>
        <sz val="7"/>
        <rFont val="Arial"/>
        <family val="2"/>
      </rPr>
      <t>Samostatne stojací rozvádzač</t>
    </r>
    <r>
      <rPr>
        <sz val="7"/>
        <rFont val="Times New Roman"/>
        <family val="1"/>
      </rPr>
      <t xml:space="preserve"> </t>
    </r>
    <r>
      <rPr>
        <i/>
        <sz val="7"/>
        <rFont val="Arial"/>
        <family val="2"/>
      </rPr>
      <t xml:space="preserve">OCEP, rozmery: 2000x600x400 (v x š x hl), IP43/20, prívod vrchom, vývody vrchom, vrátane
</t>
    </r>
    <r>
      <rPr>
        <i/>
        <sz val="7"/>
        <rFont val="Arial"/>
        <family val="2"/>
      </rPr>
      <t>príslušenstva</t>
    </r>
  </si>
  <si>
    <r>
      <rPr>
        <sz val="7"/>
        <rFont val="Microsoft Sans Serif"/>
        <family val="2"/>
      </rPr>
      <t>Montáž rozvádzača</t>
    </r>
  </si>
  <si>
    <r>
      <rPr>
        <sz val="7"/>
        <rFont val="Microsoft Sans Serif"/>
        <family val="2"/>
      </rPr>
      <t>ks</t>
    </r>
  </si>
  <si>
    <r>
      <rPr>
        <i/>
        <sz val="7"/>
        <rFont val="Arial"/>
        <family val="2"/>
      </rPr>
      <t>Kábel NAYY-J 4x70</t>
    </r>
  </si>
  <si>
    <r>
      <rPr>
        <i/>
        <sz val="7"/>
        <rFont val="Arial"/>
        <family val="2"/>
      </rPr>
      <t>m</t>
    </r>
  </si>
  <si>
    <r>
      <rPr>
        <sz val="7"/>
        <rFont val="Microsoft Sans Serif"/>
        <family val="2"/>
      </rPr>
      <t>Montáž káblov NAYY-J 4x70</t>
    </r>
  </si>
  <si>
    <r>
      <rPr>
        <sz val="7"/>
        <rFont val="Microsoft Sans Serif"/>
        <family val="2"/>
      </rPr>
      <t>m</t>
    </r>
  </si>
  <si>
    <r>
      <rPr>
        <i/>
        <sz val="7"/>
        <rFont val="Arial"/>
        <family val="2"/>
      </rPr>
      <t>Kábel CYKY-J 5x1,5</t>
    </r>
  </si>
  <si>
    <r>
      <rPr>
        <i/>
        <sz val="7"/>
        <rFont val="Arial"/>
        <family val="2"/>
      </rPr>
      <t>Kábel CYKY-J 3x1,5</t>
    </r>
  </si>
  <si>
    <r>
      <rPr>
        <i/>
        <sz val="7"/>
        <rFont val="Arial"/>
        <family val="2"/>
      </rPr>
      <t>Kábel CYKY-O 2x1,5</t>
    </r>
  </si>
  <si>
    <r>
      <rPr>
        <sz val="7"/>
        <rFont val="Microsoft Sans Serif"/>
        <family val="2"/>
      </rPr>
      <t>Montáž káblov CYKY do pr.2,5</t>
    </r>
  </si>
  <si>
    <r>
      <rPr>
        <i/>
        <sz val="7"/>
        <rFont val="Arial"/>
        <family val="2"/>
      </rPr>
      <t>Vodič</t>
    </r>
    <r>
      <rPr>
        <sz val="7"/>
        <rFont val="Times New Roman"/>
        <family val="1"/>
      </rPr>
      <t xml:space="preserve"> </t>
    </r>
    <r>
      <rPr>
        <i/>
        <sz val="7"/>
        <rFont val="Arial"/>
        <family val="2"/>
      </rPr>
      <t>Cu 6mm (vrátane príslušenstva na pospájanie)</t>
    </r>
  </si>
  <si>
    <r>
      <rPr>
        <sz val="7"/>
        <rFont val="Microsoft Sans Serif"/>
        <family val="2"/>
      </rPr>
      <t>Montáž vodičov Cu</t>
    </r>
  </si>
  <si>
    <r>
      <rPr>
        <i/>
        <sz val="7"/>
        <rFont val="Arial"/>
        <family val="2"/>
      </rPr>
      <t>Rúrka FXP 20 vrátane príchytiek CL20</t>
    </r>
  </si>
  <si>
    <r>
      <rPr>
        <sz val="7"/>
        <rFont val="Microsoft Sans Serif"/>
        <family val="2"/>
      </rPr>
      <t>Montáž rúrky FXP vrátane príchytiek CL</t>
    </r>
  </si>
  <si>
    <r>
      <rPr>
        <i/>
        <sz val="7"/>
        <rFont val="Arial"/>
        <family val="2"/>
      </rPr>
      <t>Viazacia páska FASTIE 15x180 mm</t>
    </r>
  </si>
  <si>
    <r>
      <rPr>
        <i/>
        <sz val="7"/>
        <rFont val="Arial"/>
        <family val="2"/>
      </rPr>
      <t>Viazacia páska FASTIE 15x225 mm</t>
    </r>
  </si>
  <si>
    <r>
      <rPr>
        <b/>
        <sz val="7"/>
        <rFont val="Arial"/>
        <family val="2"/>
      </rPr>
      <t>Svietidlá</t>
    </r>
  </si>
  <si>
    <r>
      <rPr>
        <i/>
        <sz val="7"/>
        <rFont val="Arial"/>
        <family val="2"/>
      </rPr>
      <t xml:space="preserve">TYP B - LED svietidlo prachotesné, LED 33,3W, 5590lm, 4000K, IP66/69, IK10, HACCP, referenčný typ: TREVOS,
</t>
    </r>
    <r>
      <rPr>
        <i/>
        <sz val="7"/>
        <rFont val="Arial"/>
        <family val="2"/>
      </rPr>
      <t>NANOTTICA 1.5ft PCc 5500/840 ML 1F, č. 100089</t>
    </r>
  </si>
  <si>
    <r>
      <rPr>
        <sz val="7"/>
        <rFont val="Microsoft Sans Serif"/>
        <family val="2"/>
      </rPr>
      <t>Montáž svietidla</t>
    </r>
  </si>
  <si>
    <r>
      <rPr>
        <i/>
        <sz val="7"/>
        <rFont val="Arial"/>
        <family val="2"/>
      </rPr>
      <t>Bočný záves, referenčný typ: TREVOS, č.90002</t>
    </r>
  </si>
  <si>
    <r>
      <rPr>
        <b/>
        <sz val="7"/>
        <rFont val="Arial"/>
        <family val="2"/>
      </rPr>
      <t>Ostatné</t>
    </r>
  </si>
  <si>
    <r>
      <rPr>
        <i/>
        <sz val="7"/>
        <rFont val="Arial"/>
        <family val="2"/>
      </rPr>
      <t>Elektroinštalačná krabica, odbočná, na povrch, IP55, HCCP</t>
    </r>
  </si>
  <si>
    <r>
      <rPr>
        <sz val="7"/>
        <rFont val="Microsoft Sans Serif"/>
        <family val="2"/>
      </rPr>
      <t>Montáž škatule rozvodnej na povrchu (vrátane svoriek)</t>
    </r>
  </si>
  <si>
    <r>
      <rPr>
        <i/>
        <sz val="7"/>
        <rFont val="Arial"/>
        <family val="2"/>
      </rPr>
      <t>Pásovina 5052 V2A 30x3,5</t>
    </r>
  </si>
  <si>
    <r>
      <rPr>
        <sz val="7"/>
        <rFont val="Microsoft Sans Serif"/>
        <family val="2"/>
      </rPr>
      <t>Montáž pásoviny  5052 V2A 30x3,5</t>
    </r>
  </si>
  <si>
    <r>
      <rPr>
        <i/>
        <sz val="7"/>
        <rFont val="Arial"/>
        <family val="2"/>
      </rPr>
      <t>Drôt RD 10-V2A</t>
    </r>
  </si>
  <si>
    <r>
      <rPr>
        <sz val="7"/>
        <rFont val="Microsoft Sans Serif"/>
        <family val="2"/>
      </rPr>
      <t>Montáž Drôt RD 10-V2A</t>
    </r>
  </si>
  <si>
    <r>
      <rPr>
        <i/>
        <sz val="7"/>
        <rFont val="Arial"/>
        <family val="2"/>
      </rPr>
      <t xml:space="preserve">Svorka na spojenie vodiča s pásovinou, nerez V4A, referenčný
</t>
    </r>
    <r>
      <rPr>
        <i/>
        <sz val="7"/>
        <rFont val="Arial"/>
        <family val="2"/>
      </rPr>
      <t>výrobok: OBO, 252 S4 V4A, č. 5312308</t>
    </r>
  </si>
  <si>
    <r>
      <rPr>
        <sz val="7"/>
        <rFont val="Microsoft Sans Serif"/>
        <family val="2"/>
      </rPr>
      <t>Montáž Svorka na spojenie vodiča s pásovinou</t>
    </r>
  </si>
  <si>
    <r>
      <rPr>
        <i/>
        <sz val="7"/>
        <rFont val="Arial"/>
        <family val="2"/>
      </rPr>
      <t xml:space="preserve">Svorka na spojenie pásoviny s pásovinou, nerez V4A,
</t>
    </r>
    <r>
      <rPr>
        <i/>
        <sz val="7"/>
        <rFont val="Arial"/>
        <family val="2"/>
      </rPr>
      <t>referenčný výrobok: OBO, 256 S6 V4A, č. 5314574</t>
    </r>
  </si>
  <si>
    <r>
      <rPr>
        <sz val="7"/>
        <rFont val="Microsoft Sans Serif"/>
        <family val="2"/>
      </rPr>
      <t>Montáž Svorka na Svorka na spojenie pásoviny s pásovinou</t>
    </r>
  </si>
  <si>
    <r>
      <rPr>
        <i/>
        <sz val="7"/>
        <rFont val="Arial"/>
        <family val="2"/>
      </rPr>
      <t xml:space="preserve">Držiak pásoviny, nerez V2A, referenčný výrobok: DEHN, FBH
</t>
    </r>
    <r>
      <rPr>
        <i/>
        <sz val="7"/>
        <rFont val="Arial"/>
        <family val="2"/>
      </rPr>
      <t>ZS 30 M8 V2A, č. 274030</t>
    </r>
  </si>
  <si>
    <r>
      <rPr>
        <sz val="7"/>
        <rFont val="Microsoft Sans Serif"/>
        <family val="2"/>
      </rPr>
      <t>Montáž Držiak pásoviny, nerez V2A</t>
    </r>
  </si>
  <si>
    <r>
      <rPr>
        <i/>
        <sz val="7"/>
        <rFont val="Arial"/>
        <family val="2"/>
      </rPr>
      <t xml:space="preserve">Ekvipotenciálna prípojnica, materiál nerez V2A, 1x </t>
    </r>
    <r>
      <rPr>
        <sz val="7.5"/>
        <rFont val="Cambria Math"/>
        <family val="1"/>
      </rPr>
      <t>∅</t>
    </r>
    <r>
      <rPr>
        <i/>
        <sz val="7"/>
        <rFont val="Arial"/>
        <family val="2"/>
      </rPr>
      <t>8-10mm, 7x vodič</t>
    </r>
    <r>
      <rPr>
        <sz val="7"/>
        <rFont val="Times New Roman"/>
        <family val="1"/>
      </rPr>
      <t xml:space="preserve"> </t>
    </r>
    <r>
      <rPr>
        <i/>
        <sz val="7"/>
        <rFont val="Arial"/>
        <family val="2"/>
      </rPr>
      <t xml:space="preserve">25mm2, referenčný výrobok: OBO, 1809 A, č.
</t>
    </r>
    <r>
      <rPr>
        <i/>
        <sz val="7"/>
        <rFont val="Arial"/>
        <family val="2"/>
      </rPr>
      <t>5015111</t>
    </r>
  </si>
  <si>
    <r>
      <rPr>
        <sz val="7"/>
        <rFont val="Microsoft Sans Serif"/>
        <family val="2"/>
      </rPr>
      <t>Ukončenie káblov do pr.70</t>
    </r>
  </si>
  <si>
    <r>
      <rPr>
        <sz val="7"/>
        <rFont val="Microsoft Sans Serif"/>
        <family val="2"/>
      </rPr>
      <t>Ukončenie vodičov do pr.70</t>
    </r>
  </si>
  <si>
    <r>
      <rPr>
        <sz val="7"/>
        <rFont val="Microsoft Sans Serif"/>
        <family val="2"/>
      </rPr>
      <t>Ukončenie káblov do pr.1,5</t>
    </r>
  </si>
  <si>
    <r>
      <rPr>
        <sz val="7"/>
        <rFont val="Microsoft Sans Serif"/>
        <family val="2"/>
      </rPr>
      <t>Ukončenie vodičov do pr.1,5</t>
    </r>
  </si>
  <si>
    <r>
      <rPr>
        <sz val="7"/>
        <rFont val="Microsoft Sans Serif"/>
        <family val="2"/>
      </rPr>
      <t>Sekacie práce</t>
    </r>
  </si>
  <si>
    <r>
      <rPr>
        <sz val="6"/>
        <rFont val="Microsoft Sans Serif"/>
        <family val="2"/>
      </rPr>
      <t>hod</t>
    </r>
  </si>
  <si>
    <r>
      <rPr>
        <i/>
        <sz val="5"/>
        <rFont val="Arial"/>
        <family val="2"/>
      </rPr>
      <t>sada</t>
    </r>
  </si>
  <si>
    <r>
      <rPr>
        <b/>
        <sz val="10"/>
        <rFont val="Arial"/>
        <family val="2"/>
      </rPr>
      <t>HZS          Hodinové zúčtovacie sadzby</t>
    </r>
  </si>
  <si>
    <r>
      <rPr>
        <sz val="7"/>
        <rFont val="Microsoft Sans Serif"/>
        <family val="2"/>
      </rPr>
      <t>Protokol o odbornej prehliadke a skúške</t>
    </r>
  </si>
  <si>
    <r>
      <rPr>
        <sz val="7"/>
        <rFont val="Microsoft Sans Serif"/>
        <family val="2"/>
      </rPr>
      <t>Konštrukčná dokumentácia</t>
    </r>
  </si>
  <si>
    <r>
      <rPr>
        <sz val="7"/>
        <rFont val="Microsoft Sans Serif"/>
        <family val="2"/>
      </rPr>
      <t>Dokumentácia skutočného vyhotovenia</t>
    </r>
  </si>
  <si>
    <r>
      <rPr>
        <sz val="7"/>
        <rFont val="Microsoft Sans Serif"/>
        <family val="2"/>
      </rPr>
      <t>Demontážne práce (demontáž svietidiel, vypínačov)</t>
    </r>
  </si>
  <si>
    <t>Typ N1 - Núdzové svietidlo nástenné s piktogramom, LED 5W, 300lm, SE, ohrev batérie 3h, 5000K, IP65, IK10, referenčný typ: SEC, TRENDLUX3-A-AT-FROST.3h</t>
  </si>
  <si>
    <t>Typ A - LED svietidlo prachotesné s núdzovým modulom, 20,1W, 3260lm (440lm), 4000K, batéria 3h, IP66/69, IK10, HACCP, referenčný typ: TREVOS, NANOTTICA 1.4ft PCc 3200/840 M3hAt, č. 107951</t>
  </si>
  <si>
    <r>
      <rPr>
        <i/>
        <sz val="7"/>
        <rFont val="Arial"/>
        <family val="2"/>
      </rPr>
      <t>Náplň</t>
    </r>
    <r>
      <rPr>
        <sz val="7"/>
        <rFont val="Times New Roman"/>
        <family val="1"/>
      </rPr>
      <t xml:space="preserve"> </t>
    </r>
    <r>
      <rPr>
        <i/>
        <sz val="7"/>
        <rFont val="Arial"/>
        <family val="2"/>
      </rPr>
      <t>rozvádzača podľa výkresu SZP+PSP_01_1330_SO1_ELI_004_SCH_00</t>
    </r>
  </si>
  <si>
    <t>Navrhovaný stav konštrukcia pre zateplenie stropu a podchytenie strechy</t>
  </si>
  <si>
    <t>I profil</t>
  </si>
  <si>
    <t>IPE180- dĺžka 5950 mm</t>
  </si>
  <si>
    <t>IPE160- dĺžka 1020 mm</t>
  </si>
  <si>
    <t>IPE140- dĺžka 27780 mm</t>
  </si>
  <si>
    <t>m2</t>
  </si>
  <si>
    <t>PUR tepelnoizolačné panely hr. 120mm</t>
  </si>
  <si>
    <t>PUR panel</t>
  </si>
  <si>
    <t>Dodávka materiálu</t>
  </si>
  <si>
    <t>Inštalačné práce</t>
  </si>
  <si>
    <t>Žiarové zinkovanie profilov IPE</t>
  </si>
  <si>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</si>
  <si>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</si>
  <si>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</si>
  <si>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</si>
  <si>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</si>
  <si>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</si>
  <si>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</si>
  <si>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</si>
  <si>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</si>
  <si>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</si>
  <si>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</si>
  <si>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</si>
  <si>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</si>
  <si>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</si>
  <si>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</si>
  <si>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</si>
  <si>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Jednotková cena 
v EUR bez DPH*</t>
  </si>
  <si>
    <t>Cena celkom 
v EUR bez DPH</t>
  </si>
  <si>
    <t>Cena celkom 
v EUR vrátane DPH</t>
  </si>
  <si>
    <t>Ďalšie súčasti hodnoty obstarávaného zariadenia</t>
  </si>
  <si>
    <t>Doprava na miesto realizácie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</si>
  <si>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</si>
  <si>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</si>
  <si>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</si>
  <si>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</si>
  <si>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</si>
  <si>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</si>
  <si>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scheme val="minor"/>
      </rPr>
      <t xml:space="preserve"> Cenová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</si>
  <si>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</si>
  <si>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</si>
  <si>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</si>
  <si>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</si>
  <si>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Technológia priebežného schladzovania hydiny</t>
  </si>
  <si>
    <t>Úprava dráhy a ocelovej konštrukcie stromčekovej chladiarne</t>
  </si>
  <si>
    <t>Cena celkom</t>
  </si>
  <si>
    <t>M               Práce a dodávky M</t>
  </si>
  <si>
    <t>3. Montážný materiál:</t>
  </si>
  <si>
    <r>
      <rPr>
        <b/>
        <sz val="8"/>
        <rFont val="Microsoft Sans Serif"/>
        <family val="2"/>
      </rPr>
      <t>Č.</t>
    </r>
  </si>
  <si>
    <r>
      <rPr>
        <b/>
        <sz val="8"/>
        <rFont val="Microsoft Sans Serif"/>
        <family val="2"/>
      </rPr>
      <t>Popis</t>
    </r>
  </si>
  <si>
    <r>
      <rPr>
        <b/>
        <sz val="8"/>
        <rFont val="Microsoft Sans Serif"/>
        <family val="2"/>
      </rPr>
      <t>MJ</t>
    </r>
  </si>
  <si>
    <r>
      <rPr>
        <b/>
        <sz val="8"/>
        <rFont val="Microsoft Sans Serif"/>
        <family val="2"/>
      </rPr>
      <t>Množstvo celkom</t>
    </r>
  </si>
  <si>
    <r>
      <rPr>
        <b/>
        <sz val="8"/>
        <rFont val="Microsoft Sans Serif"/>
        <family val="2"/>
      </rPr>
      <t>Cena jednotková</t>
    </r>
  </si>
  <si>
    <r>
      <rPr>
        <b/>
        <sz val="8"/>
        <rFont val="Microsoft Sans Serif"/>
        <family val="2"/>
      </rPr>
      <t>Cena celkom</t>
    </r>
  </si>
  <si>
    <t>Elektro inštalácia</t>
  </si>
  <si>
    <t>Chladiarenské dvere</t>
  </si>
  <si>
    <t>mm</t>
  </si>
  <si>
    <t>Cena:</t>
  </si>
  <si>
    <t>hr. 75</t>
  </si>
  <si>
    <t>Inštalácia do PUR panela min.</t>
  </si>
  <si>
    <t xml:space="preserve">Príloha č. 1: </t>
  </si>
  <si>
    <t>Podrobný technický opis a údaje deklarujúce technické parametre dodávaného predmetu a cena dodávaného predmetu</t>
  </si>
  <si>
    <t>Podrobný technický opis a údaje deklarujúce technické parametre dodávaného predmetu 
a cena dodávaného predmetu</t>
  </si>
  <si>
    <t>Technológia priebežného schladzovania hydiny vrátane ocelových konštrukcií, elektromontáže a chladiarenských dverí</t>
  </si>
  <si>
    <t>Kompletná montáž, zaškolenie a uvedenie do prevádzky</t>
  </si>
  <si>
    <t>Kompletná sprievodná dokumentácia v rámci vyhlášky 508/2009 a STN EN 378/2019</t>
  </si>
  <si>
    <t>Kompletná projektová dokumentácia chladenie</t>
  </si>
  <si>
    <t>Kompletná projektová dokumentácia chladenie MaR</t>
  </si>
  <si>
    <t>Požadované rozmery 12tich segmentov zariadenia tak aby pokryli celú ložnú plochu a bolo ich možné namontovať dĺžka min. 4600 mm širka min. 2300 mm výška min. 950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</si>
</sst>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dd/mm/yyyy"/>
    <numFmt numFmtId="166" formatCode="#,##0.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name val="Microsoft Sans Serif"/>
      <family val="2"/>
      <charset val="238"/>
    </font>
    <font>
      <sz val="7"/>
      <name val="Microsoft Sans Serif"/>
      <family val="2"/>
    </font>
    <font>
      <sz val="7"/>
      <name val="Times New Roman"/>
      <family val="1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9"/>
      <name val="Arial"/>
      <family val="2"/>
      <charset val="238"/>
    </font>
    <font>
      <b/>
      <sz val="9"/>
      <name val="Arial"/>
      <family val="2"/>
    </font>
    <font>
      <i/>
      <sz val="7"/>
      <color rgb="FF000000"/>
      <name val="Arial"/>
      <family val="2"/>
    </font>
    <font>
      <i/>
      <sz val="7"/>
      <name val="Arial"/>
      <family val="2"/>
      <charset val="238"/>
    </font>
    <font>
      <i/>
      <sz val="7"/>
      <name val="Arial"/>
      <family val="2"/>
    </font>
    <font>
      <sz val="7"/>
      <color rgb="FF000000"/>
      <name val="Microsoft Sans Serif"/>
      <family val="2"/>
    </font>
    <font>
      <sz val="9"/>
      <name val="Times New Roman"/>
      <family val="1"/>
    </font>
    <font>
      <b/>
      <sz val="7"/>
      <name val="Arial"/>
      <family val="2"/>
      <charset val="238"/>
    </font>
    <font>
      <b/>
      <sz val="7"/>
      <name val="Arial"/>
      <family val="2"/>
    </font>
    <font>
      <sz val="7.5"/>
      <name val="Cambria Math"/>
      <family val="1"/>
    </font>
    <font>
      <sz val="6"/>
      <name val="Microsoft Sans Serif"/>
      <family val="2"/>
      <charset val="238"/>
    </font>
    <font>
      <sz val="6"/>
      <name val="Microsoft Sans Serif"/>
      <family val="2"/>
    </font>
    <font>
      <i/>
      <sz val="5"/>
      <name val="Arial"/>
      <family val="2"/>
      <charset val="238"/>
    </font>
    <font>
      <i/>
      <sz val="5"/>
      <name val="Arial"/>
      <family val="2"/>
    </font>
    <font>
      <sz val="7"/>
      <name val="Calibri"/>
      <family val="2"/>
    </font>
    <font>
      <sz val="10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sz val="8"/>
      <name val="Microsoft Sans Serif"/>
      <family val="2"/>
      <charset val="238"/>
    </font>
    <font>
      <b/>
      <sz val="8"/>
      <name val="Microsoft Sans Serif"/>
      <family val="2"/>
    </font>
    <font>
      <b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35" fillId="0" borderId="0"/>
  </cellStyleXfs>
  <cellXfs count="258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right"/>
    </xf>
    <xf numFmtId="4" fontId="0" fillId="0" borderId="0" xfId="0" applyNumberFormat="1"/>
    <xf numFmtId="43" fontId="0" fillId="0" borderId="0" xfId="2" applyFont="1"/>
    <xf numFmtId="0" fontId="0" fillId="0" borderId="0" xfId="0" applyAlignment="1">
      <alignment wrapText="1"/>
    </xf>
    <xf numFmtId="0" fontId="15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" fontId="22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wrapText="1"/>
    </xf>
    <xf numFmtId="0" fontId="23" fillId="0" borderId="8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center" wrapText="1"/>
    </xf>
    <xf numFmtId="1" fontId="25" fillId="0" borderId="8" xfId="0" applyNumberFormat="1" applyFont="1" applyBorder="1" applyAlignment="1">
      <alignment horizontal="center" vertical="top" shrinkToFit="1"/>
    </xf>
    <xf numFmtId="0" fontId="15" fillId="0" borderId="8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left" vertical="top" wrapText="1"/>
    </xf>
    <xf numFmtId="1" fontId="22" fillId="0" borderId="8" xfId="0" applyNumberFormat="1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center" vertical="top" wrapText="1"/>
    </xf>
    <xf numFmtId="0" fontId="32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3" applyAlignment="1">
      <alignment vertical="center"/>
    </xf>
    <xf numFmtId="0" fontId="3" fillId="0" borderId="0" xfId="3" quotePrefix="1" applyFont="1" applyAlignment="1">
      <alignment vertical="center" wrapText="1"/>
    </xf>
    <xf numFmtId="0" fontId="3" fillId="0" borderId="0" xfId="3" applyFont="1" applyAlignment="1">
      <alignment vertical="center" wrapText="1"/>
    </xf>
    <xf numFmtId="0" fontId="36" fillId="0" borderId="0" xfId="3" applyFont="1" applyAlignment="1">
      <alignment vertical="center"/>
    </xf>
    <xf numFmtId="0" fontId="3" fillId="0" borderId="0" xfId="3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8" fillId="0" borderId="4" xfId="0" applyFont="1" applyBorder="1" applyAlignment="1">
      <alignment vertical="top" wrapText="1"/>
    </xf>
    <xf numFmtId="1" fontId="25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25" fillId="0" borderId="1" xfId="0" applyNumberFormat="1" applyFont="1" applyBorder="1" applyAlignment="1">
      <alignment horizontal="center" shrinkToFit="1"/>
    </xf>
    <xf numFmtId="0" fontId="3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0" fillId="0" borderId="0" xfId="0" applyFont="1" applyAlignment="1">
      <alignment vertical="top" wrapText="1"/>
    </xf>
    <xf numFmtId="1" fontId="22" fillId="0" borderId="52" xfId="0" applyNumberFormat="1" applyFont="1" applyBorder="1" applyAlignment="1">
      <alignment horizontal="center" vertical="center" shrinkToFit="1"/>
    </xf>
    <xf numFmtId="0" fontId="23" fillId="0" borderId="52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" fontId="22" fillId="0" borderId="1" xfId="0" applyNumberFormat="1" applyFont="1" applyBorder="1" applyAlignment="1">
      <alignment horizontal="center" vertical="top" shrinkToFit="1"/>
    </xf>
    <xf numFmtId="1" fontId="22" fillId="0" borderId="1" xfId="0" applyNumberFormat="1" applyFont="1" applyBorder="1" applyAlignment="1">
      <alignment horizontal="center" shrinkToFi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left" vertical="center" wrapText="1"/>
    </xf>
    <xf numFmtId="4" fontId="18" fillId="0" borderId="0" xfId="0" applyNumberFormat="1" applyFont="1" applyAlignment="1">
      <alignment vertical="top" wrapText="1"/>
    </xf>
    <xf numFmtId="4" fontId="20" fillId="0" borderId="0" xfId="0" applyNumberFormat="1" applyFont="1" applyAlignment="1">
      <alignment vertical="top" wrapText="1"/>
    </xf>
    <xf numFmtId="4" fontId="22" fillId="0" borderId="8" xfId="0" applyNumberFormat="1" applyFont="1" applyBorder="1" applyAlignment="1">
      <alignment vertical="center" shrinkToFit="1"/>
    </xf>
    <xf numFmtId="4" fontId="25" fillId="0" borderId="8" xfId="0" applyNumberFormat="1" applyFont="1" applyBorder="1" applyAlignment="1">
      <alignment vertical="center" shrinkToFit="1"/>
    </xf>
    <xf numFmtId="4" fontId="0" fillId="0" borderId="0" xfId="0" applyNumberFormat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22" fillId="0" borderId="1" xfId="0" applyNumberFormat="1" applyFont="1" applyBorder="1" applyAlignment="1">
      <alignment vertical="center" shrinkToFit="1"/>
    </xf>
    <xf numFmtId="4" fontId="25" fillId="0" borderId="1" xfId="0" applyNumberFormat="1" applyFont="1" applyBorder="1" applyAlignment="1">
      <alignment vertical="center" shrinkToFit="1"/>
    </xf>
    <xf numFmtId="4" fontId="0" fillId="0" borderId="1" xfId="0" applyNumberFormat="1" applyBorder="1" applyAlignment="1">
      <alignment vertical="center" wrapText="1"/>
    </xf>
    <xf numFmtId="4" fontId="22" fillId="0" borderId="52" xfId="0" applyNumberFormat="1" applyFont="1" applyBorder="1" applyAlignment="1">
      <alignment vertical="center" shrinkToFit="1"/>
    </xf>
    <xf numFmtId="4" fontId="0" fillId="0" borderId="8" xfId="0" applyNumberFormat="1" applyBorder="1" applyAlignment="1">
      <alignment vertical="center" wrapText="1"/>
    </xf>
    <xf numFmtId="4" fontId="18" fillId="0" borderId="4" xfId="0" applyNumberFormat="1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44" fillId="0" borderId="8" xfId="0" applyNumberFormat="1" applyFont="1" applyBorder="1" applyAlignment="1">
      <alignment vertical="center" wrapText="1"/>
    </xf>
    <xf numFmtId="4" fontId="45" fillId="0" borderId="4" xfId="0" applyNumberFormat="1" applyFont="1" applyBorder="1" applyAlignment="1">
      <alignment vertical="center" wrapText="1"/>
    </xf>
    <xf numFmtId="0" fontId="46" fillId="0" borderId="8" xfId="0" applyFont="1" applyBorder="1" applyAlignment="1">
      <alignment horizontal="left" vertical="center" wrapText="1"/>
    </xf>
    <xf numFmtId="4" fontId="46" fillId="0" borderId="8" xfId="0" applyNumberFormat="1" applyFont="1" applyBorder="1" applyAlignment="1">
      <alignment vertical="center" wrapText="1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4" fillId="4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38" fillId="0" borderId="0" xfId="3" applyFont="1" applyAlignment="1">
      <alignment vertical="center"/>
    </xf>
    <xf numFmtId="0" fontId="39" fillId="0" borderId="0" xfId="3" applyFont="1" applyAlignment="1">
      <alignment vertical="center" wrapText="1"/>
    </xf>
    <xf numFmtId="0" fontId="4" fillId="0" borderId="0" xfId="0" applyFont="1"/>
    <xf numFmtId="4" fontId="0" fillId="0" borderId="0" xfId="1" applyNumberFormat="1" applyFont="1" applyProtection="1"/>
    <xf numFmtId="0" fontId="14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/>
    <xf numFmtId="4" fontId="3" fillId="2" borderId="1" xfId="1" applyNumberFormat="1" applyFont="1" applyFill="1" applyBorder="1" applyProtection="1"/>
    <xf numFmtId="4" fontId="0" fillId="0" borderId="1" xfId="0" applyNumberFormat="1" applyBorder="1"/>
    <xf numFmtId="4" fontId="0" fillId="3" borderId="1" xfId="1" applyNumberFormat="1" applyFont="1" applyFill="1" applyBorder="1" applyProtection="1"/>
    <xf numFmtId="4" fontId="0" fillId="0" borderId="1" xfId="1" applyNumberFormat="1" applyFont="1" applyBorder="1" applyProtection="1"/>
    <xf numFmtId="0" fontId="0" fillId="2" borderId="1" xfId="0" applyFill="1" applyBorder="1"/>
    <xf numFmtId="44" fontId="0" fillId="0" borderId="0" xfId="0" applyNumberFormat="1"/>
    <xf numFmtId="0" fontId="35" fillId="0" borderId="1" xfId="0" applyFont="1" applyBorder="1" applyAlignment="1">
      <alignment horizontal="left" vertical="center"/>
    </xf>
    <xf numFmtId="4" fontId="0" fillId="5" borderId="1" xfId="0" applyNumberFormat="1" applyFill="1" applyBorder="1" applyProtection="1"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5" borderId="1" xfId="0" applyNumberFormat="1" applyFill="1" applyBorder="1" applyAlignment="1" applyProtection="1">
      <alignment horizontal="right"/>
      <protection locked="0"/>
    </xf>
    <xf numFmtId="0" fontId="0" fillId="5" borderId="1" xfId="0" applyFill="1" applyBorder="1" applyProtection="1">
      <protection locked="0"/>
    </xf>
    <xf numFmtId="4" fontId="44" fillId="5" borderId="8" xfId="0" applyNumberFormat="1" applyFont="1" applyFill="1" applyBorder="1" applyAlignment="1" applyProtection="1">
      <alignment vertical="center" wrapText="1"/>
      <protection locked="0"/>
    </xf>
    <xf numFmtId="4" fontId="44" fillId="5" borderId="1" xfId="0" applyNumberFormat="1" applyFont="1" applyFill="1" applyBorder="1" applyAlignment="1" applyProtection="1">
      <alignment vertical="center" wrapText="1"/>
      <protection locked="0"/>
    </xf>
    <xf numFmtId="4" fontId="44" fillId="5" borderId="52" xfId="0" applyNumberFormat="1" applyFont="1" applyFill="1" applyBorder="1" applyAlignment="1" applyProtection="1">
      <alignment vertical="center" wrapText="1"/>
      <protection locked="0"/>
    </xf>
    <xf numFmtId="3" fontId="8" fillId="5" borderId="1" xfId="0" applyNumberFormat="1" applyFont="1" applyFill="1" applyBorder="1" applyAlignment="1" applyProtection="1">
      <alignment horizontal="center"/>
      <protection locked="0"/>
    </xf>
    <xf numFmtId="0" fontId="1" fillId="0" borderId="0" xfId="3"/>
    <xf numFmtId="0" fontId="36" fillId="0" borderId="0" xfId="3" applyFont="1"/>
    <xf numFmtId="0" fontId="37" fillId="0" borderId="0" xfId="3" applyFont="1" applyAlignment="1">
      <alignment vertical="center"/>
    </xf>
    <xf numFmtId="49" fontId="1" fillId="0" borderId="0" xfId="3" applyNumberFormat="1"/>
    <xf numFmtId="0" fontId="41" fillId="6" borderId="30" xfId="3" applyFont="1" applyFill="1" applyBorder="1" applyAlignment="1">
      <alignment horizontal="center" vertical="center" wrapText="1"/>
    </xf>
    <xf numFmtId="0" fontId="40" fillId="6" borderId="31" xfId="3" applyFont="1" applyFill="1" applyBorder="1" applyAlignment="1">
      <alignment vertical="center" wrapText="1"/>
    </xf>
    <xf numFmtId="0" fontId="5" fillId="6" borderId="31" xfId="3" applyFont="1" applyFill="1" applyBorder="1" applyAlignment="1">
      <alignment vertical="center" wrapText="1"/>
    </xf>
    <xf numFmtId="0" fontId="5" fillId="6" borderId="32" xfId="3" applyFont="1" applyFill="1" applyBorder="1" applyAlignment="1">
      <alignment vertical="center" wrapText="1"/>
    </xf>
    <xf numFmtId="164" fontId="8" fillId="7" borderId="35" xfId="3" applyNumberFormat="1" applyFont="1" applyFill="1" applyBorder="1" applyAlignment="1">
      <alignment horizontal="center" vertical="center" wrapText="1"/>
    </xf>
    <xf numFmtId="166" fontId="8" fillId="7" borderId="36" xfId="3" applyNumberFormat="1" applyFont="1" applyFill="1" applyBorder="1" applyAlignment="1">
      <alignment vertical="center" wrapText="1"/>
    </xf>
    <xf numFmtId="164" fontId="8" fillId="7" borderId="36" xfId="3" applyNumberFormat="1" applyFont="1" applyFill="1" applyBorder="1" applyAlignment="1">
      <alignment vertical="center" wrapText="1"/>
    </xf>
    <xf numFmtId="4" fontId="8" fillId="0" borderId="36" xfId="3" applyNumberFormat="1" applyFont="1" applyBorder="1" applyAlignment="1">
      <alignment vertical="center" wrapText="1"/>
    </xf>
    <xf numFmtId="4" fontId="8" fillId="0" borderId="35" xfId="3" applyNumberFormat="1" applyFont="1" applyBorder="1" applyAlignment="1">
      <alignment vertical="center" wrapText="1"/>
    </xf>
    <xf numFmtId="164" fontId="8" fillId="7" borderId="37" xfId="3" applyNumberFormat="1" applyFont="1" applyFill="1" applyBorder="1" applyAlignment="1">
      <alignment horizontal="center" vertical="center" wrapText="1"/>
    </xf>
    <xf numFmtId="166" fontId="8" fillId="7" borderId="38" xfId="3" applyNumberFormat="1" applyFont="1" applyFill="1" applyBorder="1" applyAlignment="1">
      <alignment vertical="center" wrapText="1"/>
    </xf>
    <xf numFmtId="164" fontId="8" fillId="7" borderId="38" xfId="3" applyNumberFormat="1" applyFont="1" applyFill="1" applyBorder="1" applyAlignment="1">
      <alignment vertical="center" wrapText="1"/>
    </xf>
    <xf numFmtId="4" fontId="8" fillId="0" borderId="38" xfId="3" applyNumberFormat="1" applyFont="1" applyBorder="1" applyAlignment="1">
      <alignment vertical="center" wrapText="1"/>
    </xf>
    <xf numFmtId="4" fontId="8" fillId="0" borderId="37" xfId="3" applyNumberFormat="1" applyFont="1" applyBorder="1" applyAlignment="1">
      <alignment vertical="center" wrapText="1"/>
    </xf>
    <xf numFmtId="164" fontId="8" fillId="7" borderId="60" xfId="3" applyNumberFormat="1" applyFont="1" applyFill="1" applyBorder="1" applyAlignment="1">
      <alignment horizontal="center" vertical="center" wrapText="1"/>
    </xf>
    <xf numFmtId="166" fontId="8" fillId="7" borderId="61" xfId="3" applyNumberFormat="1" applyFont="1" applyFill="1" applyBorder="1" applyAlignment="1">
      <alignment vertical="center" wrapText="1"/>
    </xf>
    <xf numFmtId="164" fontId="8" fillId="7" borderId="61" xfId="3" applyNumberFormat="1" applyFont="1" applyFill="1" applyBorder="1" applyAlignment="1">
      <alignment vertical="center" wrapText="1"/>
    </xf>
    <xf numFmtId="4" fontId="8" fillId="0" borderId="61" xfId="3" applyNumberFormat="1" applyFont="1" applyBorder="1" applyAlignment="1">
      <alignment vertical="center" wrapText="1"/>
    </xf>
    <xf numFmtId="4" fontId="8" fillId="0" borderId="60" xfId="3" applyNumberFormat="1" applyFont="1" applyBorder="1" applyAlignment="1">
      <alignment vertical="center" wrapText="1"/>
    </xf>
    <xf numFmtId="164" fontId="8" fillId="7" borderId="44" xfId="3" applyNumberFormat="1" applyFont="1" applyFill="1" applyBorder="1" applyAlignment="1">
      <alignment horizontal="center" vertical="center" wrapText="1"/>
    </xf>
    <xf numFmtId="166" fontId="8" fillId="7" borderId="42" xfId="3" applyNumberFormat="1" applyFont="1" applyFill="1" applyBorder="1" applyAlignment="1">
      <alignment vertical="center" wrapText="1"/>
    </xf>
    <xf numFmtId="164" fontId="8" fillId="7" borderId="42" xfId="3" applyNumberFormat="1" applyFont="1" applyFill="1" applyBorder="1" applyAlignment="1">
      <alignment vertical="center" wrapText="1"/>
    </xf>
    <xf numFmtId="4" fontId="8" fillId="0" borderId="42" xfId="3" applyNumberFormat="1" applyFont="1" applyBorder="1" applyAlignment="1">
      <alignment vertical="center" wrapText="1"/>
    </xf>
    <xf numFmtId="4" fontId="8" fillId="0" borderId="44" xfId="3" applyNumberFormat="1" applyFont="1" applyBorder="1" applyAlignment="1">
      <alignment vertical="center" wrapText="1"/>
    </xf>
    <xf numFmtId="0" fontId="8" fillId="7" borderId="34" xfId="3" applyFont="1" applyFill="1" applyBorder="1" applyAlignment="1">
      <alignment vertical="center" wrapText="1"/>
    </xf>
    <xf numFmtId="0" fontId="8" fillId="7" borderId="22" xfId="3" applyFont="1" applyFill="1" applyBorder="1" applyAlignment="1">
      <alignment vertical="center" wrapText="1"/>
    </xf>
    <xf numFmtId="164" fontId="8" fillId="7" borderId="39" xfId="3" applyNumberFormat="1" applyFont="1" applyFill="1" applyBorder="1" applyAlignment="1">
      <alignment horizontal="center" vertical="center" wrapText="1"/>
    </xf>
    <xf numFmtId="164" fontId="8" fillId="7" borderId="40" xfId="3" applyNumberFormat="1" applyFont="1" applyFill="1" applyBorder="1" applyAlignment="1">
      <alignment vertical="center" wrapText="1"/>
    </xf>
    <xf numFmtId="4" fontId="8" fillId="0" borderId="40" xfId="3" applyNumberFormat="1" applyFont="1" applyBorder="1" applyAlignment="1">
      <alignment vertical="center" wrapText="1"/>
    </xf>
    <xf numFmtId="4" fontId="8" fillId="0" borderId="39" xfId="3" applyNumberFormat="1" applyFont="1" applyBorder="1" applyAlignment="1">
      <alignment vertical="center" wrapText="1"/>
    </xf>
    <xf numFmtId="49" fontId="1" fillId="0" borderId="26" xfId="3" applyNumberFormat="1" applyBorder="1"/>
    <xf numFmtId="0" fontId="1" fillId="0" borderId="26" xfId="3" applyBorder="1" applyAlignment="1">
      <alignment vertical="center"/>
    </xf>
    <xf numFmtId="0" fontId="5" fillId="0" borderId="26" xfId="3" applyFont="1" applyBorder="1" applyAlignment="1">
      <alignment horizontal="right" vertical="center"/>
    </xf>
    <xf numFmtId="4" fontId="3" fillId="6" borderId="44" xfId="3" applyNumberFormat="1" applyFont="1" applyFill="1" applyBorder="1" applyAlignment="1">
      <alignment vertical="center"/>
    </xf>
    <xf numFmtId="49" fontId="42" fillId="0" borderId="0" xfId="3" applyNumberFormat="1" applyFont="1" applyAlignment="1">
      <alignment vertical="top"/>
    </xf>
    <xf numFmtId="0" fontId="6" fillId="0" borderId="0" xfId="4" applyFont="1" applyAlignment="1">
      <alignment horizontal="right" vertical="center"/>
    </xf>
    <xf numFmtId="0" fontId="6" fillId="0" borderId="0" xfId="4" applyFont="1" applyAlignment="1">
      <alignment vertical="center"/>
    </xf>
    <xf numFmtId="0" fontId="36" fillId="0" borderId="0" xfId="4" applyFont="1" applyAlignment="1">
      <alignment vertical="center"/>
    </xf>
    <xf numFmtId="0" fontId="6" fillId="0" borderId="45" xfId="4" applyFont="1" applyBorder="1" applyAlignment="1">
      <alignment vertical="center" wrapText="1"/>
    </xf>
    <xf numFmtId="0" fontId="6" fillId="0" borderId="0" xfId="4" applyFont="1" applyAlignment="1">
      <alignment vertical="center" wrapText="1"/>
    </xf>
    <xf numFmtId="0" fontId="6" fillId="0" borderId="0" xfId="4" applyFont="1" applyAlignment="1">
      <alignment horizontal="center" vertical="center"/>
    </xf>
    <xf numFmtId="49" fontId="1" fillId="0" borderId="0" xfId="3" applyNumberFormat="1" applyAlignment="1">
      <alignment vertical="center" wrapText="1"/>
    </xf>
    <xf numFmtId="166" fontId="8" fillId="5" borderId="36" xfId="3" applyNumberFormat="1" applyFont="1" applyFill="1" applyBorder="1" applyAlignment="1" applyProtection="1">
      <alignment vertical="center" wrapText="1"/>
      <protection locked="0"/>
    </xf>
    <xf numFmtId="166" fontId="8" fillId="5" borderId="40" xfId="3" applyNumberFormat="1" applyFont="1" applyFill="1" applyBorder="1" applyAlignment="1" applyProtection="1">
      <alignment vertical="center" wrapText="1"/>
      <protection locked="0"/>
    </xf>
    <xf numFmtId="0" fontId="6" fillId="0" borderId="45" xfId="4" applyFont="1" applyBorder="1" applyAlignment="1" applyProtection="1">
      <alignment vertical="center"/>
      <protection locked="0"/>
    </xf>
    <xf numFmtId="165" fontId="6" fillId="0" borderId="45" xfId="4" applyNumberFormat="1" applyFont="1" applyBorder="1" applyAlignment="1" applyProtection="1">
      <alignment vertical="center"/>
      <protection locked="0"/>
    </xf>
    <xf numFmtId="0" fontId="6" fillId="0" borderId="14" xfId="4" applyFont="1" applyBorder="1" applyAlignment="1">
      <alignment vertical="center"/>
    </xf>
    <xf numFmtId="0" fontId="6" fillId="0" borderId="15" xfId="4" applyFont="1" applyBorder="1" applyAlignment="1">
      <alignment vertical="center"/>
    </xf>
    <xf numFmtId="0" fontId="13" fillId="5" borderId="16" xfId="4" applyFont="1" applyFill="1" applyBorder="1" applyAlignment="1" applyProtection="1">
      <alignment horizontal="center" vertical="center"/>
      <protection locked="0"/>
    </xf>
    <xf numFmtId="0" fontId="13" fillId="5" borderId="17" xfId="4" applyFont="1" applyFill="1" applyBorder="1" applyAlignment="1" applyProtection="1">
      <alignment horizontal="center" vertical="center"/>
      <protection locked="0"/>
    </xf>
    <xf numFmtId="0" fontId="13" fillId="5" borderId="18" xfId="4" applyFont="1" applyFill="1" applyBorder="1" applyAlignment="1" applyProtection="1">
      <alignment horizontal="center" vertical="center"/>
      <protection locked="0"/>
    </xf>
    <xf numFmtId="0" fontId="38" fillId="0" borderId="0" xfId="3" applyFont="1" applyAlignment="1">
      <alignment horizontal="center" vertical="center"/>
    </xf>
    <xf numFmtId="0" fontId="39" fillId="0" borderId="0" xfId="3" applyFont="1" applyAlignment="1">
      <alignment horizontal="center" vertical="center" wrapText="1"/>
    </xf>
    <xf numFmtId="49" fontId="1" fillId="0" borderId="0" xfId="3" applyNumberFormat="1" applyAlignment="1">
      <alignment horizontal="justify" wrapText="1"/>
    </xf>
    <xf numFmtId="0" fontId="13" fillId="6" borderId="11" xfId="4" applyFont="1" applyFill="1" applyBorder="1" applyAlignment="1">
      <alignment vertical="center"/>
    </xf>
    <xf numFmtId="0" fontId="13" fillId="6" borderId="12" xfId="4" applyFont="1" applyFill="1" applyBorder="1" applyAlignment="1">
      <alignment vertical="center"/>
    </xf>
    <xf numFmtId="0" fontId="13" fillId="6" borderId="13" xfId="4" applyFont="1" applyFill="1" applyBorder="1" applyAlignment="1">
      <alignment vertical="center"/>
    </xf>
    <xf numFmtId="0" fontId="6" fillId="0" borderId="19" xfId="4" applyFont="1" applyBorder="1" applyAlignment="1">
      <alignment vertical="top"/>
    </xf>
    <xf numFmtId="0" fontId="6" fillId="0" borderId="5" xfId="4" applyFont="1" applyBorder="1" applyAlignment="1">
      <alignment vertical="top"/>
    </xf>
    <xf numFmtId="0" fontId="13" fillId="5" borderId="19" xfId="4" applyFont="1" applyFill="1" applyBorder="1" applyAlignment="1" applyProtection="1">
      <alignment horizontal="center" vertical="center"/>
      <protection locked="0"/>
    </xf>
    <xf numFmtId="0" fontId="13" fillId="5" borderId="1" xfId="4" applyFont="1" applyFill="1" applyBorder="1" applyAlignment="1" applyProtection="1">
      <alignment horizontal="center" vertical="center"/>
      <protection locked="0"/>
    </xf>
    <xf numFmtId="0" fontId="13" fillId="5" borderId="20" xfId="4" applyFont="1" applyFill="1" applyBorder="1" applyAlignment="1" applyProtection="1">
      <alignment horizontal="center" vertical="center"/>
      <protection locked="0"/>
    </xf>
    <xf numFmtId="0" fontId="6" fillId="0" borderId="19" xfId="4" applyFont="1" applyBorder="1" applyAlignment="1">
      <alignment vertical="center"/>
    </xf>
    <xf numFmtId="0" fontId="6" fillId="0" borderId="5" xfId="4" applyFont="1" applyBorder="1" applyAlignment="1">
      <alignment vertical="center"/>
    </xf>
    <xf numFmtId="0" fontId="6" fillId="0" borderId="19" xfId="4" applyFont="1" applyBorder="1" applyAlignment="1">
      <alignment vertical="center" wrapText="1"/>
    </xf>
    <xf numFmtId="0" fontId="6" fillId="0" borderId="5" xfId="4" applyFont="1" applyBorder="1" applyAlignment="1">
      <alignment vertical="center" wrapText="1"/>
    </xf>
    <xf numFmtId="49" fontId="13" fillId="5" borderId="19" xfId="4" applyNumberFormat="1" applyFont="1" applyFill="1" applyBorder="1" applyAlignment="1" applyProtection="1">
      <alignment horizontal="center" vertical="center"/>
      <protection locked="0"/>
    </xf>
    <xf numFmtId="49" fontId="13" fillId="5" borderId="1" xfId="4" applyNumberFormat="1" applyFont="1" applyFill="1" applyBorder="1" applyAlignment="1" applyProtection="1">
      <alignment horizontal="center" vertical="center"/>
      <protection locked="0"/>
    </xf>
    <xf numFmtId="49" fontId="13" fillId="5" borderId="20" xfId="4" applyNumberFormat="1" applyFont="1" applyFill="1" applyBorder="1" applyAlignment="1" applyProtection="1">
      <alignment horizontal="center" vertical="center"/>
      <protection locked="0"/>
    </xf>
    <xf numFmtId="0" fontId="6" fillId="0" borderId="21" xfId="4" applyFont="1" applyBorder="1" applyAlignment="1">
      <alignment vertical="center"/>
    </xf>
    <xf numFmtId="0" fontId="6" fillId="0" borderId="22" xfId="4" applyFont="1" applyBorder="1" applyAlignment="1">
      <alignment vertical="center"/>
    </xf>
    <xf numFmtId="0" fontId="13" fillId="5" borderId="21" xfId="4" applyFont="1" applyFill="1" applyBorder="1" applyAlignment="1" applyProtection="1">
      <alignment horizontal="center" vertical="center"/>
      <protection locked="0"/>
    </xf>
    <xf numFmtId="0" fontId="13" fillId="5" borderId="23" xfId="4" applyFont="1" applyFill="1" applyBorder="1" applyAlignment="1" applyProtection="1">
      <alignment horizontal="center" vertical="center"/>
      <protection locked="0"/>
    </xf>
    <xf numFmtId="0" fontId="13" fillId="5" borderId="24" xfId="4" applyFont="1" applyFill="1" applyBorder="1" applyAlignment="1" applyProtection="1">
      <alignment horizontal="center" vertical="center"/>
      <protection locked="0"/>
    </xf>
    <xf numFmtId="0" fontId="3" fillId="0" borderId="0" xfId="3" applyFont="1" applyAlignment="1">
      <alignment horizontal="right"/>
    </xf>
    <xf numFmtId="0" fontId="5" fillId="6" borderId="25" xfId="3" applyFont="1" applyFill="1" applyBorder="1" applyAlignment="1">
      <alignment vertical="center" wrapText="1"/>
    </xf>
    <xf numFmtId="0" fontId="5" fillId="6" borderId="26" xfId="3" applyFont="1" applyFill="1" applyBorder="1" applyAlignment="1">
      <alignment vertical="center" wrapText="1"/>
    </xf>
    <xf numFmtId="0" fontId="5" fillId="6" borderId="27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29" xfId="3" applyFont="1" applyFill="1" applyBorder="1" applyAlignment="1">
      <alignment vertical="center" wrapText="1"/>
    </xf>
    <xf numFmtId="0" fontId="1" fillId="7" borderId="0" xfId="3" applyFill="1"/>
    <xf numFmtId="0" fontId="8" fillId="7" borderId="14" xfId="3" applyFont="1" applyFill="1" applyBorder="1" applyAlignment="1">
      <alignment vertical="center" wrapText="1"/>
    </xf>
    <xf numFmtId="0" fontId="8" fillId="7" borderId="4" xfId="3" applyFont="1" applyFill="1" applyBorder="1" applyAlignment="1">
      <alignment vertical="center" wrapText="1"/>
    </xf>
    <xf numFmtId="0" fontId="8" fillId="7" borderId="59" xfId="3" applyFont="1" applyFill="1" applyBorder="1" applyAlignment="1">
      <alignment vertical="center" wrapText="1"/>
    </xf>
    <xf numFmtId="0" fontId="7" fillId="8" borderId="47" xfId="3" applyFont="1" applyFill="1" applyBorder="1" applyAlignment="1">
      <alignment vertical="center" wrapText="1"/>
    </xf>
    <xf numFmtId="0" fontId="7" fillId="8" borderId="15" xfId="3" applyFont="1" applyFill="1" applyBorder="1" applyAlignment="1">
      <alignment vertical="center" wrapText="1"/>
    </xf>
    <xf numFmtId="0" fontId="8" fillId="7" borderId="16" xfId="3" applyFont="1" applyFill="1" applyBorder="1" applyAlignment="1">
      <alignment vertical="center" wrapText="1"/>
    </xf>
    <xf numFmtId="0" fontId="8" fillId="7" borderId="17" xfId="3" applyFont="1" applyFill="1" applyBorder="1" applyAlignment="1">
      <alignment vertical="center" wrapText="1"/>
    </xf>
    <xf numFmtId="0" fontId="8" fillId="7" borderId="18" xfId="3" applyFont="1" applyFill="1" applyBorder="1" applyAlignment="1">
      <alignment vertical="center" wrapText="1"/>
    </xf>
    <xf numFmtId="0" fontId="7" fillId="8" borderId="33" xfId="3" applyFont="1" applyFill="1" applyBorder="1" applyAlignment="1">
      <alignment vertical="center" wrapText="1"/>
    </xf>
    <xf numFmtId="0" fontId="7" fillId="8" borderId="34" xfId="3" applyFont="1" applyFill="1" applyBorder="1" applyAlignment="1">
      <alignment vertical="center" wrapText="1"/>
    </xf>
    <xf numFmtId="0" fontId="8" fillId="7" borderId="19" xfId="3" applyFont="1" applyFill="1" applyBorder="1" applyAlignment="1">
      <alignment vertical="center" wrapText="1"/>
    </xf>
    <xf numFmtId="0" fontId="8" fillId="7" borderId="1" xfId="3" applyFont="1" applyFill="1" applyBorder="1" applyAlignment="1">
      <alignment vertical="center" wrapText="1"/>
    </xf>
    <xf numFmtId="0" fontId="8" fillId="7" borderId="20" xfId="3" applyFont="1" applyFill="1" applyBorder="1" applyAlignment="1">
      <alignment vertical="center" wrapText="1"/>
    </xf>
    <xf numFmtId="0" fontId="7" fillId="5" borderId="7" xfId="3" applyFont="1" applyFill="1" applyBorder="1" applyAlignment="1" applyProtection="1">
      <alignment vertical="center" wrapText="1"/>
      <protection locked="0"/>
    </xf>
    <xf numFmtId="0" fontId="7" fillId="5" borderId="5" xfId="3" applyFont="1" applyFill="1" applyBorder="1" applyAlignment="1" applyProtection="1">
      <alignment vertical="center" wrapText="1"/>
      <protection locked="0"/>
    </xf>
    <xf numFmtId="0" fontId="3" fillId="0" borderId="5" xfId="3" applyFont="1" applyBorder="1" applyAlignment="1">
      <alignment horizontal="center" wrapText="1"/>
    </xf>
    <xf numFmtId="0" fontId="3" fillId="0" borderId="6" xfId="3" applyFont="1" applyBorder="1" applyAlignment="1">
      <alignment horizontal="center" wrapText="1"/>
    </xf>
    <xf numFmtId="0" fontId="3" fillId="0" borderId="7" xfId="3" applyFont="1" applyBorder="1" applyAlignment="1">
      <alignment horizontal="center" wrapText="1"/>
    </xf>
    <xf numFmtId="0" fontId="6" fillId="0" borderId="0" xfId="4" applyFont="1" applyAlignment="1">
      <alignment horizontal="center" vertical="center"/>
    </xf>
    <xf numFmtId="49" fontId="1" fillId="0" borderId="0" xfId="3" applyNumberFormat="1" applyAlignment="1">
      <alignment horizontal="justify" vertical="center" wrapText="1"/>
    </xf>
    <xf numFmtId="0" fontId="8" fillId="7" borderId="55" xfId="3" applyFont="1" applyFill="1" applyBorder="1" applyAlignment="1">
      <alignment vertical="center" wrapText="1"/>
    </xf>
    <xf numFmtId="0" fontId="8" fillId="7" borderId="56" xfId="3" applyFont="1" applyFill="1" applyBorder="1" applyAlignment="1">
      <alignment vertical="center" wrapText="1"/>
    </xf>
    <xf numFmtId="0" fontId="8" fillId="7" borderId="57" xfId="3" applyFont="1" applyFill="1" applyBorder="1" applyAlignment="1">
      <alignment vertical="center" wrapText="1"/>
    </xf>
    <xf numFmtId="0" fontId="7" fillId="8" borderId="43" xfId="3" applyFont="1" applyFill="1" applyBorder="1" applyAlignment="1">
      <alignment vertical="center" wrapText="1"/>
    </xf>
    <xf numFmtId="0" fontId="7" fillId="8" borderId="58" xfId="3" applyFont="1" applyFill="1" applyBorder="1" applyAlignment="1">
      <alignment vertical="center" wrapText="1"/>
    </xf>
    <xf numFmtId="0" fontId="8" fillId="7" borderId="25" xfId="3" applyFont="1" applyFill="1" applyBorder="1" applyAlignment="1">
      <alignment horizontal="center" vertical="center" wrapText="1"/>
    </xf>
    <xf numFmtId="0" fontId="8" fillId="7" borderId="41" xfId="3" applyFont="1" applyFill="1" applyBorder="1" applyAlignment="1">
      <alignment horizontal="center" vertical="center" wrapText="1"/>
    </xf>
    <xf numFmtId="0" fontId="8" fillId="7" borderId="42" xfId="3" applyFont="1" applyFill="1" applyBorder="1" applyAlignment="1">
      <alignment horizontal="center" vertical="center" wrapText="1"/>
    </xf>
    <xf numFmtId="0" fontId="8" fillId="7" borderId="43" xfId="3" applyFont="1" applyFill="1" applyBorder="1" applyAlignment="1">
      <alignment horizontal="center" vertical="center" wrapText="1"/>
    </xf>
    <xf numFmtId="0" fontId="7" fillId="7" borderId="16" xfId="3" applyFont="1" applyFill="1" applyBorder="1" applyAlignment="1">
      <alignment horizontal="center" vertical="center" wrapText="1"/>
    </xf>
    <xf numFmtId="0" fontId="7" fillId="7" borderId="34" xfId="3" applyFont="1" applyFill="1" applyBorder="1" applyAlignment="1">
      <alignment horizontal="center" vertical="center" wrapText="1"/>
    </xf>
    <xf numFmtId="0" fontId="7" fillId="7" borderId="21" xfId="3" applyFont="1" applyFill="1" applyBorder="1" applyAlignment="1">
      <alignment horizontal="center" vertical="center" wrapText="1"/>
    </xf>
    <xf numFmtId="0" fontId="7" fillId="7" borderId="22" xfId="3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3" fillId="5" borderId="5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5" xfId="0" applyFont="1" applyFill="1" applyBorder="1"/>
    <xf numFmtId="0" fontId="3" fillId="4" borderId="6" xfId="0" applyFont="1" applyFill="1" applyBorder="1"/>
    <xf numFmtId="0" fontId="23" fillId="0" borderId="1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53" xfId="0" applyFont="1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19" fillId="0" borderId="15" xfId="0" applyFont="1" applyBorder="1" applyAlignment="1">
      <alignment horizontal="center" vertical="top" wrapText="1"/>
    </xf>
    <xf numFmtId="0" fontId="18" fillId="0" borderId="46" xfId="0" applyFont="1" applyBorder="1" applyAlignment="1">
      <alignment horizontal="center" vertical="top" wrapText="1"/>
    </xf>
    <xf numFmtId="0" fontId="18" fillId="0" borderId="47" xfId="0" applyFont="1" applyBorder="1" applyAlignment="1">
      <alignment horizontal="center" vertical="top" wrapText="1"/>
    </xf>
    <xf numFmtId="0" fontId="18" fillId="0" borderId="48" xfId="0" applyFont="1" applyBorder="1" applyAlignment="1">
      <alignment vertical="top" wrapText="1"/>
    </xf>
    <xf numFmtId="0" fontId="19" fillId="0" borderId="50" xfId="0" applyFont="1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46" fillId="0" borderId="9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18" fillId="0" borderId="50" xfId="0" applyFont="1" applyBorder="1" applyAlignment="1">
      <alignment vertical="top" wrapText="1"/>
    </xf>
    <xf numFmtId="0" fontId="20" fillId="0" borderId="51" xfId="0" applyFont="1" applyBorder="1" applyAlignment="1">
      <alignment vertical="top" wrapText="1"/>
    </xf>
    <xf numFmtId="0" fontId="34" fillId="0" borderId="9" xfId="0" applyFont="1" applyBorder="1" applyAlignment="1">
      <alignment horizontal="left" vertical="top" wrapText="1"/>
    </xf>
    <xf numFmtId="0" fontId="3" fillId="5" borderId="1" xfId="0" applyFont="1" applyFill="1" applyBorder="1" applyAlignment="1" applyProtection="1">
      <alignment horizontal="center"/>
      <protection locked="0"/>
    </xf>
  </cellXfs>
  <cellStyles count="5">
    <cellStyle name="Čiarka" xfId="2" builtinId="3"/>
    <cellStyle name="Mena" xfId="1" builtinId="4"/>
    <cellStyle name="Normal 2" xfId="4" xr:uid="{6A70C794-C46B-4FD7-9D54-43578ACBF471}"/>
    <cellStyle name="Normálna" xfId="0" builtinId="0"/>
    <cellStyle name="Normálna 2" xfId="3" xr:uid="{FFA16973-BAA1-4F54-9C28-B57D1813D1F4}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OSSA%20Family/Podklady%20od%20klienta/PT/HOSSA%20family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HOSSA%20Family\Podklady%20od%20klienta\PT\HOSSA%20family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HOSSA%20Family/Podklady%20od%20klienta/PT/HOSSA%20family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 refreshError="1"/>
      <sheetData sheetId="2">
        <row r="121">
          <cell r="C121" t="str">
            <v xml:space="preserve">Príloha č. 2: </v>
          </cell>
        </row>
      </sheetData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75FB-BBD9-40D8-83B5-9DCB12EDC646}">
  <sheetPr codeName="Sheet22"/>
  <dimension ref="A1:M51"/>
  <sheetViews>
    <sheetView view="pageBreakPreview" zoomScaleNormal="100" zoomScaleSheetLayoutView="100" workbookViewId="0">
      <pane ySplit="3" topLeftCell="A23" activePane="bottomLeft" state="frozen"/>
      <selection pane="bottomLeft" activeCell="E29" sqref="E29:F29"/>
    </sheetView>
  </sheetViews>
  <sheetFormatPr defaultColWidth="9.1796875" defaultRowHeight="14.5" x14ac:dyDescent="0.35"/>
  <cols>
    <col min="1" max="1" width="4.7265625" style="98" customWidth="1"/>
    <col min="2" max="2" width="4.26953125" style="101" customWidth="1"/>
    <col min="3" max="3" width="15.7265625" style="98" customWidth="1"/>
    <col min="4" max="4" width="18.7265625" style="98" customWidth="1"/>
    <col min="5" max="6" width="14.453125" style="98" customWidth="1"/>
    <col min="7" max="7" width="7.1796875" style="98" customWidth="1"/>
    <col min="8" max="8" width="13.7265625" style="98" customWidth="1"/>
    <col min="9" max="9" width="7.54296875" style="98" customWidth="1"/>
    <col min="10" max="11" width="13.7265625" style="98" customWidth="1"/>
    <col min="12" max="12" width="6.54296875" style="98" bestFit="1" customWidth="1"/>
    <col min="13" max="13" width="14.54296875" style="99" bestFit="1" customWidth="1"/>
    <col min="14" max="25" width="9.1796875" style="98"/>
    <col min="26" max="26" width="9.453125" style="98" bestFit="1" customWidth="1"/>
    <col min="27" max="16384" width="9.1796875" style="98"/>
  </cols>
  <sheetData>
    <row r="1" spans="1:13" x14ac:dyDescent="0.35">
      <c r="A1" s="98">
        <v>1</v>
      </c>
      <c r="B1" s="98"/>
    </row>
    <row r="2" spans="1:13" ht="18.5" x14ac:dyDescent="0.35">
      <c r="A2" s="29">
        <v>1</v>
      </c>
      <c r="B2" s="100" t="s">
        <v>193</v>
      </c>
      <c r="C2" s="100"/>
      <c r="D2" s="100"/>
    </row>
    <row r="3" spans="1:13" x14ac:dyDescent="0.35">
      <c r="A3" s="98">
        <v>1</v>
      </c>
      <c r="B3" s="98"/>
    </row>
    <row r="4" spans="1:13" s="29" customFormat="1" ht="21" x14ac:dyDescent="0.35">
      <c r="A4" s="29">
        <v>1</v>
      </c>
      <c r="B4" s="30"/>
      <c r="C4" s="31"/>
      <c r="D4" s="31"/>
      <c r="E4" s="31"/>
      <c r="F4" s="31"/>
      <c r="G4" s="31"/>
      <c r="H4" s="31"/>
      <c r="I4" s="31"/>
      <c r="J4" s="153" t="s">
        <v>242</v>
      </c>
      <c r="K4" s="153"/>
      <c r="M4" s="32"/>
    </row>
    <row r="5" spans="1:13" s="29" customFormat="1" ht="23.5" x14ac:dyDescent="0.35">
      <c r="A5" s="29">
        <v>1</v>
      </c>
      <c r="B5" s="154" t="s">
        <v>221</v>
      </c>
      <c r="C5" s="154"/>
      <c r="D5" s="154"/>
      <c r="E5" s="154"/>
      <c r="F5" s="154"/>
      <c r="G5" s="154"/>
      <c r="H5" s="154"/>
      <c r="I5" s="154"/>
      <c r="J5" s="154"/>
      <c r="K5" s="154"/>
      <c r="M5" s="32"/>
    </row>
    <row r="6" spans="1:13" s="29" customFormat="1" x14ac:dyDescent="0.35">
      <c r="A6" s="29">
        <v>1</v>
      </c>
      <c r="B6" s="33"/>
      <c r="C6" s="33"/>
      <c r="D6" s="33"/>
      <c r="E6" s="33"/>
      <c r="F6" s="33"/>
      <c r="G6" s="33"/>
      <c r="H6" s="33"/>
      <c r="I6" s="33"/>
      <c r="J6" s="33"/>
      <c r="K6" s="33"/>
      <c r="M6" s="32"/>
    </row>
    <row r="7" spans="1:13" s="29" customFormat="1" ht="23.5" x14ac:dyDescent="0.35">
      <c r="A7" s="29">
        <v>1</v>
      </c>
      <c r="B7" s="154" t="s">
        <v>222</v>
      </c>
      <c r="C7" s="154"/>
      <c r="D7" s="154"/>
      <c r="E7" s="154"/>
      <c r="F7" s="154"/>
      <c r="G7" s="154"/>
      <c r="H7" s="154"/>
      <c r="I7" s="154"/>
      <c r="J7" s="154"/>
      <c r="K7" s="154"/>
      <c r="M7" s="32"/>
    </row>
    <row r="8" spans="1:13" x14ac:dyDescent="0.35">
      <c r="A8" s="29">
        <v>1</v>
      </c>
    </row>
    <row r="9" spans="1:13" ht="15" customHeight="1" x14ac:dyDescent="0.35">
      <c r="A9" s="29">
        <v>1</v>
      </c>
      <c r="B9" s="155" t="s">
        <v>194</v>
      </c>
      <c r="C9" s="155"/>
      <c r="D9" s="155"/>
      <c r="E9" s="155"/>
      <c r="F9" s="155"/>
      <c r="G9" s="155"/>
      <c r="H9" s="155"/>
      <c r="I9" s="155"/>
      <c r="J9" s="155"/>
      <c r="K9" s="155"/>
    </row>
    <row r="10" spans="1:13" x14ac:dyDescent="0.35">
      <c r="A10" s="29">
        <v>1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1" spans="1:13" x14ac:dyDescent="0.35">
      <c r="A11" s="29">
        <v>1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</row>
    <row r="12" spans="1:13" ht="15" thickBot="1" x14ac:dyDescent="0.4">
      <c r="A12" s="29">
        <v>1</v>
      </c>
    </row>
    <row r="13" spans="1:13" s="29" customFormat="1" ht="19.5" customHeight="1" thickBot="1" x14ac:dyDescent="0.4">
      <c r="A13" s="29">
        <v>1</v>
      </c>
      <c r="C13" s="156" t="s">
        <v>223</v>
      </c>
      <c r="D13" s="157"/>
      <c r="E13" s="157"/>
      <c r="F13" s="157"/>
      <c r="G13" s="158"/>
      <c r="M13" s="32"/>
    </row>
    <row r="14" spans="1:13" s="29" customFormat="1" ht="19.5" customHeight="1" x14ac:dyDescent="0.35">
      <c r="A14" s="29">
        <v>1</v>
      </c>
      <c r="C14" s="148" t="s">
        <v>195</v>
      </c>
      <c r="D14" s="149"/>
      <c r="E14" s="150"/>
      <c r="F14" s="151"/>
      <c r="G14" s="152"/>
      <c r="M14" s="32"/>
    </row>
    <row r="15" spans="1:13" s="29" customFormat="1" ht="39" customHeight="1" x14ac:dyDescent="0.35">
      <c r="A15" s="29">
        <v>1</v>
      </c>
      <c r="C15" s="159" t="s">
        <v>196</v>
      </c>
      <c r="D15" s="160"/>
      <c r="E15" s="161"/>
      <c r="F15" s="162"/>
      <c r="G15" s="163"/>
      <c r="M15" s="32"/>
    </row>
    <row r="16" spans="1:13" s="29" customFormat="1" ht="19.5" customHeight="1" x14ac:dyDescent="0.35">
      <c r="A16" s="29">
        <v>1</v>
      </c>
      <c r="C16" s="164" t="s">
        <v>197</v>
      </c>
      <c r="D16" s="165"/>
      <c r="E16" s="161"/>
      <c r="F16" s="162"/>
      <c r="G16" s="163"/>
      <c r="M16" s="32"/>
    </row>
    <row r="17" spans="1:13" s="29" customFormat="1" ht="19.5" customHeight="1" x14ac:dyDescent="0.35">
      <c r="A17" s="29">
        <v>1</v>
      </c>
      <c r="C17" s="164" t="s">
        <v>198</v>
      </c>
      <c r="D17" s="165"/>
      <c r="E17" s="161"/>
      <c r="F17" s="162"/>
      <c r="G17" s="163"/>
      <c r="M17" s="32"/>
    </row>
    <row r="18" spans="1:13" s="29" customFormat="1" ht="30" customHeight="1" x14ac:dyDescent="0.35">
      <c r="A18" s="29">
        <v>1</v>
      </c>
      <c r="C18" s="166" t="s">
        <v>199</v>
      </c>
      <c r="D18" s="167"/>
      <c r="E18" s="161"/>
      <c r="F18" s="162"/>
      <c r="G18" s="163"/>
      <c r="M18" s="32"/>
    </row>
    <row r="19" spans="1:13" s="29" customFormat="1" ht="19.5" customHeight="1" x14ac:dyDescent="0.35">
      <c r="A19" s="29">
        <v>1</v>
      </c>
      <c r="C19" s="164" t="s">
        <v>200</v>
      </c>
      <c r="D19" s="165"/>
      <c r="E19" s="161"/>
      <c r="F19" s="162"/>
      <c r="G19" s="163"/>
      <c r="M19" s="32"/>
    </row>
    <row r="20" spans="1:13" s="29" customFormat="1" ht="19.5" customHeight="1" x14ac:dyDescent="0.35">
      <c r="A20" s="29">
        <v>1</v>
      </c>
      <c r="C20" s="164" t="s">
        <v>201</v>
      </c>
      <c r="D20" s="165"/>
      <c r="E20" s="161"/>
      <c r="F20" s="162"/>
      <c r="G20" s="163"/>
      <c r="M20" s="32"/>
    </row>
    <row r="21" spans="1:13" s="29" customFormat="1" ht="19.5" customHeight="1" x14ac:dyDescent="0.35">
      <c r="A21" s="29">
        <v>1</v>
      </c>
      <c r="C21" s="164" t="s">
        <v>202</v>
      </c>
      <c r="D21" s="165"/>
      <c r="E21" s="161"/>
      <c r="F21" s="162"/>
      <c r="G21" s="163"/>
      <c r="M21" s="32"/>
    </row>
    <row r="22" spans="1:13" s="29" customFormat="1" ht="19.5" customHeight="1" x14ac:dyDescent="0.35">
      <c r="A22" s="29">
        <v>1</v>
      </c>
      <c r="C22" s="164" t="s">
        <v>203</v>
      </c>
      <c r="D22" s="165"/>
      <c r="E22" s="161"/>
      <c r="F22" s="162"/>
      <c r="G22" s="163"/>
      <c r="M22" s="32"/>
    </row>
    <row r="23" spans="1:13" s="29" customFormat="1" ht="19.5" customHeight="1" x14ac:dyDescent="0.35">
      <c r="A23" s="29">
        <v>1</v>
      </c>
      <c r="C23" s="164" t="s">
        <v>204</v>
      </c>
      <c r="D23" s="165"/>
      <c r="E23" s="168"/>
      <c r="F23" s="169"/>
      <c r="G23" s="170"/>
      <c r="M23" s="32"/>
    </row>
    <row r="24" spans="1:13" s="29" customFormat="1" ht="19.5" customHeight="1" thickBot="1" x14ac:dyDescent="0.4">
      <c r="A24" s="29">
        <v>1</v>
      </c>
      <c r="C24" s="171" t="s">
        <v>205</v>
      </c>
      <c r="D24" s="172"/>
      <c r="E24" s="173"/>
      <c r="F24" s="174"/>
      <c r="G24" s="175"/>
      <c r="M24" s="32"/>
    </row>
    <row r="25" spans="1:13" x14ac:dyDescent="0.35">
      <c r="A25" s="29">
        <v>1</v>
      </c>
    </row>
    <row r="26" spans="1:13" x14ac:dyDescent="0.35">
      <c r="A26" s="29">
        <v>1</v>
      </c>
    </row>
    <row r="27" spans="1:13" x14ac:dyDescent="0.35">
      <c r="A27" s="29">
        <v>1</v>
      </c>
      <c r="B27" s="176" t="s">
        <v>206</v>
      </c>
      <c r="C27" s="176"/>
      <c r="D27" s="182" t="s">
        <v>245</v>
      </c>
      <c r="E27" s="182"/>
      <c r="F27" s="182"/>
      <c r="G27" s="182"/>
      <c r="H27" s="182"/>
      <c r="I27" s="182"/>
      <c r="J27" s="182"/>
      <c r="K27" s="182"/>
      <c r="M27" s="99">
        <v>1</v>
      </c>
    </row>
    <row r="28" spans="1:13" ht="15" thickBot="1" x14ac:dyDescent="0.4">
      <c r="A28" s="29">
        <v>1</v>
      </c>
    </row>
    <row r="29" spans="1:13" ht="55" customHeight="1" thickBot="1" x14ac:dyDescent="0.4">
      <c r="A29" s="29">
        <v>1</v>
      </c>
      <c r="B29" s="177" t="s">
        <v>207</v>
      </c>
      <c r="C29" s="178"/>
      <c r="D29" s="179"/>
      <c r="E29" s="180" t="s">
        <v>208</v>
      </c>
      <c r="F29" s="181"/>
      <c r="G29" s="102" t="s">
        <v>34</v>
      </c>
      <c r="H29" s="103" t="s">
        <v>209</v>
      </c>
      <c r="I29" s="102" t="s">
        <v>24</v>
      </c>
      <c r="J29" s="104" t="s">
        <v>210</v>
      </c>
      <c r="K29" s="105" t="s">
        <v>211</v>
      </c>
    </row>
    <row r="30" spans="1:13" ht="25.5" customHeight="1" x14ac:dyDescent="0.35">
      <c r="A30" s="29">
        <v>1</v>
      </c>
      <c r="B30" s="188" t="s">
        <v>225</v>
      </c>
      <c r="C30" s="189"/>
      <c r="D30" s="190"/>
      <c r="E30" s="191" t="str">
        <f>IF(Chladenie!C62&lt;&gt;"",Chladenie!C62,"")</f>
        <v/>
      </c>
      <c r="F30" s="192"/>
      <c r="G30" s="106" t="s">
        <v>16</v>
      </c>
      <c r="H30" s="107">
        <f>Chladenie!E61</f>
        <v>0</v>
      </c>
      <c r="I30" s="108">
        <v>1</v>
      </c>
      <c r="J30" s="109">
        <f t="shared" ref="J30:J37" si="0">IF(AND(H30&lt;&gt;"",I30&lt;&gt;""),H30*I30,"")</f>
        <v>0</v>
      </c>
      <c r="K30" s="110">
        <f t="shared" ref="K30:K37" si="1">IF(J30&lt;&gt;"",J30*IF($E$18="platiteľ DPH",1.23,1),"")</f>
        <v>0</v>
      </c>
    </row>
    <row r="31" spans="1:13" ht="25.5" customHeight="1" x14ac:dyDescent="0.35">
      <c r="A31" s="29">
        <v>1</v>
      </c>
      <c r="B31" s="193" t="s">
        <v>226</v>
      </c>
      <c r="C31" s="194"/>
      <c r="D31" s="195"/>
      <c r="E31" s="196"/>
      <c r="F31" s="197"/>
      <c r="G31" s="111" t="s">
        <v>16</v>
      </c>
      <c r="H31" s="112">
        <f>'Oceľ.konštr. - inštalácia'!G27</f>
        <v>0</v>
      </c>
      <c r="I31" s="113">
        <v>1</v>
      </c>
      <c r="J31" s="114">
        <f t="shared" si="0"/>
        <v>0</v>
      </c>
      <c r="K31" s="115">
        <f t="shared" si="1"/>
        <v>0</v>
      </c>
    </row>
    <row r="32" spans="1:13" ht="25.5" customHeight="1" x14ac:dyDescent="0.35">
      <c r="A32" s="29">
        <v>1</v>
      </c>
      <c r="B32" s="193" t="s">
        <v>182</v>
      </c>
      <c r="C32" s="194"/>
      <c r="D32" s="195"/>
      <c r="E32" s="196"/>
      <c r="F32" s="197"/>
      <c r="G32" s="111" t="s">
        <v>16</v>
      </c>
      <c r="H32" s="112">
        <f>'Oceľ.konštr. - inštalácia'!G40</f>
        <v>0</v>
      </c>
      <c r="I32" s="113">
        <v>1</v>
      </c>
      <c r="J32" s="114">
        <f t="shared" ref="J32" si="2">IF(AND(H32&lt;&gt;"",I32&lt;&gt;""),H32*I32,"")</f>
        <v>0</v>
      </c>
      <c r="K32" s="115">
        <f t="shared" ref="K32" si="3">IF(J32&lt;&gt;"",J32*IF($E$18="platiteľ DPH",1.23,1),"")</f>
        <v>0</v>
      </c>
    </row>
    <row r="33" spans="1:13" ht="25.5" customHeight="1" x14ac:dyDescent="0.35">
      <c r="A33" s="29">
        <v>1</v>
      </c>
      <c r="B33" s="193" t="s">
        <v>236</v>
      </c>
      <c r="C33" s="194"/>
      <c r="D33" s="195"/>
      <c r="E33" s="196"/>
      <c r="F33" s="197"/>
      <c r="G33" s="111" t="s">
        <v>16</v>
      </c>
      <c r="H33" s="112">
        <f>'Elektro inštalácia'!G63</f>
        <v>0</v>
      </c>
      <c r="I33" s="113">
        <v>1</v>
      </c>
      <c r="J33" s="114">
        <f t="shared" si="0"/>
        <v>0</v>
      </c>
      <c r="K33" s="115">
        <f t="shared" si="1"/>
        <v>0</v>
      </c>
    </row>
    <row r="34" spans="1:13" ht="25.5" customHeight="1" x14ac:dyDescent="0.35">
      <c r="A34" s="29">
        <v>1</v>
      </c>
      <c r="B34" s="183" t="s">
        <v>108</v>
      </c>
      <c r="C34" s="184"/>
      <c r="D34" s="185"/>
      <c r="E34" s="186" t="str">
        <f>IF('Chladiarenské dvere'!C19&lt;&gt;"",'Chladiarenské dvere'!C19,"")</f>
        <v/>
      </c>
      <c r="F34" s="187"/>
      <c r="G34" s="116" t="s">
        <v>16</v>
      </c>
      <c r="H34" s="117">
        <f>'Chladiarenské dvere'!D18</f>
        <v>0</v>
      </c>
      <c r="I34" s="118">
        <v>1</v>
      </c>
      <c r="J34" s="119">
        <f t="shared" ref="J34" si="4">IF(AND(H34&lt;&gt;"",I34&lt;&gt;""),H34*I34,"")</f>
        <v>0</v>
      </c>
      <c r="K34" s="120">
        <f t="shared" ref="K34" si="5">IF(J34&lt;&gt;"",J34*IF($E$18="platiteľ DPH",1.23,1),"")</f>
        <v>0</v>
      </c>
    </row>
    <row r="35" spans="1:13" ht="25.5" customHeight="1" thickBot="1" x14ac:dyDescent="0.4">
      <c r="A35" s="29">
        <v>1</v>
      </c>
      <c r="B35" s="203" t="s">
        <v>114</v>
      </c>
      <c r="C35" s="204"/>
      <c r="D35" s="205"/>
      <c r="E35" s="206" t="str">
        <f>IF('Chladiarenské dvere'!C34&lt;&gt;"",'Chladiarenské dvere'!C34,"")</f>
        <v/>
      </c>
      <c r="F35" s="207"/>
      <c r="G35" s="121" t="s">
        <v>16</v>
      </c>
      <c r="H35" s="122">
        <f>'Chladiarenské dvere'!D33</f>
        <v>0</v>
      </c>
      <c r="I35" s="123">
        <v>1</v>
      </c>
      <c r="J35" s="124">
        <f t="shared" si="0"/>
        <v>0</v>
      </c>
      <c r="K35" s="125">
        <f t="shared" si="1"/>
        <v>0</v>
      </c>
    </row>
    <row r="36" spans="1:13" ht="25.5" customHeight="1" x14ac:dyDescent="0.35">
      <c r="A36" s="29">
        <v>1</v>
      </c>
      <c r="B36" s="208" t="s">
        <v>212</v>
      </c>
      <c r="C36" s="209"/>
      <c r="D36" s="126" t="s">
        <v>213</v>
      </c>
      <c r="E36" s="212" t="s">
        <v>39</v>
      </c>
      <c r="F36" s="213"/>
      <c r="G36" s="106" t="s">
        <v>39</v>
      </c>
      <c r="H36" s="144"/>
      <c r="I36" s="108">
        <v>1</v>
      </c>
      <c r="J36" s="109" t="str">
        <f t="shared" si="0"/>
        <v/>
      </c>
      <c r="K36" s="110" t="str">
        <f t="shared" si="1"/>
        <v/>
      </c>
    </row>
    <row r="37" spans="1:13" ht="25.5" customHeight="1" thickBot="1" x14ac:dyDescent="0.4">
      <c r="A37" s="29">
        <v>1</v>
      </c>
      <c r="B37" s="210"/>
      <c r="C37" s="211"/>
      <c r="D37" s="127" t="s">
        <v>214</v>
      </c>
      <c r="E37" s="214" t="s">
        <v>39</v>
      </c>
      <c r="F37" s="215"/>
      <c r="G37" s="128" t="s">
        <v>39</v>
      </c>
      <c r="H37" s="145"/>
      <c r="I37" s="129">
        <v>1</v>
      </c>
      <c r="J37" s="130" t="str">
        <f t="shared" si="0"/>
        <v/>
      </c>
      <c r="K37" s="131" t="str">
        <f t="shared" si="1"/>
        <v/>
      </c>
    </row>
    <row r="38" spans="1:13" ht="25.5" customHeight="1" thickBot="1" x14ac:dyDescent="0.4">
      <c r="A38" s="29">
        <v>1</v>
      </c>
      <c r="B38" s="132"/>
      <c r="C38" s="133"/>
      <c r="D38" s="133"/>
      <c r="E38" s="133"/>
      <c r="F38" s="133"/>
      <c r="G38" s="133"/>
      <c r="H38" s="134"/>
      <c r="I38" s="134" t="s">
        <v>215</v>
      </c>
      <c r="J38" s="135" t="str">
        <f>IF(SUM(J30:J37)&gt;0,SUM(J30:J37),"")</f>
        <v/>
      </c>
      <c r="K38" s="135" t="str">
        <f>IF(SUM(K30:K37)&gt;0,SUM(K30:K37),"")</f>
        <v/>
      </c>
    </row>
    <row r="39" spans="1:13" x14ac:dyDescent="0.35">
      <c r="A39" s="29">
        <v>1</v>
      </c>
      <c r="B39" s="136" t="s">
        <v>216</v>
      </c>
    </row>
    <row r="40" spans="1:13" x14ac:dyDescent="0.35">
      <c r="A40" s="29">
        <v>1</v>
      </c>
    </row>
    <row r="41" spans="1:13" x14ac:dyDescent="0.35">
      <c r="A41" s="29">
        <v>1</v>
      </c>
    </row>
    <row r="42" spans="1:13" x14ac:dyDescent="0.35">
      <c r="A42" s="29">
        <v>1</v>
      </c>
      <c r="C42" s="198" t="s">
        <v>217</v>
      </c>
      <c r="D42" s="199"/>
      <c r="E42" s="199"/>
      <c r="F42" s="199"/>
      <c r="G42" s="199"/>
      <c r="H42" s="199"/>
      <c r="I42" s="199"/>
      <c r="J42" s="200"/>
    </row>
    <row r="43" spans="1:13" x14ac:dyDescent="0.35">
      <c r="A43" s="29">
        <v>1</v>
      </c>
    </row>
    <row r="44" spans="1:13" x14ac:dyDescent="0.35">
      <c r="A44" s="29">
        <v>1</v>
      </c>
    </row>
    <row r="45" spans="1:13" x14ac:dyDescent="0.35">
      <c r="A45" s="29">
        <v>1</v>
      </c>
      <c r="C45" s="137" t="s">
        <v>218</v>
      </c>
      <c r="D45" s="146"/>
    </row>
    <row r="46" spans="1:13" s="138" customFormat="1" x14ac:dyDescent="0.35">
      <c r="A46" s="29">
        <v>1</v>
      </c>
      <c r="C46" s="137"/>
      <c r="M46" s="139"/>
    </row>
    <row r="47" spans="1:13" s="138" customFormat="1" ht="15" customHeight="1" x14ac:dyDescent="0.35">
      <c r="A47" s="29">
        <v>1</v>
      </c>
      <c r="C47" s="137" t="s">
        <v>219</v>
      </c>
      <c r="D47" s="147"/>
      <c r="G47" s="140"/>
      <c r="H47" s="140"/>
      <c r="I47" s="140"/>
      <c r="J47" s="140"/>
      <c r="K47" s="140"/>
      <c r="M47" s="139"/>
    </row>
    <row r="48" spans="1:13" s="138" customFormat="1" x14ac:dyDescent="0.35">
      <c r="A48" s="29">
        <v>1</v>
      </c>
      <c r="F48" s="141"/>
      <c r="G48" s="201" t="s">
        <v>224</v>
      </c>
      <c r="H48" s="201"/>
      <c r="I48" s="201"/>
      <c r="J48" s="201"/>
      <c r="K48" s="201"/>
      <c r="M48" s="139"/>
    </row>
    <row r="49" spans="1:13" s="138" customFormat="1" x14ac:dyDescent="0.35">
      <c r="A49" s="29">
        <v>1</v>
      </c>
      <c r="F49" s="141"/>
      <c r="G49" s="142"/>
      <c r="H49" s="142"/>
      <c r="I49" s="142"/>
      <c r="J49" s="142"/>
      <c r="K49" s="142"/>
      <c r="M49" s="139"/>
    </row>
    <row r="50" spans="1:13" ht="15" customHeight="1" x14ac:dyDescent="0.35">
      <c r="A50" s="29">
        <v>1</v>
      </c>
      <c r="B50" s="202" t="s">
        <v>220</v>
      </c>
      <c r="C50" s="202"/>
      <c r="D50" s="202"/>
      <c r="E50" s="202"/>
      <c r="F50" s="202"/>
      <c r="G50" s="202"/>
      <c r="H50" s="202"/>
      <c r="I50" s="202"/>
      <c r="J50" s="202"/>
      <c r="K50" s="202"/>
      <c r="L50" s="143"/>
    </row>
    <row r="51" spans="1:13" x14ac:dyDescent="0.35">
      <c r="A51" s="29">
        <v>1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143"/>
    </row>
  </sheetData>
  <sheetProtection formatCells="0" formatColumns="0" formatRows="0" selectLockedCells="1"/>
  <autoFilter ref="A1:A51" xr:uid="{00000000-0009-0000-0000-000006000000}"/>
  <mergeCells count="49">
    <mergeCell ref="C42:J42"/>
    <mergeCell ref="G48:K48"/>
    <mergeCell ref="B50:K51"/>
    <mergeCell ref="B35:D35"/>
    <mergeCell ref="E35:F35"/>
    <mergeCell ref="B36:C37"/>
    <mergeCell ref="E36:F36"/>
    <mergeCell ref="E37:F37"/>
    <mergeCell ref="B34:D34"/>
    <mergeCell ref="E34:F34"/>
    <mergeCell ref="B30:D30"/>
    <mergeCell ref="E30:F30"/>
    <mergeCell ref="B31:D31"/>
    <mergeCell ref="E31:F31"/>
    <mergeCell ref="B33:D33"/>
    <mergeCell ref="E33:F33"/>
    <mergeCell ref="B32:D32"/>
    <mergeCell ref="E32:F32"/>
    <mergeCell ref="C24:D24"/>
    <mergeCell ref="E24:G24"/>
    <mergeCell ref="B27:C27"/>
    <mergeCell ref="B29:D29"/>
    <mergeCell ref="E29:F29"/>
    <mergeCell ref="D27:K27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6202F100-0B79-4083-9242-5404DB6E5E7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B5EF-6365-4855-BE7A-73172DC5FB72}">
  <sheetPr>
    <pageSetUpPr fitToPage="1"/>
  </sheetPr>
  <dimension ref="A1:L65"/>
  <sheetViews>
    <sheetView tabSelected="1" view="pageBreakPreview" zoomScaleNormal="100" zoomScaleSheetLayoutView="100" workbookViewId="0">
      <selection activeCell="A62" sqref="A62:B62"/>
    </sheetView>
  </sheetViews>
  <sheetFormatPr defaultRowHeight="14.5" x14ac:dyDescent="0.35"/>
  <cols>
    <col min="2" max="2" width="67.54296875" style="2" customWidth="1"/>
    <col min="3" max="3" width="24.453125" style="2" customWidth="1"/>
    <col min="4" max="4" width="17.453125" customWidth="1"/>
    <col min="5" max="5" width="17" bestFit="1" customWidth="1"/>
    <col min="257" max="257" width="67.54296875" customWidth="1"/>
    <col min="258" max="258" width="24.453125" customWidth="1"/>
    <col min="259" max="259" width="17.453125" customWidth="1"/>
    <col min="260" max="260" width="17" bestFit="1" customWidth="1"/>
    <col min="513" max="513" width="67.54296875" customWidth="1"/>
    <col min="514" max="514" width="24.453125" customWidth="1"/>
    <col min="515" max="515" width="17.453125" customWidth="1"/>
    <col min="516" max="516" width="17" bestFit="1" customWidth="1"/>
    <col min="769" max="769" width="67.54296875" customWidth="1"/>
    <col min="770" max="770" width="24.453125" customWidth="1"/>
    <col min="771" max="771" width="17.453125" customWidth="1"/>
    <col min="772" max="772" width="17" bestFit="1" customWidth="1"/>
    <col min="1025" max="1025" width="67.54296875" customWidth="1"/>
    <col min="1026" max="1026" width="24.453125" customWidth="1"/>
    <col min="1027" max="1027" width="17.453125" customWidth="1"/>
    <col min="1028" max="1028" width="17" bestFit="1" customWidth="1"/>
    <col min="1281" max="1281" width="67.54296875" customWidth="1"/>
    <col min="1282" max="1282" width="24.453125" customWidth="1"/>
    <col min="1283" max="1283" width="17.453125" customWidth="1"/>
    <col min="1284" max="1284" width="17" bestFit="1" customWidth="1"/>
    <col min="1537" max="1537" width="67.54296875" customWidth="1"/>
    <col min="1538" max="1538" width="24.453125" customWidth="1"/>
    <col min="1539" max="1539" width="17.453125" customWidth="1"/>
    <col min="1540" max="1540" width="17" bestFit="1" customWidth="1"/>
    <col min="1793" max="1793" width="67.54296875" customWidth="1"/>
    <col min="1794" max="1794" width="24.453125" customWidth="1"/>
    <col min="1795" max="1795" width="17.453125" customWidth="1"/>
    <col min="1796" max="1796" width="17" bestFit="1" customWidth="1"/>
    <col min="2049" max="2049" width="67.54296875" customWidth="1"/>
    <col min="2050" max="2050" width="24.453125" customWidth="1"/>
    <col min="2051" max="2051" width="17.453125" customWidth="1"/>
    <col min="2052" max="2052" width="17" bestFit="1" customWidth="1"/>
    <col min="2305" max="2305" width="67.54296875" customWidth="1"/>
    <col min="2306" max="2306" width="24.453125" customWidth="1"/>
    <col min="2307" max="2307" width="17.453125" customWidth="1"/>
    <col min="2308" max="2308" width="17" bestFit="1" customWidth="1"/>
    <col min="2561" max="2561" width="67.54296875" customWidth="1"/>
    <col min="2562" max="2562" width="24.453125" customWidth="1"/>
    <col min="2563" max="2563" width="17.453125" customWidth="1"/>
    <col min="2564" max="2564" width="17" bestFit="1" customWidth="1"/>
    <col min="2817" max="2817" width="67.54296875" customWidth="1"/>
    <col min="2818" max="2818" width="24.453125" customWidth="1"/>
    <col min="2819" max="2819" width="17.453125" customWidth="1"/>
    <col min="2820" max="2820" width="17" bestFit="1" customWidth="1"/>
    <col min="3073" max="3073" width="67.54296875" customWidth="1"/>
    <col min="3074" max="3074" width="24.453125" customWidth="1"/>
    <col min="3075" max="3075" width="17.453125" customWidth="1"/>
    <col min="3076" max="3076" width="17" bestFit="1" customWidth="1"/>
    <col min="3329" max="3329" width="67.54296875" customWidth="1"/>
    <col min="3330" max="3330" width="24.453125" customWidth="1"/>
    <col min="3331" max="3331" width="17.453125" customWidth="1"/>
    <col min="3332" max="3332" width="17" bestFit="1" customWidth="1"/>
    <col min="3585" max="3585" width="67.54296875" customWidth="1"/>
    <col min="3586" max="3586" width="24.453125" customWidth="1"/>
    <col min="3587" max="3587" width="17.453125" customWidth="1"/>
    <col min="3588" max="3588" width="17" bestFit="1" customWidth="1"/>
    <col min="3841" max="3841" width="67.54296875" customWidth="1"/>
    <col min="3842" max="3842" width="24.453125" customWidth="1"/>
    <col min="3843" max="3843" width="17.453125" customWidth="1"/>
    <col min="3844" max="3844" width="17" bestFit="1" customWidth="1"/>
    <col min="4097" max="4097" width="67.54296875" customWidth="1"/>
    <col min="4098" max="4098" width="24.453125" customWidth="1"/>
    <col min="4099" max="4099" width="17.453125" customWidth="1"/>
    <col min="4100" max="4100" width="17" bestFit="1" customWidth="1"/>
    <col min="4353" max="4353" width="67.54296875" customWidth="1"/>
    <col min="4354" max="4354" width="24.453125" customWidth="1"/>
    <col min="4355" max="4355" width="17.453125" customWidth="1"/>
    <col min="4356" max="4356" width="17" bestFit="1" customWidth="1"/>
    <col min="4609" max="4609" width="67.54296875" customWidth="1"/>
    <col min="4610" max="4610" width="24.453125" customWidth="1"/>
    <col min="4611" max="4611" width="17.453125" customWidth="1"/>
    <col min="4612" max="4612" width="17" bestFit="1" customWidth="1"/>
    <col min="4865" max="4865" width="67.54296875" customWidth="1"/>
    <col min="4866" max="4866" width="24.453125" customWidth="1"/>
    <col min="4867" max="4867" width="17.453125" customWidth="1"/>
    <col min="4868" max="4868" width="17" bestFit="1" customWidth="1"/>
    <col min="5121" max="5121" width="67.54296875" customWidth="1"/>
    <col min="5122" max="5122" width="24.453125" customWidth="1"/>
    <col min="5123" max="5123" width="17.453125" customWidth="1"/>
    <col min="5124" max="5124" width="17" bestFit="1" customWidth="1"/>
    <col min="5377" max="5377" width="67.54296875" customWidth="1"/>
    <col min="5378" max="5378" width="24.453125" customWidth="1"/>
    <col min="5379" max="5379" width="17.453125" customWidth="1"/>
    <col min="5380" max="5380" width="17" bestFit="1" customWidth="1"/>
    <col min="5633" max="5633" width="67.54296875" customWidth="1"/>
    <col min="5634" max="5634" width="24.453125" customWidth="1"/>
    <col min="5635" max="5635" width="17.453125" customWidth="1"/>
    <col min="5636" max="5636" width="17" bestFit="1" customWidth="1"/>
    <col min="5889" max="5889" width="67.54296875" customWidth="1"/>
    <col min="5890" max="5890" width="24.453125" customWidth="1"/>
    <col min="5891" max="5891" width="17.453125" customWidth="1"/>
    <col min="5892" max="5892" width="17" bestFit="1" customWidth="1"/>
    <col min="6145" max="6145" width="67.54296875" customWidth="1"/>
    <col min="6146" max="6146" width="24.453125" customWidth="1"/>
    <col min="6147" max="6147" width="17.453125" customWidth="1"/>
    <col min="6148" max="6148" width="17" bestFit="1" customWidth="1"/>
    <col min="6401" max="6401" width="67.54296875" customWidth="1"/>
    <col min="6402" max="6402" width="24.453125" customWidth="1"/>
    <col min="6403" max="6403" width="17.453125" customWidth="1"/>
    <col min="6404" max="6404" width="17" bestFit="1" customWidth="1"/>
    <col min="6657" max="6657" width="67.54296875" customWidth="1"/>
    <col min="6658" max="6658" width="24.453125" customWidth="1"/>
    <col min="6659" max="6659" width="17.453125" customWidth="1"/>
    <col min="6660" max="6660" width="17" bestFit="1" customWidth="1"/>
    <col min="6913" max="6913" width="67.54296875" customWidth="1"/>
    <col min="6914" max="6914" width="24.453125" customWidth="1"/>
    <col min="6915" max="6915" width="17.453125" customWidth="1"/>
    <col min="6916" max="6916" width="17" bestFit="1" customWidth="1"/>
    <col min="7169" max="7169" width="67.54296875" customWidth="1"/>
    <col min="7170" max="7170" width="24.453125" customWidth="1"/>
    <col min="7171" max="7171" width="17.453125" customWidth="1"/>
    <col min="7172" max="7172" width="17" bestFit="1" customWidth="1"/>
    <col min="7425" max="7425" width="67.54296875" customWidth="1"/>
    <col min="7426" max="7426" width="24.453125" customWidth="1"/>
    <col min="7427" max="7427" width="17.453125" customWidth="1"/>
    <col min="7428" max="7428" width="17" bestFit="1" customWidth="1"/>
    <col min="7681" max="7681" width="67.54296875" customWidth="1"/>
    <col min="7682" max="7682" width="24.453125" customWidth="1"/>
    <col min="7683" max="7683" width="17.453125" customWidth="1"/>
    <col min="7684" max="7684" width="17" bestFit="1" customWidth="1"/>
    <col min="7937" max="7937" width="67.54296875" customWidth="1"/>
    <col min="7938" max="7938" width="24.453125" customWidth="1"/>
    <col min="7939" max="7939" width="17.453125" customWidth="1"/>
    <col min="7940" max="7940" width="17" bestFit="1" customWidth="1"/>
    <col min="8193" max="8193" width="67.54296875" customWidth="1"/>
    <col min="8194" max="8194" width="24.453125" customWidth="1"/>
    <col min="8195" max="8195" width="17.453125" customWidth="1"/>
    <col min="8196" max="8196" width="17" bestFit="1" customWidth="1"/>
    <col min="8449" max="8449" width="67.54296875" customWidth="1"/>
    <col min="8450" max="8450" width="24.453125" customWidth="1"/>
    <col min="8451" max="8451" width="17.453125" customWidth="1"/>
    <col min="8452" max="8452" width="17" bestFit="1" customWidth="1"/>
    <col min="8705" max="8705" width="67.54296875" customWidth="1"/>
    <col min="8706" max="8706" width="24.453125" customWidth="1"/>
    <col min="8707" max="8707" width="17.453125" customWidth="1"/>
    <col min="8708" max="8708" width="17" bestFit="1" customWidth="1"/>
    <col min="8961" max="8961" width="67.54296875" customWidth="1"/>
    <col min="8962" max="8962" width="24.453125" customWidth="1"/>
    <col min="8963" max="8963" width="17.453125" customWidth="1"/>
    <col min="8964" max="8964" width="17" bestFit="1" customWidth="1"/>
    <col min="9217" max="9217" width="67.54296875" customWidth="1"/>
    <col min="9218" max="9218" width="24.453125" customWidth="1"/>
    <col min="9219" max="9219" width="17.453125" customWidth="1"/>
    <col min="9220" max="9220" width="17" bestFit="1" customWidth="1"/>
    <col min="9473" max="9473" width="67.54296875" customWidth="1"/>
    <col min="9474" max="9474" width="24.453125" customWidth="1"/>
    <col min="9475" max="9475" width="17.453125" customWidth="1"/>
    <col min="9476" max="9476" width="17" bestFit="1" customWidth="1"/>
    <col min="9729" max="9729" width="67.54296875" customWidth="1"/>
    <col min="9730" max="9730" width="24.453125" customWidth="1"/>
    <col min="9731" max="9731" width="17.453125" customWidth="1"/>
    <col min="9732" max="9732" width="17" bestFit="1" customWidth="1"/>
    <col min="9985" max="9985" width="67.54296875" customWidth="1"/>
    <col min="9986" max="9986" width="24.453125" customWidth="1"/>
    <col min="9987" max="9987" width="17.453125" customWidth="1"/>
    <col min="9988" max="9988" width="17" bestFit="1" customWidth="1"/>
    <col min="10241" max="10241" width="67.54296875" customWidth="1"/>
    <col min="10242" max="10242" width="24.453125" customWidth="1"/>
    <col min="10243" max="10243" width="17.453125" customWidth="1"/>
    <col min="10244" max="10244" width="17" bestFit="1" customWidth="1"/>
    <col min="10497" max="10497" width="67.54296875" customWidth="1"/>
    <col min="10498" max="10498" width="24.453125" customWidth="1"/>
    <col min="10499" max="10499" width="17.453125" customWidth="1"/>
    <col min="10500" max="10500" width="17" bestFit="1" customWidth="1"/>
    <col min="10753" max="10753" width="67.54296875" customWidth="1"/>
    <col min="10754" max="10754" width="24.453125" customWidth="1"/>
    <col min="10755" max="10755" width="17.453125" customWidth="1"/>
    <col min="10756" max="10756" width="17" bestFit="1" customWidth="1"/>
    <col min="11009" max="11009" width="67.54296875" customWidth="1"/>
    <col min="11010" max="11010" width="24.453125" customWidth="1"/>
    <col min="11011" max="11011" width="17.453125" customWidth="1"/>
    <col min="11012" max="11012" width="17" bestFit="1" customWidth="1"/>
    <col min="11265" max="11265" width="67.54296875" customWidth="1"/>
    <col min="11266" max="11266" width="24.453125" customWidth="1"/>
    <col min="11267" max="11267" width="17.453125" customWidth="1"/>
    <col min="11268" max="11268" width="17" bestFit="1" customWidth="1"/>
    <col min="11521" max="11521" width="67.54296875" customWidth="1"/>
    <col min="11522" max="11522" width="24.453125" customWidth="1"/>
    <col min="11523" max="11523" width="17.453125" customWidth="1"/>
    <col min="11524" max="11524" width="17" bestFit="1" customWidth="1"/>
    <col min="11777" max="11777" width="67.54296875" customWidth="1"/>
    <col min="11778" max="11778" width="24.453125" customWidth="1"/>
    <col min="11779" max="11779" width="17.453125" customWidth="1"/>
    <col min="11780" max="11780" width="17" bestFit="1" customWidth="1"/>
    <col min="12033" max="12033" width="67.54296875" customWidth="1"/>
    <col min="12034" max="12034" width="24.453125" customWidth="1"/>
    <col min="12035" max="12035" width="17.453125" customWidth="1"/>
    <col min="12036" max="12036" width="17" bestFit="1" customWidth="1"/>
    <col min="12289" max="12289" width="67.54296875" customWidth="1"/>
    <col min="12290" max="12290" width="24.453125" customWidth="1"/>
    <col min="12291" max="12291" width="17.453125" customWidth="1"/>
    <col min="12292" max="12292" width="17" bestFit="1" customWidth="1"/>
    <col min="12545" max="12545" width="67.54296875" customWidth="1"/>
    <col min="12546" max="12546" width="24.453125" customWidth="1"/>
    <col min="12547" max="12547" width="17.453125" customWidth="1"/>
    <col min="12548" max="12548" width="17" bestFit="1" customWidth="1"/>
    <col min="12801" max="12801" width="67.54296875" customWidth="1"/>
    <col min="12802" max="12802" width="24.453125" customWidth="1"/>
    <col min="12803" max="12803" width="17.453125" customWidth="1"/>
    <col min="12804" max="12804" width="17" bestFit="1" customWidth="1"/>
    <col min="13057" max="13057" width="67.54296875" customWidth="1"/>
    <col min="13058" max="13058" width="24.453125" customWidth="1"/>
    <col min="13059" max="13059" width="17.453125" customWidth="1"/>
    <col min="13060" max="13060" width="17" bestFit="1" customWidth="1"/>
    <col min="13313" max="13313" width="67.54296875" customWidth="1"/>
    <col min="13314" max="13314" width="24.453125" customWidth="1"/>
    <col min="13315" max="13315" width="17.453125" customWidth="1"/>
    <col min="13316" max="13316" width="17" bestFit="1" customWidth="1"/>
    <col min="13569" max="13569" width="67.54296875" customWidth="1"/>
    <col min="13570" max="13570" width="24.453125" customWidth="1"/>
    <col min="13571" max="13571" width="17.453125" customWidth="1"/>
    <col min="13572" max="13572" width="17" bestFit="1" customWidth="1"/>
    <col min="13825" max="13825" width="67.54296875" customWidth="1"/>
    <col min="13826" max="13826" width="24.453125" customWidth="1"/>
    <col min="13827" max="13827" width="17.453125" customWidth="1"/>
    <col min="13828" max="13828" width="17" bestFit="1" customWidth="1"/>
    <col min="14081" max="14081" width="67.54296875" customWidth="1"/>
    <col min="14082" max="14082" width="24.453125" customWidth="1"/>
    <col min="14083" max="14083" width="17.453125" customWidth="1"/>
    <col min="14084" max="14084" width="17" bestFit="1" customWidth="1"/>
    <col min="14337" max="14337" width="67.54296875" customWidth="1"/>
    <col min="14338" max="14338" width="24.453125" customWidth="1"/>
    <col min="14339" max="14339" width="17.453125" customWidth="1"/>
    <col min="14340" max="14340" width="17" bestFit="1" customWidth="1"/>
    <col min="14593" max="14593" width="67.54296875" customWidth="1"/>
    <col min="14594" max="14594" width="24.453125" customWidth="1"/>
    <col min="14595" max="14595" width="17.453125" customWidth="1"/>
    <col min="14596" max="14596" width="17" bestFit="1" customWidth="1"/>
    <col min="14849" max="14849" width="67.54296875" customWidth="1"/>
    <col min="14850" max="14850" width="24.453125" customWidth="1"/>
    <col min="14851" max="14851" width="17.453125" customWidth="1"/>
    <col min="14852" max="14852" width="17" bestFit="1" customWidth="1"/>
    <col min="15105" max="15105" width="67.54296875" customWidth="1"/>
    <col min="15106" max="15106" width="24.453125" customWidth="1"/>
    <col min="15107" max="15107" width="17.453125" customWidth="1"/>
    <col min="15108" max="15108" width="17" bestFit="1" customWidth="1"/>
    <col min="15361" max="15361" width="67.54296875" customWidth="1"/>
    <col min="15362" max="15362" width="24.453125" customWidth="1"/>
    <col min="15363" max="15363" width="17.453125" customWidth="1"/>
    <col min="15364" max="15364" width="17" bestFit="1" customWidth="1"/>
    <col min="15617" max="15617" width="67.54296875" customWidth="1"/>
    <col min="15618" max="15618" width="24.453125" customWidth="1"/>
    <col min="15619" max="15619" width="17.453125" customWidth="1"/>
    <col min="15620" max="15620" width="17" bestFit="1" customWidth="1"/>
    <col min="15873" max="15873" width="67.54296875" customWidth="1"/>
    <col min="15874" max="15874" width="24.453125" customWidth="1"/>
    <col min="15875" max="15875" width="17.453125" customWidth="1"/>
    <col min="15876" max="15876" width="17" bestFit="1" customWidth="1"/>
    <col min="16129" max="16129" width="67.54296875" customWidth="1"/>
    <col min="16130" max="16130" width="24.453125" customWidth="1"/>
    <col min="16131" max="16131" width="17.453125" customWidth="1"/>
    <col min="16132" max="16132" width="17" bestFit="1" customWidth="1"/>
  </cols>
  <sheetData>
    <row r="1" spans="1:12" s="29" customFormat="1" ht="21" x14ac:dyDescent="0.35">
      <c r="A1" s="30"/>
      <c r="B1" s="31"/>
      <c r="C1" s="31"/>
      <c r="D1" s="31"/>
      <c r="E1" s="75" t="s">
        <v>242</v>
      </c>
      <c r="F1" s="31"/>
      <c r="G1" s="31"/>
      <c r="H1" s="31"/>
      <c r="J1" s="75"/>
      <c r="L1" s="32"/>
    </row>
    <row r="2" spans="1:12" s="29" customFormat="1" ht="23.5" customHeight="1" x14ac:dyDescent="0.35">
      <c r="A2" s="154" t="s">
        <v>221</v>
      </c>
      <c r="B2" s="154"/>
      <c r="C2" s="154"/>
      <c r="D2" s="154"/>
      <c r="E2" s="154"/>
      <c r="F2" s="76"/>
      <c r="G2" s="76"/>
      <c r="H2" s="76"/>
      <c r="I2" s="76"/>
      <c r="J2" s="76"/>
      <c r="L2" s="32"/>
    </row>
    <row r="3" spans="1:12" s="29" customForma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L3" s="32"/>
    </row>
    <row r="4" spans="1:12" s="29" customFormat="1" ht="44.5" customHeight="1" x14ac:dyDescent="0.35">
      <c r="A4" s="154" t="s">
        <v>244</v>
      </c>
      <c r="B4" s="154"/>
      <c r="C4" s="154"/>
      <c r="D4" s="154"/>
      <c r="E4" s="154"/>
      <c r="F4" s="76"/>
      <c r="G4" s="76"/>
      <c r="H4" s="76"/>
      <c r="I4" s="76"/>
      <c r="J4" s="76"/>
      <c r="L4" s="32"/>
    </row>
    <row r="6" spans="1:12" s="2" customFormat="1" ht="32.5" customHeight="1" x14ac:dyDescent="0.35">
      <c r="A6" s="223" t="s">
        <v>32</v>
      </c>
      <c r="B6" s="223"/>
      <c r="C6" s="3" t="s">
        <v>33</v>
      </c>
      <c r="D6" s="3" t="s">
        <v>34</v>
      </c>
      <c r="E6" s="3" t="s">
        <v>35</v>
      </c>
    </row>
    <row r="7" spans="1:12" ht="14.5" customHeight="1" x14ac:dyDescent="0.35">
      <c r="A7" s="221" t="s">
        <v>36</v>
      </c>
      <c r="B7" s="4" t="s">
        <v>37</v>
      </c>
      <c r="C7" s="5" t="s">
        <v>38</v>
      </c>
      <c r="D7" s="6" t="s">
        <v>39</v>
      </c>
      <c r="E7" s="91"/>
    </row>
    <row r="8" spans="1:12" x14ac:dyDescent="0.35">
      <c r="A8" s="222"/>
      <c r="B8" s="4" t="s">
        <v>40</v>
      </c>
      <c r="C8" s="7" t="s">
        <v>41</v>
      </c>
      <c r="D8" s="8" t="s">
        <v>42</v>
      </c>
      <c r="E8" s="91"/>
    </row>
    <row r="9" spans="1:12" x14ac:dyDescent="0.35">
      <c r="A9" s="222"/>
      <c r="B9" s="4" t="s">
        <v>43</v>
      </c>
      <c r="C9" s="5" t="s">
        <v>38</v>
      </c>
      <c r="D9" s="6" t="s">
        <v>39</v>
      </c>
      <c r="E9" s="91"/>
    </row>
    <row r="10" spans="1:12" x14ac:dyDescent="0.35">
      <c r="A10" s="222"/>
      <c r="B10" s="4" t="s">
        <v>44</v>
      </c>
      <c r="C10" s="7" t="s">
        <v>45</v>
      </c>
      <c r="D10" s="8" t="s">
        <v>46</v>
      </c>
      <c r="E10" s="91"/>
    </row>
    <row r="11" spans="1:12" x14ac:dyDescent="0.35">
      <c r="A11" s="222"/>
      <c r="B11" s="4" t="s">
        <v>47</v>
      </c>
      <c r="C11" s="7" t="s">
        <v>48</v>
      </c>
      <c r="D11" s="8" t="s">
        <v>49</v>
      </c>
      <c r="E11" s="91"/>
    </row>
    <row r="12" spans="1:12" x14ac:dyDescent="0.35">
      <c r="A12" s="222"/>
      <c r="B12" s="4" t="s">
        <v>50</v>
      </c>
      <c r="C12" s="5">
        <v>-0.7</v>
      </c>
      <c r="D12" s="8" t="s">
        <v>49</v>
      </c>
      <c r="E12" s="91"/>
    </row>
    <row r="13" spans="1:12" x14ac:dyDescent="0.35">
      <c r="A13" s="222"/>
      <c r="B13" s="4" t="s">
        <v>51</v>
      </c>
      <c r="C13" s="7" t="s">
        <v>52</v>
      </c>
      <c r="D13" s="8" t="s">
        <v>53</v>
      </c>
      <c r="E13" s="91"/>
    </row>
    <row r="14" spans="1:12" x14ac:dyDescent="0.35">
      <c r="A14" s="222"/>
      <c r="B14" s="4" t="s">
        <v>54</v>
      </c>
      <c r="C14" s="5" t="s">
        <v>38</v>
      </c>
      <c r="D14" s="6" t="s">
        <v>39</v>
      </c>
      <c r="E14" s="91"/>
    </row>
    <row r="15" spans="1:12" x14ac:dyDescent="0.35">
      <c r="A15" s="222"/>
      <c r="B15" s="4" t="s">
        <v>55</v>
      </c>
      <c r="C15" s="5" t="s">
        <v>38</v>
      </c>
      <c r="D15" s="6" t="s">
        <v>39</v>
      </c>
      <c r="E15" s="91"/>
    </row>
    <row r="16" spans="1:12" x14ac:dyDescent="0.35">
      <c r="A16" s="222"/>
      <c r="B16" s="4" t="s">
        <v>56</v>
      </c>
      <c r="C16" s="7" t="s">
        <v>57</v>
      </c>
      <c r="D16" s="8" t="s">
        <v>53</v>
      </c>
      <c r="E16" s="91"/>
    </row>
    <row r="17" spans="1:5" x14ac:dyDescent="0.35">
      <c r="A17" s="222"/>
      <c r="B17" s="4" t="s">
        <v>58</v>
      </c>
      <c r="C17" s="7" t="s">
        <v>59</v>
      </c>
      <c r="D17" s="8" t="s">
        <v>60</v>
      </c>
      <c r="E17" s="91"/>
    </row>
    <row r="18" spans="1:5" x14ac:dyDescent="0.35">
      <c r="A18" s="222"/>
      <c r="B18" s="4" t="s">
        <v>61</v>
      </c>
      <c r="C18" s="5" t="s">
        <v>38</v>
      </c>
      <c r="D18" s="6" t="s">
        <v>39</v>
      </c>
      <c r="E18" s="91"/>
    </row>
    <row r="19" spans="1:5" x14ac:dyDescent="0.35">
      <c r="A19" s="222"/>
      <c r="B19" s="4" t="s">
        <v>62</v>
      </c>
      <c r="C19" s="5" t="s">
        <v>38</v>
      </c>
      <c r="D19" s="6" t="s">
        <v>39</v>
      </c>
      <c r="E19" s="91"/>
    </row>
    <row r="20" spans="1:5" x14ac:dyDescent="0.35">
      <c r="A20" s="222"/>
      <c r="B20" s="4" t="s">
        <v>63</v>
      </c>
      <c r="C20" s="5" t="s">
        <v>38</v>
      </c>
      <c r="D20" s="6" t="s">
        <v>39</v>
      </c>
      <c r="E20" s="91"/>
    </row>
    <row r="21" spans="1:5" x14ac:dyDescent="0.35">
      <c r="A21" s="222"/>
      <c r="B21" s="4" t="s">
        <v>64</v>
      </c>
      <c r="C21" s="5" t="s">
        <v>65</v>
      </c>
      <c r="D21" s="6" t="s">
        <v>46</v>
      </c>
      <c r="E21" s="91"/>
    </row>
    <row r="22" spans="1:5" x14ac:dyDescent="0.35">
      <c r="A22" s="222"/>
      <c r="B22" s="4" t="s">
        <v>66</v>
      </c>
      <c r="C22" s="5" t="s">
        <v>38</v>
      </c>
      <c r="D22" s="6" t="s">
        <v>39</v>
      </c>
      <c r="E22" s="91"/>
    </row>
    <row r="23" spans="1:5" x14ac:dyDescent="0.35">
      <c r="A23" s="222"/>
      <c r="B23" s="4" t="s">
        <v>67</v>
      </c>
      <c r="C23" s="5" t="s">
        <v>38</v>
      </c>
      <c r="D23" s="6" t="s">
        <v>39</v>
      </c>
      <c r="E23" s="91"/>
    </row>
    <row r="24" spans="1:5" ht="43.5" x14ac:dyDescent="0.35">
      <c r="A24" s="222"/>
      <c r="B24" s="4" t="s">
        <v>250</v>
      </c>
      <c r="C24" s="5" t="s">
        <v>38</v>
      </c>
      <c r="D24" s="8" t="s">
        <v>39</v>
      </c>
      <c r="E24" s="91"/>
    </row>
    <row r="25" spans="1:5" x14ac:dyDescent="0.35">
      <c r="A25" s="222"/>
      <c r="B25" s="4" t="s">
        <v>68</v>
      </c>
      <c r="C25" s="5" t="s">
        <v>38</v>
      </c>
      <c r="D25" s="6" t="s">
        <v>39</v>
      </c>
      <c r="E25" s="91"/>
    </row>
    <row r="26" spans="1:5" x14ac:dyDescent="0.35">
      <c r="A26" s="222"/>
      <c r="B26" s="4" t="s">
        <v>69</v>
      </c>
      <c r="C26" s="5" t="s">
        <v>38</v>
      </c>
      <c r="D26" s="6" t="s">
        <v>39</v>
      </c>
      <c r="E26" s="91"/>
    </row>
    <row r="27" spans="1:5" x14ac:dyDescent="0.35">
      <c r="A27" s="222"/>
      <c r="B27" s="4" t="s">
        <v>70</v>
      </c>
      <c r="C27" s="5" t="s">
        <v>38</v>
      </c>
      <c r="D27" s="6" t="s">
        <v>39</v>
      </c>
      <c r="E27" s="91"/>
    </row>
    <row r="28" spans="1:5" x14ac:dyDescent="0.35">
      <c r="A28" s="222"/>
      <c r="B28" s="4" t="s">
        <v>71</v>
      </c>
      <c r="C28" s="7" t="s">
        <v>72</v>
      </c>
      <c r="D28" s="8" t="s">
        <v>49</v>
      </c>
      <c r="E28" s="91"/>
    </row>
    <row r="29" spans="1:5" x14ac:dyDescent="0.35">
      <c r="A29" s="222"/>
      <c r="B29" s="4" t="s">
        <v>73</v>
      </c>
      <c r="C29" s="7" t="s">
        <v>74</v>
      </c>
      <c r="D29" s="8" t="s">
        <v>49</v>
      </c>
      <c r="E29" s="91"/>
    </row>
    <row r="30" spans="1:5" x14ac:dyDescent="0.35">
      <c r="A30" s="222"/>
      <c r="B30" s="4" t="s">
        <v>75</v>
      </c>
      <c r="C30" s="7" t="s">
        <v>76</v>
      </c>
      <c r="D30" s="8" t="s">
        <v>77</v>
      </c>
      <c r="E30" s="91"/>
    </row>
    <row r="31" spans="1:5" ht="29" x14ac:dyDescent="0.35">
      <c r="A31" s="222"/>
      <c r="B31" s="4" t="s">
        <v>78</v>
      </c>
      <c r="C31" s="5" t="s">
        <v>38</v>
      </c>
      <c r="D31" s="8"/>
      <c r="E31" s="91"/>
    </row>
    <row r="32" spans="1:5" x14ac:dyDescent="0.35">
      <c r="A32" s="222"/>
      <c r="B32" s="4" t="s">
        <v>79</v>
      </c>
      <c r="C32" s="7" t="s">
        <v>80</v>
      </c>
      <c r="D32" s="8" t="s">
        <v>81</v>
      </c>
      <c r="E32" s="91"/>
    </row>
    <row r="33" spans="1:5" x14ac:dyDescent="0.35">
      <c r="A33" s="222"/>
      <c r="B33" s="4" t="s">
        <v>82</v>
      </c>
      <c r="C33" s="7" t="s">
        <v>38</v>
      </c>
      <c r="D33" s="8" t="s">
        <v>39</v>
      </c>
      <c r="E33" s="91"/>
    </row>
    <row r="34" spans="1:5" x14ac:dyDescent="0.35">
      <c r="A34" s="222"/>
      <c r="B34" s="4" t="s">
        <v>83</v>
      </c>
      <c r="C34" s="7" t="s">
        <v>38</v>
      </c>
      <c r="D34" s="8" t="s">
        <v>39</v>
      </c>
      <c r="E34" s="97"/>
    </row>
    <row r="35" spans="1:5" ht="29" x14ac:dyDescent="0.35">
      <c r="A35" s="222"/>
      <c r="B35" s="4" t="s">
        <v>84</v>
      </c>
      <c r="C35" s="7" t="s">
        <v>38</v>
      </c>
      <c r="D35" s="8"/>
      <c r="E35" s="97"/>
    </row>
    <row r="36" spans="1:5" ht="29" x14ac:dyDescent="0.35">
      <c r="A36" s="222"/>
      <c r="B36" s="4" t="s">
        <v>85</v>
      </c>
      <c r="C36" s="7" t="s">
        <v>38</v>
      </c>
      <c r="D36" s="8" t="s">
        <v>39</v>
      </c>
      <c r="E36" s="91"/>
    </row>
    <row r="37" spans="1:5" ht="29" x14ac:dyDescent="0.35">
      <c r="A37" s="222"/>
      <c r="B37" s="4" t="s">
        <v>86</v>
      </c>
      <c r="C37" s="7" t="s">
        <v>38</v>
      </c>
      <c r="D37" s="8" t="s">
        <v>39</v>
      </c>
      <c r="E37" s="91"/>
    </row>
    <row r="38" spans="1:5" ht="29" x14ac:dyDescent="0.35">
      <c r="A38" s="222"/>
      <c r="B38" s="4" t="s">
        <v>87</v>
      </c>
      <c r="C38" s="7"/>
      <c r="D38" s="8"/>
      <c r="E38" s="91"/>
    </row>
    <row r="39" spans="1:5" ht="29" x14ac:dyDescent="0.35">
      <c r="A39" s="222"/>
      <c r="B39" s="4" t="s">
        <v>88</v>
      </c>
      <c r="C39" s="7" t="s">
        <v>38</v>
      </c>
      <c r="D39" s="8" t="s">
        <v>39</v>
      </c>
      <c r="E39" s="91"/>
    </row>
    <row r="40" spans="1:5" ht="29" x14ac:dyDescent="0.35">
      <c r="A40" s="222"/>
      <c r="B40" s="4" t="s">
        <v>89</v>
      </c>
      <c r="C40" s="7" t="s">
        <v>38</v>
      </c>
      <c r="D40" s="8" t="s">
        <v>16</v>
      </c>
      <c r="E40" s="91"/>
    </row>
    <row r="41" spans="1:5" ht="58" x14ac:dyDescent="0.35">
      <c r="A41" s="222"/>
      <c r="B41" s="4" t="s">
        <v>90</v>
      </c>
      <c r="C41" s="7" t="s">
        <v>38</v>
      </c>
      <c r="D41" s="8" t="s">
        <v>39</v>
      </c>
      <c r="E41" s="91"/>
    </row>
    <row r="42" spans="1:5" ht="29" x14ac:dyDescent="0.35">
      <c r="A42" s="222"/>
      <c r="B42" s="4" t="s">
        <v>91</v>
      </c>
      <c r="C42" s="7" t="s">
        <v>38</v>
      </c>
      <c r="D42" s="8" t="s">
        <v>39</v>
      </c>
      <c r="E42" s="91"/>
    </row>
    <row r="43" spans="1:5" x14ac:dyDescent="0.35">
      <c r="A43" s="222"/>
      <c r="B43" s="4" t="s">
        <v>92</v>
      </c>
      <c r="C43" s="7" t="s">
        <v>38</v>
      </c>
      <c r="D43" s="8" t="s">
        <v>39</v>
      </c>
      <c r="E43" s="91"/>
    </row>
    <row r="44" spans="1:5" ht="29" x14ac:dyDescent="0.35">
      <c r="A44" s="222"/>
      <c r="B44" s="4" t="s">
        <v>93</v>
      </c>
      <c r="C44" s="7" t="s">
        <v>38</v>
      </c>
      <c r="D44" s="8" t="s">
        <v>39</v>
      </c>
      <c r="E44" s="91"/>
    </row>
    <row r="45" spans="1:5" x14ac:dyDescent="0.35">
      <c r="A45" s="222"/>
      <c r="B45" s="4" t="s">
        <v>246</v>
      </c>
      <c r="C45" s="7" t="s">
        <v>38</v>
      </c>
      <c r="D45" s="8" t="s">
        <v>39</v>
      </c>
      <c r="E45" s="91"/>
    </row>
    <row r="46" spans="1:5" ht="29" x14ac:dyDescent="0.35">
      <c r="A46" s="222"/>
      <c r="B46" s="4" t="s">
        <v>247</v>
      </c>
      <c r="C46" s="7" t="s">
        <v>38</v>
      </c>
      <c r="D46" s="8" t="s">
        <v>39</v>
      </c>
      <c r="E46" s="91"/>
    </row>
    <row r="47" spans="1:5" x14ac:dyDescent="0.35">
      <c r="A47" s="222"/>
      <c r="B47" s="4" t="s">
        <v>248</v>
      </c>
      <c r="C47" s="7" t="s">
        <v>38</v>
      </c>
      <c r="D47" s="8" t="s">
        <v>39</v>
      </c>
      <c r="E47" s="91"/>
    </row>
    <row r="48" spans="1:5" x14ac:dyDescent="0.35">
      <c r="A48" s="222"/>
      <c r="B48" s="4" t="s">
        <v>249</v>
      </c>
      <c r="C48" s="7" t="s">
        <v>38</v>
      </c>
      <c r="D48" s="8" t="s">
        <v>39</v>
      </c>
      <c r="E48" s="91"/>
    </row>
    <row r="49" spans="1:5" x14ac:dyDescent="0.35">
      <c r="A49" s="222"/>
      <c r="B49" s="4" t="s">
        <v>94</v>
      </c>
      <c r="C49" s="7" t="s">
        <v>38</v>
      </c>
      <c r="D49" s="9" t="s">
        <v>39</v>
      </c>
      <c r="E49" s="91"/>
    </row>
    <row r="50" spans="1:5" ht="29" x14ac:dyDescent="0.35">
      <c r="A50" s="222"/>
      <c r="B50" s="4" t="s">
        <v>95</v>
      </c>
      <c r="C50" s="7" t="s">
        <v>38</v>
      </c>
      <c r="D50" s="9" t="s">
        <v>39</v>
      </c>
      <c r="E50" s="91"/>
    </row>
    <row r="51" spans="1:5" x14ac:dyDescent="0.35">
      <c r="A51" s="222"/>
      <c r="B51" s="4" t="s">
        <v>96</v>
      </c>
      <c r="C51" s="7" t="s">
        <v>38</v>
      </c>
      <c r="D51" s="9" t="s">
        <v>39</v>
      </c>
      <c r="E51" s="91"/>
    </row>
    <row r="52" spans="1:5" x14ac:dyDescent="0.35">
      <c r="A52" s="222"/>
      <c r="B52" s="4" t="s">
        <v>97</v>
      </c>
      <c r="C52" s="7" t="s">
        <v>38</v>
      </c>
      <c r="D52" s="9" t="s">
        <v>39</v>
      </c>
      <c r="E52" s="91"/>
    </row>
    <row r="53" spans="1:5" x14ac:dyDescent="0.35">
      <c r="A53" s="222"/>
      <c r="B53" s="4" t="s">
        <v>98</v>
      </c>
      <c r="C53" s="7" t="s">
        <v>38</v>
      </c>
      <c r="D53" s="9" t="s">
        <v>39</v>
      </c>
      <c r="E53" s="91"/>
    </row>
    <row r="54" spans="1:5" x14ac:dyDescent="0.35">
      <c r="A54" s="222"/>
      <c r="B54" s="4" t="s">
        <v>99</v>
      </c>
      <c r="C54" s="7" t="s">
        <v>38</v>
      </c>
      <c r="D54" s="9" t="s">
        <v>39</v>
      </c>
      <c r="E54" s="91"/>
    </row>
    <row r="55" spans="1:5" x14ac:dyDescent="0.35">
      <c r="A55" s="222"/>
      <c r="B55" s="4" t="s">
        <v>100</v>
      </c>
      <c r="C55" s="7" t="s">
        <v>38</v>
      </c>
      <c r="D55" s="9"/>
      <c r="E55" s="91"/>
    </row>
    <row r="56" spans="1:5" x14ac:dyDescent="0.35">
      <c r="A56" s="222"/>
      <c r="B56" s="4" t="s">
        <v>101</v>
      </c>
      <c r="C56" s="7" t="s">
        <v>38</v>
      </c>
      <c r="D56" s="9"/>
      <c r="E56" s="91"/>
    </row>
    <row r="57" spans="1:5" x14ac:dyDescent="0.35">
      <c r="A57" s="222"/>
      <c r="B57" s="4" t="s">
        <v>102</v>
      </c>
      <c r="C57" s="7" t="s">
        <v>38</v>
      </c>
      <c r="D57" s="9"/>
      <c r="E57" s="91"/>
    </row>
    <row r="58" spans="1:5" x14ac:dyDescent="0.35">
      <c r="A58" s="222"/>
      <c r="B58" s="4" t="s">
        <v>103</v>
      </c>
      <c r="C58" s="7" t="s">
        <v>38</v>
      </c>
      <c r="D58" s="9"/>
      <c r="E58" s="91"/>
    </row>
    <row r="59" spans="1:5" x14ac:dyDescent="0.35">
      <c r="A59" s="222"/>
      <c r="B59" s="4" t="s">
        <v>104</v>
      </c>
      <c r="C59" s="7" t="s">
        <v>38</v>
      </c>
      <c r="D59" s="9"/>
      <c r="E59" s="91"/>
    </row>
    <row r="60" spans="1:5" x14ac:dyDescent="0.35">
      <c r="A60" s="222"/>
      <c r="B60" s="4" t="s">
        <v>105</v>
      </c>
      <c r="C60" s="7" t="s">
        <v>38</v>
      </c>
      <c r="D60" s="9"/>
      <c r="E60" s="91"/>
    </row>
    <row r="61" spans="1:5" x14ac:dyDescent="0.35">
      <c r="A61" s="224" t="s">
        <v>106</v>
      </c>
      <c r="B61" s="225"/>
      <c r="C61" s="11"/>
      <c r="D61" s="11"/>
      <c r="E61" s="92"/>
    </row>
    <row r="62" spans="1:5" x14ac:dyDescent="0.35">
      <c r="A62" s="216" t="s">
        <v>107</v>
      </c>
      <c r="B62" s="217"/>
      <c r="C62" s="218"/>
      <c r="D62" s="219"/>
      <c r="E62" s="220"/>
    </row>
    <row r="64" spans="1:5" x14ac:dyDescent="0.35">
      <c r="E64" s="12"/>
    </row>
    <row r="65" spans="5:5" x14ac:dyDescent="0.35">
      <c r="E65" s="12"/>
    </row>
  </sheetData>
  <sheetProtection formatCells="0" formatColumns="0" formatRows="0" selectLockedCells="1"/>
  <mergeCells count="7">
    <mergeCell ref="A62:B62"/>
    <mergeCell ref="C62:E62"/>
    <mergeCell ref="A7:A60"/>
    <mergeCell ref="A2:E2"/>
    <mergeCell ref="A4:E4"/>
    <mergeCell ref="A6:B6"/>
    <mergeCell ref="A61:B61"/>
  </mergeCells>
  <pageMargins left="0.31496062992125984" right="0.31496062992125984" top="0.35433070866141736" bottom="0.35433070866141736" header="0.31496062992125984" footer="0.31496062992125984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view="pageBreakPreview" zoomScaleNormal="100" zoomScaleSheetLayoutView="100" workbookViewId="0">
      <selection activeCell="F10" sqref="F10"/>
    </sheetView>
  </sheetViews>
  <sheetFormatPr defaultRowHeight="14.5" x14ac:dyDescent="0.35"/>
  <cols>
    <col min="1" max="1" width="5.54296875" customWidth="1"/>
    <col min="2" max="2" width="37" customWidth="1"/>
    <col min="3" max="3" width="32.54296875" bestFit="1" customWidth="1"/>
    <col min="4" max="4" width="8.36328125" style="28" bestFit="1" customWidth="1"/>
    <col min="5" max="5" width="9.08984375" bestFit="1" customWidth="1"/>
    <col min="6" max="6" width="10.453125" style="12" bestFit="1" customWidth="1"/>
    <col min="7" max="7" width="13.08984375" style="78" bestFit="1" customWidth="1"/>
    <col min="8" max="8" width="15.453125" customWidth="1"/>
  </cols>
  <sheetData>
    <row r="1" spans="1:12" s="29" customFormat="1" ht="21" x14ac:dyDescent="0.35">
      <c r="A1" s="30"/>
      <c r="B1" s="31"/>
      <c r="C1" s="31"/>
      <c r="D1" s="31"/>
      <c r="F1" s="75" t="s">
        <v>242</v>
      </c>
      <c r="G1" s="31"/>
      <c r="H1" s="31"/>
      <c r="J1" s="75"/>
      <c r="L1" s="32"/>
    </row>
    <row r="2" spans="1:12" s="29" customFormat="1" ht="23.5" customHeight="1" x14ac:dyDescent="0.35">
      <c r="A2" s="154" t="s">
        <v>221</v>
      </c>
      <c r="B2" s="154"/>
      <c r="C2" s="154"/>
      <c r="D2" s="154"/>
      <c r="E2" s="154"/>
      <c r="F2" s="154"/>
      <c r="G2" s="154"/>
      <c r="H2" s="76"/>
      <c r="I2" s="76"/>
      <c r="J2" s="76"/>
      <c r="L2" s="32"/>
    </row>
    <row r="3" spans="1:12" s="29" customForma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L3" s="32"/>
    </row>
    <row r="4" spans="1:12" s="29" customFormat="1" ht="44.5" customHeight="1" x14ac:dyDescent="0.35">
      <c r="A4" s="154" t="s">
        <v>243</v>
      </c>
      <c r="B4" s="154"/>
      <c r="C4" s="154"/>
      <c r="D4" s="154"/>
      <c r="E4" s="154"/>
      <c r="F4" s="154"/>
      <c r="G4" s="154"/>
      <c r="H4" s="76"/>
      <c r="I4" s="76"/>
      <c r="J4" s="76"/>
      <c r="L4" s="32"/>
    </row>
    <row r="5" spans="1:12" x14ac:dyDescent="0.35">
      <c r="B5" s="2"/>
      <c r="C5" s="2"/>
      <c r="D5"/>
      <c r="F5"/>
      <c r="G5"/>
    </row>
    <row r="6" spans="1:12" ht="18.5" x14ac:dyDescent="0.45">
      <c r="A6" s="77"/>
    </row>
    <row r="7" spans="1:12" ht="15.5" x14ac:dyDescent="0.35">
      <c r="A7" s="79" t="s">
        <v>226</v>
      </c>
    </row>
    <row r="9" spans="1:12" x14ac:dyDescent="0.35">
      <c r="A9" s="80"/>
      <c r="B9" s="80" t="s">
        <v>21</v>
      </c>
      <c r="C9" s="80" t="s">
        <v>22</v>
      </c>
      <c r="D9" s="81" t="s">
        <v>23</v>
      </c>
      <c r="E9" s="82" t="s">
        <v>24</v>
      </c>
      <c r="F9" s="82" t="s">
        <v>25</v>
      </c>
      <c r="G9" s="83" t="s">
        <v>26</v>
      </c>
    </row>
    <row r="10" spans="1:12" x14ac:dyDescent="0.35">
      <c r="A10" s="1">
        <v>1</v>
      </c>
      <c r="B10" s="1" t="s">
        <v>1</v>
      </c>
      <c r="C10" s="1" t="s">
        <v>0</v>
      </c>
      <c r="D10" s="34" t="s">
        <v>17</v>
      </c>
      <c r="E10" s="84">
        <f>(6*30)+(6*27.8)</f>
        <v>346.8</v>
      </c>
      <c r="F10" s="90"/>
      <c r="G10" s="85">
        <f>E10*F10</f>
        <v>0</v>
      </c>
    </row>
    <row r="11" spans="1:12" x14ac:dyDescent="0.35">
      <c r="A11" s="1">
        <f>A10+1</f>
        <v>2</v>
      </c>
      <c r="B11" s="1" t="s">
        <v>28</v>
      </c>
      <c r="C11" s="1" t="s">
        <v>27</v>
      </c>
      <c r="D11" s="34" t="s">
        <v>17</v>
      </c>
      <c r="E11" s="84">
        <v>27</v>
      </c>
      <c r="F11" s="90"/>
      <c r="G11" s="85">
        <f>E11*F11</f>
        <v>0</v>
      </c>
    </row>
    <row r="12" spans="1:12" x14ac:dyDescent="0.35">
      <c r="A12" s="1">
        <f t="shared" ref="A12:A24" si="0">A11+1</f>
        <v>3</v>
      </c>
      <c r="B12" s="1" t="s">
        <v>29</v>
      </c>
      <c r="C12" s="1" t="s">
        <v>2</v>
      </c>
      <c r="D12" s="34" t="s">
        <v>17</v>
      </c>
      <c r="E12" s="84">
        <v>56</v>
      </c>
      <c r="F12" s="90"/>
      <c r="G12" s="86">
        <f>E12*F12</f>
        <v>0</v>
      </c>
    </row>
    <row r="13" spans="1:12" x14ac:dyDescent="0.35">
      <c r="A13" s="1">
        <f t="shared" si="0"/>
        <v>4</v>
      </c>
      <c r="B13" s="1" t="s">
        <v>30</v>
      </c>
      <c r="C13" s="1" t="s">
        <v>3</v>
      </c>
      <c r="D13" s="34" t="s">
        <v>17</v>
      </c>
      <c r="E13" s="84">
        <v>54</v>
      </c>
      <c r="F13" s="90"/>
      <c r="G13" s="86">
        <f t="shared" ref="G13:G26" si="1">E13*F13</f>
        <v>0</v>
      </c>
    </row>
    <row r="14" spans="1:12" x14ac:dyDescent="0.35">
      <c r="A14" s="1">
        <f t="shared" si="0"/>
        <v>5</v>
      </c>
      <c r="B14" s="1" t="s">
        <v>4</v>
      </c>
      <c r="C14" s="1"/>
      <c r="D14" s="34" t="s">
        <v>16</v>
      </c>
      <c r="E14" s="84">
        <f>(E11+E12+E13)*6</f>
        <v>822</v>
      </c>
      <c r="F14" s="90"/>
      <c r="G14" s="86">
        <f t="shared" si="1"/>
        <v>0</v>
      </c>
    </row>
    <row r="15" spans="1:12" x14ac:dyDescent="0.35">
      <c r="A15" s="1">
        <f t="shared" si="0"/>
        <v>6</v>
      </c>
      <c r="B15" s="1" t="s">
        <v>5</v>
      </c>
      <c r="C15" s="1"/>
      <c r="D15" s="34" t="s">
        <v>16</v>
      </c>
      <c r="E15" s="84">
        <v>1</v>
      </c>
      <c r="F15" s="90"/>
      <c r="G15" s="86">
        <f t="shared" si="1"/>
        <v>0</v>
      </c>
    </row>
    <row r="16" spans="1:12" x14ac:dyDescent="0.35">
      <c r="A16" s="1">
        <f t="shared" si="0"/>
        <v>7</v>
      </c>
      <c r="B16" s="1" t="s">
        <v>6</v>
      </c>
      <c r="C16" s="1" t="s">
        <v>7</v>
      </c>
      <c r="D16" s="34" t="s">
        <v>18</v>
      </c>
      <c r="E16" s="84">
        <v>1</v>
      </c>
      <c r="F16" s="90"/>
      <c r="G16" s="86">
        <f t="shared" si="1"/>
        <v>0</v>
      </c>
    </row>
    <row r="17" spans="1:8" x14ac:dyDescent="0.35">
      <c r="A17" s="1">
        <f>A16+1</f>
        <v>8</v>
      </c>
      <c r="B17" s="1" t="s">
        <v>8</v>
      </c>
      <c r="C17" s="1"/>
      <c r="D17" s="34" t="s">
        <v>16</v>
      </c>
      <c r="E17" s="84">
        <v>1</v>
      </c>
      <c r="F17" s="90"/>
      <c r="G17" s="86">
        <f t="shared" si="1"/>
        <v>0</v>
      </c>
    </row>
    <row r="18" spans="1:8" x14ac:dyDescent="0.35">
      <c r="A18" s="1">
        <f t="shared" si="0"/>
        <v>9</v>
      </c>
      <c r="B18" s="1" t="s">
        <v>9</v>
      </c>
      <c r="C18" s="1" t="s">
        <v>10</v>
      </c>
      <c r="D18" s="34" t="s">
        <v>16</v>
      </c>
      <c r="E18" s="84">
        <v>10</v>
      </c>
      <c r="F18" s="90"/>
      <c r="G18" s="86">
        <f t="shared" si="1"/>
        <v>0</v>
      </c>
    </row>
    <row r="19" spans="1:8" x14ac:dyDescent="0.35">
      <c r="A19" s="1">
        <f t="shared" si="0"/>
        <v>10</v>
      </c>
      <c r="B19" s="1" t="s">
        <v>11</v>
      </c>
      <c r="C19" s="1"/>
      <c r="D19" s="34" t="s">
        <v>19</v>
      </c>
      <c r="E19" s="84">
        <v>408</v>
      </c>
      <c r="F19" s="90"/>
      <c r="G19" s="86">
        <f t="shared" si="1"/>
        <v>0</v>
      </c>
    </row>
    <row r="20" spans="1:8" x14ac:dyDescent="0.35">
      <c r="A20" s="1">
        <f t="shared" si="0"/>
        <v>11</v>
      </c>
      <c r="B20" s="1" t="s">
        <v>12</v>
      </c>
      <c r="C20" s="1"/>
      <c r="D20" s="34" t="s">
        <v>19</v>
      </c>
      <c r="E20" s="84">
        <v>396</v>
      </c>
      <c r="F20" s="90"/>
      <c r="G20" s="86">
        <f t="shared" si="1"/>
        <v>0</v>
      </c>
    </row>
    <row r="21" spans="1:8" x14ac:dyDescent="0.35">
      <c r="A21" s="1">
        <f t="shared" si="0"/>
        <v>12</v>
      </c>
      <c r="B21" s="1" t="s">
        <v>13</v>
      </c>
      <c r="C21" s="1"/>
      <c r="D21" s="34" t="s">
        <v>19</v>
      </c>
      <c r="E21" s="84">
        <v>576</v>
      </c>
      <c r="F21" s="90"/>
      <c r="G21" s="86">
        <f t="shared" si="1"/>
        <v>0</v>
      </c>
    </row>
    <row r="22" spans="1:8" x14ac:dyDescent="0.35">
      <c r="A22" s="1">
        <f t="shared" si="0"/>
        <v>13</v>
      </c>
      <c r="B22" s="1" t="s">
        <v>14</v>
      </c>
      <c r="C22" s="1"/>
      <c r="D22" s="34" t="s">
        <v>18</v>
      </c>
      <c r="E22" s="84">
        <v>1</v>
      </c>
      <c r="F22" s="90"/>
      <c r="G22" s="86">
        <f t="shared" si="1"/>
        <v>0</v>
      </c>
    </row>
    <row r="23" spans="1:8" x14ac:dyDescent="0.35">
      <c r="A23" s="1">
        <f t="shared" si="0"/>
        <v>14</v>
      </c>
      <c r="B23" s="1" t="s">
        <v>15</v>
      </c>
      <c r="C23" s="1"/>
      <c r="D23" s="34" t="s">
        <v>16</v>
      </c>
      <c r="E23" s="84">
        <v>1</v>
      </c>
      <c r="F23" s="90"/>
      <c r="G23" s="86">
        <f t="shared" si="1"/>
        <v>0</v>
      </c>
    </row>
    <row r="24" spans="1:8" x14ac:dyDescent="0.35">
      <c r="A24" s="1">
        <f t="shared" si="0"/>
        <v>15</v>
      </c>
      <c r="B24" s="1" t="s">
        <v>31</v>
      </c>
      <c r="C24" s="1"/>
      <c r="D24" s="34" t="s">
        <v>16</v>
      </c>
      <c r="E24" s="84">
        <v>1</v>
      </c>
      <c r="F24" s="90"/>
      <c r="G24" s="86">
        <f t="shared" si="1"/>
        <v>0</v>
      </c>
    </row>
    <row r="25" spans="1:8" x14ac:dyDescent="0.35">
      <c r="A25" s="1">
        <v>16</v>
      </c>
      <c r="B25" s="1" t="s">
        <v>190</v>
      </c>
      <c r="C25" s="1"/>
      <c r="D25" s="34"/>
      <c r="E25" s="84">
        <v>1</v>
      </c>
      <c r="F25" s="90"/>
      <c r="G25" s="86">
        <f t="shared" si="1"/>
        <v>0</v>
      </c>
    </row>
    <row r="26" spans="1:8" x14ac:dyDescent="0.35">
      <c r="A26" s="1">
        <v>17</v>
      </c>
      <c r="B26" s="1" t="s">
        <v>191</v>
      </c>
      <c r="C26" s="1"/>
      <c r="D26" s="34"/>
      <c r="E26" s="84">
        <v>1</v>
      </c>
      <c r="F26" s="90"/>
      <c r="G26" s="86">
        <f t="shared" si="1"/>
        <v>0</v>
      </c>
    </row>
    <row r="27" spans="1:8" x14ac:dyDescent="0.35">
      <c r="A27" s="87"/>
      <c r="B27" s="80" t="s">
        <v>20</v>
      </c>
      <c r="C27" s="80"/>
      <c r="D27" s="81"/>
      <c r="E27" s="80"/>
      <c r="F27" s="82"/>
      <c r="G27" s="83">
        <f>SUM(G10:G26)</f>
        <v>0</v>
      </c>
      <c r="H27" s="88"/>
    </row>
    <row r="30" spans="1:8" ht="15.5" x14ac:dyDescent="0.35">
      <c r="A30" s="79" t="s">
        <v>182</v>
      </c>
    </row>
    <row r="31" spans="1:8" ht="15.5" x14ac:dyDescent="0.35">
      <c r="A31" s="79"/>
    </row>
    <row r="32" spans="1:8" x14ac:dyDescent="0.35">
      <c r="A32" s="80"/>
      <c r="B32" s="80" t="s">
        <v>21</v>
      </c>
      <c r="C32" s="80" t="s">
        <v>22</v>
      </c>
      <c r="D32" s="81" t="s">
        <v>23</v>
      </c>
      <c r="E32" s="80" t="s">
        <v>24</v>
      </c>
      <c r="F32" s="82" t="s">
        <v>25</v>
      </c>
      <c r="G32" s="83" t="s">
        <v>26</v>
      </c>
    </row>
    <row r="33" spans="1:8" x14ac:dyDescent="0.35">
      <c r="A33" s="1">
        <v>1</v>
      </c>
      <c r="B33" s="1" t="s">
        <v>183</v>
      </c>
      <c r="C33" s="89" t="s">
        <v>184</v>
      </c>
      <c r="D33" s="34" t="s">
        <v>16</v>
      </c>
      <c r="E33" s="84">
        <v>22</v>
      </c>
      <c r="F33" s="90"/>
      <c r="G33" s="85">
        <f>E33*F33</f>
        <v>0</v>
      </c>
    </row>
    <row r="34" spans="1:8" x14ac:dyDescent="0.35">
      <c r="A34" s="1">
        <f>A33+1</f>
        <v>2</v>
      </c>
      <c r="B34" s="1" t="s">
        <v>183</v>
      </c>
      <c r="C34" s="89" t="s">
        <v>185</v>
      </c>
      <c r="D34" s="34" t="s">
        <v>16</v>
      </c>
      <c r="E34" s="84">
        <v>22</v>
      </c>
      <c r="F34" s="90"/>
      <c r="G34" s="85">
        <f>E34*F34</f>
        <v>0</v>
      </c>
    </row>
    <row r="35" spans="1:8" x14ac:dyDescent="0.35">
      <c r="A35" s="1">
        <f t="shared" ref="A35:A37" si="2">A34+1</f>
        <v>3</v>
      </c>
      <c r="B35" s="1" t="s">
        <v>183</v>
      </c>
      <c r="C35" s="89" t="s">
        <v>186</v>
      </c>
      <c r="D35" s="34" t="s">
        <v>16</v>
      </c>
      <c r="E35" s="84">
        <v>3</v>
      </c>
      <c r="F35" s="90"/>
      <c r="G35" s="86">
        <f>E35*F35</f>
        <v>0</v>
      </c>
    </row>
    <row r="36" spans="1:8" x14ac:dyDescent="0.35">
      <c r="A36" s="1">
        <f t="shared" si="2"/>
        <v>4</v>
      </c>
      <c r="B36" s="1" t="s">
        <v>192</v>
      </c>
      <c r="C36" s="89"/>
      <c r="D36" s="34" t="s">
        <v>16</v>
      </c>
      <c r="E36" s="84">
        <v>47</v>
      </c>
      <c r="F36" s="90"/>
      <c r="G36" s="86">
        <f t="shared" ref="G36:G39" si="3">E36*F36</f>
        <v>0</v>
      </c>
    </row>
    <row r="37" spans="1:8" x14ac:dyDescent="0.35">
      <c r="A37" s="1">
        <f t="shared" si="2"/>
        <v>5</v>
      </c>
      <c r="B37" s="1" t="s">
        <v>189</v>
      </c>
      <c r="C37" s="89" t="s">
        <v>188</v>
      </c>
      <c r="D37" s="34" t="s">
        <v>187</v>
      </c>
      <c r="E37" s="84">
        <v>340</v>
      </c>
      <c r="F37" s="90"/>
      <c r="G37" s="86">
        <f t="shared" si="3"/>
        <v>0</v>
      </c>
    </row>
    <row r="38" spans="1:8" x14ac:dyDescent="0.35">
      <c r="A38" s="1">
        <v>6</v>
      </c>
      <c r="B38" s="1" t="s">
        <v>190</v>
      </c>
      <c r="C38" s="1"/>
      <c r="D38" s="34"/>
      <c r="E38" s="84">
        <v>1</v>
      </c>
      <c r="F38" s="90"/>
      <c r="G38" s="86">
        <f t="shared" si="3"/>
        <v>0</v>
      </c>
    </row>
    <row r="39" spans="1:8" x14ac:dyDescent="0.35">
      <c r="A39" s="1">
        <v>7</v>
      </c>
      <c r="B39" s="1" t="s">
        <v>191</v>
      </c>
      <c r="C39" s="1"/>
      <c r="D39" s="34"/>
      <c r="E39" s="84">
        <v>1</v>
      </c>
      <c r="F39" s="90"/>
      <c r="G39" s="86">
        <f t="shared" si="3"/>
        <v>0</v>
      </c>
    </row>
    <row r="40" spans="1:8" x14ac:dyDescent="0.35">
      <c r="A40" s="87"/>
      <c r="B40" s="80" t="s">
        <v>20</v>
      </c>
      <c r="C40" s="80"/>
      <c r="D40" s="81"/>
      <c r="E40" s="80"/>
      <c r="F40" s="82"/>
      <c r="G40" s="83">
        <f>SUM(G33:G39)</f>
        <v>0</v>
      </c>
      <c r="H40" s="88"/>
    </row>
  </sheetData>
  <sheetProtection algorithmName="SHA-512" hashValue="f/qCeeRpQK39ypZU/ud0t/p+6hHJTUBWJIUkHq6UpvgW+rqaLLKHm+YIRXpjtzjmUNGQFOi/LBzpZ5FYEZSlRw==" saltValue="e43cuaHDGXYat1z3kbPb+Q==" spinCount="100000" sheet="1" objects="1" scenarios="1" formatCells="0" formatColumns="0" selectLockedCells="1"/>
  <mergeCells count="2">
    <mergeCell ref="A2:G2"/>
    <mergeCell ref="A4:G4"/>
  </mergeCells>
  <pageMargins left="0.31496062992125984" right="0.31496062992125984" top="0.35433070866141736" bottom="0.35433070866141736" header="0.31496062992125984" footer="0.31496062992125984"/>
  <pageSetup paperSize="9" scale="8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D2BE-AACF-4D8D-BFD2-C512CA476059}">
  <sheetPr>
    <pageSetUpPr fitToPage="1"/>
  </sheetPr>
  <dimension ref="A1:K78"/>
  <sheetViews>
    <sheetView view="pageBreakPreview" zoomScaleNormal="100" zoomScaleSheetLayoutView="100" workbookViewId="0">
      <selection activeCell="F9" sqref="F9"/>
    </sheetView>
  </sheetViews>
  <sheetFormatPr defaultRowHeight="14.5" x14ac:dyDescent="0.35"/>
  <cols>
    <col min="1" max="1" width="6.453125" customWidth="1"/>
    <col min="2" max="2" width="44.26953125" style="14" customWidth="1"/>
    <col min="4" max="4" width="9.1796875" style="13"/>
    <col min="5" max="7" width="8.7265625" style="66"/>
  </cols>
  <sheetData>
    <row r="1" spans="1:11" s="29" customFormat="1" ht="21" x14ac:dyDescent="0.35">
      <c r="A1" s="30"/>
      <c r="B1" s="31"/>
      <c r="C1" s="31"/>
      <c r="F1" s="75" t="s">
        <v>242</v>
      </c>
      <c r="G1" s="31"/>
      <c r="I1" s="75"/>
      <c r="K1" s="32"/>
    </row>
    <row r="2" spans="1:11" s="29" customFormat="1" ht="23.5" customHeight="1" x14ac:dyDescent="0.35">
      <c r="A2" s="154" t="s">
        <v>221</v>
      </c>
      <c r="B2" s="154"/>
      <c r="C2" s="154"/>
      <c r="D2" s="154"/>
      <c r="E2" s="154"/>
      <c r="F2" s="154"/>
      <c r="G2" s="154"/>
      <c r="H2" s="76"/>
      <c r="I2" s="76"/>
      <c r="K2" s="32"/>
    </row>
    <row r="3" spans="1:11" s="29" customFormat="1" x14ac:dyDescent="0.35">
      <c r="A3" s="33"/>
      <c r="B3" s="33"/>
      <c r="C3" s="33"/>
      <c r="D3" s="33"/>
      <c r="E3" s="33"/>
      <c r="F3" s="33"/>
      <c r="G3" s="33"/>
      <c r="H3" s="33"/>
      <c r="I3" s="33"/>
      <c r="K3" s="32"/>
    </row>
    <row r="4" spans="1:11" s="29" customFormat="1" ht="44.5" customHeight="1" x14ac:dyDescent="0.35">
      <c r="A4" s="154" t="s">
        <v>243</v>
      </c>
      <c r="B4" s="154"/>
      <c r="C4" s="154"/>
      <c r="D4" s="154"/>
      <c r="E4" s="154"/>
      <c r="F4" s="154"/>
      <c r="G4" s="154"/>
      <c r="H4" s="76"/>
      <c r="I4" s="76"/>
      <c r="K4" s="32"/>
    </row>
    <row r="6" spans="1:11" s="72" customFormat="1" ht="21" x14ac:dyDescent="0.35">
      <c r="A6" s="69" t="s">
        <v>230</v>
      </c>
      <c r="B6" s="252" t="s">
        <v>231</v>
      </c>
      <c r="C6" s="253"/>
      <c r="D6" s="69" t="s">
        <v>232</v>
      </c>
      <c r="E6" s="70" t="s">
        <v>233</v>
      </c>
      <c r="F6" s="70" t="s">
        <v>234</v>
      </c>
      <c r="G6" s="70" t="s">
        <v>235</v>
      </c>
      <c r="H6" s="71"/>
    </row>
    <row r="7" spans="1:11" ht="14.5" customHeight="1" x14ac:dyDescent="0.35">
      <c r="A7" s="254" t="s">
        <v>123</v>
      </c>
      <c r="B7" s="254"/>
      <c r="C7" s="254"/>
      <c r="D7" s="43"/>
      <c r="E7" s="54"/>
      <c r="F7" s="54"/>
      <c r="G7" s="54"/>
      <c r="H7" s="43"/>
    </row>
    <row r="8" spans="1:11" ht="14.5" customHeight="1" x14ac:dyDescent="0.35">
      <c r="A8" s="255" t="s">
        <v>124</v>
      </c>
      <c r="B8" s="255"/>
      <c r="C8" s="255"/>
      <c r="D8" s="45"/>
      <c r="E8" s="55"/>
      <c r="F8" s="55"/>
      <c r="G8" s="55"/>
      <c r="H8" s="45"/>
    </row>
    <row r="9" spans="1:11" x14ac:dyDescent="0.35">
      <c r="A9" s="17">
        <v>1</v>
      </c>
      <c r="B9" s="229" t="s">
        <v>125</v>
      </c>
      <c r="C9" s="230"/>
      <c r="D9" s="19" t="s">
        <v>126</v>
      </c>
      <c r="E9" s="56">
        <v>3</v>
      </c>
      <c r="F9" s="94"/>
      <c r="G9" s="67">
        <f>E9*F9</f>
        <v>0</v>
      </c>
      <c r="H9" s="16"/>
    </row>
    <row r="10" spans="1:11" x14ac:dyDescent="0.35">
      <c r="A10" s="17">
        <v>2</v>
      </c>
      <c r="B10" s="229" t="s">
        <v>127</v>
      </c>
      <c r="C10" s="230"/>
      <c r="D10" s="20" t="s">
        <v>128</v>
      </c>
      <c r="E10" s="56">
        <v>1</v>
      </c>
      <c r="F10" s="94"/>
      <c r="G10" s="67">
        <f t="shared" ref="G10:G11" si="0">E10*F10</f>
        <v>0</v>
      </c>
      <c r="H10" s="16"/>
    </row>
    <row r="11" spans="1:11" x14ac:dyDescent="0.35">
      <c r="A11" s="21">
        <v>3</v>
      </c>
      <c r="B11" s="227" t="s">
        <v>129</v>
      </c>
      <c r="C11" s="228"/>
      <c r="D11" s="22" t="s">
        <v>130</v>
      </c>
      <c r="E11" s="57">
        <v>1</v>
      </c>
      <c r="F11" s="94"/>
      <c r="G11" s="67">
        <f t="shared" si="0"/>
        <v>0</v>
      </c>
      <c r="H11" s="16"/>
    </row>
    <row r="12" spans="1:11" ht="14.5" customHeight="1" x14ac:dyDescent="0.35">
      <c r="A12" s="251" t="s">
        <v>131</v>
      </c>
      <c r="B12" s="251"/>
      <c r="C12" s="251"/>
      <c r="D12" s="44"/>
      <c r="E12" s="58"/>
      <c r="F12" s="58"/>
      <c r="G12" s="58"/>
      <c r="H12" s="44"/>
    </row>
    <row r="13" spans="1:11" ht="27.5" customHeight="1" x14ac:dyDescent="0.35">
      <c r="A13" s="17">
        <v>4</v>
      </c>
      <c r="B13" s="231" t="s">
        <v>132</v>
      </c>
      <c r="C13" s="232"/>
      <c r="D13" s="20" t="s">
        <v>128</v>
      </c>
      <c r="E13" s="56">
        <v>1</v>
      </c>
      <c r="F13" s="94"/>
      <c r="G13" s="67">
        <f t="shared" ref="G13:G16" si="1">E13*F13</f>
        <v>0</v>
      </c>
      <c r="H13" s="16"/>
    </row>
    <row r="14" spans="1:11" x14ac:dyDescent="0.35">
      <c r="A14" s="17">
        <v>5</v>
      </c>
      <c r="B14" s="256" t="s">
        <v>181</v>
      </c>
      <c r="C14" s="232"/>
      <c r="D14" s="20" t="s">
        <v>126</v>
      </c>
      <c r="E14" s="56">
        <v>1</v>
      </c>
      <c r="F14" s="94"/>
      <c r="G14" s="67">
        <f t="shared" si="1"/>
        <v>0</v>
      </c>
      <c r="H14" s="16"/>
    </row>
    <row r="15" spans="1:11" x14ac:dyDescent="0.35">
      <c r="A15" s="21">
        <v>6</v>
      </c>
      <c r="B15" s="227" t="s">
        <v>133</v>
      </c>
      <c r="C15" s="228"/>
      <c r="D15" s="22" t="s">
        <v>134</v>
      </c>
      <c r="E15" s="57">
        <v>1</v>
      </c>
      <c r="F15" s="94"/>
      <c r="G15" s="67">
        <f t="shared" si="1"/>
        <v>0</v>
      </c>
      <c r="H15" s="16"/>
    </row>
    <row r="16" spans="1:11" x14ac:dyDescent="0.35">
      <c r="A16" s="21">
        <v>7</v>
      </c>
      <c r="B16" s="227" t="s">
        <v>129</v>
      </c>
      <c r="C16" s="228"/>
      <c r="D16" s="22" t="s">
        <v>130</v>
      </c>
      <c r="E16" s="57">
        <v>1</v>
      </c>
      <c r="F16" s="94"/>
      <c r="G16" s="67">
        <f t="shared" si="1"/>
        <v>0</v>
      </c>
      <c r="H16" s="16"/>
    </row>
    <row r="17" spans="1:8" x14ac:dyDescent="0.35">
      <c r="A17" s="247" t="s">
        <v>228</v>
      </c>
      <c r="B17" s="248"/>
      <c r="C17" s="248"/>
      <c r="D17" s="44"/>
      <c r="E17" s="58"/>
      <c r="F17" s="58"/>
      <c r="G17" s="58"/>
      <c r="H17" s="44"/>
    </row>
    <row r="18" spans="1:8" x14ac:dyDescent="0.35">
      <c r="A18" s="249" t="s">
        <v>229</v>
      </c>
      <c r="B18" s="250"/>
      <c r="C18" s="250"/>
      <c r="D18" s="48"/>
      <c r="E18" s="59"/>
      <c r="F18" s="59"/>
      <c r="G18" s="67">
        <f t="shared" ref="G18:G57" si="2">E18*F18</f>
        <v>0</v>
      </c>
      <c r="H18" s="44"/>
    </row>
    <row r="19" spans="1:8" x14ac:dyDescent="0.35">
      <c r="A19" s="49">
        <v>8</v>
      </c>
      <c r="B19" s="226" t="s">
        <v>135</v>
      </c>
      <c r="C19" s="226"/>
      <c r="D19" s="38" t="s">
        <v>136</v>
      </c>
      <c r="E19" s="60">
        <v>50</v>
      </c>
      <c r="F19" s="95"/>
      <c r="G19" s="67">
        <f t="shared" si="2"/>
        <v>0</v>
      </c>
      <c r="H19" s="16"/>
    </row>
    <row r="20" spans="1:8" x14ac:dyDescent="0.35">
      <c r="A20" s="36">
        <v>9</v>
      </c>
      <c r="B20" s="237" t="s">
        <v>137</v>
      </c>
      <c r="C20" s="237"/>
      <c r="D20" s="37" t="s">
        <v>138</v>
      </c>
      <c r="E20" s="61">
        <v>50</v>
      </c>
      <c r="F20" s="95"/>
      <c r="G20" s="67">
        <f t="shared" si="2"/>
        <v>0</v>
      </c>
      <c r="H20" s="16"/>
    </row>
    <row r="21" spans="1:8" x14ac:dyDescent="0.35">
      <c r="A21" s="49">
        <v>10</v>
      </c>
      <c r="B21" s="226" t="s">
        <v>139</v>
      </c>
      <c r="C21" s="226"/>
      <c r="D21" s="38" t="s">
        <v>136</v>
      </c>
      <c r="E21" s="60">
        <v>150</v>
      </c>
      <c r="F21" s="95"/>
      <c r="G21" s="67">
        <f t="shared" si="2"/>
        <v>0</v>
      </c>
      <c r="H21" s="16"/>
    </row>
    <row r="22" spans="1:8" x14ac:dyDescent="0.35">
      <c r="A22" s="49">
        <v>11</v>
      </c>
      <c r="B22" s="226" t="s">
        <v>140</v>
      </c>
      <c r="C22" s="226"/>
      <c r="D22" s="38" t="s">
        <v>136</v>
      </c>
      <c r="E22" s="60">
        <v>200</v>
      </c>
      <c r="F22" s="95"/>
      <c r="G22" s="67">
        <f t="shared" si="2"/>
        <v>0</v>
      </c>
      <c r="H22" s="16"/>
    </row>
    <row r="23" spans="1:8" x14ac:dyDescent="0.35">
      <c r="A23" s="49">
        <v>12</v>
      </c>
      <c r="B23" s="226" t="s">
        <v>141</v>
      </c>
      <c r="C23" s="226"/>
      <c r="D23" s="38" t="s">
        <v>136</v>
      </c>
      <c r="E23" s="60">
        <v>60</v>
      </c>
      <c r="F23" s="95"/>
      <c r="G23" s="67">
        <f t="shared" si="2"/>
        <v>0</v>
      </c>
      <c r="H23" s="16"/>
    </row>
    <row r="24" spans="1:8" x14ac:dyDescent="0.35">
      <c r="A24" s="36">
        <v>13</v>
      </c>
      <c r="B24" s="237" t="s">
        <v>142</v>
      </c>
      <c r="C24" s="237"/>
      <c r="D24" s="37" t="s">
        <v>138</v>
      </c>
      <c r="E24" s="61">
        <v>410</v>
      </c>
      <c r="F24" s="95"/>
      <c r="G24" s="67">
        <f t="shared" si="2"/>
        <v>0</v>
      </c>
      <c r="H24" s="16"/>
    </row>
    <row r="25" spans="1:8" x14ac:dyDescent="0.35">
      <c r="A25" s="49">
        <v>14</v>
      </c>
      <c r="B25" s="238" t="s">
        <v>143</v>
      </c>
      <c r="C25" s="238"/>
      <c r="D25" s="38" t="s">
        <v>136</v>
      </c>
      <c r="E25" s="60">
        <v>1000</v>
      </c>
      <c r="F25" s="95"/>
      <c r="G25" s="67">
        <f t="shared" si="2"/>
        <v>0</v>
      </c>
      <c r="H25" s="16"/>
    </row>
    <row r="26" spans="1:8" x14ac:dyDescent="0.35">
      <c r="A26" s="36">
        <v>15</v>
      </c>
      <c r="B26" s="237" t="s">
        <v>144</v>
      </c>
      <c r="C26" s="237"/>
      <c r="D26" s="37" t="s">
        <v>138</v>
      </c>
      <c r="E26" s="61">
        <v>1000</v>
      </c>
      <c r="F26" s="95"/>
      <c r="G26" s="67">
        <f t="shared" si="2"/>
        <v>0</v>
      </c>
      <c r="H26" s="16"/>
    </row>
    <row r="27" spans="1:8" x14ac:dyDescent="0.35">
      <c r="A27" s="49">
        <v>16</v>
      </c>
      <c r="B27" s="226" t="s">
        <v>145</v>
      </c>
      <c r="C27" s="226"/>
      <c r="D27" s="38" t="s">
        <v>136</v>
      </c>
      <c r="E27" s="60">
        <v>1200</v>
      </c>
      <c r="F27" s="95"/>
      <c r="G27" s="67">
        <f t="shared" si="2"/>
        <v>0</v>
      </c>
      <c r="H27" s="16"/>
    </row>
    <row r="28" spans="1:8" x14ac:dyDescent="0.35">
      <c r="A28" s="36">
        <v>17</v>
      </c>
      <c r="B28" s="237" t="s">
        <v>146</v>
      </c>
      <c r="C28" s="237"/>
      <c r="D28" s="37" t="s">
        <v>138</v>
      </c>
      <c r="E28" s="61">
        <v>1200</v>
      </c>
      <c r="F28" s="95"/>
      <c r="G28" s="67">
        <f t="shared" si="2"/>
        <v>0</v>
      </c>
      <c r="H28" s="16"/>
    </row>
    <row r="29" spans="1:8" x14ac:dyDescent="0.35">
      <c r="A29" s="49">
        <v>18</v>
      </c>
      <c r="B29" s="226" t="s">
        <v>147</v>
      </c>
      <c r="C29" s="226"/>
      <c r="D29" s="38" t="s">
        <v>126</v>
      </c>
      <c r="E29" s="60">
        <v>350</v>
      </c>
      <c r="F29" s="95"/>
      <c r="G29" s="67">
        <f t="shared" si="2"/>
        <v>0</v>
      </c>
      <c r="H29" s="16"/>
    </row>
    <row r="30" spans="1:8" x14ac:dyDescent="0.35">
      <c r="A30" s="49">
        <v>19</v>
      </c>
      <c r="B30" s="226" t="s">
        <v>148</v>
      </c>
      <c r="C30" s="226"/>
      <c r="D30" s="38" t="s">
        <v>126</v>
      </c>
      <c r="E30" s="60">
        <v>200</v>
      </c>
      <c r="F30" s="95"/>
      <c r="G30" s="67">
        <f t="shared" si="2"/>
        <v>0</v>
      </c>
      <c r="H30" s="16"/>
    </row>
    <row r="31" spans="1:8" x14ac:dyDescent="0.35">
      <c r="A31" s="40"/>
      <c r="B31" s="239" t="s">
        <v>149</v>
      </c>
      <c r="C31" s="239"/>
      <c r="D31" s="40"/>
      <c r="E31" s="62"/>
      <c r="F31" s="95"/>
      <c r="G31" s="67">
        <f t="shared" si="2"/>
        <v>0</v>
      </c>
      <c r="H31" s="16"/>
    </row>
    <row r="32" spans="1:8" ht="32.25" customHeight="1" x14ac:dyDescent="0.35">
      <c r="A32" s="50">
        <v>20</v>
      </c>
      <c r="B32" s="240" t="s">
        <v>180</v>
      </c>
      <c r="C32" s="238"/>
      <c r="D32" s="51" t="s">
        <v>126</v>
      </c>
      <c r="E32" s="60">
        <v>26</v>
      </c>
      <c r="F32" s="95"/>
      <c r="G32" s="67">
        <f t="shared" si="2"/>
        <v>0</v>
      </c>
      <c r="H32" s="16"/>
    </row>
    <row r="33" spans="1:8" ht="30" customHeight="1" x14ac:dyDescent="0.35">
      <c r="A33" s="52">
        <v>21</v>
      </c>
      <c r="B33" s="238" t="s">
        <v>150</v>
      </c>
      <c r="C33" s="238"/>
      <c r="D33" s="53" t="s">
        <v>126</v>
      </c>
      <c r="E33" s="60">
        <v>28</v>
      </c>
      <c r="F33" s="95"/>
      <c r="G33" s="67">
        <f t="shared" si="2"/>
        <v>0</v>
      </c>
      <c r="H33" s="16"/>
    </row>
    <row r="34" spans="1:8" ht="24" customHeight="1" x14ac:dyDescent="0.35">
      <c r="A34" s="46">
        <v>22</v>
      </c>
      <c r="B34" s="241" t="s">
        <v>179</v>
      </c>
      <c r="C34" s="242"/>
      <c r="D34" s="47" t="s">
        <v>126</v>
      </c>
      <c r="E34" s="63">
        <v>8</v>
      </c>
      <c r="F34" s="96"/>
      <c r="G34" s="67">
        <f t="shared" si="2"/>
        <v>0</v>
      </c>
      <c r="H34" s="16"/>
    </row>
    <row r="35" spans="1:8" x14ac:dyDescent="0.35">
      <c r="A35" s="21">
        <v>23</v>
      </c>
      <c r="B35" s="227" t="s">
        <v>151</v>
      </c>
      <c r="C35" s="228"/>
      <c r="D35" s="15" t="s">
        <v>134</v>
      </c>
      <c r="E35" s="57">
        <v>62</v>
      </c>
      <c r="F35" s="94"/>
      <c r="G35" s="67">
        <f t="shared" si="2"/>
        <v>0</v>
      </c>
      <c r="H35" s="16"/>
    </row>
    <row r="36" spans="1:8" x14ac:dyDescent="0.35">
      <c r="A36" s="17">
        <v>24</v>
      </c>
      <c r="B36" s="229" t="s">
        <v>152</v>
      </c>
      <c r="C36" s="230"/>
      <c r="D36" s="23" t="s">
        <v>126</v>
      </c>
      <c r="E36" s="56">
        <v>84</v>
      </c>
      <c r="F36" s="94"/>
      <c r="G36" s="67">
        <f t="shared" si="2"/>
        <v>0</v>
      </c>
      <c r="H36" s="16"/>
    </row>
    <row r="37" spans="1:8" x14ac:dyDescent="0.35">
      <c r="A37" s="18"/>
      <c r="B37" s="233" t="s">
        <v>153</v>
      </c>
      <c r="C37" s="234"/>
      <c r="D37" s="18"/>
      <c r="E37" s="64"/>
      <c r="F37" s="94"/>
      <c r="G37" s="67">
        <f t="shared" si="2"/>
        <v>0</v>
      </c>
      <c r="H37" s="16"/>
    </row>
    <row r="38" spans="1:8" x14ac:dyDescent="0.35">
      <c r="A38" s="24">
        <v>25</v>
      </c>
      <c r="B38" s="235" t="s">
        <v>154</v>
      </c>
      <c r="C38" s="236"/>
      <c r="D38" s="25" t="s">
        <v>126</v>
      </c>
      <c r="E38" s="56">
        <v>7</v>
      </c>
      <c r="F38" s="94"/>
      <c r="G38" s="67">
        <f t="shared" si="2"/>
        <v>0</v>
      </c>
      <c r="H38" s="16"/>
    </row>
    <row r="39" spans="1:8" x14ac:dyDescent="0.35">
      <c r="A39" s="21">
        <v>26</v>
      </c>
      <c r="B39" s="227" t="s">
        <v>155</v>
      </c>
      <c r="C39" s="228"/>
      <c r="D39" s="15" t="s">
        <v>134</v>
      </c>
      <c r="E39" s="57">
        <v>7</v>
      </c>
      <c r="F39" s="94"/>
      <c r="G39" s="67">
        <f t="shared" si="2"/>
        <v>0</v>
      </c>
      <c r="H39" s="16"/>
    </row>
    <row r="40" spans="1:8" x14ac:dyDescent="0.35">
      <c r="A40" s="17">
        <v>27</v>
      </c>
      <c r="B40" s="229" t="s">
        <v>156</v>
      </c>
      <c r="C40" s="230"/>
      <c r="D40" s="23" t="s">
        <v>136</v>
      </c>
      <c r="E40" s="56">
        <v>90</v>
      </c>
      <c r="F40" s="94"/>
      <c r="G40" s="67">
        <f t="shared" si="2"/>
        <v>0</v>
      </c>
      <c r="H40" s="16"/>
    </row>
    <row r="41" spans="1:8" x14ac:dyDescent="0.35">
      <c r="A41" s="21">
        <v>28</v>
      </c>
      <c r="B41" s="227" t="s">
        <v>157</v>
      </c>
      <c r="C41" s="228"/>
      <c r="D41" s="15" t="s">
        <v>138</v>
      </c>
      <c r="E41" s="57">
        <v>90</v>
      </c>
      <c r="F41" s="94"/>
      <c r="G41" s="67">
        <f t="shared" si="2"/>
        <v>0</v>
      </c>
      <c r="H41" s="16"/>
    </row>
    <row r="42" spans="1:8" x14ac:dyDescent="0.35">
      <c r="A42" s="17">
        <v>29</v>
      </c>
      <c r="B42" s="229" t="s">
        <v>158</v>
      </c>
      <c r="C42" s="230"/>
      <c r="D42" s="23" t="s">
        <v>136</v>
      </c>
      <c r="E42" s="56">
        <v>40</v>
      </c>
      <c r="F42" s="94"/>
      <c r="G42" s="67">
        <f t="shared" si="2"/>
        <v>0</v>
      </c>
      <c r="H42" s="16"/>
    </row>
    <row r="43" spans="1:8" x14ac:dyDescent="0.35">
      <c r="A43" s="21">
        <v>30</v>
      </c>
      <c r="B43" s="227" t="s">
        <v>159</v>
      </c>
      <c r="C43" s="228"/>
      <c r="D43" s="15" t="s">
        <v>138</v>
      </c>
      <c r="E43" s="57">
        <v>40</v>
      </c>
      <c r="F43" s="94"/>
      <c r="G43" s="67">
        <f t="shared" si="2"/>
        <v>0</v>
      </c>
      <c r="H43" s="16"/>
    </row>
    <row r="44" spans="1:8" ht="23.25" customHeight="1" x14ac:dyDescent="0.35">
      <c r="A44" s="24">
        <v>31</v>
      </c>
      <c r="B44" s="231" t="s">
        <v>160</v>
      </c>
      <c r="C44" s="232"/>
      <c r="D44" s="25" t="s">
        <v>136</v>
      </c>
      <c r="E44" s="56">
        <v>12</v>
      </c>
      <c r="F44" s="94"/>
      <c r="G44" s="67">
        <f t="shared" si="2"/>
        <v>0</v>
      </c>
      <c r="H44" s="16"/>
    </row>
    <row r="45" spans="1:8" x14ac:dyDescent="0.35">
      <c r="A45" s="21">
        <v>32</v>
      </c>
      <c r="B45" s="227" t="s">
        <v>161</v>
      </c>
      <c r="C45" s="228"/>
      <c r="D45" s="15" t="s">
        <v>138</v>
      </c>
      <c r="E45" s="57">
        <v>12</v>
      </c>
      <c r="F45" s="94"/>
      <c r="G45" s="67">
        <f t="shared" si="2"/>
        <v>0</v>
      </c>
      <c r="H45" s="16"/>
    </row>
    <row r="46" spans="1:8" ht="25.5" customHeight="1" x14ac:dyDescent="0.35">
      <c r="A46" s="24">
        <v>33</v>
      </c>
      <c r="B46" s="231" t="s">
        <v>162</v>
      </c>
      <c r="C46" s="232"/>
      <c r="D46" s="25" t="s">
        <v>126</v>
      </c>
      <c r="E46" s="56">
        <v>7</v>
      </c>
      <c r="F46" s="94"/>
      <c r="G46" s="67">
        <f t="shared" si="2"/>
        <v>0</v>
      </c>
      <c r="H46" s="16"/>
    </row>
    <row r="47" spans="1:8" x14ac:dyDescent="0.35">
      <c r="A47" s="21">
        <v>34</v>
      </c>
      <c r="B47" s="227" t="s">
        <v>163</v>
      </c>
      <c r="C47" s="228"/>
      <c r="D47" s="15" t="s">
        <v>134</v>
      </c>
      <c r="E47" s="57">
        <v>7</v>
      </c>
      <c r="F47" s="94"/>
      <c r="G47" s="67">
        <f t="shared" si="2"/>
        <v>0</v>
      </c>
      <c r="H47" s="16"/>
    </row>
    <row r="48" spans="1:8" ht="28.5" customHeight="1" x14ac:dyDescent="0.35">
      <c r="A48" s="24">
        <v>35</v>
      </c>
      <c r="B48" s="231" t="s">
        <v>164</v>
      </c>
      <c r="C48" s="232"/>
      <c r="D48" s="20" t="s">
        <v>126</v>
      </c>
      <c r="E48" s="56">
        <v>80</v>
      </c>
      <c r="F48" s="94"/>
      <c r="G48" s="67">
        <f t="shared" si="2"/>
        <v>0</v>
      </c>
      <c r="H48" s="16"/>
    </row>
    <row r="49" spans="1:8" x14ac:dyDescent="0.35">
      <c r="A49" s="21">
        <v>36</v>
      </c>
      <c r="B49" s="227" t="s">
        <v>165</v>
      </c>
      <c r="C49" s="228"/>
      <c r="D49" s="22" t="s">
        <v>134</v>
      </c>
      <c r="E49" s="57">
        <v>80</v>
      </c>
      <c r="F49" s="94"/>
      <c r="G49" s="67">
        <f t="shared" si="2"/>
        <v>0</v>
      </c>
      <c r="H49" s="16"/>
    </row>
    <row r="50" spans="1:8" x14ac:dyDescent="0.35">
      <c r="A50" s="24">
        <v>37</v>
      </c>
      <c r="B50" s="231" t="s">
        <v>166</v>
      </c>
      <c r="C50" s="232"/>
      <c r="D50" s="20" t="s">
        <v>126</v>
      </c>
      <c r="E50" s="56">
        <v>12</v>
      </c>
      <c r="F50" s="94"/>
      <c r="G50" s="67">
        <f t="shared" si="2"/>
        <v>0</v>
      </c>
      <c r="H50" s="16"/>
    </row>
    <row r="51" spans="1:8" x14ac:dyDescent="0.35">
      <c r="A51" s="21">
        <v>38</v>
      </c>
      <c r="B51" s="227" t="s">
        <v>165</v>
      </c>
      <c r="C51" s="228"/>
      <c r="D51" s="22" t="s">
        <v>134</v>
      </c>
      <c r="E51" s="57">
        <v>12</v>
      </c>
      <c r="F51" s="94"/>
      <c r="G51" s="67">
        <f t="shared" si="2"/>
        <v>0</v>
      </c>
      <c r="H51" s="16"/>
    </row>
    <row r="52" spans="1:8" x14ac:dyDescent="0.35">
      <c r="A52" s="21">
        <v>39</v>
      </c>
      <c r="B52" s="227" t="s">
        <v>167</v>
      </c>
      <c r="C52" s="228"/>
      <c r="D52" s="22" t="s">
        <v>134</v>
      </c>
      <c r="E52" s="57">
        <v>2</v>
      </c>
      <c r="F52" s="94"/>
      <c r="G52" s="67">
        <f t="shared" si="2"/>
        <v>0</v>
      </c>
      <c r="H52" s="16"/>
    </row>
    <row r="53" spans="1:8" x14ac:dyDescent="0.35">
      <c r="A53" s="21">
        <v>40</v>
      </c>
      <c r="B53" s="227" t="s">
        <v>168</v>
      </c>
      <c r="C53" s="228"/>
      <c r="D53" s="22" t="s">
        <v>134</v>
      </c>
      <c r="E53" s="57">
        <v>8</v>
      </c>
      <c r="F53" s="94"/>
      <c r="G53" s="67">
        <f t="shared" si="2"/>
        <v>0</v>
      </c>
      <c r="H53" s="16"/>
    </row>
    <row r="54" spans="1:8" x14ac:dyDescent="0.35">
      <c r="A54" s="21">
        <v>41</v>
      </c>
      <c r="B54" s="227" t="s">
        <v>169</v>
      </c>
      <c r="C54" s="228"/>
      <c r="D54" s="22" t="s">
        <v>134</v>
      </c>
      <c r="E54" s="57">
        <v>50</v>
      </c>
      <c r="F54" s="94"/>
      <c r="G54" s="67">
        <f t="shared" si="2"/>
        <v>0</v>
      </c>
      <c r="H54" s="16"/>
    </row>
    <row r="55" spans="1:8" x14ac:dyDescent="0.35">
      <c r="A55" s="21">
        <v>42</v>
      </c>
      <c r="B55" s="227" t="s">
        <v>170</v>
      </c>
      <c r="C55" s="228"/>
      <c r="D55" s="22" t="s">
        <v>134</v>
      </c>
      <c r="E55" s="57">
        <v>150</v>
      </c>
      <c r="F55" s="94"/>
      <c r="G55" s="67">
        <f t="shared" si="2"/>
        <v>0</v>
      </c>
      <c r="H55" s="16"/>
    </row>
    <row r="56" spans="1:8" x14ac:dyDescent="0.35">
      <c r="A56" s="21">
        <v>43</v>
      </c>
      <c r="B56" s="227" t="s">
        <v>171</v>
      </c>
      <c r="C56" s="228"/>
      <c r="D56" s="26" t="s">
        <v>172</v>
      </c>
      <c r="E56" s="57">
        <v>12</v>
      </c>
      <c r="F56" s="94"/>
      <c r="G56" s="67">
        <f t="shared" si="2"/>
        <v>0</v>
      </c>
      <c r="H56" s="16"/>
    </row>
    <row r="57" spans="1:8" x14ac:dyDescent="0.35">
      <c r="A57" s="17">
        <v>44</v>
      </c>
      <c r="B57" s="229" t="s">
        <v>127</v>
      </c>
      <c r="C57" s="230"/>
      <c r="D57" s="27" t="s">
        <v>173</v>
      </c>
      <c r="E57" s="56">
        <v>1</v>
      </c>
      <c r="F57" s="94"/>
      <c r="G57" s="67">
        <f t="shared" si="2"/>
        <v>0</v>
      </c>
      <c r="H57" s="16"/>
    </row>
    <row r="58" spans="1:8" ht="14.5" customHeight="1" x14ac:dyDescent="0.35">
      <c r="A58" s="246" t="s">
        <v>174</v>
      </c>
      <c r="B58" s="246"/>
      <c r="C58" s="246"/>
      <c r="D58" s="43"/>
      <c r="E58" s="54"/>
      <c r="F58" s="54"/>
      <c r="G58" s="54"/>
    </row>
    <row r="59" spans="1:8" x14ac:dyDescent="0.35">
      <c r="A59" s="36">
        <v>45</v>
      </c>
      <c r="B59" s="226" t="s">
        <v>175</v>
      </c>
      <c r="C59" s="226"/>
      <c r="D59" s="39" t="s">
        <v>172</v>
      </c>
      <c r="E59" s="61">
        <v>48</v>
      </c>
      <c r="F59" s="95"/>
      <c r="G59" s="67">
        <f t="shared" ref="G59:G62" si="3">E59*F59</f>
        <v>0</v>
      </c>
    </row>
    <row r="60" spans="1:8" x14ac:dyDescent="0.35">
      <c r="A60" s="36">
        <v>46</v>
      </c>
      <c r="B60" s="226" t="s">
        <v>176</v>
      </c>
      <c r="C60" s="226"/>
      <c r="D60" s="39" t="s">
        <v>172</v>
      </c>
      <c r="E60" s="61">
        <v>40</v>
      </c>
      <c r="F60" s="95"/>
      <c r="G60" s="67">
        <f t="shared" si="3"/>
        <v>0</v>
      </c>
    </row>
    <row r="61" spans="1:8" x14ac:dyDescent="0.35">
      <c r="A61" s="36">
        <v>47</v>
      </c>
      <c r="B61" s="226" t="s">
        <v>177</v>
      </c>
      <c r="C61" s="226"/>
      <c r="D61" s="39" t="s">
        <v>172</v>
      </c>
      <c r="E61" s="61">
        <v>48</v>
      </c>
      <c r="F61" s="95"/>
      <c r="G61" s="67">
        <f t="shared" si="3"/>
        <v>0</v>
      </c>
    </row>
    <row r="62" spans="1:8" x14ac:dyDescent="0.35">
      <c r="A62" s="41">
        <v>48</v>
      </c>
      <c r="B62" s="226" t="s">
        <v>178</v>
      </c>
      <c r="C62" s="226"/>
      <c r="D62" s="42" t="s">
        <v>172</v>
      </c>
      <c r="E62" s="61">
        <v>40</v>
      </c>
      <c r="F62" s="95"/>
      <c r="G62" s="67">
        <f t="shared" si="3"/>
        <v>0</v>
      </c>
    </row>
    <row r="63" spans="1:8" ht="14.5" customHeight="1" x14ac:dyDescent="0.35">
      <c r="A63" s="243" t="s">
        <v>227</v>
      </c>
      <c r="B63" s="244"/>
      <c r="C63" s="245"/>
      <c r="D63" s="35"/>
      <c r="E63" s="65"/>
      <c r="F63" s="68"/>
      <c r="G63" s="65">
        <f>SUM(G9:G62)</f>
        <v>0</v>
      </c>
    </row>
    <row r="64" spans="1:8" x14ac:dyDescent="0.35">
      <c r="B64"/>
    </row>
    <row r="66" spans="2:2" x14ac:dyDescent="0.35">
      <c r="B66"/>
    </row>
    <row r="67" spans="2:2" x14ac:dyDescent="0.35">
      <c r="B67"/>
    </row>
    <row r="68" spans="2:2" x14ac:dyDescent="0.35">
      <c r="B68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</sheetData>
  <sheetProtection algorithmName="SHA-512" hashValue="lv5Kmfr9rY4mDaCQ0/ttegpphep7H0po7PEewtHEFFyKl3yryEXkBYFIWGVyJaEn9FrsYRIJg62ONUIcqpMx4g==" saltValue="/FTAPEJ0CfvJyHSNmbnDXQ==" spinCount="100000" sheet="1" objects="1" scenarios="1" formatCells="0" formatColumns="0" formatRows="0" selectLockedCells="1"/>
  <mergeCells count="60">
    <mergeCell ref="A2:G2"/>
    <mergeCell ref="A4:G4"/>
    <mergeCell ref="B10:C10"/>
    <mergeCell ref="A63:C63"/>
    <mergeCell ref="A58:C58"/>
    <mergeCell ref="A17:C17"/>
    <mergeCell ref="A18:C18"/>
    <mergeCell ref="A12:C12"/>
    <mergeCell ref="B6:C6"/>
    <mergeCell ref="B9:C9"/>
    <mergeCell ref="A7:C7"/>
    <mergeCell ref="A8:C8"/>
    <mergeCell ref="B23:C23"/>
    <mergeCell ref="B11:C11"/>
    <mergeCell ref="B13:C13"/>
    <mergeCell ref="B14:C14"/>
    <mergeCell ref="B15:C15"/>
    <mergeCell ref="B16:C16"/>
    <mergeCell ref="B19:C19"/>
    <mergeCell ref="B20:C20"/>
    <mergeCell ref="B21:C21"/>
    <mergeCell ref="B22:C2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8:C48"/>
    <mergeCell ref="B49:C49"/>
    <mergeCell ref="B50:C50"/>
    <mergeCell ref="B51:C51"/>
    <mergeCell ref="B52:C52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</mergeCells>
  <pageMargins left="0.31496062992125984" right="0.31496062992125984" top="0.35433070866141736" bottom="0.35433070866141736" header="0.31496062992125984" footer="0.31496062992125984"/>
  <pageSetup paperSize="9" scale="7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AC27-0D37-4C42-A546-9E1E9EB68F33}">
  <sheetPr>
    <pageSetUpPr fitToPage="1"/>
  </sheetPr>
  <dimension ref="A1:K34"/>
  <sheetViews>
    <sheetView view="pageBreakPreview" zoomScaleNormal="100" zoomScaleSheetLayoutView="100" workbookViewId="0">
      <selection activeCell="D9" sqref="D9"/>
    </sheetView>
  </sheetViews>
  <sheetFormatPr defaultRowHeight="14.5" x14ac:dyDescent="0.35"/>
  <cols>
    <col min="1" max="1" width="35.81640625" customWidth="1"/>
    <col min="2" max="2" width="18.36328125" style="28" customWidth="1"/>
    <col min="3" max="3" width="16.6328125" style="28" customWidth="1"/>
    <col min="4" max="4" width="18.36328125" customWidth="1"/>
  </cols>
  <sheetData>
    <row r="1" spans="1:11" s="29" customFormat="1" ht="21" x14ac:dyDescent="0.35">
      <c r="A1" s="30"/>
      <c r="B1" s="31"/>
      <c r="C1" s="31"/>
      <c r="D1" s="75" t="s">
        <v>242</v>
      </c>
      <c r="G1" s="31"/>
      <c r="I1" s="75"/>
      <c r="K1" s="32"/>
    </row>
    <row r="2" spans="1:11" s="29" customFormat="1" ht="23.5" customHeight="1" x14ac:dyDescent="0.35">
      <c r="A2" s="154" t="s">
        <v>221</v>
      </c>
      <c r="B2" s="154"/>
      <c r="C2" s="154"/>
      <c r="D2" s="154"/>
      <c r="E2" s="76"/>
      <c r="F2" s="76"/>
      <c r="G2" s="76"/>
      <c r="H2" s="76"/>
      <c r="I2" s="76"/>
      <c r="K2" s="32"/>
    </row>
    <row r="3" spans="1:11" s="29" customFormat="1" x14ac:dyDescent="0.35">
      <c r="A3" s="33"/>
      <c r="B3" s="33"/>
      <c r="C3" s="33"/>
      <c r="D3" s="33"/>
      <c r="E3" s="33"/>
      <c r="F3" s="33"/>
      <c r="G3" s="33"/>
      <c r="H3" s="33"/>
      <c r="I3" s="33"/>
      <c r="K3" s="32"/>
    </row>
    <row r="4" spans="1:11" s="29" customFormat="1" ht="44.5" customHeight="1" x14ac:dyDescent="0.35">
      <c r="A4" s="154" t="s">
        <v>243</v>
      </c>
      <c r="B4" s="154"/>
      <c r="C4" s="154"/>
      <c r="D4" s="154"/>
      <c r="E4" s="76"/>
      <c r="F4" s="76"/>
      <c r="G4" s="76"/>
      <c r="H4" s="76"/>
      <c r="I4" s="76"/>
      <c r="K4" s="32"/>
    </row>
    <row r="7" spans="1:11" s="2" customFormat="1" ht="32.5" customHeight="1" x14ac:dyDescent="0.35">
      <c r="A7" s="73" t="s">
        <v>237</v>
      </c>
      <c r="B7" s="3" t="s">
        <v>33</v>
      </c>
      <c r="C7" s="3" t="s">
        <v>34</v>
      </c>
      <c r="D7" s="3" t="s">
        <v>35</v>
      </c>
    </row>
    <row r="8" spans="1:11" x14ac:dyDescent="0.35">
      <c r="A8" s="74" t="s">
        <v>108</v>
      </c>
      <c r="B8" s="34"/>
      <c r="C8" s="34"/>
      <c r="D8" s="1"/>
    </row>
    <row r="9" spans="1:11" x14ac:dyDescent="0.35">
      <c r="A9" s="1" t="s">
        <v>109</v>
      </c>
      <c r="B9" s="34" t="s">
        <v>110</v>
      </c>
      <c r="C9" s="34" t="s">
        <v>39</v>
      </c>
      <c r="D9" s="91"/>
    </row>
    <row r="10" spans="1:11" x14ac:dyDescent="0.35">
      <c r="A10" s="1" t="s">
        <v>111</v>
      </c>
      <c r="B10" s="34" t="s">
        <v>112</v>
      </c>
      <c r="C10" s="34" t="s">
        <v>238</v>
      </c>
      <c r="D10" s="91"/>
    </row>
    <row r="11" spans="1:11" x14ac:dyDescent="0.35">
      <c r="A11" s="1" t="s">
        <v>115</v>
      </c>
      <c r="B11" s="34" t="s">
        <v>116</v>
      </c>
      <c r="C11" s="34" t="s">
        <v>39</v>
      </c>
      <c r="D11" s="91"/>
    </row>
    <row r="12" spans="1:11" x14ac:dyDescent="0.35">
      <c r="A12" s="1" t="s">
        <v>241</v>
      </c>
      <c r="B12" s="34" t="s">
        <v>240</v>
      </c>
      <c r="C12" s="34" t="s">
        <v>238</v>
      </c>
      <c r="D12" s="91"/>
    </row>
    <row r="13" spans="1:11" x14ac:dyDescent="0.35">
      <c r="A13" s="1" t="s">
        <v>117</v>
      </c>
      <c r="B13" s="34">
        <v>70</v>
      </c>
      <c r="C13" s="34" t="s">
        <v>238</v>
      </c>
      <c r="D13" s="91"/>
    </row>
    <row r="14" spans="1:11" x14ac:dyDescent="0.35">
      <c r="A14" s="1" t="s">
        <v>118</v>
      </c>
      <c r="B14" s="34" t="s">
        <v>119</v>
      </c>
      <c r="C14" s="34" t="s">
        <v>39</v>
      </c>
      <c r="D14" s="91"/>
    </row>
    <row r="15" spans="1:11" x14ac:dyDescent="0.35">
      <c r="A15" s="1" t="s">
        <v>120</v>
      </c>
      <c r="B15" s="34" t="s">
        <v>38</v>
      </c>
      <c r="C15" s="34" t="s">
        <v>39</v>
      </c>
      <c r="D15" s="91"/>
    </row>
    <row r="16" spans="1:11" x14ac:dyDescent="0.35">
      <c r="A16" s="1" t="s">
        <v>121</v>
      </c>
      <c r="B16" s="34" t="s">
        <v>38</v>
      </c>
      <c r="C16" s="34"/>
      <c r="D16" s="91"/>
    </row>
    <row r="17" spans="1:4" x14ac:dyDescent="0.35">
      <c r="A17" s="1" t="s">
        <v>122</v>
      </c>
      <c r="B17" s="34" t="s">
        <v>38</v>
      </c>
      <c r="C17" s="34"/>
      <c r="D17" s="91"/>
    </row>
    <row r="18" spans="1:4" x14ac:dyDescent="0.35">
      <c r="A18" s="224" t="s">
        <v>239</v>
      </c>
      <c r="B18" s="225"/>
      <c r="C18" s="10"/>
      <c r="D18" s="92"/>
    </row>
    <row r="19" spans="1:4" x14ac:dyDescent="0.35">
      <c r="A19" s="216" t="s">
        <v>107</v>
      </c>
      <c r="B19" s="217"/>
      <c r="C19" s="257"/>
      <c r="D19" s="257"/>
    </row>
    <row r="22" spans="1:4" s="2" customFormat="1" ht="32.5" customHeight="1" x14ac:dyDescent="0.35">
      <c r="A22" s="73" t="s">
        <v>237</v>
      </c>
      <c r="B22" s="3" t="s">
        <v>33</v>
      </c>
      <c r="C22" s="3" t="s">
        <v>34</v>
      </c>
      <c r="D22" s="3" t="s">
        <v>35</v>
      </c>
    </row>
    <row r="23" spans="1:4" x14ac:dyDescent="0.35">
      <c r="A23" s="74" t="s">
        <v>114</v>
      </c>
      <c r="B23" s="34"/>
      <c r="C23" s="34"/>
      <c r="D23" s="1"/>
    </row>
    <row r="24" spans="1:4" x14ac:dyDescent="0.35">
      <c r="A24" s="1" t="s">
        <v>109</v>
      </c>
      <c r="B24" s="34" t="s">
        <v>110</v>
      </c>
      <c r="C24" s="34" t="s">
        <v>39</v>
      </c>
      <c r="D24" s="93"/>
    </row>
    <row r="25" spans="1:4" x14ac:dyDescent="0.35">
      <c r="A25" s="1" t="s">
        <v>111</v>
      </c>
      <c r="B25" s="34" t="s">
        <v>113</v>
      </c>
      <c r="C25" s="34" t="s">
        <v>238</v>
      </c>
      <c r="D25" s="93"/>
    </row>
    <row r="26" spans="1:4" x14ac:dyDescent="0.35">
      <c r="A26" s="1" t="s">
        <v>115</v>
      </c>
      <c r="B26" s="34" t="s">
        <v>116</v>
      </c>
      <c r="C26" s="34" t="s">
        <v>39</v>
      </c>
      <c r="D26" s="93"/>
    </row>
    <row r="27" spans="1:4" x14ac:dyDescent="0.35">
      <c r="A27" s="1" t="s">
        <v>241</v>
      </c>
      <c r="B27" s="34" t="s">
        <v>240</v>
      </c>
      <c r="C27" s="34" t="s">
        <v>238</v>
      </c>
      <c r="D27" s="93"/>
    </row>
    <row r="28" spans="1:4" x14ac:dyDescent="0.35">
      <c r="A28" s="1" t="s">
        <v>117</v>
      </c>
      <c r="B28" s="34">
        <v>70</v>
      </c>
      <c r="C28" s="34" t="s">
        <v>238</v>
      </c>
      <c r="D28" s="93"/>
    </row>
    <row r="29" spans="1:4" x14ac:dyDescent="0.35">
      <c r="A29" s="1" t="s">
        <v>118</v>
      </c>
      <c r="B29" s="34" t="s">
        <v>119</v>
      </c>
      <c r="C29" s="34" t="s">
        <v>39</v>
      </c>
      <c r="D29" s="93"/>
    </row>
    <row r="30" spans="1:4" x14ac:dyDescent="0.35">
      <c r="A30" s="1" t="s">
        <v>120</v>
      </c>
      <c r="B30" s="34" t="s">
        <v>38</v>
      </c>
      <c r="C30" s="34" t="s">
        <v>39</v>
      </c>
      <c r="D30" s="93"/>
    </row>
    <row r="31" spans="1:4" x14ac:dyDescent="0.35">
      <c r="A31" s="1" t="s">
        <v>121</v>
      </c>
      <c r="B31" s="34" t="s">
        <v>38</v>
      </c>
      <c r="C31" s="34" t="s">
        <v>39</v>
      </c>
      <c r="D31" s="93"/>
    </row>
    <row r="32" spans="1:4" x14ac:dyDescent="0.35">
      <c r="A32" s="1" t="s">
        <v>122</v>
      </c>
      <c r="B32" s="34" t="s">
        <v>38</v>
      </c>
      <c r="C32" s="34" t="s">
        <v>39</v>
      </c>
      <c r="D32" s="93"/>
    </row>
    <row r="33" spans="1:4" x14ac:dyDescent="0.35">
      <c r="A33" s="224" t="s">
        <v>239</v>
      </c>
      <c r="B33" s="225"/>
      <c r="C33" s="10"/>
      <c r="D33" s="92"/>
    </row>
    <row r="34" spans="1:4" x14ac:dyDescent="0.35">
      <c r="A34" s="216" t="s">
        <v>107</v>
      </c>
      <c r="B34" s="217"/>
      <c r="C34" s="257"/>
      <c r="D34" s="257"/>
    </row>
  </sheetData>
  <sheetProtection algorithmName="SHA-512" hashValue="pmcHu4yLQXZRP9KdJNqQpjC9jTutX+Sb2RSxQGTZAKBrY7s/auqB3BhAyEWEi2Yk9vU8r2rUWmy6Yn5fx9Vs3Q==" saltValue="exn9wn+k60WrUkvzaPOv4w==" spinCount="100000" sheet="1" objects="1" scenarios="1" formatCells="0" formatColumns="0" formatRows="0" selectLockedCells="1"/>
  <mergeCells count="8">
    <mergeCell ref="A34:B34"/>
    <mergeCell ref="C34:D34"/>
    <mergeCell ref="A2:D2"/>
    <mergeCell ref="A4:D4"/>
    <mergeCell ref="A18:B18"/>
    <mergeCell ref="A19:B19"/>
    <mergeCell ref="C19:D19"/>
    <mergeCell ref="A33:B33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Príloha č. 1</vt:lpstr>
      <vt:lpstr>Chladenie</vt:lpstr>
      <vt:lpstr>Oceľ.konštr. - inštalácia</vt:lpstr>
      <vt:lpstr>Elektro inštalácia</vt:lpstr>
      <vt:lpstr>Chladiarenské dvere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Kutruc</dc:creator>
  <cp:lastModifiedBy>Zuzana Pálovicsová</cp:lastModifiedBy>
  <cp:lastPrinted>2026-09-15T12:54:22Z</cp:lastPrinted>
  <dcterms:created xsi:type="dcterms:W3CDTF">2015-06-05T18:17:20Z</dcterms:created>
  <dcterms:modified xsi:type="dcterms:W3CDTF">2026-09-16T07:03:18Z</dcterms:modified>
</cp:coreProperties>
</file>