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Výběrka\2026\2. kat\SNMZ2-2026-019 Oprava vnějšího pláště komínu kotelny Bolzánova 31\"/>
    </mc:Choice>
  </mc:AlternateContent>
  <xr:revisionPtr revIDLastSave="0" documentId="8_{E64DFC9C-F529-4E73-A995-157A23A6AE8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okyny pro vyplnění" sheetId="11" state="hidden" r:id="rId1"/>
    <sheet name="Stavba" sheetId="1" r:id="rId2"/>
    <sheet name="VzorPolozky" sheetId="10" state="hidden" r:id="rId3"/>
    <sheet name="01 0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Pol'!$A$1:$Y$71</definedName>
    <definedName name="_xlnm.Print_Area" localSheetId="1">Stavba!$A$1:$J$58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J57" i="1" l="1"/>
  <c r="F42" i="1"/>
  <c r="G42" i="1"/>
  <c r="H42" i="1"/>
  <c r="I42" i="1"/>
  <c r="J41" i="1"/>
  <c r="J40" i="1"/>
  <c r="J39" i="1"/>
  <c r="J42" i="1" s="1"/>
  <c r="I21" i="1"/>
  <c r="J28" i="1"/>
  <c r="J26" i="1"/>
  <c r="G38" i="1"/>
  <c r="F38" i="1"/>
  <c r="J23" i="1"/>
  <c r="J24" i="1"/>
  <c r="J25" i="1"/>
  <c r="J27" i="1"/>
  <c r="E24" i="1"/>
  <c r="E26" i="1"/>
  <c r="J50" i="1" l="1"/>
  <c r="J52" i="1"/>
  <c r="J51" i="1"/>
  <c r="J53" i="1"/>
  <c r="J54" i="1"/>
  <c r="J55" i="1"/>
  <c r="J56" i="1"/>
  <c r="J49" i="1"/>
  <c r="J5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Sára Špačková</author>
  </authors>
  <commentList>
    <comment ref="S6" authorId="0" shapeId="0" xr:uid="{F3D11A01-988A-4FA0-8F54-30DC2750864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A60ABF1-02D1-4071-8064-0218A06017D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<sst xmlns="http://schemas.openxmlformats.org/spreadsheetml/2006/main" count="448" uniqueCount="185">
  <si>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</si>
  <si>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</si>
  <si>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</si>
  <si>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</si>
  <si>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</si>
  <si>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</si>
  <si>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</si>
  <si>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</si>
  <si>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</si>
  <si>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</si>
  <si>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</si>
  <si>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</si>
  <si>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</si>
  <si>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</si>
  <si>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</si>
  <si>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</si>
  <si>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</si>
  <si>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</si>
  <si>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</si>
  <si>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</si>
  <si>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</si>
  <si>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</si>
  <si>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</si>
  <si>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</si>
  <si>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</si>
  <si>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</si>
  <si>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</si>
  <si>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</si>
  <si>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</si>
  <si>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</si>
  <si>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</si>
  <si>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</si>
  <si>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</si>
  <si>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</si>
  <si>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</si>
  <si>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</si>
  <si>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</si>
  <si>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</si>
  <si>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</si>
  <si>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</si>
  <si>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</si>
  <si>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</si>
  <si>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</si>
  <si>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01</t>
  </si>
  <si>
    <t>Cenová nabídka</t>
  </si>
  <si>
    <t>Komín Bolzanova</t>
  </si>
  <si>
    <t>Objekt:</t>
  </si>
  <si>
    <t>Rozpočet:</t>
  </si>
  <si>
    <t>08102025</t>
  </si>
  <si>
    <t>Stavba</t>
  </si>
  <si>
    <t>Celkem za stavbu</t>
  </si>
  <si>
    <t>CZK</t>
  </si>
  <si>
    <t>Rekapitulace dílů</t>
  </si>
  <si>
    <t>Typ dílu</t>
  </si>
  <si>
    <t>6</t>
  </si>
  <si>
    <t>Úpravy povrchu, podlahy</t>
  </si>
  <si>
    <t>61</t>
  </si>
  <si>
    <t>Úpravy povrchů vnitřní</t>
  </si>
  <si>
    <t>62</t>
  </si>
  <si>
    <t>Úpravy povrchů vnější</t>
  </si>
  <si>
    <t>94</t>
  </si>
  <si>
    <t>Lešení a stavební výtahy</t>
  </si>
  <si>
    <t>96</t>
  </si>
  <si>
    <t>Bourání konstrukcí</t>
  </si>
  <si>
    <t>99</t>
  </si>
  <si>
    <t>Staveništní přesun hmot</t>
  </si>
  <si>
    <t>764</t>
  </si>
  <si>
    <t>Konstrukce klempířské</t>
  </si>
  <si>
    <t>767</t>
  </si>
  <si>
    <t>Konstrukce zámečnické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</si>
  <si>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</si>
  <si>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</si>
  <si>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</si>
  <si>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</si>
  <si>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</si>
  <si>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</si>
  <si>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</si>
  <si>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</si>
  <si>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</si>
  <si>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</si>
  <si>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</si>
  <si>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</si>
  <si>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</si>
  <si>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</si>
  <si>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</si>
  <si>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</si>
  <si>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</si>
  <si>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</si>
  <si>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</si>
  <si>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</si>
  <si>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</si>
  <si>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</si>
  <si>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</si>
  <si>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</si>
  <si>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</si>
  <si>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</si>
  <si>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</si>
  <si>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</si>
  <si>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</si>
  <si>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</si>
  <si>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</si>
  <si>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</si>
  <si>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</si>
  <si>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602015187</t>
  </si>
  <si>
    <t>Omítka tenkovrstvá na stěnách weberpas silikon rýhovaná, zrnitost 2,0 mm</t>
  </si>
  <si>
    <t>m2</t>
  </si>
  <si>
    <t>RTS 25/ II</t>
  </si>
  <si>
    <t>Kalkul</t>
  </si>
  <si>
    <t>Práce</t>
  </si>
  <si>
    <t>Běžná</t>
  </si>
  <si>
    <t>POL1_</t>
  </si>
  <si>
    <t>komínové těleso : 2*(1,56*19,7)</t>
  </si>
  <si>
    <t>VV</t>
  </si>
  <si>
    <t>1*(4,25*19,7)</t>
  </si>
  <si>
    <t>1*(4,25*4,24)</t>
  </si>
  <si>
    <t>602015191</t>
  </si>
  <si>
    <t>Podkladní nátěr stěn pod tenkovrstvé omítky (weberpas podklad UNI)</t>
  </si>
  <si>
    <t>61099111X</t>
  </si>
  <si>
    <t>Zakrývání nové střechy geotextilií + OSB desky včetně demontáže</t>
  </si>
  <si>
    <t>Vlastní</t>
  </si>
  <si>
    <t>622474130</t>
  </si>
  <si>
    <t>Reprofilace beton.povrchů sanační maltou, tl.30 mm</t>
  </si>
  <si>
    <t>zapravení komínové hlavy : (2*4,7+2*1,6)*0,3</t>
  </si>
  <si>
    <t>622474204</t>
  </si>
  <si>
    <t>Reprofilace stěn sanační maltou Mapefinish tl.4 mm</t>
  </si>
  <si>
    <t>622481211</t>
  </si>
  <si>
    <t>Montáž výztužné sítě (perlinky) do stěrky - vnější stěny včetně výztužné sítě a stěrkového tmelu Weber</t>
  </si>
  <si>
    <t>941941032</t>
  </si>
  <si>
    <t>Montáž lešení leh.řad.s podlahami,š.do 1 m, H 30 m</t>
  </si>
  <si>
    <t>2*(2*19,7)</t>
  </si>
  <si>
    <t>1*(6*19,7)</t>
  </si>
  <si>
    <t>1*(6*4,24)</t>
  </si>
  <si>
    <t>941941192</t>
  </si>
  <si>
    <t>Příplatek za každý měsíc použití lešení k pol.1032</t>
  </si>
  <si>
    <t>Odkaz na mn. položky pořadí 7 : 222,44000</t>
  </si>
  <si>
    <t>941941832</t>
  </si>
  <si>
    <t>Demontáž lešení leh.řad.s podlahami,š.1 m, H 30 m</t>
  </si>
  <si>
    <t>944944011</t>
  </si>
  <si>
    <t>Montáž ochranné sítě z umělých vláken</t>
  </si>
  <si>
    <t>944944031</t>
  </si>
  <si>
    <t>Příplatek za každý měsíc použití sítí k pol. 4011</t>
  </si>
  <si>
    <t>Odkaz na mn. položky pořadí 8 : 222,44000</t>
  </si>
  <si>
    <t>944944081</t>
  </si>
  <si>
    <t>Demontáž ochranné sítě z umělých vláken</t>
  </si>
  <si>
    <t>5451129K</t>
  </si>
  <si>
    <t>Příplatek za ztíženou montáž</t>
  </si>
  <si>
    <t xml:space="preserve">m2    </t>
  </si>
  <si>
    <t>941941502Rx</t>
  </si>
  <si>
    <t>Doprava lešení pronaj-dovoz a odvoz</t>
  </si>
  <si>
    <t>soubor</t>
  </si>
  <si>
    <t>Indiv</t>
  </si>
  <si>
    <t>978036191</t>
  </si>
  <si>
    <t>Otlučení omítek břízolitových v rozsahu 100 %</t>
  </si>
  <si>
    <t>999281111</t>
  </si>
  <si>
    <t>Přesun hmot pro opravy a údržbu do výšky 25 m</t>
  </si>
  <si>
    <t>t</t>
  </si>
  <si>
    <t>Přesun hmot</t>
  </si>
  <si>
    <t>POL7_</t>
  </si>
  <si>
    <t>764811201</t>
  </si>
  <si>
    <t>Krytina z lakovaných Pz tabulí 2 x 1 m, šikmá střecha sklon do 30°</t>
  </si>
  <si>
    <t>zapravení komínové hlavy : (2*4,7+2*1,6)*0,6</t>
  </si>
  <si>
    <t>998764103</t>
  </si>
  <si>
    <t>Přesun hmot pro klempířské konstrukce, v objektech výšky do 24 m</t>
  </si>
  <si>
    <t>13</t>
  </si>
  <si>
    <t>D+M pochozí lávka</t>
  </si>
  <si>
    <t xml:space="preserve">ks    </t>
  </si>
  <si>
    <t>998767104</t>
  </si>
  <si>
    <t>Přesun hmot pro zámečnické konstrukce, v objektech výšky do 36 m</t>
  </si>
  <si>
    <t>998767192</t>
  </si>
  <si>
    <t>Příplatek za zvětšený přesun, zámečnické konstrukce do 100 m</t>
  </si>
  <si>
    <t>979011111</t>
  </si>
  <si>
    <t>Svislá doprava suti a vybour. hmot za 2.NP a 1.PP</t>
  </si>
  <si>
    <t>Přesun suti</t>
  </si>
  <si>
    <t>POL8_</t>
  </si>
  <si>
    <t>979011121</t>
  </si>
  <si>
    <t>Příplatek za každé další podlaží</t>
  </si>
  <si>
    <t>979081111</t>
  </si>
  <si>
    <t>Odvoz suti a vybour. hmot na skládku do 1 km</t>
  </si>
  <si>
    <t>979081121</t>
  </si>
  <si>
    <t>Příplatek k odvozu za každý další 1 km</t>
  </si>
  <si>
    <t>979082111</t>
  </si>
  <si>
    <t>Vnitrostaveništní doprava suti do 10 m</t>
  </si>
  <si>
    <t>979990107</t>
  </si>
  <si>
    <t>Poplatek za skládku suti - směs betonu,cihel,dřeva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</si>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</sst>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6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165" fontId="8" fillId="3" borderId="0" xfId="0" applyNumberFormat="1" applyFont="1" applyFill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0" borderId="18" xfId="0" applyNumberFormat="1" applyFont="1" applyBorder="1" applyAlignment="1">
      <alignment horizontal="lef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8.24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82" t="s">
        <v>41</v>
      </c>
      <c r="B2" s="182"/>
      <c r="C2" s="182"/>
      <c r="D2" s="182"/>
      <c r="E2" s="182"/>
      <c r="F2" s="182"/>
      <c r="G2" s="182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1"/>
  <sheetViews>
    <sheetView showGridLines="0" tabSelected="1" topLeftCell="B43" zoomScaleNormal="100" zoomScaleSheetLayoutView="75" workbookViewId="0">
      <selection activeCell="I60" sqref="I60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18" t="s">
        <v>4</v>
      </c>
      <c r="C1" s="219"/>
      <c r="D1" s="219"/>
      <c r="E1" s="219"/>
      <c r="F1" s="219"/>
      <c r="G1" s="219"/>
      <c r="H1" s="219"/>
      <c r="I1" s="219"/>
      <c r="J1" s="220"/>
    </row>
    <row r="2" spans="1:15" ht="36" customHeight="1" x14ac:dyDescent="0.2">
      <c r="A2" s="2"/>
      <c r="B2" s="78" t="s">
        <v>24</v>
      </c>
      <c r="C2" s="79"/>
      <c r="D2" s="80"/>
      <c r="E2" s="224" t="s">
        <v>45</v>
      </c>
      <c r="F2" s="225"/>
      <c r="G2" s="225"/>
      <c r="H2" s="225"/>
      <c r="I2" s="225"/>
      <c r="J2" s="226"/>
      <c r="O2" s="1"/>
    </row>
    <row r="3" spans="1:15" ht="27" customHeight="1" x14ac:dyDescent="0.2">
      <c r="A3" s="2"/>
      <c r="B3" s="81" t="s">
        <v>46</v>
      </c>
      <c r="C3" s="79"/>
      <c r="D3" s="82" t="s">
        <v>43</v>
      </c>
      <c r="E3" s="227" t="s">
        <v>45</v>
      </c>
      <c r="F3" s="228"/>
      <c r="G3" s="228"/>
      <c r="H3" s="228"/>
      <c r="I3" s="228"/>
      <c r="J3" s="229"/>
    </row>
    <row r="4" spans="1:15" ht="23.25" customHeight="1" x14ac:dyDescent="0.2">
      <c r="A4" s="76">
        <v>23310</v>
      </c>
      <c r="B4" s="83" t="s">
        <v>47</v>
      </c>
      <c r="C4" s="84"/>
      <c r="D4" s="85" t="s">
        <v>43</v>
      </c>
      <c r="E4" s="207"/>
      <c r="F4" s="208"/>
      <c r="G4" s="208"/>
      <c r="H4" s="208"/>
      <c r="I4" s="208"/>
      <c r="J4" s="209"/>
    </row>
    <row r="5" spans="1:15" ht="24" customHeight="1" x14ac:dyDescent="0.2">
      <c r="A5" s="2"/>
      <c r="B5" s="31" t="s">
        <v>23</v>
      </c>
      <c r="D5" s="212"/>
      <c r="E5" s="213"/>
      <c r="F5" s="213"/>
      <c r="G5" s="213"/>
      <c r="H5" s="18" t="s">
        <v>42</v>
      </c>
      <c r="I5" s="22"/>
      <c r="J5" s="8"/>
    </row>
    <row r="6" spans="1:15" ht="15.75" customHeight="1" x14ac:dyDescent="0.2">
      <c r="A6" s="2"/>
      <c r="B6" s="28"/>
      <c r="C6" s="55"/>
      <c r="D6" s="214"/>
      <c r="E6" s="215"/>
      <c r="F6" s="215"/>
      <c r="G6" s="215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216"/>
      <c r="F7" s="217"/>
      <c r="G7" s="217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31"/>
      <c r="E11" s="231"/>
      <c r="F11" s="231"/>
      <c r="G11" s="231"/>
      <c r="H11" s="18" t="s">
        <v>42</v>
      </c>
      <c r="I11" s="86"/>
      <c r="J11" s="8"/>
    </row>
    <row r="12" spans="1:15" ht="15.75" customHeight="1" x14ac:dyDescent="0.2">
      <c r="A12" s="2"/>
      <c r="B12" s="28"/>
      <c r="C12" s="55"/>
      <c r="D12" s="206"/>
      <c r="E12" s="206"/>
      <c r="F12" s="206"/>
      <c r="G12" s="206"/>
      <c r="H12" s="18" t="s">
        <v>36</v>
      </c>
      <c r="I12" s="86"/>
      <c r="J12" s="8"/>
    </row>
    <row r="13" spans="1:15" ht="15.75" customHeight="1" x14ac:dyDescent="0.2">
      <c r="A13" s="2"/>
      <c r="B13" s="29"/>
      <c r="C13" s="56"/>
      <c r="D13" s="77"/>
      <c r="E13" s="210"/>
      <c r="F13" s="211"/>
      <c r="G13" s="211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30"/>
      <c r="F15" s="230"/>
      <c r="G15" s="232"/>
      <c r="H15" s="232"/>
      <c r="I15" s="232" t="s">
        <v>31</v>
      </c>
      <c r="J15" s="233"/>
    </row>
    <row r="16" spans="1:15" ht="23.25" customHeight="1" x14ac:dyDescent="0.2">
      <c r="A16" s="139" t="s">
        <v>26</v>
      </c>
      <c r="B16" s="38" t="s">
        <v>26</v>
      </c>
      <c r="C16" s="62"/>
      <c r="D16" s="63"/>
      <c r="E16" s="195"/>
      <c r="F16" s="196"/>
      <c r="G16" s="195"/>
      <c r="H16" s="196"/>
      <c r="I16" s="195">
        <v>0</v>
      </c>
      <c r="J16" s="197"/>
    </row>
    <row r="17" spans="1:10" ht="23.25" customHeight="1" x14ac:dyDescent="0.2">
      <c r="A17" s="139" t="s">
        <v>27</v>
      </c>
      <c r="B17" s="38" t="s">
        <v>27</v>
      </c>
      <c r="C17" s="62"/>
      <c r="D17" s="63"/>
      <c r="E17" s="195"/>
      <c r="F17" s="196"/>
      <c r="G17" s="195"/>
      <c r="H17" s="196"/>
      <c r="I17" s="195">
        <v>0</v>
      </c>
      <c r="J17" s="197"/>
    </row>
    <row r="18" spans="1:10" ht="23.25" customHeight="1" x14ac:dyDescent="0.2">
      <c r="A18" s="139" t="s">
        <v>28</v>
      </c>
      <c r="B18" s="38" t="s">
        <v>28</v>
      </c>
      <c r="C18" s="62"/>
      <c r="D18" s="63"/>
      <c r="E18" s="195"/>
      <c r="F18" s="196"/>
      <c r="G18" s="195"/>
      <c r="H18" s="196"/>
      <c r="I18" s="195">
        <v>0</v>
      </c>
      <c r="J18" s="197"/>
    </row>
    <row r="19" spans="1:10" ht="23.25" customHeight="1" x14ac:dyDescent="0.2">
      <c r="A19" s="139" t="s">
        <v>73</v>
      </c>
      <c r="B19" s="38" t="s">
        <v>29</v>
      </c>
      <c r="C19" s="62"/>
      <c r="D19" s="63"/>
      <c r="E19" s="195"/>
      <c r="F19" s="196"/>
      <c r="G19" s="195"/>
      <c r="H19" s="196"/>
      <c r="I19" s="195">
        <v>0</v>
      </c>
      <c r="J19" s="197"/>
    </row>
    <row r="20" spans="1:10" ht="23.25" customHeight="1" x14ac:dyDescent="0.2">
      <c r="A20" s="139" t="s">
        <v>74</v>
      </c>
      <c r="B20" s="38" t="s">
        <v>30</v>
      </c>
      <c r="C20" s="62"/>
      <c r="D20" s="63"/>
      <c r="E20" s="195"/>
      <c r="F20" s="196"/>
      <c r="G20" s="195"/>
      <c r="H20" s="196"/>
      <c r="I20" s="195">
        <v>0</v>
      </c>
      <c r="J20" s="197"/>
    </row>
    <row r="21" spans="1:10" ht="23.25" customHeight="1" x14ac:dyDescent="0.2">
      <c r="A21" s="2"/>
      <c r="B21" s="48" t="s">
        <v>31</v>
      </c>
      <c r="C21" s="64"/>
      <c r="D21" s="65"/>
      <c r="E21" s="198"/>
      <c r="F21" s="234"/>
      <c r="G21" s="198"/>
      <c r="H21" s="234"/>
      <c r="I21" s="198">
        <f>SUM(I16:J20)</f>
        <v>0</v>
      </c>
      <c r="J21" s="199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13</v>
      </c>
      <c r="C23" s="62"/>
      <c r="D23" s="63"/>
      <c r="E23" s="67">
        <v>12</v>
      </c>
      <c r="F23" s="39" t="s">
        <v>0</v>
      </c>
      <c r="G23" s="193">
        <v>0</v>
      </c>
      <c r="H23" s="194"/>
      <c r="I23" s="194"/>
      <c r="J23" s="40" t="str">
        <f t="shared" ref="J23:J28" si="0">Mena</f>
        <v>CZK</v>
      </c>
    </row>
    <row r="24" spans="1:10" ht="23.25" customHeight="1" x14ac:dyDescent="0.2">
      <c r="A24" s="2"/>
      <c r="B24" s="38" t="s">
        <v>14</v>
      </c>
      <c r="C24" s="62"/>
      <c r="D24" s="63"/>
      <c r="E24" s="67">
        <f>SazbaDPH1</f>
        <v>12</v>
      </c>
      <c r="F24" s="39" t="s">
        <v>0</v>
      </c>
      <c r="G24" s="191">
        <v>0</v>
      </c>
      <c r="H24" s="192"/>
      <c r="I24" s="192"/>
      <c r="J24" s="40" t="str">
        <f t="shared" si="0"/>
        <v>CZK</v>
      </c>
    </row>
    <row r="25" spans="1:10" ht="23.25" customHeight="1" x14ac:dyDescent="0.2">
      <c r="A25" s="2"/>
      <c r="B25" s="38" t="s">
        <v>15</v>
      </c>
      <c r="C25" s="62"/>
      <c r="D25" s="63"/>
      <c r="E25" s="67">
        <v>21</v>
      </c>
      <c r="F25" s="39" t="s">
        <v>0</v>
      </c>
      <c r="G25" s="193">
        <v>0</v>
      </c>
      <c r="H25" s="194"/>
      <c r="I25" s="194"/>
      <c r="J25" s="40" t="str">
        <f t="shared" si="0"/>
        <v>CZK</v>
      </c>
    </row>
    <row r="26" spans="1:10" ht="23.25" customHeight="1" x14ac:dyDescent="0.2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221">
        <v>0</v>
      </c>
      <c r="H26" s="222"/>
      <c r="I26" s="222"/>
      <c r="J26" s="37" t="str">
        <f t="shared" si="0"/>
        <v>CZK</v>
      </c>
    </row>
    <row r="27" spans="1:10" ht="23.25" customHeight="1" thickBot="1" x14ac:dyDescent="0.25">
      <c r="A27" s="2"/>
      <c r="B27" s="31" t="s">
        <v>5</v>
      </c>
      <c r="C27" s="70"/>
      <c r="D27" s="71"/>
      <c r="E27" s="70"/>
      <c r="F27" s="16"/>
      <c r="G27" s="223">
        <v>0</v>
      </c>
      <c r="H27" s="223"/>
      <c r="I27" s="223"/>
      <c r="J27" s="41" t="str">
        <f t="shared" si="0"/>
        <v>CZK</v>
      </c>
    </row>
    <row r="28" spans="1:10" ht="27.75" hidden="1" customHeight="1" thickBot="1" x14ac:dyDescent="0.25">
      <c r="A28" s="2"/>
      <c r="B28" s="112" t="s">
        <v>25</v>
      </c>
      <c r="C28" s="113"/>
      <c r="D28" s="113"/>
      <c r="E28" s="114"/>
      <c r="F28" s="115"/>
      <c r="G28" s="200">
        <v>475818.13</v>
      </c>
      <c r="H28" s="201"/>
      <c r="I28" s="201"/>
      <c r="J28" s="116" t="str">
        <f t="shared" si="0"/>
        <v>CZK</v>
      </c>
    </row>
    <row r="29" spans="1:10" ht="27.75" customHeight="1" thickBot="1" x14ac:dyDescent="0.25">
      <c r="A29" s="2"/>
      <c r="B29" s="112" t="s">
        <v>37</v>
      </c>
      <c r="C29" s="117"/>
      <c r="D29" s="117"/>
      <c r="E29" s="117"/>
      <c r="F29" s="118"/>
      <c r="G29" s="200">
        <v>0</v>
      </c>
      <c r="H29" s="200"/>
      <c r="I29" s="200"/>
      <c r="J29" s="119" t="s">
        <v>51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02"/>
      <c r="E34" s="203"/>
      <c r="G34" s="204"/>
      <c r="H34" s="205"/>
      <c r="I34" s="205"/>
      <c r="J34" s="25"/>
    </row>
    <row r="35" spans="1:10" ht="12.75" customHeight="1" x14ac:dyDescent="0.2">
      <c r="A35" s="2"/>
      <c r="B35" s="2"/>
      <c r="D35" s="190" t="s">
        <v>2</v>
      </c>
      <c r="E35" s="190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89" t="s">
        <v>17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">
      <c r="A38" s="88" t="s">
        <v>39</v>
      </c>
      <c r="B38" s="93" t="s">
        <v>18</v>
      </c>
      <c r="C38" s="94" t="s">
        <v>6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19</v>
      </c>
      <c r="I38" s="96" t="s">
        <v>1</v>
      </c>
      <c r="J38" s="97" t="s">
        <v>0</v>
      </c>
    </row>
    <row r="39" spans="1:10" ht="25.5" hidden="1" customHeight="1" x14ac:dyDescent="0.2">
      <c r="A39" s="88">
        <v>1</v>
      </c>
      <c r="B39" s="98" t="s">
        <v>49</v>
      </c>
      <c r="C39" s="185"/>
      <c r="D39" s="185"/>
      <c r="E39" s="185"/>
      <c r="F39" s="99">
        <v>475818.13</v>
      </c>
      <c r="G39" s="100">
        <v>0</v>
      </c>
      <c r="H39" s="101">
        <v>57098</v>
      </c>
      <c r="I39" s="101">
        <v>532916</v>
      </c>
      <c r="J39" s="102">
        <f>IF(_xlfn.SINGLE(CenaCelkemVypocet)=0,"",I39/_xlfn.SINGLE(CenaCelkemVypocet)*100)</f>
        <v>100</v>
      </c>
    </row>
    <row r="40" spans="1:10" ht="25.5" hidden="1" customHeight="1" x14ac:dyDescent="0.2">
      <c r="A40" s="88">
        <v>2</v>
      </c>
      <c r="B40" s="103" t="s">
        <v>43</v>
      </c>
      <c r="C40" s="186" t="s">
        <v>45</v>
      </c>
      <c r="D40" s="186"/>
      <c r="E40" s="186"/>
      <c r="F40" s="104">
        <v>475818.13</v>
      </c>
      <c r="G40" s="105">
        <v>0</v>
      </c>
      <c r="H40" s="105">
        <v>57098.18</v>
      </c>
      <c r="I40" s="105">
        <v>532916.31000000006</v>
      </c>
      <c r="J40" s="106">
        <f>IF(_xlfn.SINGLE(CenaCelkemVypocet)=0,"",I40/_xlfn.SINGLE(CenaCelkemVypocet)*100)</f>
        <v>100.00005817051844</v>
      </c>
    </row>
    <row r="41" spans="1:10" ht="25.5" hidden="1" customHeight="1" x14ac:dyDescent="0.2">
      <c r="A41" s="88">
        <v>3</v>
      </c>
      <c r="B41" s="107" t="s">
        <v>43</v>
      </c>
      <c r="C41" s="185" t="s">
        <v>44</v>
      </c>
      <c r="D41" s="185"/>
      <c r="E41" s="185"/>
      <c r="F41" s="108">
        <v>475818.13</v>
      </c>
      <c r="G41" s="101">
        <v>0</v>
      </c>
      <c r="H41" s="101">
        <v>57098.18</v>
      </c>
      <c r="I41" s="101">
        <v>532916.31000000006</v>
      </c>
      <c r="J41" s="102">
        <f>IF(_xlfn.SINGLE(CenaCelkemVypocet)=0,"",I41/_xlfn.SINGLE(CenaCelkemVypocet)*100)</f>
        <v>100.00005817051844</v>
      </c>
    </row>
    <row r="42" spans="1:10" ht="25.5" hidden="1" customHeight="1" x14ac:dyDescent="0.2">
      <c r="A42" s="88"/>
      <c r="B42" s="187" t="s">
        <v>50</v>
      </c>
      <c r="C42" s="188"/>
      <c r="D42" s="188"/>
      <c r="E42" s="189"/>
      <c r="F42" s="109">
        <f>SUMIF(A39:A41,"=1",F39:F41)</f>
        <v>475818.13</v>
      </c>
      <c r="G42" s="110">
        <f>SUMIF(A39:A41,"=1",G39:G41)</f>
        <v>0</v>
      </c>
      <c r="H42" s="110">
        <f>SUMIF(A39:A41,"=1",H39:H41)</f>
        <v>57098</v>
      </c>
      <c r="I42" s="110">
        <f>SUMIF(A39:A41,"=1",I39:I41)</f>
        <v>532916</v>
      </c>
      <c r="J42" s="111">
        <f>SUMIF(A39:A41,"=1",J39:J41)</f>
        <v>100</v>
      </c>
    </row>
    <row r="46" spans="1:10" ht="15.75" x14ac:dyDescent="0.25">
      <c r="B46" s="120" t="s">
        <v>52</v>
      </c>
    </row>
    <row r="48" spans="1:10" ht="25.5" customHeight="1" x14ac:dyDescent="0.2">
      <c r="A48" s="122"/>
      <c r="B48" s="125" t="s">
        <v>18</v>
      </c>
      <c r="C48" s="125" t="s">
        <v>6</v>
      </c>
      <c r="D48" s="126"/>
      <c r="E48" s="126"/>
      <c r="F48" s="127" t="s">
        <v>53</v>
      </c>
      <c r="G48" s="127"/>
      <c r="H48" s="127"/>
      <c r="I48" s="127" t="s">
        <v>31</v>
      </c>
      <c r="J48" s="127" t="s">
        <v>0</v>
      </c>
    </row>
    <row r="49" spans="1:10" ht="36.75" customHeight="1" x14ac:dyDescent="0.2">
      <c r="A49" s="123"/>
      <c r="B49" s="128" t="s">
        <v>54</v>
      </c>
      <c r="C49" s="183" t="s">
        <v>55</v>
      </c>
      <c r="D49" s="184"/>
      <c r="E49" s="184"/>
      <c r="F49" s="137" t="s">
        <v>26</v>
      </c>
      <c r="G49" s="129"/>
      <c r="H49" s="129"/>
      <c r="I49" s="129">
        <v>0</v>
      </c>
      <c r="J49" s="134" t="str">
        <f>IF(I58=0,"",I49/I58*100)</f>
        <v/>
      </c>
    </row>
    <row r="50" spans="1:10" ht="36.75" customHeight="1" x14ac:dyDescent="0.2">
      <c r="A50" s="123"/>
      <c r="B50" s="128" t="s">
        <v>56</v>
      </c>
      <c r="C50" s="183" t="s">
        <v>57</v>
      </c>
      <c r="D50" s="184"/>
      <c r="E50" s="184"/>
      <c r="F50" s="137" t="s">
        <v>26</v>
      </c>
      <c r="G50" s="129"/>
      <c r="H50" s="129"/>
      <c r="I50" s="129">
        <v>0</v>
      </c>
      <c r="J50" s="134" t="str">
        <f>IF(I58=0,"",I50/I58*100)</f>
        <v/>
      </c>
    </row>
    <row r="51" spans="1:10" ht="36.75" customHeight="1" x14ac:dyDescent="0.2">
      <c r="A51" s="123"/>
      <c r="B51" s="128" t="s">
        <v>58</v>
      </c>
      <c r="C51" s="183" t="s">
        <v>59</v>
      </c>
      <c r="D51" s="184"/>
      <c r="E51" s="184"/>
      <c r="F51" s="137" t="s">
        <v>26</v>
      </c>
      <c r="G51" s="129"/>
      <c r="H51" s="129"/>
      <c r="I51" s="129">
        <v>0</v>
      </c>
      <c r="J51" s="134" t="str">
        <f>IF(I58=0,"",I51/I58*100)</f>
        <v/>
      </c>
    </row>
    <row r="52" spans="1:10" ht="36.75" customHeight="1" x14ac:dyDescent="0.2">
      <c r="A52" s="123"/>
      <c r="B52" s="128" t="s">
        <v>60</v>
      </c>
      <c r="C52" s="183" t="s">
        <v>61</v>
      </c>
      <c r="D52" s="184"/>
      <c r="E52" s="184"/>
      <c r="F52" s="137" t="s">
        <v>26</v>
      </c>
      <c r="G52" s="129"/>
      <c r="H52" s="129"/>
      <c r="I52" s="129">
        <v>0</v>
      </c>
      <c r="J52" s="134" t="str">
        <f>IF(I58=0,"",I52/I58*100)</f>
        <v/>
      </c>
    </row>
    <row r="53" spans="1:10" ht="36.75" customHeight="1" x14ac:dyDescent="0.2">
      <c r="A53" s="123"/>
      <c r="B53" s="128" t="s">
        <v>62</v>
      </c>
      <c r="C53" s="183" t="s">
        <v>63</v>
      </c>
      <c r="D53" s="184"/>
      <c r="E53" s="184"/>
      <c r="F53" s="137" t="s">
        <v>26</v>
      </c>
      <c r="G53" s="129"/>
      <c r="H53" s="129"/>
      <c r="I53" s="129">
        <v>0</v>
      </c>
      <c r="J53" s="134" t="str">
        <f>IF(I58=0,"",I53/I58*100)</f>
        <v/>
      </c>
    </row>
    <row r="54" spans="1:10" ht="36.75" customHeight="1" x14ac:dyDescent="0.2">
      <c r="A54" s="123"/>
      <c r="B54" s="128" t="s">
        <v>64</v>
      </c>
      <c r="C54" s="183" t="s">
        <v>65</v>
      </c>
      <c r="D54" s="184"/>
      <c r="E54" s="184"/>
      <c r="F54" s="137" t="s">
        <v>26</v>
      </c>
      <c r="G54" s="129"/>
      <c r="H54" s="129"/>
      <c r="I54" s="129">
        <v>0</v>
      </c>
      <c r="J54" s="134" t="str">
        <f>IF(I58=0,"",I54/I58*100)</f>
        <v/>
      </c>
    </row>
    <row r="55" spans="1:10" ht="36.75" customHeight="1" x14ac:dyDescent="0.2">
      <c r="A55" s="123"/>
      <c r="B55" s="128" t="s">
        <v>66</v>
      </c>
      <c r="C55" s="183" t="s">
        <v>67</v>
      </c>
      <c r="D55" s="184"/>
      <c r="E55" s="184"/>
      <c r="F55" s="137" t="s">
        <v>27</v>
      </c>
      <c r="G55" s="129"/>
      <c r="H55" s="129"/>
      <c r="I55" s="129">
        <v>0</v>
      </c>
      <c r="J55" s="134" t="str">
        <f>IF(I58=0,"",I55/I58*100)</f>
        <v/>
      </c>
    </row>
    <row r="56" spans="1:10" ht="36.75" customHeight="1" x14ac:dyDescent="0.2">
      <c r="A56" s="123"/>
      <c r="B56" s="128" t="s">
        <v>68</v>
      </c>
      <c r="C56" s="183" t="s">
        <v>69</v>
      </c>
      <c r="D56" s="184"/>
      <c r="E56" s="184"/>
      <c r="F56" s="137" t="s">
        <v>27</v>
      </c>
      <c r="G56" s="129"/>
      <c r="H56" s="129"/>
      <c r="I56" s="129">
        <v>0</v>
      </c>
      <c r="J56" s="134" t="str">
        <f>IF(I58=0,"",I56/I58*100)</f>
        <v/>
      </c>
    </row>
    <row r="57" spans="1:10" ht="36.75" customHeight="1" x14ac:dyDescent="0.2">
      <c r="A57" s="123"/>
      <c r="B57" s="128" t="s">
        <v>70</v>
      </c>
      <c r="C57" s="183" t="s">
        <v>71</v>
      </c>
      <c r="D57" s="184"/>
      <c r="E57" s="184"/>
      <c r="F57" s="137" t="s">
        <v>72</v>
      </c>
      <c r="G57" s="129"/>
      <c r="H57" s="129"/>
      <c r="I57" s="129">
        <v>0</v>
      </c>
      <c r="J57" s="134" t="str">
        <f>IF(I58=0,"",I57/I58*100)</f>
        <v/>
      </c>
    </row>
    <row r="58" spans="1:10" ht="25.5" customHeight="1" x14ac:dyDescent="0.2">
      <c r="A58" s="124"/>
      <c r="B58" s="130" t="s">
        <v>1</v>
      </c>
      <c r="C58" s="131"/>
      <c r="D58" s="132"/>
      <c r="E58" s="132"/>
      <c r="F58" s="138"/>
      <c r="G58" s="133"/>
      <c r="H58" s="133"/>
      <c r="I58" s="133">
        <v>0</v>
      </c>
      <c r="J58" s="135">
        <f>SUM(J49:J57)</f>
        <v>0</v>
      </c>
    </row>
    <row r="59" spans="1:10" x14ac:dyDescent="0.2">
      <c r="F59" s="87"/>
      <c r="G59" s="87"/>
      <c r="H59" s="87"/>
      <c r="I59" s="87"/>
      <c r="J59" s="136"/>
    </row>
    <row r="60" spans="1:10" x14ac:dyDescent="0.2">
      <c r="F60" s="87"/>
      <c r="G60" s="87"/>
      <c r="H60" s="87"/>
      <c r="I60" s="87"/>
      <c r="J60" s="136"/>
    </row>
    <row r="61" spans="1:10" x14ac:dyDescent="0.2">
      <c r="F61" s="87"/>
      <c r="G61" s="87"/>
      <c r="H61" s="87"/>
      <c r="I61" s="87"/>
      <c r="J61" s="136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4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B42:E42"/>
    <mergeCell ref="C49:E49"/>
    <mergeCell ref="C55:E55"/>
    <mergeCell ref="C56:E56"/>
    <mergeCell ref="C57:E57"/>
    <mergeCell ref="C50:E50"/>
    <mergeCell ref="C51:E51"/>
    <mergeCell ref="C52:E52"/>
    <mergeCell ref="C53:E53"/>
    <mergeCell ref="C54:E5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35" t="s">
        <v>7</v>
      </c>
      <c r="B1" s="235"/>
      <c r="C1" s="236"/>
      <c r="D1" s="235"/>
      <c r="E1" s="235"/>
      <c r="F1" s="235"/>
      <c r="G1" s="235"/>
    </row>
    <row r="2" spans="1:7" ht="24.95" customHeight="1" x14ac:dyDescent="0.2">
      <c r="A2" s="50" t="s">
        <v>8</v>
      </c>
      <c r="B2" s="49"/>
      <c r="C2" s="237"/>
      <c r="D2" s="237"/>
      <c r="E2" s="237"/>
      <c r="F2" s="237"/>
      <c r="G2" s="238"/>
    </row>
    <row r="3" spans="1:7" ht="24.95" customHeight="1" x14ac:dyDescent="0.2">
      <c r="A3" s="50" t="s">
        <v>9</v>
      </c>
      <c r="B3" s="49"/>
      <c r="C3" s="237"/>
      <c r="D3" s="237"/>
      <c r="E3" s="237"/>
      <c r="F3" s="237"/>
      <c r="G3" s="238"/>
    </row>
    <row r="4" spans="1:7" ht="24.95" customHeight="1" x14ac:dyDescent="0.2">
      <c r="A4" s="50" t="s">
        <v>10</v>
      </c>
      <c r="B4" s="49"/>
      <c r="C4" s="237"/>
      <c r="D4" s="237"/>
      <c r="E4" s="237"/>
      <c r="F4" s="237"/>
      <c r="G4" s="238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B73E-029F-424C-9D47-A573E5D479E2}">
  <sheetPr>
    <outlinePr summaryBelow="0"/>
  </sheetPr>
  <dimension ref="A1:BG5000"/>
  <sheetViews>
    <sheetView workbookViewId="0">
      <pane ySplit="7" topLeftCell="A8" activePane="bottomLeft" state="frozen"/>
      <selection pane="bottomLeft" activeCell="G70" sqref="G70"/>
    </sheetView>
  </sheetViews>
  <sheetFormatPr defaultRowHeight="12.75" outlineLevelRow="2" x14ac:dyDescent="0.2"/>
  <cols>
    <col min="1" max="1" width="3.42578125" customWidth="1"/>
    <col min="2" max="2" width="12.5703125" style="121" customWidth="1"/>
    <col min="3" max="3" width="38.28515625" style="12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8" max="28" width="0" hidden="1" customWidth="1"/>
    <col min="30" max="40" width="0" hidden="1" customWidth="1"/>
  </cols>
  <sheetData>
    <row r="1" spans="1:59" ht="15.75" customHeight="1" x14ac:dyDescent="0.25">
      <c r="A1" s="239" t="s">
        <v>7</v>
      </c>
      <c r="B1" s="239"/>
      <c r="C1" s="239"/>
      <c r="D1" s="239"/>
      <c r="E1" s="239"/>
      <c r="F1" s="239"/>
      <c r="G1" s="239"/>
      <c r="AF1" t="s">
        <v>75</v>
      </c>
    </row>
    <row r="2" spans="1:59" ht="24.95" customHeight="1" x14ac:dyDescent="0.2">
      <c r="A2" s="50" t="s">
        <v>8</v>
      </c>
      <c r="B2" s="49" t="s">
        <v>48</v>
      </c>
      <c r="C2" s="240" t="s">
        <v>45</v>
      </c>
      <c r="D2" s="241"/>
      <c r="E2" s="241"/>
      <c r="F2" s="241"/>
      <c r="G2" s="242"/>
      <c r="AF2" t="s">
        <v>76</v>
      </c>
    </row>
    <row r="3" spans="1:59" ht="24.95" customHeight="1" x14ac:dyDescent="0.2">
      <c r="A3" s="50" t="s">
        <v>9</v>
      </c>
      <c r="B3" s="49" t="s">
        <v>43</v>
      </c>
      <c r="C3" s="240" t="s">
        <v>45</v>
      </c>
      <c r="D3" s="241"/>
      <c r="E3" s="241"/>
      <c r="F3" s="241"/>
      <c r="G3" s="242"/>
      <c r="AB3" s="121" t="s">
        <v>76</v>
      </c>
      <c r="AF3" t="s">
        <v>77</v>
      </c>
    </row>
    <row r="4" spans="1:59" ht="24.95" customHeight="1" x14ac:dyDescent="0.2">
      <c r="A4" s="140" t="s">
        <v>10</v>
      </c>
      <c r="B4" s="141" t="s">
        <v>43</v>
      </c>
      <c r="C4" s="243" t="s">
        <v>44</v>
      </c>
      <c r="D4" s="244"/>
      <c r="E4" s="244"/>
      <c r="F4" s="244"/>
      <c r="G4" s="245"/>
      <c r="AF4" t="s">
        <v>78</v>
      </c>
    </row>
    <row r="5" spans="1:59" x14ac:dyDescent="0.2">
      <c r="D5" s="10"/>
    </row>
    <row r="6" spans="1:59" ht="38.25" x14ac:dyDescent="0.2">
      <c r="A6" s="143" t="s">
        <v>79</v>
      </c>
      <c r="B6" s="145" t="s">
        <v>80</v>
      </c>
      <c r="C6" s="145" t="s">
        <v>81</v>
      </c>
      <c r="D6" s="144" t="s">
        <v>82</v>
      </c>
      <c r="E6" s="143" t="s">
        <v>83</v>
      </c>
      <c r="F6" s="142" t="s">
        <v>84</v>
      </c>
      <c r="G6" s="143" t="s">
        <v>31</v>
      </c>
      <c r="H6" s="146" t="s">
        <v>32</v>
      </c>
      <c r="I6" s="146" t="s">
        <v>85</v>
      </c>
      <c r="J6" s="146" t="s">
        <v>33</v>
      </c>
      <c r="K6" s="146" t="s">
        <v>86</v>
      </c>
      <c r="L6" s="146" t="s">
        <v>87</v>
      </c>
      <c r="M6" s="146" t="s">
        <v>88</v>
      </c>
      <c r="N6" s="146" t="s">
        <v>89</v>
      </c>
      <c r="O6" s="146" t="s">
        <v>90</v>
      </c>
      <c r="P6" s="146" t="s">
        <v>91</v>
      </c>
      <c r="Q6" s="146" t="s">
        <v>92</v>
      </c>
      <c r="R6" s="146" t="s">
        <v>93</v>
      </c>
      <c r="S6" s="146" t="s">
        <v>94</v>
      </c>
      <c r="T6" s="146" t="s">
        <v>95</v>
      </c>
      <c r="U6" s="146" t="s">
        <v>96</v>
      </c>
      <c r="V6" s="146" t="s">
        <v>97</v>
      </c>
      <c r="W6" s="146" t="s">
        <v>98</v>
      </c>
      <c r="X6" s="146" t="s">
        <v>99</v>
      </c>
      <c r="Y6" s="146" t="s">
        <v>100</v>
      </c>
    </row>
    <row r="7" spans="1:59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59" x14ac:dyDescent="0.2">
      <c r="A8" s="158" t="s">
        <v>101</v>
      </c>
      <c r="B8" s="159" t="s">
        <v>54</v>
      </c>
      <c r="C8" s="176" t="s">
        <v>55</v>
      </c>
      <c r="D8" s="160"/>
      <c r="E8" s="161"/>
      <c r="F8" s="162"/>
      <c r="G8" s="163">
        <v>0</v>
      </c>
      <c r="H8" s="157"/>
      <c r="I8" s="157">
        <v>19521.43</v>
      </c>
      <c r="J8" s="157"/>
      <c r="K8" s="157">
        <v>56584.56</v>
      </c>
      <c r="L8" s="157"/>
      <c r="M8" s="157"/>
      <c r="N8" s="156"/>
      <c r="O8" s="156"/>
      <c r="P8" s="156"/>
      <c r="Q8" s="156"/>
      <c r="R8" s="157"/>
      <c r="S8" s="157"/>
      <c r="T8" s="157"/>
      <c r="U8" s="157"/>
      <c r="V8" s="157"/>
      <c r="W8" s="157"/>
      <c r="X8" s="157"/>
      <c r="Y8" s="157"/>
      <c r="AF8" t="s">
        <v>102</v>
      </c>
    </row>
    <row r="9" spans="1:59" ht="22.5" x14ac:dyDescent="0.2">
      <c r="A9" s="164">
        <v>1</v>
      </c>
      <c r="B9" s="165" t="s">
        <v>103</v>
      </c>
      <c r="C9" s="177" t="s">
        <v>104</v>
      </c>
      <c r="D9" s="166" t="s">
        <v>105</v>
      </c>
      <c r="E9" s="167">
        <v>163.209</v>
      </c>
      <c r="F9" s="168">
        <v>0</v>
      </c>
      <c r="G9" s="169">
        <v>0</v>
      </c>
      <c r="H9" s="153">
        <v>109.98</v>
      </c>
      <c r="I9" s="153">
        <v>17949.72582</v>
      </c>
      <c r="J9" s="153">
        <v>304.61</v>
      </c>
      <c r="K9" s="153">
        <v>49715.093490000007</v>
      </c>
      <c r="L9" s="153">
        <v>12</v>
      </c>
      <c r="M9" s="153">
        <v>75784.598400000003</v>
      </c>
      <c r="N9" s="152">
        <v>3.3E-3</v>
      </c>
      <c r="O9" s="152">
        <v>0.53858970000000006</v>
      </c>
      <c r="P9" s="152">
        <v>0</v>
      </c>
      <c r="Q9" s="152">
        <v>0</v>
      </c>
      <c r="R9" s="153"/>
      <c r="S9" s="153" t="s">
        <v>106</v>
      </c>
      <c r="T9" s="153" t="s">
        <v>107</v>
      </c>
      <c r="U9" s="153">
        <v>0.47</v>
      </c>
      <c r="V9" s="153">
        <v>76.70823</v>
      </c>
      <c r="W9" s="153"/>
      <c r="X9" s="153" t="s">
        <v>108</v>
      </c>
      <c r="Y9" s="153" t="s">
        <v>109</v>
      </c>
      <c r="Z9" s="147"/>
      <c r="AA9" s="147"/>
      <c r="AB9" s="147"/>
      <c r="AC9" s="147"/>
      <c r="AD9" s="147"/>
      <c r="AE9" s="147"/>
      <c r="AF9" s="147" t="s">
        <v>110</v>
      </c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</row>
    <row r="10" spans="1:59" outlineLevel="1" x14ac:dyDescent="0.2">
      <c r="A10" s="150"/>
      <c r="B10" s="151"/>
      <c r="C10" s="178" t="s">
        <v>111</v>
      </c>
      <c r="D10" s="154"/>
      <c r="E10" s="155">
        <v>61.463999999999999</v>
      </c>
      <c r="F10" s="153"/>
      <c r="G10" s="153"/>
      <c r="H10" s="153"/>
      <c r="I10" s="153"/>
      <c r="J10" s="153"/>
      <c r="K10" s="153"/>
      <c r="L10" s="153"/>
      <c r="M10" s="153"/>
      <c r="N10" s="152"/>
      <c r="O10" s="152"/>
      <c r="P10" s="152"/>
      <c r="Q10" s="152"/>
      <c r="R10" s="153"/>
      <c r="S10" s="153"/>
      <c r="T10" s="153"/>
      <c r="U10" s="153"/>
      <c r="V10" s="153"/>
      <c r="W10" s="153"/>
      <c r="X10" s="153"/>
      <c r="Y10" s="153"/>
      <c r="Z10" s="147"/>
      <c r="AA10" s="147"/>
      <c r="AB10" s="147"/>
      <c r="AC10" s="147"/>
      <c r="AD10" s="147"/>
      <c r="AE10" s="147"/>
      <c r="AF10" s="147" t="s">
        <v>112</v>
      </c>
      <c r="AG10" s="147">
        <v>0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</row>
    <row r="11" spans="1:59" outlineLevel="2" x14ac:dyDescent="0.2">
      <c r="A11" s="150"/>
      <c r="B11" s="151"/>
      <c r="C11" s="178" t="s">
        <v>113</v>
      </c>
      <c r="D11" s="154"/>
      <c r="E11" s="155">
        <v>83.724999999999994</v>
      </c>
      <c r="F11" s="153"/>
      <c r="G11" s="153"/>
      <c r="H11" s="153"/>
      <c r="I11" s="153"/>
      <c r="J11" s="153"/>
      <c r="K11" s="153"/>
      <c r="L11" s="153"/>
      <c r="M11" s="153"/>
      <c r="N11" s="152"/>
      <c r="O11" s="152"/>
      <c r="P11" s="152"/>
      <c r="Q11" s="152"/>
      <c r="R11" s="153"/>
      <c r="S11" s="153"/>
      <c r="T11" s="153"/>
      <c r="U11" s="153"/>
      <c r="V11" s="153"/>
      <c r="W11" s="153"/>
      <c r="X11" s="153"/>
      <c r="Y11" s="153"/>
      <c r="Z11" s="147"/>
      <c r="AA11" s="147"/>
      <c r="AB11" s="147"/>
      <c r="AC11" s="147"/>
      <c r="AD11" s="147"/>
      <c r="AE11" s="147"/>
      <c r="AF11" s="147" t="s">
        <v>112</v>
      </c>
      <c r="AG11" s="147">
        <v>0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</row>
    <row r="12" spans="1:59" outlineLevel="2" x14ac:dyDescent="0.2">
      <c r="A12" s="150"/>
      <c r="B12" s="151"/>
      <c r="C12" s="178" t="s">
        <v>114</v>
      </c>
      <c r="D12" s="154"/>
      <c r="E12" s="155">
        <v>18.02</v>
      </c>
      <c r="F12" s="153"/>
      <c r="G12" s="153"/>
      <c r="H12" s="153"/>
      <c r="I12" s="153"/>
      <c r="J12" s="153"/>
      <c r="K12" s="153"/>
      <c r="L12" s="153"/>
      <c r="M12" s="153"/>
      <c r="N12" s="152"/>
      <c r="O12" s="152"/>
      <c r="P12" s="152"/>
      <c r="Q12" s="152"/>
      <c r="R12" s="153"/>
      <c r="S12" s="153"/>
      <c r="T12" s="153"/>
      <c r="U12" s="153"/>
      <c r="V12" s="153"/>
      <c r="W12" s="153"/>
      <c r="X12" s="153"/>
      <c r="Y12" s="153"/>
      <c r="Z12" s="147"/>
      <c r="AA12" s="147"/>
      <c r="AB12" s="147"/>
      <c r="AC12" s="147"/>
      <c r="AD12" s="147"/>
      <c r="AE12" s="147"/>
      <c r="AF12" s="147" t="s">
        <v>112</v>
      </c>
      <c r="AG12" s="147">
        <v>0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</row>
    <row r="13" spans="1:59" ht="22.5" x14ac:dyDescent="0.2">
      <c r="A13" s="164">
        <v>2</v>
      </c>
      <c r="B13" s="165" t="s">
        <v>115</v>
      </c>
      <c r="C13" s="177" t="s">
        <v>116</v>
      </c>
      <c r="D13" s="166" t="s">
        <v>105</v>
      </c>
      <c r="E13" s="167">
        <v>163.209</v>
      </c>
      <c r="F13" s="168">
        <v>0</v>
      </c>
      <c r="G13" s="169">
        <v>0</v>
      </c>
      <c r="H13" s="153">
        <v>9.6300000000000008</v>
      </c>
      <c r="I13" s="153">
        <v>1571.7026700000001</v>
      </c>
      <c r="J13" s="153">
        <v>42.09</v>
      </c>
      <c r="K13" s="153">
        <v>6869.4668100000008</v>
      </c>
      <c r="L13" s="153">
        <v>12</v>
      </c>
      <c r="M13" s="153">
        <v>9454.1103999999996</v>
      </c>
      <c r="N13" s="152">
        <v>2.0000000000000001E-4</v>
      </c>
      <c r="O13" s="152">
        <v>3.2641800000000006E-2</v>
      </c>
      <c r="P13" s="152">
        <v>0</v>
      </c>
      <c r="Q13" s="152">
        <v>0</v>
      </c>
      <c r="R13" s="153"/>
      <c r="S13" s="153" t="s">
        <v>106</v>
      </c>
      <c r="T13" s="153" t="s">
        <v>107</v>
      </c>
      <c r="U13" s="153">
        <v>8.2000000000000003E-2</v>
      </c>
      <c r="V13" s="153">
        <v>13.383138000000001</v>
      </c>
      <c r="W13" s="153"/>
      <c r="X13" s="153" t="s">
        <v>108</v>
      </c>
      <c r="Y13" s="153" t="s">
        <v>109</v>
      </c>
      <c r="Z13" s="147"/>
      <c r="AA13" s="147"/>
      <c r="AB13" s="147"/>
      <c r="AC13" s="147"/>
      <c r="AD13" s="147"/>
      <c r="AE13" s="147"/>
      <c r="AF13" s="147" t="s">
        <v>110</v>
      </c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</row>
    <row r="14" spans="1:59" outlineLevel="1" x14ac:dyDescent="0.2">
      <c r="A14" s="150"/>
      <c r="B14" s="151"/>
      <c r="C14" s="178" t="s">
        <v>111</v>
      </c>
      <c r="D14" s="154"/>
      <c r="E14" s="155">
        <v>61.463999999999999</v>
      </c>
      <c r="F14" s="153"/>
      <c r="G14" s="153"/>
      <c r="H14" s="153"/>
      <c r="I14" s="153"/>
      <c r="J14" s="153"/>
      <c r="K14" s="153"/>
      <c r="L14" s="153"/>
      <c r="M14" s="153"/>
      <c r="N14" s="152"/>
      <c r="O14" s="152"/>
      <c r="P14" s="152"/>
      <c r="Q14" s="152"/>
      <c r="R14" s="153"/>
      <c r="S14" s="153"/>
      <c r="T14" s="153"/>
      <c r="U14" s="153"/>
      <c r="V14" s="153"/>
      <c r="W14" s="153"/>
      <c r="X14" s="153"/>
      <c r="Y14" s="153"/>
      <c r="Z14" s="147"/>
      <c r="AA14" s="147"/>
      <c r="AB14" s="147"/>
      <c r="AC14" s="147"/>
      <c r="AD14" s="147"/>
      <c r="AE14" s="147"/>
      <c r="AF14" s="147" t="s">
        <v>112</v>
      </c>
      <c r="AG14" s="147">
        <v>0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</row>
    <row r="15" spans="1:59" outlineLevel="2" x14ac:dyDescent="0.2">
      <c r="A15" s="150"/>
      <c r="B15" s="151"/>
      <c r="C15" s="178" t="s">
        <v>113</v>
      </c>
      <c r="D15" s="154"/>
      <c r="E15" s="155">
        <v>83.724999999999994</v>
      </c>
      <c r="F15" s="153"/>
      <c r="G15" s="153"/>
      <c r="H15" s="153"/>
      <c r="I15" s="153"/>
      <c r="J15" s="153"/>
      <c r="K15" s="153"/>
      <c r="L15" s="153"/>
      <c r="M15" s="153"/>
      <c r="N15" s="152"/>
      <c r="O15" s="152"/>
      <c r="P15" s="152"/>
      <c r="Q15" s="152"/>
      <c r="R15" s="153"/>
      <c r="S15" s="153"/>
      <c r="T15" s="153"/>
      <c r="U15" s="153"/>
      <c r="V15" s="153"/>
      <c r="W15" s="153"/>
      <c r="X15" s="153"/>
      <c r="Y15" s="153"/>
      <c r="Z15" s="147"/>
      <c r="AA15" s="147"/>
      <c r="AB15" s="147"/>
      <c r="AC15" s="147"/>
      <c r="AD15" s="147"/>
      <c r="AE15" s="147"/>
      <c r="AF15" s="147" t="s">
        <v>112</v>
      </c>
      <c r="AG15" s="147">
        <v>0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</row>
    <row r="16" spans="1:59" outlineLevel="2" x14ac:dyDescent="0.2">
      <c r="A16" s="150"/>
      <c r="B16" s="151"/>
      <c r="C16" s="178" t="s">
        <v>114</v>
      </c>
      <c r="D16" s="154"/>
      <c r="E16" s="155">
        <v>18.02</v>
      </c>
      <c r="F16" s="153"/>
      <c r="G16" s="153"/>
      <c r="H16" s="153"/>
      <c r="I16" s="153"/>
      <c r="J16" s="153"/>
      <c r="K16" s="153"/>
      <c r="L16" s="153"/>
      <c r="M16" s="153"/>
      <c r="N16" s="152"/>
      <c r="O16" s="152"/>
      <c r="P16" s="152"/>
      <c r="Q16" s="152"/>
      <c r="R16" s="153"/>
      <c r="S16" s="153"/>
      <c r="T16" s="153"/>
      <c r="U16" s="153"/>
      <c r="V16" s="153"/>
      <c r="W16" s="153"/>
      <c r="X16" s="153"/>
      <c r="Y16" s="153"/>
      <c r="Z16" s="147"/>
      <c r="AA16" s="147"/>
      <c r="AB16" s="147"/>
      <c r="AC16" s="147"/>
      <c r="AD16" s="147"/>
      <c r="AE16" s="147"/>
      <c r="AF16" s="147" t="s">
        <v>112</v>
      </c>
      <c r="AG16" s="147">
        <v>0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</row>
    <row r="17" spans="1:59" x14ac:dyDescent="0.2">
      <c r="A17" s="158" t="s">
        <v>101</v>
      </c>
      <c r="B17" s="159" t="s">
        <v>56</v>
      </c>
      <c r="C17" s="176" t="s">
        <v>57</v>
      </c>
      <c r="D17" s="160"/>
      <c r="E17" s="161"/>
      <c r="F17" s="162"/>
      <c r="G17" s="163">
        <v>0</v>
      </c>
      <c r="H17" s="157"/>
      <c r="I17" s="157">
        <v>0</v>
      </c>
      <c r="J17" s="157"/>
      <c r="K17" s="157">
        <v>28350</v>
      </c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AF17" t="s">
        <v>102</v>
      </c>
    </row>
    <row r="18" spans="1:59" ht="22.5" x14ac:dyDescent="0.2">
      <c r="A18" s="170">
        <v>3</v>
      </c>
      <c r="B18" s="171" t="s">
        <v>117</v>
      </c>
      <c r="C18" s="179" t="s">
        <v>118</v>
      </c>
      <c r="D18" s="172" t="s">
        <v>105</v>
      </c>
      <c r="E18" s="173">
        <v>40</v>
      </c>
      <c r="F18" s="174">
        <v>0</v>
      </c>
      <c r="G18" s="175">
        <v>0</v>
      </c>
      <c r="H18" s="153">
        <v>0</v>
      </c>
      <c r="I18" s="153">
        <v>0</v>
      </c>
      <c r="J18" s="153">
        <v>708.75</v>
      </c>
      <c r="K18" s="153">
        <v>28350</v>
      </c>
      <c r="L18" s="153">
        <v>12</v>
      </c>
      <c r="M18" s="153">
        <v>31752</v>
      </c>
      <c r="N18" s="152">
        <v>4.0000000000000003E-5</v>
      </c>
      <c r="O18" s="152">
        <v>1.6000000000000001E-3</v>
      </c>
      <c r="P18" s="152">
        <v>0</v>
      </c>
      <c r="Q18" s="152">
        <v>0</v>
      </c>
      <c r="R18" s="153"/>
      <c r="S18" s="153" t="s">
        <v>119</v>
      </c>
      <c r="T18" s="153" t="s">
        <v>107</v>
      </c>
      <c r="U18" s="153">
        <v>7.8E-2</v>
      </c>
      <c r="V18" s="153">
        <v>3.12</v>
      </c>
      <c r="W18" s="153"/>
      <c r="X18" s="153" t="s">
        <v>108</v>
      </c>
      <c r="Y18" s="153" t="s">
        <v>109</v>
      </c>
      <c r="Z18" s="147"/>
      <c r="AA18" s="147"/>
      <c r="AB18" s="147"/>
      <c r="AC18" s="147"/>
      <c r="AD18" s="147"/>
      <c r="AE18" s="147"/>
      <c r="AF18" s="147" t="s">
        <v>110</v>
      </c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</row>
    <row r="19" spans="1:59" x14ac:dyDescent="0.2">
      <c r="A19" s="158" t="s">
        <v>101</v>
      </c>
      <c r="B19" s="159" t="s">
        <v>58</v>
      </c>
      <c r="C19" s="176" t="s">
        <v>59</v>
      </c>
      <c r="D19" s="160"/>
      <c r="E19" s="161"/>
      <c r="F19" s="162"/>
      <c r="G19" s="163">
        <v>0</v>
      </c>
      <c r="H19" s="157"/>
      <c r="I19" s="157">
        <v>40340.89</v>
      </c>
      <c r="J19" s="157"/>
      <c r="K19" s="157">
        <v>99105.24</v>
      </c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AF19" t="s">
        <v>102</v>
      </c>
    </row>
    <row r="20" spans="1:59" x14ac:dyDescent="0.2">
      <c r="A20" s="164">
        <v>4</v>
      </c>
      <c r="B20" s="165" t="s">
        <v>120</v>
      </c>
      <c r="C20" s="177" t="s">
        <v>121</v>
      </c>
      <c r="D20" s="166" t="s">
        <v>105</v>
      </c>
      <c r="E20" s="167">
        <v>3.78</v>
      </c>
      <c r="F20" s="168">
        <v>0</v>
      </c>
      <c r="G20" s="169">
        <v>0</v>
      </c>
      <c r="H20" s="153">
        <v>1359.35</v>
      </c>
      <c r="I20" s="153">
        <v>5138.3429999999989</v>
      </c>
      <c r="J20" s="153">
        <v>710.22</v>
      </c>
      <c r="K20" s="153">
        <v>2684.6316000000002</v>
      </c>
      <c r="L20" s="153">
        <v>12</v>
      </c>
      <c r="M20" s="153">
        <v>8761.7263999999996</v>
      </c>
      <c r="N20" s="152">
        <v>0.06</v>
      </c>
      <c r="O20" s="152">
        <v>0.22679999999999997</v>
      </c>
      <c r="P20" s="152">
        <v>0</v>
      </c>
      <c r="Q20" s="152">
        <v>0</v>
      </c>
      <c r="R20" s="153"/>
      <c r="S20" s="153" t="s">
        <v>106</v>
      </c>
      <c r="T20" s="153" t="s">
        <v>107</v>
      </c>
      <c r="U20" s="153">
        <v>0.45</v>
      </c>
      <c r="V20" s="153">
        <v>1.7009999999999998</v>
      </c>
      <c r="W20" s="153"/>
      <c r="X20" s="153" t="s">
        <v>108</v>
      </c>
      <c r="Y20" s="153" t="s">
        <v>109</v>
      </c>
      <c r="Z20" s="147"/>
      <c r="AA20" s="147"/>
      <c r="AB20" s="147"/>
      <c r="AC20" s="147"/>
      <c r="AD20" s="147"/>
      <c r="AE20" s="147"/>
      <c r="AF20" s="147" t="s">
        <v>110</v>
      </c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</row>
    <row r="21" spans="1:59" outlineLevel="1" x14ac:dyDescent="0.2">
      <c r="A21" s="150"/>
      <c r="B21" s="151"/>
      <c r="C21" s="178" t="s">
        <v>122</v>
      </c>
      <c r="D21" s="154"/>
      <c r="E21" s="155">
        <v>3.78</v>
      </c>
      <c r="F21" s="153"/>
      <c r="G21" s="153"/>
      <c r="H21" s="153"/>
      <c r="I21" s="153"/>
      <c r="J21" s="153"/>
      <c r="K21" s="153"/>
      <c r="L21" s="153"/>
      <c r="M21" s="153"/>
      <c r="N21" s="152"/>
      <c r="O21" s="152"/>
      <c r="P21" s="152"/>
      <c r="Q21" s="152"/>
      <c r="R21" s="153"/>
      <c r="S21" s="153"/>
      <c r="T21" s="153"/>
      <c r="U21" s="153"/>
      <c r="V21" s="153"/>
      <c r="W21" s="153"/>
      <c r="X21" s="153"/>
      <c r="Y21" s="153"/>
      <c r="Z21" s="147"/>
      <c r="AA21" s="147"/>
      <c r="AB21" s="147"/>
      <c r="AC21" s="147"/>
      <c r="AD21" s="147"/>
      <c r="AE21" s="147"/>
      <c r="AF21" s="147" t="s">
        <v>112</v>
      </c>
      <c r="AG21" s="147">
        <v>0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</row>
    <row r="22" spans="1:59" x14ac:dyDescent="0.2">
      <c r="A22" s="164">
        <v>5</v>
      </c>
      <c r="B22" s="165" t="s">
        <v>123</v>
      </c>
      <c r="C22" s="177" t="s">
        <v>124</v>
      </c>
      <c r="D22" s="166" t="s">
        <v>105</v>
      </c>
      <c r="E22" s="167">
        <v>163.209</v>
      </c>
      <c r="F22" s="168">
        <v>0</v>
      </c>
      <c r="G22" s="169">
        <v>0</v>
      </c>
      <c r="H22" s="153">
        <v>151.72</v>
      </c>
      <c r="I22" s="153">
        <v>24762.069480000002</v>
      </c>
      <c r="J22" s="153">
        <v>313.58999999999997</v>
      </c>
      <c r="K22" s="153">
        <v>51180.710309999995</v>
      </c>
      <c r="L22" s="153">
        <v>12</v>
      </c>
      <c r="M22" s="153">
        <v>85055.9136</v>
      </c>
      <c r="N22" s="152">
        <v>0.02</v>
      </c>
      <c r="O22" s="152">
        <v>3.2641800000000001</v>
      </c>
      <c r="P22" s="152">
        <v>0</v>
      </c>
      <c r="Q22" s="152">
        <v>0</v>
      </c>
      <c r="R22" s="153"/>
      <c r="S22" s="153" t="s">
        <v>106</v>
      </c>
      <c r="T22" s="153" t="s">
        <v>107</v>
      </c>
      <c r="U22" s="153">
        <v>0.5</v>
      </c>
      <c r="V22" s="153">
        <v>81.604500000000002</v>
      </c>
      <c r="W22" s="153"/>
      <c r="X22" s="153" t="s">
        <v>108</v>
      </c>
      <c r="Y22" s="153" t="s">
        <v>109</v>
      </c>
      <c r="Z22" s="147"/>
      <c r="AA22" s="147"/>
      <c r="AB22" s="147"/>
      <c r="AC22" s="147"/>
      <c r="AD22" s="147"/>
      <c r="AE22" s="147"/>
      <c r="AF22" s="147" t="s">
        <v>110</v>
      </c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</row>
    <row r="23" spans="1:59" outlineLevel="1" x14ac:dyDescent="0.2">
      <c r="A23" s="150"/>
      <c r="B23" s="151"/>
      <c r="C23" s="178" t="s">
        <v>111</v>
      </c>
      <c r="D23" s="154"/>
      <c r="E23" s="155">
        <v>61.463999999999999</v>
      </c>
      <c r="F23" s="153"/>
      <c r="G23" s="153"/>
      <c r="H23" s="153"/>
      <c r="I23" s="153"/>
      <c r="J23" s="153"/>
      <c r="K23" s="153"/>
      <c r="L23" s="153"/>
      <c r="M23" s="153"/>
      <c r="N23" s="152"/>
      <c r="O23" s="152"/>
      <c r="P23" s="152"/>
      <c r="Q23" s="152"/>
      <c r="R23" s="153"/>
      <c r="S23" s="153"/>
      <c r="T23" s="153"/>
      <c r="U23" s="153"/>
      <c r="V23" s="153"/>
      <c r="W23" s="153"/>
      <c r="X23" s="153"/>
      <c r="Y23" s="153"/>
      <c r="Z23" s="147"/>
      <c r="AA23" s="147"/>
      <c r="AB23" s="147"/>
      <c r="AC23" s="147"/>
      <c r="AD23" s="147"/>
      <c r="AE23" s="147"/>
      <c r="AF23" s="147" t="s">
        <v>112</v>
      </c>
      <c r="AG23" s="147">
        <v>0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</row>
    <row r="24" spans="1:59" outlineLevel="2" x14ac:dyDescent="0.2">
      <c r="A24" s="150"/>
      <c r="B24" s="151"/>
      <c r="C24" s="178" t="s">
        <v>113</v>
      </c>
      <c r="D24" s="154"/>
      <c r="E24" s="155">
        <v>83.724999999999994</v>
      </c>
      <c r="F24" s="153"/>
      <c r="G24" s="153"/>
      <c r="H24" s="153"/>
      <c r="I24" s="153"/>
      <c r="J24" s="153"/>
      <c r="K24" s="153"/>
      <c r="L24" s="153"/>
      <c r="M24" s="153"/>
      <c r="N24" s="152"/>
      <c r="O24" s="152"/>
      <c r="P24" s="152"/>
      <c r="Q24" s="152"/>
      <c r="R24" s="153"/>
      <c r="S24" s="153"/>
      <c r="T24" s="153"/>
      <c r="U24" s="153"/>
      <c r="V24" s="153"/>
      <c r="W24" s="153"/>
      <c r="X24" s="153"/>
      <c r="Y24" s="153"/>
      <c r="Z24" s="147"/>
      <c r="AA24" s="147"/>
      <c r="AB24" s="147"/>
      <c r="AC24" s="147"/>
      <c r="AD24" s="147"/>
      <c r="AE24" s="147"/>
      <c r="AF24" s="147" t="s">
        <v>112</v>
      </c>
      <c r="AG24" s="147">
        <v>0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</row>
    <row r="25" spans="1:59" outlineLevel="2" x14ac:dyDescent="0.2">
      <c r="A25" s="150"/>
      <c r="B25" s="151"/>
      <c r="C25" s="178" t="s">
        <v>114</v>
      </c>
      <c r="D25" s="154"/>
      <c r="E25" s="155">
        <v>18.02</v>
      </c>
      <c r="F25" s="153"/>
      <c r="G25" s="153"/>
      <c r="H25" s="153"/>
      <c r="I25" s="153"/>
      <c r="J25" s="153"/>
      <c r="K25" s="153"/>
      <c r="L25" s="153"/>
      <c r="M25" s="153"/>
      <c r="N25" s="152"/>
      <c r="O25" s="152"/>
      <c r="P25" s="152"/>
      <c r="Q25" s="152"/>
      <c r="R25" s="153"/>
      <c r="S25" s="153"/>
      <c r="T25" s="153"/>
      <c r="U25" s="153"/>
      <c r="V25" s="153"/>
      <c r="W25" s="153"/>
      <c r="X25" s="153"/>
      <c r="Y25" s="153"/>
      <c r="Z25" s="147"/>
      <c r="AA25" s="147"/>
      <c r="AB25" s="147"/>
      <c r="AC25" s="147"/>
      <c r="AD25" s="147"/>
      <c r="AE25" s="147"/>
      <c r="AF25" s="147" t="s">
        <v>112</v>
      </c>
      <c r="AG25" s="147">
        <v>0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</row>
    <row r="26" spans="1:59" ht="33.75" x14ac:dyDescent="0.2">
      <c r="A26" s="164">
        <v>6</v>
      </c>
      <c r="B26" s="165" t="s">
        <v>125</v>
      </c>
      <c r="C26" s="177" t="s">
        <v>126</v>
      </c>
      <c r="D26" s="166" t="s">
        <v>105</v>
      </c>
      <c r="E26" s="167">
        <v>163.209</v>
      </c>
      <c r="F26" s="168">
        <v>0</v>
      </c>
      <c r="G26" s="169">
        <v>0</v>
      </c>
      <c r="H26" s="153">
        <v>63.97</v>
      </c>
      <c r="I26" s="153">
        <v>10440.479729999999</v>
      </c>
      <c r="J26" s="153">
        <v>277.19</v>
      </c>
      <c r="K26" s="153">
        <v>45239.902710000002</v>
      </c>
      <c r="L26" s="153">
        <v>12</v>
      </c>
      <c r="M26" s="153">
        <v>62362.025599999994</v>
      </c>
      <c r="N26" s="152">
        <v>7.1900000000000002E-3</v>
      </c>
      <c r="O26" s="152">
        <v>1.17347271</v>
      </c>
      <c r="P26" s="152">
        <v>0</v>
      </c>
      <c r="Q26" s="152">
        <v>0</v>
      </c>
      <c r="R26" s="153"/>
      <c r="S26" s="153" t="s">
        <v>106</v>
      </c>
      <c r="T26" s="153" t="s">
        <v>107</v>
      </c>
      <c r="U26" s="153">
        <v>0.45</v>
      </c>
      <c r="V26" s="153">
        <v>73.444050000000004</v>
      </c>
      <c r="W26" s="153"/>
      <c r="X26" s="153" t="s">
        <v>108</v>
      </c>
      <c r="Y26" s="153" t="s">
        <v>109</v>
      </c>
      <c r="Z26" s="147"/>
      <c r="AA26" s="147"/>
      <c r="AB26" s="147"/>
      <c r="AC26" s="147"/>
      <c r="AD26" s="147"/>
      <c r="AE26" s="147"/>
      <c r="AF26" s="147" t="s">
        <v>110</v>
      </c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</row>
    <row r="27" spans="1:59" outlineLevel="1" x14ac:dyDescent="0.2">
      <c r="A27" s="150"/>
      <c r="B27" s="151"/>
      <c r="C27" s="178" t="s">
        <v>111</v>
      </c>
      <c r="D27" s="154"/>
      <c r="E27" s="155">
        <v>61.463999999999999</v>
      </c>
      <c r="F27" s="153"/>
      <c r="G27" s="153"/>
      <c r="H27" s="153"/>
      <c r="I27" s="153"/>
      <c r="J27" s="153"/>
      <c r="K27" s="153"/>
      <c r="L27" s="153"/>
      <c r="M27" s="153"/>
      <c r="N27" s="152"/>
      <c r="O27" s="152"/>
      <c r="P27" s="152"/>
      <c r="Q27" s="152"/>
      <c r="R27" s="153"/>
      <c r="S27" s="153"/>
      <c r="T27" s="153"/>
      <c r="U27" s="153"/>
      <c r="V27" s="153"/>
      <c r="W27" s="153"/>
      <c r="X27" s="153"/>
      <c r="Y27" s="153"/>
      <c r="Z27" s="147"/>
      <c r="AA27" s="147"/>
      <c r="AB27" s="147"/>
      <c r="AC27" s="147"/>
      <c r="AD27" s="147"/>
      <c r="AE27" s="147"/>
      <c r="AF27" s="147" t="s">
        <v>112</v>
      </c>
      <c r="AG27" s="147">
        <v>0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</row>
    <row r="28" spans="1:59" outlineLevel="2" x14ac:dyDescent="0.2">
      <c r="A28" s="150"/>
      <c r="B28" s="151"/>
      <c r="C28" s="178" t="s">
        <v>113</v>
      </c>
      <c r="D28" s="154"/>
      <c r="E28" s="155">
        <v>83.724999999999994</v>
      </c>
      <c r="F28" s="153"/>
      <c r="G28" s="153"/>
      <c r="H28" s="153"/>
      <c r="I28" s="153"/>
      <c r="J28" s="153"/>
      <c r="K28" s="153"/>
      <c r="L28" s="153"/>
      <c r="M28" s="153"/>
      <c r="N28" s="152"/>
      <c r="O28" s="152"/>
      <c r="P28" s="152"/>
      <c r="Q28" s="152"/>
      <c r="R28" s="153"/>
      <c r="S28" s="153"/>
      <c r="T28" s="153"/>
      <c r="U28" s="153"/>
      <c r="V28" s="153"/>
      <c r="W28" s="153"/>
      <c r="X28" s="153"/>
      <c r="Y28" s="153"/>
      <c r="Z28" s="147"/>
      <c r="AA28" s="147"/>
      <c r="AB28" s="147"/>
      <c r="AC28" s="147"/>
      <c r="AD28" s="147"/>
      <c r="AE28" s="147"/>
      <c r="AF28" s="147" t="s">
        <v>112</v>
      </c>
      <c r="AG28" s="147">
        <v>0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</row>
    <row r="29" spans="1:59" outlineLevel="2" x14ac:dyDescent="0.2">
      <c r="A29" s="150"/>
      <c r="B29" s="151"/>
      <c r="C29" s="178" t="s">
        <v>114</v>
      </c>
      <c r="D29" s="154"/>
      <c r="E29" s="155">
        <v>18.02</v>
      </c>
      <c r="F29" s="153"/>
      <c r="G29" s="153"/>
      <c r="H29" s="153"/>
      <c r="I29" s="153"/>
      <c r="J29" s="153"/>
      <c r="K29" s="153"/>
      <c r="L29" s="153"/>
      <c r="M29" s="153"/>
      <c r="N29" s="152"/>
      <c r="O29" s="152"/>
      <c r="P29" s="152"/>
      <c r="Q29" s="152"/>
      <c r="R29" s="153"/>
      <c r="S29" s="153"/>
      <c r="T29" s="153"/>
      <c r="U29" s="153"/>
      <c r="V29" s="153"/>
      <c r="W29" s="153"/>
      <c r="X29" s="153"/>
      <c r="Y29" s="153"/>
      <c r="Z29" s="147"/>
      <c r="AA29" s="147"/>
      <c r="AB29" s="147"/>
      <c r="AC29" s="147"/>
      <c r="AD29" s="147"/>
      <c r="AE29" s="147"/>
      <c r="AF29" s="147" t="s">
        <v>112</v>
      </c>
      <c r="AG29" s="147">
        <v>0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</row>
    <row r="30" spans="1:59" x14ac:dyDescent="0.2">
      <c r="A30" s="158" t="s">
        <v>101</v>
      </c>
      <c r="B30" s="159" t="s">
        <v>60</v>
      </c>
      <c r="C30" s="176" t="s">
        <v>61</v>
      </c>
      <c r="D30" s="160"/>
      <c r="E30" s="161"/>
      <c r="F30" s="162"/>
      <c r="G30" s="163">
        <v>0</v>
      </c>
      <c r="H30" s="157"/>
      <c r="I30" s="157">
        <v>0</v>
      </c>
      <c r="J30" s="157"/>
      <c r="K30" s="157">
        <v>50242.33</v>
      </c>
      <c r="L30" s="157"/>
      <c r="M30" s="157"/>
      <c r="N30" s="156"/>
      <c r="O30" s="156"/>
      <c r="P30" s="156"/>
      <c r="Q30" s="156"/>
      <c r="R30" s="157"/>
      <c r="S30" s="157"/>
      <c r="T30" s="157"/>
      <c r="U30" s="157"/>
      <c r="V30" s="157"/>
      <c r="W30" s="157"/>
      <c r="X30" s="157"/>
      <c r="Y30" s="157"/>
      <c r="AF30" t="s">
        <v>102</v>
      </c>
    </row>
    <row r="31" spans="1:59" x14ac:dyDescent="0.2">
      <c r="A31" s="164">
        <v>7</v>
      </c>
      <c r="B31" s="165" t="s">
        <v>127</v>
      </c>
      <c r="C31" s="177" t="s">
        <v>128</v>
      </c>
      <c r="D31" s="166" t="s">
        <v>105</v>
      </c>
      <c r="E31" s="167">
        <v>222.44</v>
      </c>
      <c r="F31" s="168">
        <v>0</v>
      </c>
      <c r="G31" s="169">
        <v>0</v>
      </c>
      <c r="H31" s="153">
        <v>0</v>
      </c>
      <c r="I31" s="153">
        <v>0</v>
      </c>
      <c r="J31" s="153">
        <v>67.5</v>
      </c>
      <c r="K31" s="153">
        <v>15014.7</v>
      </c>
      <c r="L31" s="153">
        <v>12</v>
      </c>
      <c r="M31" s="153">
        <v>16816.464</v>
      </c>
      <c r="N31" s="152">
        <v>1.8380000000000001E-2</v>
      </c>
      <c r="O31" s="152">
        <v>4.0884472000000001</v>
      </c>
      <c r="P31" s="152">
        <v>0</v>
      </c>
      <c r="Q31" s="152">
        <v>0</v>
      </c>
      <c r="R31" s="153"/>
      <c r="S31" s="153" t="s">
        <v>106</v>
      </c>
      <c r="T31" s="153" t="s">
        <v>107</v>
      </c>
      <c r="U31" s="153">
        <v>0.12</v>
      </c>
      <c r="V31" s="153">
        <v>26.692799999999998</v>
      </c>
      <c r="W31" s="153"/>
      <c r="X31" s="153" t="s">
        <v>108</v>
      </c>
      <c r="Y31" s="153" t="s">
        <v>109</v>
      </c>
      <c r="Z31" s="147"/>
      <c r="AA31" s="147"/>
      <c r="AB31" s="147"/>
      <c r="AC31" s="147"/>
      <c r="AD31" s="147"/>
      <c r="AE31" s="147"/>
      <c r="AF31" s="147" t="s">
        <v>110</v>
      </c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</row>
    <row r="32" spans="1:59" outlineLevel="1" x14ac:dyDescent="0.2">
      <c r="A32" s="150"/>
      <c r="B32" s="151"/>
      <c r="C32" s="178" t="s">
        <v>129</v>
      </c>
      <c r="D32" s="154"/>
      <c r="E32" s="155">
        <v>78.8</v>
      </c>
      <c r="F32" s="153"/>
      <c r="G32" s="153"/>
      <c r="H32" s="153"/>
      <c r="I32" s="153"/>
      <c r="J32" s="153"/>
      <c r="K32" s="153"/>
      <c r="L32" s="153"/>
      <c r="M32" s="153"/>
      <c r="N32" s="152"/>
      <c r="O32" s="152"/>
      <c r="P32" s="152"/>
      <c r="Q32" s="152"/>
      <c r="R32" s="153"/>
      <c r="S32" s="153"/>
      <c r="T32" s="153"/>
      <c r="U32" s="153"/>
      <c r="V32" s="153"/>
      <c r="W32" s="153"/>
      <c r="X32" s="153"/>
      <c r="Y32" s="153"/>
      <c r="Z32" s="147"/>
      <c r="AA32" s="147"/>
      <c r="AB32" s="147"/>
      <c r="AC32" s="147"/>
      <c r="AD32" s="147"/>
      <c r="AE32" s="147"/>
      <c r="AF32" s="147" t="s">
        <v>112</v>
      </c>
      <c r="AG32" s="147">
        <v>0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</row>
    <row r="33" spans="1:59" outlineLevel="2" x14ac:dyDescent="0.2">
      <c r="A33" s="150"/>
      <c r="B33" s="151"/>
      <c r="C33" s="178" t="s">
        <v>130</v>
      </c>
      <c r="D33" s="154"/>
      <c r="E33" s="155">
        <v>118.2</v>
      </c>
      <c r="F33" s="153"/>
      <c r="G33" s="153"/>
      <c r="H33" s="153"/>
      <c r="I33" s="153"/>
      <c r="J33" s="153"/>
      <c r="K33" s="153"/>
      <c r="L33" s="153"/>
      <c r="M33" s="153"/>
      <c r="N33" s="152"/>
      <c r="O33" s="152"/>
      <c r="P33" s="152"/>
      <c r="Q33" s="152"/>
      <c r="R33" s="153"/>
      <c r="S33" s="153"/>
      <c r="T33" s="153"/>
      <c r="U33" s="153"/>
      <c r="V33" s="153"/>
      <c r="W33" s="153"/>
      <c r="X33" s="153"/>
      <c r="Y33" s="153"/>
      <c r="Z33" s="147"/>
      <c r="AA33" s="147"/>
      <c r="AB33" s="147"/>
      <c r="AC33" s="147"/>
      <c r="AD33" s="147"/>
      <c r="AE33" s="147"/>
      <c r="AF33" s="147" t="s">
        <v>112</v>
      </c>
      <c r="AG33" s="147">
        <v>0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</row>
    <row r="34" spans="1:59" outlineLevel="2" x14ac:dyDescent="0.2">
      <c r="A34" s="150"/>
      <c r="B34" s="151"/>
      <c r="C34" s="178" t="s">
        <v>131</v>
      </c>
      <c r="D34" s="154"/>
      <c r="E34" s="155">
        <v>25.44</v>
      </c>
      <c r="F34" s="153"/>
      <c r="G34" s="153"/>
      <c r="H34" s="153"/>
      <c r="I34" s="153"/>
      <c r="J34" s="153"/>
      <c r="K34" s="153"/>
      <c r="L34" s="153"/>
      <c r="M34" s="153"/>
      <c r="N34" s="152"/>
      <c r="O34" s="152"/>
      <c r="P34" s="152"/>
      <c r="Q34" s="152"/>
      <c r="R34" s="153"/>
      <c r="S34" s="153"/>
      <c r="T34" s="153"/>
      <c r="U34" s="153"/>
      <c r="V34" s="153"/>
      <c r="W34" s="153"/>
      <c r="X34" s="153"/>
      <c r="Y34" s="153"/>
      <c r="Z34" s="147"/>
      <c r="AA34" s="147"/>
      <c r="AB34" s="147"/>
      <c r="AC34" s="147"/>
      <c r="AD34" s="147"/>
      <c r="AE34" s="147"/>
      <c r="AF34" s="147" t="s">
        <v>112</v>
      </c>
      <c r="AG34" s="147">
        <v>0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</row>
    <row r="35" spans="1:59" x14ac:dyDescent="0.2">
      <c r="A35" s="164">
        <v>8</v>
      </c>
      <c r="B35" s="165" t="s">
        <v>132</v>
      </c>
      <c r="C35" s="177" t="s">
        <v>133</v>
      </c>
      <c r="D35" s="166" t="s">
        <v>105</v>
      </c>
      <c r="E35" s="167">
        <v>222.44</v>
      </c>
      <c r="F35" s="168">
        <v>0</v>
      </c>
      <c r="G35" s="169">
        <v>0</v>
      </c>
      <c r="H35" s="153">
        <v>0</v>
      </c>
      <c r="I35" s="153">
        <v>0</v>
      </c>
      <c r="J35" s="153">
        <v>44.55</v>
      </c>
      <c r="K35" s="153">
        <v>9909.7019999999993</v>
      </c>
      <c r="L35" s="153">
        <v>12</v>
      </c>
      <c r="M35" s="153">
        <v>11098.864000000001</v>
      </c>
      <c r="N35" s="152">
        <v>8.1999999999999998E-4</v>
      </c>
      <c r="O35" s="152">
        <v>0.1824008</v>
      </c>
      <c r="P35" s="152">
        <v>0</v>
      </c>
      <c r="Q35" s="152">
        <v>0</v>
      </c>
      <c r="R35" s="153"/>
      <c r="S35" s="153" t="s">
        <v>106</v>
      </c>
      <c r="T35" s="153" t="s">
        <v>107</v>
      </c>
      <c r="U35" s="153">
        <v>0.01</v>
      </c>
      <c r="V35" s="153">
        <v>2.2244000000000002</v>
      </c>
      <c r="W35" s="153"/>
      <c r="X35" s="153" t="s">
        <v>108</v>
      </c>
      <c r="Y35" s="153" t="s">
        <v>109</v>
      </c>
      <c r="Z35" s="147"/>
      <c r="AA35" s="147"/>
      <c r="AB35" s="147"/>
      <c r="AC35" s="147"/>
      <c r="AD35" s="147"/>
      <c r="AE35" s="147"/>
      <c r="AF35" s="147" t="s">
        <v>110</v>
      </c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</row>
    <row r="36" spans="1:59" outlineLevel="1" x14ac:dyDescent="0.2">
      <c r="A36" s="150"/>
      <c r="B36" s="151"/>
      <c r="C36" s="178" t="s">
        <v>134</v>
      </c>
      <c r="D36" s="154"/>
      <c r="E36" s="155">
        <v>222.44</v>
      </c>
      <c r="F36" s="153"/>
      <c r="G36" s="153"/>
      <c r="H36" s="153"/>
      <c r="I36" s="153"/>
      <c r="J36" s="153"/>
      <c r="K36" s="153"/>
      <c r="L36" s="153"/>
      <c r="M36" s="153"/>
      <c r="N36" s="152"/>
      <c r="O36" s="152"/>
      <c r="P36" s="152"/>
      <c r="Q36" s="152"/>
      <c r="R36" s="153"/>
      <c r="S36" s="153"/>
      <c r="T36" s="153"/>
      <c r="U36" s="153"/>
      <c r="V36" s="153"/>
      <c r="W36" s="153"/>
      <c r="X36" s="153"/>
      <c r="Y36" s="153"/>
      <c r="Z36" s="147"/>
      <c r="AA36" s="147"/>
      <c r="AB36" s="147"/>
      <c r="AC36" s="147"/>
      <c r="AD36" s="147"/>
      <c r="AE36" s="147"/>
      <c r="AF36" s="147" t="s">
        <v>112</v>
      </c>
      <c r="AG36" s="147">
        <v>5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</row>
    <row r="37" spans="1:59" x14ac:dyDescent="0.2">
      <c r="A37" s="164">
        <v>9</v>
      </c>
      <c r="B37" s="165" t="s">
        <v>135</v>
      </c>
      <c r="C37" s="177" t="s">
        <v>136</v>
      </c>
      <c r="D37" s="166" t="s">
        <v>105</v>
      </c>
      <c r="E37" s="167">
        <v>222.44</v>
      </c>
      <c r="F37" s="168">
        <v>0</v>
      </c>
      <c r="G37" s="169">
        <v>0</v>
      </c>
      <c r="H37" s="153">
        <v>0</v>
      </c>
      <c r="I37" s="153">
        <v>0</v>
      </c>
      <c r="J37" s="153">
        <v>40.5</v>
      </c>
      <c r="K37" s="153">
        <v>9008.82</v>
      </c>
      <c r="L37" s="153">
        <v>12</v>
      </c>
      <c r="M37" s="153">
        <v>10089.8784</v>
      </c>
      <c r="N37" s="152">
        <v>0</v>
      </c>
      <c r="O37" s="152">
        <v>0</v>
      </c>
      <c r="P37" s="152">
        <v>0</v>
      </c>
      <c r="Q37" s="152">
        <v>0</v>
      </c>
      <c r="R37" s="153"/>
      <c r="S37" s="153" t="s">
        <v>106</v>
      </c>
      <c r="T37" s="153" t="s">
        <v>107</v>
      </c>
      <c r="U37" s="153">
        <v>0.11</v>
      </c>
      <c r="V37" s="153">
        <v>24.468399999999999</v>
      </c>
      <c r="W37" s="153"/>
      <c r="X37" s="153" t="s">
        <v>108</v>
      </c>
      <c r="Y37" s="153" t="s">
        <v>109</v>
      </c>
      <c r="Z37" s="147"/>
      <c r="AA37" s="147"/>
      <c r="AB37" s="147"/>
      <c r="AC37" s="147"/>
      <c r="AD37" s="147"/>
      <c r="AE37" s="147"/>
      <c r="AF37" s="147" t="s">
        <v>110</v>
      </c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</row>
    <row r="38" spans="1:59" outlineLevel="1" x14ac:dyDescent="0.2">
      <c r="A38" s="150"/>
      <c r="B38" s="151"/>
      <c r="C38" s="178" t="s">
        <v>134</v>
      </c>
      <c r="D38" s="154"/>
      <c r="E38" s="155">
        <v>222.44</v>
      </c>
      <c r="F38" s="153"/>
      <c r="G38" s="153"/>
      <c r="H38" s="153"/>
      <c r="I38" s="153"/>
      <c r="J38" s="153"/>
      <c r="K38" s="153"/>
      <c r="L38" s="153"/>
      <c r="M38" s="153"/>
      <c r="N38" s="152"/>
      <c r="O38" s="152"/>
      <c r="P38" s="152"/>
      <c r="Q38" s="152"/>
      <c r="R38" s="153"/>
      <c r="S38" s="153"/>
      <c r="T38" s="153"/>
      <c r="U38" s="153"/>
      <c r="V38" s="153"/>
      <c r="W38" s="153"/>
      <c r="X38" s="153"/>
      <c r="Y38" s="153"/>
      <c r="Z38" s="147"/>
      <c r="AA38" s="147"/>
      <c r="AB38" s="147"/>
      <c r="AC38" s="147"/>
      <c r="AD38" s="147"/>
      <c r="AE38" s="147"/>
      <c r="AF38" s="147" t="s">
        <v>112</v>
      </c>
      <c r="AG38" s="147">
        <v>5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</row>
    <row r="39" spans="1:59" x14ac:dyDescent="0.2">
      <c r="A39" s="164">
        <v>10</v>
      </c>
      <c r="B39" s="165" t="s">
        <v>137</v>
      </c>
      <c r="C39" s="177" t="s">
        <v>138</v>
      </c>
      <c r="D39" s="166" t="s">
        <v>105</v>
      </c>
      <c r="E39" s="167">
        <v>222.44</v>
      </c>
      <c r="F39" s="168">
        <v>0</v>
      </c>
      <c r="G39" s="169">
        <v>0</v>
      </c>
      <c r="H39" s="153">
        <v>0</v>
      </c>
      <c r="I39" s="153">
        <v>0</v>
      </c>
      <c r="J39" s="153">
        <v>8.1</v>
      </c>
      <c r="K39" s="153">
        <v>1801.7639999999999</v>
      </c>
      <c r="L39" s="153">
        <v>12</v>
      </c>
      <c r="M39" s="153">
        <v>2017.9712</v>
      </c>
      <c r="N39" s="152">
        <v>0</v>
      </c>
      <c r="O39" s="152">
        <v>0</v>
      </c>
      <c r="P39" s="152">
        <v>0</v>
      </c>
      <c r="Q39" s="152">
        <v>0</v>
      </c>
      <c r="R39" s="153"/>
      <c r="S39" s="153" t="s">
        <v>106</v>
      </c>
      <c r="T39" s="153" t="s">
        <v>107</v>
      </c>
      <c r="U39" s="153">
        <v>0.03</v>
      </c>
      <c r="V39" s="153">
        <v>6.6731999999999996</v>
      </c>
      <c r="W39" s="153"/>
      <c r="X39" s="153" t="s">
        <v>108</v>
      </c>
      <c r="Y39" s="153" t="s">
        <v>109</v>
      </c>
      <c r="Z39" s="147"/>
      <c r="AA39" s="147"/>
      <c r="AB39" s="147"/>
      <c r="AC39" s="147"/>
      <c r="AD39" s="147"/>
      <c r="AE39" s="147"/>
      <c r="AF39" s="147" t="s">
        <v>110</v>
      </c>
      <c r="AG39" s="147"/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</row>
    <row r="40" spans="1:59" outlineLevel="1" x14ac:dyDescent="0.2">
      <c r="A40" s="150"/>
      <c r="B40" s="151"/>
      <c r="C40" s="178" t="s">
        <v>134</v>
      </c>
      <c r="D40" s="154"/>
      <c r="E40" s="155">
        <v>222.44</v>
      </c>
      <c r="F40" s="153"/>
      <c r="G40" s="153"/>
      <c r="H40" s="153"/>
      <c r="I40" s="153"/>
      <c r="J40" s="153"/>
      <c r="K40" s="153"/>
      <c r="L40" s="153"/>
      <c r="M40" s="153"/>
      <c r="N40" s="152"/>
      <c r="O40" s="152"/>
      <c r="P40" s="152"/>
      <c r="Q40" s="152"/>
      <c r="R40" s="153"/>
      <c r="S40" s="153"/>
      <c r="T40" s="153"/>
      <c r="U40" s="153"/>
      <c r="V40" s="153"/>
      <c r="W40" s="153"/>
      <c r="X40" s="153"/>
      <c r="Y40" s="153"/>
      <c r="Z40" s="147"/>
      <c r="AA40" s="147"/>
      <c r="AB40" s="147"/>
      <c r="AC40" s="147"/>
      <c r="AD40" s="147"/>
      <c r="AE40" s="147"/>
      <c r="AF40" s="147" t="s">
        <v>112</v>
      </c>
      <c r="AG40" s="147">
        <v>5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</row>
    <row r="41" spans="1:59" x14ac:dyDescent="0.2">
      <c r="A41" s="164">
        <v>11</v>
      </c>
      <c r="B41" s="165" t="s">
        <v>139</v>
      </c>
      <c r="C41" s="177" t="s">
        <v>140</v>
      </c>
      <c r="D41" s="166" t="s">
        <v>105</v>
      </c>
      <c r="E41" s="167">
        <v>222.44</v>
      </c>
      <c r="F41" s="168">
        <v>0</v>
      </c>
      <c r="G41" s="169">
        <v>0</v>
      </c>
      <c r="H41" s="153">
        <v>0</v>
      </c>
      <c r="I41" s="153">
        <v>0</v>
      </c>
      <c r="J41" s="153">
        <v>8.1</v>
      </c>
      <c r="K41" s="153">
        <v>1801.7639999999999</v>
      </c>
      <c r="L41" s="153">
        <v>12</v>
      </c>
      <c r="M41" s="153">
        <v>2017.9712</v>
      </c>
      <c r="N41" s="152">
        <v>5.0000000000000002E-5</v>
      </c>
      <c r="O41" s="152">
        <v>1.1122E-2</v>
      </c>
      <c r="P41" s="152">
        <v>0</v>
      </c>
      <c r="Q41" s="152">
        <v>0</v>
      </c>
      <c r="R41" s="153"/>
      <c r="S41" s="153" t="s">
        <v>106</v>
      </c>
      <c r="T41" s="153" t="s">
        <v>107</v>
      </c>
      <c r="U41" s="153">
        <v>0</v>
      </c>
      <c r="V41" s="153">
        <v>0</v>
      </c>
      <c r="W41" s="153"/>
      <c r="X41" s="153" t="s">
        <v>108</v>
      </c>
      <c r="Y41" s="153" t="s">
        <v>109</v>
      </c>
      <c r="Z41" s="147"/>
      <c r="AA41" s="147"/>
      <c r="AB41" s="147"/>
      <c r="AC41" s="147"/>
      <c r="AD41" s="147"/>
      <c r="AE41" s="147"/>
      <c r="AF41" s="147" t="s">
        <v>110</v>
      </c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</row>
    <row r="42" spans="1:59" outlineLevel="1" x14ac:dyDescent="0.2">
      <c r="A42" s="150"/>
      <c r="B42" s="151"/>
      <c r="C42" s="178" t="s">
        <v>141</v>
      </c>
      <c r="D42" s="154"/>
      <c r="E42" s="155">
        <v>222.44</v>
      </c>
      <c r="F42" s="153"/>
      <c r="G42" s="153"/>
      <c r="H42" s="153"/>
      <c r="I42" s="153"/>
      <c r="J42" s="153"/>
      <c r="K42" s="153"/>
      <c r="L42" s="153"/>
      <c r="M42" s="153"/>
      <c r="N42" s="152"/>
      <c r="O42" s="152"/>
      <c r="P42" s="152"/>
      <c r="Q42" s="152"/>
      <c r="R42" s="153"/>
      <c r="S42" s="153"/>
      <c r="T42" s="153"/>
      <c r="U42" s="153"/>
      <c r="V42" s="153"/>
      <c r="W42" s="153"/>
      <c r="X42" s="153"/>
      <c r="Y42" s="153"/>
      <c r="Z42" s="147"/>
      <c r="AA42" s="147"/>
      <c r="AB42" s="147"/>
      <c r="AC42" s="147"/>
      <c r="AD42" s="147"/>
      <c r="AE42" s="147"/>
      <c r="AF42" s="147" t="s">
        <v>112</v>
      </c>
      <c r="AG42" s="147">
        <v>5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</row>
    <row r="43" spans="1:59" x14ac:dyDescent="0.2">
      <c r="A43" s="164">
        <v>12</v>
      </c>
      <c r="B43" s="165" t="s">
        <v>142</v>
      </c>
      <c r="C43" s="177" t="s">
        <v>143</v>
      </c>
      <c r="D43" s="166" t="s">
        <v>105</v>
      </c>
      <c r="E43" s="167">
        <v>222.44</v>
      </c>
      <c r="F43" s="168">
        <v>0</v>
      </c>
      <c r="G43" s="169">
        <v>0</v>
      </c>
      <c r="H43" s="153">
        <v>0</v>
      </c>
      <c r="I43" s="153">
        <v>0</v>
      </c>
      <c r="J43" s="153">
        <v>5.4</v>
      </c>
      <c r="K43" s="153">
        <v>1201.1760000000002</v>
      </c>
      <c r="L43" s="153">
        <v>12</v>
      </c>
      <c r="M43" s="153">
        <v>1345.3216</v>
      </c>
      <c r="N43" s="152">
        <v>0</v>
      </c>
      <c r="O43" s="152">
        <v>0</v>
      </c>
      <c r="P43" s="152">
        <v>0</v>
      </c>
      <c r="Q43" s="152">
        <v>0</v>
      </c>
      <c r="R43" s="153"/>
      <c r="S43" s="153" t="s">
        <v>106</v>
      </c>
      <c r="T43" s="153" t="s">
        <v>107</v>
      </c>
      <c r="U43" s="153">
        <v>0.02</v>
      </c>
      <c r="V43" s="153">
        <v>4.4488000000000003</v>
      </c>
      <c r="W43" s="153"/>
      <c r="X43" s="153" t="s">
        <v>108</v>
      </c>
      <c r="Y43" s="153" t="s">
        <v>109</v>
      </c>
      <c r="Z43" s="147"/>
      <c r="AA43" s="147"/>
      <c r="AB43" s="147"/>
      <c r="AC43" s="147"/>
      <c r="AD43" s="147"/>
      <c r="AE43" s="147"/>
      <c r="AF43" s="147" t="s">
        <v>110</v>
      </c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</row>
    <row r="44" spans="1:59" outlineLevel="1" x14ac:dyDescent="0.2">
      <c r="A44" s="150"/>
      <c r="B44" s="151"/>
      <c r="C44" s="178" t="s">
        <v>134</v>
      </c>
      <c r="D44" s="154"/>
      <c r="E44" s="155">
        <v>222.44</v>
      </c>
      <c r="F44" s="153"/>
      <c r="G44" s="153"/>
      <c r="H44" s="153"/>
      <c r="I44" s="153"/>
      <c r="J44" s="153"/>
      <c r="K44" s="153"/>
      <c r="L44" s="153"/>
      <c r="M44" s="153"/>
      <c r="N44" s="152"/>
      <c r="O44" s="152"/>
      <c r="P44" s="152"/>
      <c r="Q44" s="152"/>
      <c r="R44" s="153"/>
      <c r="S44" s="153"/>
      <c r="T44" s="153"/>
      <c r="U44" s="153"/>
      <c r="V44" s="153"/>
      <c r="W44" s="153"/>
      <c r="X44" s="153"/>
      <c r="Y44" s="153"/>
      <c r="Z44" s="147"/>
      <c r="AA44" s="147"/>
      <c r="AB44" s="147"/>
      <c r="AC44" s="147"/>
      <c r="AD44" s="147"/>
      <c r="AE44" s="147"/>
      <c r="AF44" s="147" t="s">
        <v>112</v>
      </c>
      <c r="AG44" s="147">
        <v>5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</row>
    <row r="45" spans="1:59" x14ac:dyDescent="0.2">
      <c r="A45" s="164">
        <v>13</v>
      </c>
      <c r="B45" s="165" t="s">
        <v>144</v>
      </c>
      <c r="C45" s="177" t="s">
        <v>145</v>
      </c>
      <c r="D45" s="166" t="s">
        <v>146</v>
      </c>
      <c r="E45" s="167">
        <v>222.44</v>
      </c>
      <c r="F45" s="168">
        <v>0</v>
      </c>
      <c r="G45" s="169">
        <v>0</v>
      </c>
      <c r="H45" s="153">
        <v>0</v>
      </c>
      <c r="I45" s="153">
        <v>0</v>
      </c>
      <c r="J45" s="153">
        <v>20.25</v>
      </c>
      <c r="K45" s="153">
        <v>4504.41</v>
      </c>
      <c r="L45" s="153">
        <v>12</v>
      </c>
      <c r="M45" s="153">
        <v>5044.9391999999998</v>
      </c>
      <c r="N45" s="152">
        <v>0</v>
      </c>
      <c r="O45" s="152">
        <v>0</v>
      </c>
      <c r="P45" s="152">
        <v>0</v>
      </c>
      <c r="Q45" s="152">
        <v>0</v>
      </c>
      <c r="R45" s="153"/>
      <c r="S45" s="153" t="s">
        <v>119</v>
      </c>
      <c r="T45" s="153" t="s">
        <v>107</v>
      </c>
      <c r="U45" s="153">
        <v>6.5000000000000002E-2</v>
      </c>
      <c r="V45" s="153">
        <v>14.458600000000001</v>
      </c>
      <c r="W45" s="153"/>
      <c r="X45" s="153" t="s">
        <v>108</v>
      </c>
      <c r="Y45" s="153" t="s">
        <v>109</v>
      </c>
      <c r="Z45" s="147"/>
      <c r="AA45" s="147"/>
      <c r="AB45" s="147"/>
      <c r="AC45" s="147"/>
      <c r="AD45" s="147"/>
      <c r="AE45" s="147"/>
      <c r="AF45" s="147" t="s">
        <v>110</v>
      </c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</row>
    <row r="46" spans="1:59" outlineLevel="1" x14ac:dyDescent="0.2">
      <c r="A46" s="150"/>
      <c r="B46" s="151"/>
      <c r="C46" s="178" t="s">
        <v>134</v>
      </c>
      <c r="D46" s="154"/>
      <c r="E46" s="155">
        <v>222.44</v>
      </c>
      <c r="F46" s="153"/>
      <c r="G46" s="153"/>
      <c r="H46" s="153"/>
      <c r="I46" s="153"/>
      <c r="J46" s="153"/>
      <c r="K46" s="153"/>
      <c r="L46" s="153"/>
      <c r="M46" s="153"/>
      <c r="N46" s="152"/>
      <c r="O46" s="152"/>
      <c r="P46" s="152"/>
      <c r="Q46" s="152"/>
      <c r="R46" s="153"/>
      <c r="S46" s="153"/>
      <c r="T46" s="153"/>
      <c r="U46" s="153"/>
      <c r="V46" s="153"/>
      <c r="W46" s="153"/>
      <c r="X46" s="153"/>
      <c r="Y46" s="153"/>
      <c r="Z46" s="147"/>
      <c r="AA46" s="147"/>
      <c r="AB46" s="147"/>
      <c r="AC46" s="147"/>
      <c r="AD46" s="147"/>
      <c r="AE46" s="147"/>
      <c r="AF46" s="147" t="s">
        <v>112</v>
      </c>
      <c r="AG46" s="147">
        <v>5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</row>
    <row r="47" spans="1:59" x14ac:dyDescent="0.2">
      <c r="A47" s="170">
        <v>14</v>
      </c>
      <c r="B47" s="171" t="s">
        <v>147</v>
      </c>
      <c r="C47" s="179" t="s">
        <v>148</v>
      </c>
      <c r="D47" s="172" t="s">
        <v>149</v>
      </c>
      <c r="E47" s="173">
        <v>1</v>
      </c>
      <c r="F47" s="174">
        <v>0</v>
      </c>
      <c r="G47" s="175">
        <v>0</v>
      </c>
      <c r="H47" s="153">
        <v>0</v>
      </c>
      <c r="I47" s="153">
        <v>0</v>
      </c>
      <c r="J47" s="153">
        <v>7000</v>
      </c>
      <c r="K47" s="153">
        <v>7000</v>
      </c>
      <c r="L47" s="153">
        <v>12</v>
      </c>
      <c r="M47" s="153">
        <v>7840</v>
      </c>
      <c r="N47" s="152">
        <v>0</v>
      </c>
      <c r="O47" s="152">
        <v>0</v>
      </c>
      <c r="P47" s="152">
        <v>0</v>
      </c>
      <c r="Q47" s="152">
        <v>0</v>
      </c>
      <c r="R47" s="153"/>
      <c r="S47" s="153" t="s">
        <v>119</v>
      </c>
      <c r="T47" s="153" t="s">
        <v>150</v>
      </c>
      <c r="U47" s="153">
        <v>0</v>
      </c>
      <c r="V47" s="153">
        <v>0</v>
      </c>
      <c r="W47" s="153"/>
      <c r="X47" s="153" t="s">
        <v>108</v>
      </c>
      <c r="Y47" s="153" t="s">
        <v>109</v>
      </c>
      <c r="Z47" s="147"/>
      <c r="AA47" s="147"/>
      <c r="AB47" s="147"/>
      <c r="AC47" s="147"/>
      <c r="AD47" s="147"/>
      <c r="AE47" s="147"/>
      <c r="AF47" s="147" t="s">
        <v>110</v>
      </c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</row>
    <row r="48" spans="1:59" x14ac:dyDescent="0.2">
      <c r="A48" s="158" t="s">
        <v>101</v>
      </c>
      <c r="B48" s="159" t="s">
        <v>62</v>
      </c>
      <c r="C48" s="176" t="s">
        <v>63</v>
      </c>
      <c r="D48" s="160"/>
      <c r="E48" s="161"/>
      <c r="F48" s="162"/>
      <c r="G48" s="163">
        <v>0</v>
      </c>
      <c r="H48" s="157"/>
      <c r="I48" s="157">
        <v>0</v>
      </c>
      <c r="J48" s="157"/>
      <c r="K48" s="157">
        <v>26908.27</v>
      </c>
      <c r="L48" s="157"/>
      <c r="M48" s="157"/>
      <c r="N48" s="156"/>
      <c r="O48" s="156"/>
      <c r="P48" s="156"/>
      <c r="Q48" s="156"/>
      <c r="R48" s="157"/>
      <c r="S48" s="157"/>
      <c r="T48" s="157"/>
      <c r="U48" s="157"/>
      <c r="V48" s="157"/>
      <c r="W48" s="157"/>
      <c r="X48" s="157"/>
      <c r="Y48" s="157"/>
      <c r="AF48" t="s">
        <v>102</v>
      </c>
    </row>
    <row r="49" spans="1:59" x14ac:dyDescent="0.2">
      <c r="A49" s="164">
        <v>15</v>
      </c>
      <c r="B49" s="165" t="s">
        <v>151</v>
      </c>
      <c r="C49" s="177" t="s">
        <v>152</v>
      </c>
      <c r="D49" s="166" t="s">
        <v>105</v>
      </c>
      <c r="E49" s="167">
        <v>163.209</v>
      </c>
      <c r="F49" s="168">
        <v>0</v>
      </c>
      <c r="G49" s="169">
        <v>0</v>
      </c>
      <c r="H49" s="153">
        <v>0</v>
      </c>
      <c r="I49" s="153">
        <v>0</v>
      </c>
      <c r="J49" s="153">
        <v>164.87</v>
      </c>
      <c r="K49" s="153">
        <v>26908.267830000001</v>
      </c>
      <c r="L49" s="153">
        <v>12</v>
      </c>
      <c r="M49" s="153">
        <v>30137.2624</v>
      </c>
      <c r="N49" s="152">
        <v>0</v>
      </c>
      <c r="O49" s="152">
        <v>0</v>
      </c>
      <c r="P49" s="152">
        <v>0.08</v>
      </c>
      <c r="Q49" s="152">
        <v>13.05672</v>
      </c>
      <c r="R49" s="153"/>
      <c r="S49" s="153" t="s">
        <v>106</v>
      </c>
      <c r="T49" s="153" t="s">
        <v>107</v>
      </c>
      <c r="U49" s="153">
        <v>0.42</v>
      </c>
      <c r="V49" s="153">
        <v>68.547780000000003</v>
      </c>
      <c r="W49" s="153"/>
      <c r="X49" s="153" t="s">
        <v>108</v>
      </c>
      <c r="Y49" s="153" t="s">
        <v>109</v>
      </c>
      <c r="Z49" s="147"/>
      <c r="AA49" s="147"/>
      <c r="AB49" s="147"/>
      <c r="AC49" s="147"/>
      <c r="AD49" s="147"/>
      <c r="AE49" s="147"/>
      <c r="AF49" s="147" t="s">
        <v>110</v>
      </c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</row>
    <row r="50" spans="1:59" outlineLevel="1" x14ac:dyDescent="0.2">
      <c r="A50" s="150"/>
      <c r="B50" s="151"/>
      <c r="C50" s="178" t="s">
        <v>111</v>
      </c>
      <c r="D50" s="154"/>
      <c r="E50" s="155">
        <v>61.463999999999999</v>
      </c>
      <c r="F50" s="153"/>
      <c r="G50" s="153"/>
      <c r="H50" s="153"/>
      <c r="I50" s="153"/>
      <c r="J50" s="153"/>
      <c r="K50" s="153"/>
      <c r="L50" s="153"/>
      <c r="M50" s="153"/>
      <c r="N50" s="152"/>
      <c r="O50" s="152"/>
      <c r="P50" s="152"/>
      <c r="Q50" s="152"/>
      <c r="R50" s="153"/>
      <c r="S50" s="153"/>
      <c r="T50" s="153"/>
      <c r="U50" s="153"/>
      <c r="V50" s="153"/>
      <c r="W50" s="153"/>
      <c r="X50" s="153"/>
      <c r="Y50" s="153"/>
      <c r="Z50" s="147"/>
      <c r="AA50" s="147"/>
      <c r="AB50" s="147"/>
      <c r="AC50" s="147"/>
      <c r="AD50" s="147"/>
      <c r="AE50" s="147"/>
      <c r="AF50" s="147" t="s">
        <v>112</v>
      </c>
      <c r="AG50" s="147">
        <v>0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</row>
    <row r="51" spans="1:59" outlineLevel="2" x14ac:dyDescent="0.2">
      <c r="A51" s="150"/>
      <c r="B51" s="151"/>
      <c r="C51" s="178" t="s">
        <v>113</v>
      </c>
      <c r="D51" s="154"/>
      <c r="E51" s="155">
        <v>83.724999999999994</v>
      </c>
      <c r="F51" s="153"/>
      <c r="G51" s="153"/>
      <c r="H51" s="153"/>
      <c r="I51" s="153"/>
      <c r="J51" s="153"/>
      <c r="K51" s="153"/>
      <c r="L51" s="153"/>
      <c r="M51" s="153"/>
      <c r="N51" s="152"/>
      <c r="O51" s="152"/>
      <c r="P51" s="152"/>
      <c r="Q51" s="152"/>
      <c r="R51" s="153"/>
      <c r="S51" s="153"/>
      <c r="T51" s="153"/>
      <c r="U51" s="153"/>
      <c r="V51" s="153"/>
      <c r="W51" s="153"/>
      <c r="X51" s="153"/>
      <c r="Y51" s="153"/>
      <c r="Z51" s="147"/>
      <c r="AA51" s="147"/>
      <c r="AB51" s="147"/>
      <c r="AC51" s="147"/>
      <c r="AD51" s="147"/>
      <c r="AE51" s="147"/>
      <c r="AF51" s="147" t="s">
        <v>112</v>
      </c>
      <c r="AG51" s="147">
        <v>0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</row>
    <row r="52" spans="1:59" outlineLevel="2" x14ac:dyDescent="0.2">
      <c r="A52" s="150"/>
      <c r="B52" s="151"/>
      <c r="C52" s="178" t="s">
        <v>114</v>
      </c>
      <c r="D52" s="154"/>
      <c r="E52" s="155">
        <v>18.02</v>
      </c>
      <c r="F52" s="153"/>
      <c r="G52" s="153"/>
      <c r="H52" s="153"/>
      <c r="I52" s="153"/>
      <c r="J52" s="153"/>
      <c r="K52" s="153"/>
      <c r="L52" s="153"/>
      <c r="M52" s="153"/>
      <c r="N52" s="152"/>
      <c r="O52" s="152"/>
      <c r="P52" s="152"/>
      <c r="Q52" s="152"/>
      <c r="R52" s="153"/>
      <c r="S52" s="153"/>
      <c r="T52" s="153"/>
      <c r="U52" s="153"/>
      <c r="V52" s="153"/>
      <c r="W52" s="153"/>
      <c r="X52" s="153"/>
      <c r="Y52" s="153"/>
      <c r="Z52" s="147"/>
      <c r="AA52" s="147"/>
      <c r="AB52" s="147"/>
      <c r="AC52" s="147"/>
      <c r="AD52" s="147"/>
      <c r="AE52" s="147"/>
      <c r="AF52" s="147" t="s">
        <v>112</v>
      </c>
      <c r="AG52" s="147">
        <v>0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</row>
    <row r="53" spans="1:59" x14ac:dyDescent="0.2">
      <c r="A53" s="158" t="s">
        <v>101</v>
      </c>
      <c r="B53" s="159" t="s">
        <v>64</v>
      </c>
      <c r="C53" s="176" t="s">
        <v>65</v>
      </c>
      <c r="D53" s="160"/>
      <c r="E53" s="161"/>
      <c r="F53" s="162"/>
      <c r="G53" s="163">
        <v>0</v>
      </c>
      <c r="H53" s="157"/>
      <c r="I53" s="157">
        <v>0</v>
      </c>
      <c r="J53" s="157"/>
      <c r="K53" s="157">
        <v>15963.78</v>
      </c>
      <c r="L53" s="157"/>
      <c r="M53" s="157"/>
      <c r="N53" s="156"/>
      <c r="O53" s="156"/>
      <c r="P53" s="156"/>
      <c r="Q53" s="156"/>
      <c r="R53" s="157"/>
      <c r="S53" s="157"/>
      <c r="T53" s="157"/>
      <c r="U53" s="157"/>
      <c r="V53" s="157"/>
      <c r="W53" s="157"/>
      <c r="X53" s="157"/>
      <c r="Y53" s="157"/>
      <c r="AF53" t="s">
        <v>102</v>
      </c>
    </row>
    <row r="54" spans="1:59" x14ac:dyDescent="0.2">
      <c r="A54" s="170">
        <v>16</v>
      </c>
      <c r="B54" s="171" t="s">
        <v>153</v>
      </c>
      <c r="C54" s="179" t="s">
        <v>154</v>
      </c>
      <c r="D54" s="172" t="s">
        <v>155</v>
      </c>
      <c r="E54" s="173">
        <v>9.5192499999999995</v>
      </c>
      <c r="F54" s="174">
        <v>0</v>
      </c>
      <c r="G54" s="175">
        <v>0</v>
      </c>
      <c r="H54" s="153">
        <v>0</v>
      </c>
      <c r="I54" s="153">
        <v>0</v>
      </c>
      <c r="J54" s="153">
        <v>1677</v>
      </c>
      <c r="K54" s="153">
        <v>15963.782249999998</v>
      </c>
      <c r="L54" s="153">
        <v>12</v>
      </c>
      <c r="M54" s="153">
        <v>17879.4336</v>
      </c>
      <c r="N54" s="152">
        <v>0</v>
      </c>
      <c r="O54" s="152">
        <v>0</v>
      </c>
      <c r="P54" s="152">
        <v>0</v>
      </c>
      <c r="Q54" s="152">
        <v>0</v>
      </c>
      <c r="R54" s="153"/>
      <c r="S54" s="153" t="s">
        <v>106</v>
      </c>
      <c r="T54" s="153" t="s">
        <v>106</v>
      </c>
      <c r="U54" s="153">
        <v>2.577</v>
      </c>
      <c r="V54" s="153">
        <v>24.531107249999998</v>
      </c>
      <c r="W54" s="153"/>
      <c r="X54" s="153" t="s">
        <v>156</v>
      </c>
      <c r="Y54" s="153" t="s">
        <v>109</v>
      </c>
      <c r="Z54" s="147"/>
      <c r="AA54" s="147"/>
      <c r="AB54" s="147"/>
      <c r="AC54" s="147"/>
      <c r="AD54" s="147"/>
      <c r="AE54" s="147"/>
      <c r="AF54" s="147" t="s">
        <v>157</v>
      </c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</row>
    <row r="55" spans="1:59" x14ac:dyDescent="0.2">
      <c r="A55" s="158" t="s">
        <v>101</v>
      </c>
      <c r="B55" s="159" t="s">
        <v>66</v>
      </c>
      <c r="C55" s="176" t="s">
        <v>67</v>
      </c>
      <c r="D55" s="160"/>
      <c r="E55" s="161"/>
      <c r="F55" s="162"/>
      <c r="G55" s="163">
        <v>0</v>
      </c>
      <c r="H55" s="157"/>
      <c r="I55" s="157">
        <v>3981.47</v>
      </c>
      <c r="J55" s="157"/>
      <c r="K55" s="157">
        <v>7931.53</v>
      </c>
      <c r="L55" s="157"/>
      <c r="M55" s="157"/>
      <c r="N55" s="156"/>
      <c r="O55" s="156"/>
      <c r="P55" s="156"/>
      <c r="Q55" s="156"/>
      <c r="R55" s="157"/>
      <c r="S55" s="157"/>
      <c r="T55" s="157"/>
      <c r="U55" s="157"/>
      <c r="V55" s="157"/>
      <c r="W55" s="157"/>
      <c r="X55" s="157"/>
      <c r="Y55" s="157"/>
      <c r="AF55" t="s">
        <v>102</v>
      </c>
    </row>
    <row r="56" spans="1:59" ht="22.5" x14ac:dyDescent="0.2">
      <c r="A56" s="164">
        <v>17</v>
      </c>
      <c r="B56" s="165" t="s">
        <v>158</v>
      </c>
      <c r="C56" s="177" t="s">
        <v>159</v>
      </c>
      <c r="D56" s="166" t="s">
        <v>105</v>
      </c>
      <c r="E56" s="167">
        <v>7.56</v>
      </c>
      <c r="F56" s="168">
        <v>0</v>
      </c>
      <c r="G56" s="169">
        <v>0</v>
      </c>
      <c r="H56" s="153">
        <v>526.65</v>
      </c>
      <c r="I56" s="153">
        <v>3981.4739999999997</v>
      </c>
      <c r="J56" s="153">
        <v>1032.3499999999999</v>
      </c>
      <c r="K56" s="153">
        <v>7804.5659999999989</v>
      </c>
      <c r="L56" s="153">
        <v>12</v>
      </c>
      <c r="M56" s="153">
        <v>13200.364800000001</v>
      </c>
      <c r="N56" s="152">
        <v>5.5799999999999999E-3</v>
      </c>
      <c r="O56" s="152">
        <v>4.2184799999999995E-2</v>
      </c>
      <c r="P56" s="152">
        <v>0</v>
      </c>
      <c r="Q56" s="152">
        <v>0</v>
      </c>
      <c r="R56" s="153"/>
      <c r="S56" s="153" t="s">
        <v>106</v>
      </c>
      <c r="T56" s="153" t="s">
        <v>106</v>
      </c>
      <c r="U56" s="153">
        <v>1.2524999999999999</v>
      </c>
      <c r="V56" s="153">
        <v>9.4688999999999997</v>
      </c>
      <c r="W56" s="153"/>
      <c r="X56" s="153" t="s">
        <v>108</v>
      </c>
      <c r="Y56" s="153" t="s">
        <v>109</v>
      </c>
      <c r="Z56" s="147"/>
      <c r="AA56" s="147"/>
      <c r="AB56" s="147"/>
      <c r="AC56" s="147"/>
      <c r="AD56" s="147"/>
      <c r="AE56" s="147"/>
      <c r="AF56" s="147" t="s">
        <v>110</v>
      </c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</row>
    <row r="57" spans="1:59" outlineLevel="1" x14ac:dyDescent="0.2">
      <c r="A57" s="150"/>
      <c r="B57" s="151"/>
      <c r="C57" s="178" t="s">
        <v>160</v>
      </c>
      <c r="D57" s="154"/>
      <c r="E57" s="155">
        <v>7.56</v>
      </c>
      <c r="F57" s="153"/>
      <c r="G57" s="153"/>
      <c r="H57" s="153"/>
      <c r="I57" s="153"/>
      <c r="J57" s="153"/>
      <c r="K57" s="153"/>
      <c r="L57" s="153"/>
      <c r="M57" s="153"/>
      <c r="N57" s="152"/>
      <c r="O57" s="152"/>
      <c r="P57" s="152"/>
      <c r="Q57" s="152"/>
      <c r="R57" s="153"/>
      <c r="S57" s="153"/>
      <c r="T57" s="153"/>
      <c r="U57" s="153"/>
      <c r="V57" s="153"/>
      <c r="W57" s="153"/>
      <c r="X57" s="153"/>
      <c r="Y57" s="153"/>
      <c r="Z57" s="147"/>
      <c r="AA57" s="147"/>
      <c r="AB57" s="147"/>
      <c r="AC57" s="147"/>
      <c r="AD57" s="147"/>
      <c r="AE57" s="147"/>
      <c r="AF57" s="147" t="s">
        <v>112</v>
      </c>
      <c r="AG57" s="147">
        <v>0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</row>
    <row r="58" spans="1:59" ht="22.5" x14ac:dyDescent="0.2">
      <c r="A58" s="170">
        <v>18</v>
      </c>
      <c r="B58" s="171" t="s">
        <v>161</v>
      </c>
      <c r="C58" s="179" t="s">
        <v>162</v>
      </c>
      <c r="D58" s="172" t="s">
        <v>155</v>
      </c>
      <c r="E58" s="173">
        <v>4.2180000000000002E-2</v>
      </c>
      <c r="F58" s="174">
        <v>0</v>
      </c>
      <c r="G58" s="175">
        <v>0</v>
      </c>
      <c r="H58" s="153">
        <v>0</v>
      </c>
      <c r="I58" s="153">
        <v>0</v>
      </c>
      <c r="J58" s="153">
        <v>3010</v>
      </c>
      <c r="K58" s="153">
        <v>126.96180000000001</v>
      </c>
      <c r="L58" s="153">
        <v>12</v>
      </c>
      <c r="M58" s="153">
        <v>142.1952</v>
      </c>
      <c r="N58" s="152">
        <v>0</v>
      </c>
      <c r="O58" s="152">
        <v>0</v>
      </c>
      <c r="P58" s="152">
        <v>0</v>
      </c>
      <c r="Q58" s="152">
        <v>0</v>
      </c>
      <c r="R58" s="153"/>
      <c r="S58" s="153" t="s">
        <v>106</v>
      </c>
      <c r="T58" s="153" t="s">
        <v>106</v>
      </c>
      <c r="U58" s="153">
        <v>4.9470000000000001</v>
      </c>
      <c r="V58" s="153">
        <v>0.20866446000000002</v>
      </c>
      <c r="W58" s="153"/>
      <c r="X58" s="153" t="s">
        <v>156</v>
      </c>
      <c r="Y58" s="153" t="s">
        <v>109</v>
      </c>
      <c r="Z58" s="147"/>
      <c r="AA58" s="147"/>
      <c r="AB58" s="147"/>
      <c r="AC58" s="147"/>
      <c r="AD58" s="147"/>
      <c r="AE58" s="147"/>
      <c r="AF58" s="147" t="s">
        <v>157</v>
      </c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</row>
    <row r="59" spans="1:59" x14ac:dyDescent="0.2">
      <c r="A59" s="158" t="s">
        <v>101</v>
      </c>
      <c r="B59" s="159" t="s">
        <v>68</v>
      </c>
      <c r="C59" s="176" t="s">
        <v>69</v>
      </c>
      <c r="D59" s="160"/>
      <c r="E59" s="161"/>
      <c r="F59" s="162"/>
      <c r="G59" s="163">
        <v>0</v>
      </c>
      <c r="H59" s="157"/>
      <c r="I59" s="157">
        <v>0</v>
      </c>
      <c r="J59" s="157"/>
      <c r="K59" s="157">
        <v>48019.5</v>
      </c>
      <c r="L59" s="157"/>
      <c r="M59" s="157"/>
      <c r="N59" s="156"/>
      <c r="O59" s="156"/>
      <c r="P59" s="156"/>
      <c r="Q59" s="156"/>
      <c r="R59" s="157"/>
      <c r="S59" s="157"/>
      <c r="T59" s="157"/>
      <c r="U59" s="157"/>
      <c r="V59" s="157"/>
      <c r="W59" s="157"/>
      <c r="X59" s="157"/>
      <c r="Y59" s="157"/>
      <c r="AF59" t="s">
        <v>102</v>
      </c>
    </row>
    <row r="60" spans="1:59" x14ac:dyDescent="0.2">
      <c r="A60" s="170">
        <v>19</v>
      </c>
      <c r="B60" s="171" t="s">
        <v>163</v>
      </c>
      <c r="C60" s="179" t="s">
        <v>164</v>
      </c>
      <c r="D60" s="172" t="s">
        <v>165</v>
      </c>
      <c r="E60" s="173">
        <v>1</v>
      </c>
      <c r="F60" s="174">
        <v>0</v>
      </c>
      <c r="G60" s="175">
        <v>0</v>
      </c>
      <c r="H60" s="153">
        <v>0</v>
      </c>
      <c r="I60" s="153">
        <v>0</v>
      </c>
      <c r="J60" s="153">
        <v>46512.5</v>
      </c>
      <c r="K60" s="153">
        <v>46512.5</v>
      </c>
      <c r="L60" s="153">
        <v>12</v>
      </c>
      <c r="M60" s="153">
        <v>52094</v>
      </c>
      <c r="N60" s="152">
        <v>0.5</v>
      </c>
      <c r="O60" s="152">
        <v>0.5</v>
      </c>
      <c r="P60" s="152">
        <v>0</v>
      </c>
      <c r="Q60" s="152">
        <v>0</v>
      </c>
      <c r="R60" s="153"/>
      <c r="S60" s="153" t="s">
        <v>119</v>
      </c>
      <c r="T60" s="153" t="s">
        <v>107</v>
      </c>
      <c r="U60" s="153">
        <v>0</v>
      </c>
      <c r="V60" s="153">
        <v>0</v>
      </c>
      <c r="W60" s="153"/>
      <c r="X60" s="153" t="s">
        <v>108</v>
      </c>
      <c r="Y60" s="153" t="s">
        <v>109</v>
      </c>
      <c r="Z60" s="147"/>
      <c r="AA60" s="147"/>
      <c r="AB60" s="147"/>
      <c r="AC60" s="147"/>
      <c r="AD60" s="147"/>
      <c r="AE60" s="147"/>
      <c r="AF60" s="147" t="s">
        <v>110</v>
      </c>
      <c r="AG60" s="147"/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</row>
    <row r="61" spans="1:59" ht="22.5" x14ac:dyDescent="0.2">
      <c r="A61" s="170">
        <v>20</v>
      </c>
      <c r="B61" s="171" t="s">
        <v>166</v>
      </c>
      <c r="C61" s="179" t="s">
        <v>167</v>
      </c>
      <c r="D61" s="172" t="s">
        <v>155</v>
      </c>
      <c r="E61" s="173">
        <v>0.5</v>
      </c>
      <c r="F61" s="174">
        <v>0</v>
      </c>
      <c r="G61" s="175">
        <v>0</v>
      </c>
      <c r="H61" s="153">
        <v>0</v>
      </c>
      <c r="I61" s="153">
        <v>0</v>
      </c>
      <c r="J61" s="153">
        <v>2075</v>
      </c>
      <c r="K61" s="153">
        <v>1037.5</v>
      </c>
      <c r="L61" s="153">
        <v>12</v>
      </c>
      <c r="M61" s="153">
        <v>1162</v>
      </c>
      <c r="N61" s="152">
        <v>0</v>
      </c>
      <c r="O61" s="152">
        <v>0</v>
      </c>
      <c r="P61" s="152">
        <v>0</v>
      </c>
      <c r="Q61" s="152">
        <v>0</v>
      </c>
      <c r="R61" s="153"/>
      <c r="S61" s="153" t="s">
        <v>106</v>
      </c>
      <c r="T61" s="153" t="s">
        <v>106</v>
      </c>
      <c r="U61" s="153">
        <v>3.036</v>
      </c>
      <c r="V61" s="153">
        <v>1.518</v>
      </c>
      <c r="W61" s="153"/>
      <c r="X61" s="153" t="s">
        <v>156</v>
      </c>
      <c r="Y61" s="153" t="s">
        <v>109</v>
      </c>
      <c r="Z61" s="147"/>
      <c r="AA61" s="147"/>
      <c r="AB61" s="147"/>
      <c r="AC61" s="147"/>
      <c r="AD61" s="147"/>
      <c r="AE61" s="147"/>
      <c r="AF61" s="147" t="s">
        <v>157</v>
      </c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</row>
    <row r="62" spans="1:59" ht="22.5" x14ac:dyDescent="0.2">
      <c r="A62" s="170">
        <v>21</v>
      </c>
      <c r="B62" s="171" t="s">
        <v>168</v>
      </c>
      <c r="C62" s="179" t="s">
        <v>169</v>
      </c>
      <c r="D62" s="172" t="s">
        <v>155</v>
      </c>
      <c r="E62" s="173">
        <v>0.5</v>
      </c>
      <c r="F62" s="174">
        <v>0</v>
      </c>
      <c r="G62" s="175">
        <v>0</v>
      </c>
      <c r="H62" s="153">
        <v>0</v>
      </c>
      <c r="I62" s="153">
        <v>0</v>
      </c>
      <c r="J62" s="153">
        <v>939</v>
      </c>
      <c r="K62" s="153">
        <v>469.5</v>
      </c>
      <c r="L62" s="153">
        <v>12</v>
      </c>
      <c r="M62" s="153">
        <v>525.84</v>
      </c>
      <c r="N62" s="152">
        <v>0</v>
      </c>
      <c r="O62" s="152">
        <v>0</v>
      </c>
      <c r="P62" s="152">
        <v>0</v>
      </c>
      <c r="Q62" s="152">
        <v>0</v>
      </c>
      <c r="R62" s="153"/>
      <c r="S62" s="153" t="s">
        <v>106</v>
      </c>
      <c r="T62" s="153" t="s">
        <v>106</v>
      </c>
      <c r="U62" s="153">
        <v>0.95</v>
      </c>
      <c r="V62" s="153">
        <v>0.47499999999999998</v>
      </c>
      <c r="W62" s="153"/>
      <c r="X62" s="153" t="s">
        <v>156</v>
      </c>
      <c r="Y62" s="153" t="s">
        <v>109</v>
      </c>
      <c r="Z62" s="147"/>
      <c r="AA62" s="147"/>
      <c r="AB62" s="147"/>
      <c r="AC62" s="147"/>
      <c r="AD62" s="147"/>
      <c r="AE62" s="147"/>
      <c r="AF62" s="147" t="s">
        <v>157</v>
      </c>
      <c r="AG62" s="147"/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</row>
    <row r="63" spans="1:59" x14ac:dyDescent="0.2">
      <c r="A63" s="158" t="s">
        <v>101</v>
      </c>
      <c r="B63" s="159" t="s">
        <v>70</v>
      </c>
      <c r="C63" s="176" t="s">
        <v>71</v>
      </c>
      <c r="D63" s="160"/>
      <c r="E63" s="161"/>
      <c r="F63" s="162"/>
      <c r="G63" s="163">
        <v>0</v>
      </c>
      <c r="H63" s="157"/>
      <c r="I63" s="157">
        <v>0</v>
      </c>
      <c r="J63" s="157"/>
      <c r="K63" s="157">
        <v>78869.13</v>
      </c>
      <c r="L63" s="157"/>
      <c r="M63" s="157"/>
      <c r="N63" s="156"/>
      <c r="O63" s="156"/>
      <c r="P63" s="156"/>
      <c r="Q63" s="156"/>
      <c r="R63" s="157"/>
      <c r="S63" s="157"/>
      <c r="T63" s="157"/>
      <c r="U63" s="157"/>
      <c r="V63" s="157"/>
      <c r="W63" s="157"/>
      <c r="X63" s="157"/>
      <c r="Y63" s="157"/>
      <c r="AF63" t="s">
        <v>102</v>
      </c>
    </row>
    <row r="64" spans="1:59" x14ac:dyDescent="0.2">
      <c r="A64" s="170">
        <v>22</v>
      </c>
      <c r="B64" s="171" t="s">
        <v>170</v>
      </c>
      <c r="C64" s="179" t="s">
        <v>171</v>
      </c>
      <c r="D64" s="172" t="s">
        <v>155</v>
      </c>
      <c r="E64" s="173">
        <v>13.05672</v>
      </c>
      <c r="F64" s="174">
        <v>0</v>
      </c>
      <c r="G64" s="175">
        <v>0</v>
      </c>
      <c r="H64" s="153">
        <v>0</v>
      </c>
      <c r="I64" s="153">
        <v>0</v>
      </c>
      <c r="J64" s="153">
        <v>532</v>
      </c>
      <c r="K64" s="153">
        <v>6946.1750400000001</v>
      </c>
      <c r="L64" s="153">
        <v>12</v>
      </c>
      <c r="M64" s="153">
        <v>7779.7216000000008</v>
      </c>
      <c r="N64" s="152">
        <v>0</v>
      </c>
      <c r="O64" s="152">
        <v>0</v>
      </c>
      <c r="P64" s="152">
        <v>0</v>
      </c>
      <c r="Q64" s="152">
        <v>0</v>
      </c>
      <c r="R64" s="153"/>
      <c r="S64" s="153" t="s">
        <v>106</v>
      </c>
      <c r="T64" s="153" t="s">
        <v>106</v>
      </c>
      <c r="U64" s="153">
        <v>0.93300000000000005</v>
      </c>
      <c r="V64" s="153">
        <v>12.181919760000001</v>
      </c>
      <c r="W64" s="153"/>
      <c r="X64" s="153" t="s">
        <v>172</v>
      </c>
      <c r="Y64" s="153" t="s">
        <v>109</v>
      </c>
      <c r="Z64" s="147"/>
      <c r="AA64" s="147"/>
      <c r="AB64" s="147"/>
      <c r="AC64" s="147"/>
      <c r="AD64" s="147"/>
      <c r="AE64" s="147"/>
      <c r="AF64" s="147" t="s">
        <v>173</v>
      </c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</row>
    <row r="65" spans="1:59" x14ac:dyDescent="0.2">
      <c r="A65" s="170">
        <v>23</v>
      </c>
      <c r="B65" s="171" t="s">
        <v>174</v>
      </c>
      <c r="C65" s="179" t="s">
        <v>175</v>
      </c>
      <c r="D65" s="172" t="s">
        <v>155</v>
      </c>
      <c r="E65" s="173">
        <v>52.226880000000001</v>
      </c>
      <c r="F65" s="174">
        <v>0</v>
      </c>
      <c r="G65" s="175">
        <v>0</v>
      </c>
      <c r="H65" s="153">
        <v>0</v>
      </c>
      <c r="I65" s="153">
        <v>0</v>
      </c>
      <c r="J65" s="153">
        <v>340</v>
      </c>
      <c r="K65" s="153">
        <v>17757.139200000001</v>
      </c>
      <c r="L65" s="153">
        <v>12</v>
      </c>
      <c r="M65" s="153">
        <v>19887.996800000001</v>
      </c>
      <c r="N65" s="152">
        <v>0</v>
      </c>
      <c r="O65" s="152">
        <v>0</v>
      </c>
      <c r="P65" s="152">
        <v>0</v>
      </c>
      <c r="Q65" s="152">
        <v>0</v>
      </c>
      <c r="R65" s="153"/>
      <c r="S65" s="153" t="s">
        <v>106</v>
      </c>
      <c r="T65" s="153" t="s">
        <v>106</v>
      </c>
      <c r="U65" s="153">
        <v>0.65300000000000002</v>
      </c>
      <c r="V65" s="153">
        <v>34.104152640000002</v>
      </c>
      <c r="W65" s="153"/>
      <c r="X65" s="153" t="s">
        <v>172</v>
      </c>
      <c r="Y65" s="153" t="s">
        <v>109</v>
      </c>
      <c r="Z65" s="147"/>
      <c r="AA65" s="147"/>
      <c r="AB65" s="147"/>
      <c r="AC65" s="147"/>
      <c r="AD65" s="147"/>
      <c r="AE65" s="147"/>
      <c r="AF65" s="147" t="s">
        <v>173</v>
      </c>
      <c r="AG65" s="147"/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</row>
    <row r="66" spans="1:59" x14ac:dyDescent="0.2">
      <c r="A66" s="170">
        <v>24</v>
      </c>
      <c r="B66" s="171" t="s">
        <v>176</v>
      </c>
      <c r="C66" s="179" t="s">
        <v>177</v>
      </c>
      <c r="D66" s="172" t="s">
        <v>155</v>
      </c>
      <c r="E66" s="173">
        <v>13.05672</v>
      </c>
      <c r="F66" s="174">
        <v>0</v>
      </c>
      <c r="G66" s="175">
        <v>0</v>
      </c>
      <c r="H66" s="153">
        <v>0</v>
      </c>
      <c r="I66" s="153">
        <v>0</v>
      </c>
      <c r="J66" s="153">
        <v>336.5</v>
      </c>
      <c r="K66" s="153">
        <v>4393.5862800000004</v>
      </c>
      <c r="L66" s="153">
        <v>12</v>
      </c>
      <c r="M66" s="153">
        <v>4920.8208000000004</v>
      </c>
      <c r="N66" s="152">
        <v>0</v>
      </c>
      <c r="O66" s="152">
        <v>0</v>
      </c>
      <c r="P66" s="152">
        <v>0</v>
      </c>
      <c r="Q66" s="152">
        <v>0</v>
      </c>
      <c r="R66" s="153"/>
      <c r="S66" s="153" t="s">
        <v>106</v>
      </c>
      <c r="T66" s="153" t="s">
        <v>106</v>
      </c>
      <c r="U66" s="153">
        <v>0.49</v>
      </c>
      <c r="V66" s="153">
        <v>6.3977928000000004</v>
      </c>
      <c r="W66" s="153"/>
      <c r="X66" s="153" t="s">
        <v>172</v>
      </c>
      <c r="Y66" s="153" t="s">
        <v>109</v>
      </c>
      <c r="Z66" s="147"/>
      <c r="AA66" s="147"/>
      <c r="AB66" s="147"/>
      <c r="AC66" s="147"/>
      <c r="AD66" s="147"/>
      <c r="AE66" s="147"/>
      <c r="AF66" s="147" t="s">
        <v>173</v>
      </c>
      <c r="AG66" s="147"/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</row>
    <row r="67" spans="1:59" x14ac:dyDescent="0.2">
      <c r="A67" s="170">
        <v>25</v>
      </c>
      <c r="B67" s="171" t="s">
        <v>178</v>
      </c>
      <c r="C67" s="179" t="s">
        <v>179</v>
      </c>
      <c r="D67" s="172" t="s">
        <v>155</v>
      </c>
      <c r="E67" s="173">
        <v>130.56720000000001</v>
      </c>
      <c r="F67" s="174">
        <v>0</v>
      </c>
      <c r="G67" s="175">
        <v>0</v>
      </c>
      <c r="H67" s="153">
        <v>0</v>
      </c>
      <c r="I67" s="153">
        <v>0</v>
      </c>
      <c r="J67" s="153">
        <v>28.2</v>
      </c>
      <c r="K67" s="153">
        <v>3681.9950400000002</v>
      </c>
      <c r="L67" s="153">
        <v>12</v>
      </c>
      <c r="M67" s="153">
        <v>4123.84</v>
      </c>
      <c r="N67" s="152">
        <v>0</v>
      </c>
      <c r="O67" s="152">
        <v>0</v>
      </c>
      <c r="P67" s="152">
        <v>0</v>
      </c>
      <c r="Q67" s="152">
        <v>0</v>
      </c>
      <c r="R67" s="153"/>
      <c r="S67" s="153" t="s">
        <v>106</v>
      </c>
      <c r="T67" s="153" t="s">
        <v>106</v>
      </c>
      <c r="U67" s="153">
        <v>0</v>
      </c>
      <c r="V67" s="153">
        <v>0</v>
      </c>
      <c r="W67" s="153"/>
      <c r="X67" s="153" t="s">
        <v>172</v>
      </c>
      <c r="Y67" s="153" t="s">
        <v>109</v>
      </c>
      <c r="Z67" s="147"/>
      <c r="AA67" s="147"/>
      <c r="AB67" s="147"/>
      <c r="AC67" s="147"/>
      <c r="AD67" s="147"/>
      <c r="AE67" s="147"/>
      <c r="AF67" s="147" t="s">
        <v>173</v>
      </c>
      <c r="AG67" s="147"/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</row>
    <row r="68" spans="1:59" x14ac:dyDescent="0.2">
      <c r="A68" s="170">
        <v>26</v>
      </c>
      <c r="B68" s="171" t="s">
        <v>180</v>
      </c>
      <c r="C68" s="179" t="s">
        <v>181</v>
      </c>
      <c r="D68" s="172" t="s">
        <v>155</v>
      </c>
      <c r="E68" s="173">
        <v>13.05672</v>
      </c>
      <c r="F68" s="174">
        <v>0</v>
      </c>
      <c r="G68" s="175">
        <v>0</v>
      </c>
      <c r="H68" s="153">
        <v>0</v>
      </c>
      <c r="I68" s="153">
        <v>0</v>
      </c>
      <c r="J68" s="153">
        <v>490</v>
      </c>
      <c r="K68" s="153">
        <v>6397.7928000000002</v>
      </c>
      <c r="L68" s="153">
        <v>12</v>
      </c>
      <c r="M68" s="153">
        <v>7165.5248000000001</v>
      </c>
      <c r="N68" s="152">
        <v>0</v>
      </c>
      <c r="O68" s="152">
        <v>0</v>
      </c>
      <c r="P68" s="152">
        <v>0</v>
      </c>
      <c r="Q68" s="152">
        <v>0</v>
      </c>
      <c r="R68" s="153"/>
      <c r="S68" s="153" t="s">
        <v>106</v>
      </c>
      <c r="T68" s="153" t="s">
        <v>106</v>
      </c>
      <c r="U68" s="153">
        <v>0.94199999999999995</v>
      </c>
      <c r="V68" s="153">
        <v>12.29943024</v>
      </c>
      <c r="W68" s="153"/>
      <c r="X68" s="153" t="s">
        <v>172</v>
      </c>
      <c r="Y68" s="153" t="s">
        <v>109</v>
      </c>
      <c r="Z68" s="147"/>
      <c r="AA68" s="147"/>
      <c r="AB68" s="147"/>
      <c r="AC68" s="147"/>
      <c r="AD68" s="147"/>
      <c r="AE68" s="147"/>
      <c r="AF68" s="147" t="s">
        <v>173</v>
      </c>
      <c r="AG68" s="147"/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</row>
    <row r="69" spans="1:59" x14ac:dyDescent="0.2">
      <c r="A69" s="164">
        <v>27</v>
      </c>
      <c r="B69" s="165" t="s">
        <v>182</v>
      </c>
      <c r="C69" s="177" t="s">
        <v>183</v>
      </c>
      <c r="D69" s="166" t="s">
        <v>155</v>
      </c>
      <c r="E69" s="167">
        <v>13.05672</v>
      </c>
      <c r="F69" s="168">
        <v>0</v>
      </c>
      <c r="G69" s="169">
        <v>0</v>
      </c>
      <c r="H69" s="153">
        <v>0</v>
      </c>
      <c r="I69" s="153">
        <v>0</v>
      </c>
      <c r="J69" s="153">
        <v>3040</v>
      </c>
      <c r="K69" s="153">
        <v>39692.428800000002</v>
      </c>
      <c r="L69" s="153">
        <v>12</v>
      </c>
      <c r="M69" s="153">
        <v>44455.5216</v>
      </c>
      <c r="N69" s="152">
        <v>0</v>
      </c>
      <c r="O69" s="152">
        <v>0</v>
      </c>
      <c r="P69" s="152">
        <v>0</v>
      </c>
      <c r="Q69" s="152">
        <v>0</v>
      </c>
      <c r="R69" s="153"/>
      <c r="S69" s="153" t="s">
        <v>106</v>
      </c>
      <c r="T69" s="153" t="s">
        <v>106</v>
      </c>
      <c r="U69" s="153">
        <v>0</v>
      </c>
      <c r="V69" s="153">
        <v>0</v>
      </c>
      <c r="W69" s="153"/>
      <c r="X69" s="153" t="s">
        <v>172</v>
      </c>
      <c r="Y69" s="153" t="s">
        <v>109</v>
      </c>
      <c r="Z69" s="147"/>
      <c r="AA69" s="147"/>
      <c r="AB69" s="147"/>
      <c r="AC69" s="147"/>
      <c r="AD69" s="147"/>
      <c r="AE69" s="147"/>
      <c r="AF69" s="147" t="s">
        <v>173</v>
      </c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</row>
    <row r="70" spans="1:59" x14ac:dyDescent="0.2">
      <c r="A70" s="3"/>
      <c r="B70" s="4"/>
      <c r="C70" s="180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D70">
        <v>12</v>
      </c>
      <c r="AE70">
        <v>21</v>
      </c>
      <c r="AF70" t="s">
        <v>87</v>
      </c>
    </row>
    <row r="71" spans="1:59" x14ac:dyDescent="0.2">
      <c r="C71" s="181"/>
      <c r="D71" s="10"/>
      <c r="AF71" t="s">
        <v>184</v>
      </c>
    </row>
    <row r="72" spans="1:59" x14ac:dyDescent="0.2">
      <c r="D72" s="10"/>
    </row>
    <row r="73" spans="1:59" x14ac:dyDescent="0.2">
      <c r="D73" s="10"/>
    </row>
    <row r="74" spans="1:59" x14ac:dyDescent="0.2">
      <c r="D74" s="10"/>
    </row>
    <row r="75" spans="1:59" x14ac:dyDescent="0.2">
      <c r="D75" s="10"/>
    </row>
    <row r="76" spans="1:59" x14ac:dyDescent="0.2">
      <c r="D76" s="10"/>
    </row>
    <row r="77" spans="1:59" x14ac:dyDescent="0.2">
      <c r="D77" s="10"/>
    </row>
    <row r="78" spans="1:59" x14ac:dyDescent="0.2">
      <c r="D78" s="10"/>
    </row>
    <row r="79" spans="1:59" x14ac:dyDescent="0.2">
      <c r="D79" s="10"/>
    </row>
    <row r="80" spans="1:59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oadresa</vt:lpstr>
      <vt:lpstr>Stavba!Objednatel</vt:lpstr>
      <vt:lpstr>Stavba!Objekt</vt:lpstr>
      <vt:lpstr>'01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Sára Špačková</dc:creator>
  <cp:lastModifiedBy>Dagmar Dokulilová</cp:lastModifiedBy>
  <cp:lastPrinted>2019-03-19T12:27:02Z</cp:lastPrinted>
  <dcterms:created xsi:type="dcterms:W3CDTF">2009-04-08T07:15:50Z</dcterms:created>
  <dcterms:modified xsi:type="dcterms:W3CDTF">2026-11-03T12:24:54Z</dcterms:modified>
</cp:coreProperties>
</file>