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O - Konice" sheetId="1" r:id="rId1"/>
  </sheets>
  <definedNames>
    <definedName name="_xlnm.Print_Area" localSheetId="0">'VO - Konice'!$A$1:$N$190</definedName>
  </definedNames>
  <calcPr fullCalcOnLoad="1"/>
</workbook>
</file>

<file path=xl/sharedStrings.xml><?xml version="1.0" encoding="utf-8"?>
<sst xmlns="http://schemas.openxmlformats.org/spreadsheetml/2006/main" count="242" uniqueCount="166">
  <si>
    <t>SOUPIS PRACÍ A DODÁVEK</t>
  </si>
  <si>
    <t>(VÝKAZ VÝMĚR)</t>
  </si>
  <si>
    <t>Akce</t>
  </si>
  <si>
    <t>VEŘEJNÉ OSVĚTLENÍ VE ZNOJMĚ</t>
  </si>
  <si>
    <t>Zpracoval :</t>
  </si>
  <si>
    <t>Zodp. projektant :</t>
  </si>
  <si>
    <t>Místo</t>
  </si>
  <si>
    <t>k.ú. Konice u Znojma, okr. Znojmo</t>
  </si>
  <si>
    <t>L. Semerád</t>
  </si>
  <si>
    <t>Ing. O. Diviš</t>
  </si>
  <si>
    <t xml:space="preserve">Investor </t>
  </si>
  <si>
    <t>Město ZNOJMO, Obroková 1/12, 669 22 Znojmo</t>
  </si>
  <si>
    <t>Dne: 8. 8. 2019</t>
  </si>
  <si>
    <t>Poř. č.</t>
  </si>
  <si>
    <t>Zkrácený popis</t>
  </si>
  <si>
    <t>M.j.</t>
  </si>
  <si>
    <t>Množství</t>
  </si>
  <si>
    <t>Jednotková cena</t>
  </si>
  <si>
    <t>Náklady [ Kč ]</t>
  </si>
  <si>
    <t>Celkem</t>
  </si>
  <si>
    <t>Dodávka</t>
  </si>
  <si>
    <t>Montáž</t>
  </si>
  <si>
    <t>REKAPITULACE NÁKLADŮ</t>
  </si>
  <si>
    <t>( všechny položky "vlastní" - R - položky, doporučená cenová soustava RTS )</t>
  </si>
  <si>
    <t>1.</t>
  </si>
  <si>
    <t>VEŘEJNÉ OSVĚTLENÍ - položky stanoveny z výkresů č. 1 - 3</t>
  </si>
  <si>
    <t>2.</t>
  </si>
  <si>
    <t>ZEMNÍ PRÁCE - položky stanoveny z výkresů č. 1 a 2</t>
  </si>
  <si>
    <t>3.</t>
  </si>
  <si>
    <t>VEDLEJŠÍ ROZPOČTOVÉ NÁKLADY</t>
  </si>
  <si>
    <t>4.</t>
  </si>
  <si>
    <t>OSTATNÍ NÁKLADY - položky stanoveny z výkresů č. 1-3</t>
  </si>
  <si>
    <t>CELKEM bez DPH</t>
  </si>
  <si>
    <t>vč. DPH</t>
  </si>
  <si>
    <t xml:space="preserve">POZN. pro celou stavbu :     </t>
  </si>
  <si>
    <t>a) veškeré náklady na přípomoce zahrnout do jednotlivých jednotkových cen</t>
  </si>
  <si>
    <t>b) součástí prací jsou veškerá potřebná měření a zkoušky pro uvedení zařízení do provozu, zaškolení obsluhy , manuály a revize v češtině)</t>
  </si>
  <si>
    <t>c) součástí dodávky je zpracování veškeré dílenské dokumentace a dokumentace skutečného provedení</t>
  </si>
  <si>
    <t>d) součástí dodávky je kompletní dokladová část nutná pro získání kolaudačního souhlasu</t>
  </si>
  <si>
    <t>e) v rozsahu prací jsou rovněž zahrnuty veškeré nezbytné prvky, práce a pomocné materiály neuvedené v  tomto soupisu, které jsou nezbytně nutné k realizaci a provozování díla</t>
  </si>
  <si>
    <t xml:space="preserve">f) rovněž jsou součástí dodávky veškerá geodetická měření  </t>
  </si>
  <si>
    <t>g) dodávky zahrnuje rovněž nezbytná opatření pro ochranu stávajících sítí, komunikací nebo staveb</t>
  </si>
  <si>
    <t xml:space="preserve">h) v jednotkových cenách zahrnuto : průběžný úklid staveniště a přilehlých komunikací, likvidace odpadů, případná dočasná dopravní omezení </t>
  </si>
  <si>
    <t>i) pokud se v dokumentaci vyskytují obchodní názvy, jedná se pouze o vymezení požadovaných standardů výrobku, technologie</t>
  </si>
  <si>
    <t>nebo materiálů a zadavatel připouští použití i jiného výrobku nebo materiálu, splňujícího tyto minimální požadavky</t>
  </si>
  <si>
    <t xml:space="preserve">Nedílnou součástí soupisu materiálu a výkazu výměr je prováděcí projektová dokumentace. </t>
  </si>
  <si>
    <t>ZPRACOVATEL NABÍDKY JE POVINEN PROVĚŘIT SPECIFIKACE A VÝMĚRY VE VÝKAZU VÝMĚR.</t>
  </si>
  <si>
    <t>V případě zjištěných rozdílů upozorní na tyto rozdíly ve lhůtě pro zpracování nabídek a vyžádat si dodatečné informace k zadávacím podmínkám.</t>
  </si>
  <si>
    <t>POŽADAVKY NA ZMĚNY VÝMĚR V PRŮBĚHU REALIZACE NEBUDOU AKCEPTOVÁNY!</t>
  </si>
  <si>
    <t>Veškeré práce musí být provedeny dle platných ČSN !</t>
  </si>
  <si>
    <t>I. VEŘEJNÉ OSVĚTLENÍ</t>
  </si>
  <si>
    <t>STOŽÁRY, VÝLOŽNÍKY A PŘÍSLUŠENSTVÍ :</t>
  </si>
  <si>
    <t>osvětlovací stožár silniční třístupňový 5,0m, pozink. úprava</t>
  </si>
  <si>
    <t>ks</t>
  </si>
  <si>
    <t>stožárová rozvodnice dvojpojisková IP 54, kabel 3x CYKY 4x16, E27, s přep. ochranou TYP II</t>
  </si>
  <si>
    <t>závitová pojistka E14, 6A</t>
  </si>
  <si>
    <t>izolace spodní části stožárů smršťovací trubkou 160/55</t>
  </si>
  <si>
    <t>STOŽÁRY, VÝLOŽNÍKY A PŘÍSLUŠENSTVÍ CELKEM:</t>
  </si>
  <si>
    <t>KABELOVÉ SKŘÍNĚ :</t>
  </si>
  <si>
    <t>PŘÍPOJKOVÁ SKŘÍŇ PS - DODÁVKA :</t>
  </si>
  <si>
    <t>5.</t>
  </si>
  <si>
    <t>přípojková skříň SP200/NSP1P, IP 44</t>
  </si>
  <si>
    <t>6.</t>
  </si>
  <si>
    <t>pojistka výkonová PN000gG 16A</t>
  </si>
  <si>
    <t>PŘÍPOJKOVÁ SKŘÍŇ PS CELKEM:</t>
  </si>
  <si>
    <t>KABELOVÉ SKŘÍNĚ CELKEM:</t>
  </si>
  <si>
    <t>ROZVODY :</t>
  </si>
  <si>
    <t>7.</t>
  </si>
  <si>
    <t>kabel CYKY-J 3x1,5 - volně - v osvětlovacím stožáru (3 x 10m)</t>
  </si>
  <si>
    <t>m</t>
  </si>
  <si>
    <t>8.</t>
  </si>
  <si>
    <t>dtto, CYKY-J 4x10 - kabelová trasa + vývody ke stožárům a skříním (130m + 5 x 3,0m + 1 x 5m)</t>
  </si>
  <si>
    <t>9.</t>
  </si>
  <si>
    <r>
      <rPr>
        <sz val="10"/>
        <rFont val="Arial CE"/>
        <family val="0"/>
      </rPr>
      <t>smršťovací hlavice rozdělovací 6-50mm</t>
    </r>
    <r>
      <rPr>
        <vertAlign val="superscript"/>
        <sz val="10"/>
        <rFont val="Arial CE"/>
        <family val="2"/>
      </rPr>
      <t>2</t>
    </r>
  </si>
  <si>
    <t>10.</t>
  </si>
  <si>
    <r>
      <rPr>
        <sz val="10"/>
        <rFont val="Arial CE"/>
        <family val="0"/>
      </rPr>
      <t>ukončení kabelů do 3x2,5 mm</t>
    </r>
    <r>
      <rPr>
        <vertAlign val="superscript"/>
        <sz val="10"/>
        <rFont val="Arial CE"/>
        <family val="2"/>
      </rPr>
      <t>2</t>
    </r>
  </si>
  <si>
    <t>11.</t>
  </si>
  <si>
    <r>
      <rPr>
        <sz val="10"/>
        <rFont val="Arial CE"/>
        <family val="0"/>
      </rPr>
      <t>dtto, do 4x16 mm</t>
    </r>
    <r>
      <rPr>
        <vertAlign val="superscript"/>
        <sz val="10"/>
        <rFont val="Arial CE"/>
        <family val="2"/>
      </rPr>
      <t>2</t>
    </r>
  </si>
  <si>
    <t>12.</t>
  </si>
  <si>
    <t>značení kabelů ve skříních a ve stožárech VO - kabelový štítek</t>
  </si>
  <si>
    <t>ROZVODY CELKEM:</t>
  </si>
  <si>
    <t>UZEMNĚNÍ:</t>
  </si>
  <si>
    <t>13.</t>
  </si>
  <si>
    <t>zemnicí pásek FeZn 30 x 4 - trasa mezi stožáry 120 m (1,0 m =&gt; 0,95kg)</t>
  </si>
  <si>
    <t>kg</t>
  </si>
  <si>
    <t>14.</t>
  </si>
  <si>
    <t>kulatina FeZn pr. 10 - vývody ke stožárům 3 x 2,0 + 10,0 = 16,0m (1,0 m =&gt; 0,62kg)</t>
  </si>
  <si>
    <t>15.</t>
  </si>
  <si>
    <t>svorka zkušební SZ, příp SP1, SR02 (na spodní části stožáru)</t>
  </si>
  <si>
    <t>16.</t>
  </si>
  <si>
    <t>svařovaný spoj nebo svorka spojovací 2xSR 03</t>
  </si>
  <si>
    <t>17.</t>
  </si>
  <si>
    <t>antikorozní ochrana – izolace spojů a přechodů země - vzduch</t>
  </si>
  <si>
    <t>18.</t>
  </si>
  <si>
    <t>svodič přepětí 0,440/10 A35 65zž AES, vč. svorek</t>
  </si>
  <si>
    <t>UZEMNĚNÍ CELKEM:</t>
  </si>
  <si>
    <t>SVÍTIDLA A PŘISLUŠENSTVÍ :</t>
  </si>
  <si>
    <t>19.</t>
  </si>
  <si>
    <t>LED svítidlo se směr. char., ploché sklo, 30W, 4200lm, 3000K, např. typ dle přílohy</t>
  </si>
  <si>
    <t>SVÍTIDLA A PŘISLUŠENSTVÍ CELKEM:</t>
  </si>
  <si>
    <t>CELKEM</t>
  </si>
  <si>
    <t>20.</t>
  </si>
  <si>
    <t>prořez kabelů a vodičů (z položky ROZVODY CELKEM)</t>
  </si>
  <si>
    <t>%</t>
  </si>
  <si>
    <t>21.</t>
  </si>
  <si>
    <t>podružný materiál (z materiálu p.č. 1 - p.č.19)</t>
  </si>
  <si>
    <t>VEŘEJNÉ OSVĚTLENÍ CELKEM</t>
  </si>
  <si>
    <t>II. ZEMNÍ PRÁCE</t>
  </si>
  <si>
    <t>22.</t>
  </si>
  <si>
    <t>náklady na vytyčení stávajících podzemních vedení</t>
  </si>
  <si>
    <t>23.</t>
  </si>
  <si>
    <t>vytyčení trati kabel. vedení v zastavěném terénu</t>
  </si>
  <si>
    <t>24.</t>
  </si>
  <si>
    <t>výkop + zához kabel. rýhy 35 x 80 cm ručně</t>
  </si>
  <si>
    <t>25.</t>
  </si>
  <si>
    <t>dtto, 50 x 120 cm ručně</t>
  </si>
  <si>
    <t>26.</t>
  </si>
  <si>
    <t>protlak pod komunikací</t>
  </si>
  <si>
    <t>27.</t>
  </si>
  <si>
    <t>startovací 1x (2,0 x 2,0 x 1,2m) a koncová 1x (1,5 x 1,5 x 1,2m) jáma pro zhotovení protlaku - ručně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</si>
  <si>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0"/>
      </rPr>
      <t>3</t>
    </r>
  </si>
  <si>
    <t>28.</t>
  </si>
  <si>
    <t>zřízení kabel. lože z kopaného písku š. 35cm, tl. vrstvy 20cm</t>
  </si>
  <si>
    <t>29.</t>
  </si>
  <si>
    <t xml:space="preserve">dtto, š. 50cm, tl. vrstvy 20cm </t>
  </si>
  <si>
    <t>30.</t>
  </si>
  <si>
    <t>prohloubení výkopu pro zemnicí pásku 20 x 20cm</t>
  </si>
  <si>
    <t>31.</t>
  </si>
  <si>
    <t>chránička pr. 75, vč. rezerv pod komunikací</t>
  </si>
  <si>
    <t>32.</t>
  </si>
  <si>
    <t>betonový žlab, vč. víka (křížení plynovodu)</t>
  </si>
  <si>
    <t>33.</t>
  </si>
  <si>
    <t>výstražná folie š. 33 cm</t>
  </si>
  <si>
    <t>34.</t>
  </si>
  <si>
    <t>ochranná trubka na betonový stožár pr. 50 mm, vč. uchycení</t>
  </si>
  <si>
    <t>36.</t>
  </si>
  <si>
    <t>úprava do původního stavu - délka x šířka výkopu (60m x 0,35m + 65m x 0,5m),</t>
  </si>
  <si>
    <r>
      <rPr>
        <sz val="10"/>
        <rFont val="Arial CE"/>
        <family val="0"/>
      </rPr>
      <t>m</t>
    </r>
    <r>
      <rPr>
        <vertAlign val="superscript"/>
        <sz val="10"/>
        <rFont val="Arial CE"/>
        <family val="2"/>
      </rPr>
      <t>2</t>
    </r>
  </si>
  <si>
    <t>vč. odstranění kamenů a osetí travním semenem (vždy u zeleně)</t>
  </si>
  <si>
    <t>37.</t>
  </si>
  <si>
    <t>odvoz zeminy, vč. uložení na skládce - délka x šířka výkopu x pískové lože (60m x 0,35m x 0,2m + 65m x 0,5m x 0,2m)</t>
  </si>
  <si>
    <t>38.</t>
  </si>
  <si>
    <t>základ pro stožár 5,0m, vč. výkopových prací - dle doporučení výrobce a soudržnosti zeminy</t>
  </si>
  <si>
    <t>ZEMNÍ PRÁCE CELKEM</t>
  </si>
  <si>
    <t>Pozn : Cena za zemní práce je pouze orientační. Předpokládá se, že zemní práce budou prováděny součastně s výstavbou DS E-ON.</t>
  </si>
  <si>
    <t>III. VEDLEJŠÍ ROZPOČTOVÉ NÁKLADY</t>
  </si>
  <si>
    <t>39.</t>
  </si>
  <si>
    <t>demontáže</t>
  </si>
  <si>
    <t>h</t>
  </si>
  <si>
    <t>40.</t>
  </si>
  <si>
    <t>výchozí revize</t>
  </si>
  <si>
    <t>41.</t>
  </si>
  <si>
    <t>zařízení staveniště (z položky I. VEŘEJNÉ OSVĚTLENÍ)</t>
  </si>
  <si>
    <t>( náklady na vybudování i odstranění zařízení staveniště, vč. případné proj.</t>
  </si>
  <si>
    <t xml:space="preserve">dokumentace, a napojení objektů zař.staveniště na energie ) </t>
  </si>
  <si>
    <t>VEDLEJŠÍ ROZPOČTOVÉ NÁKLADY CELKEM</t>
  </si>
  <si>
    <t>IV. OSTATNÍ NÁKLADY</t>
  </si>
  <si>
    <t>42.</t>
  </si>
  <si>
    <t>geodetické zaměření kabelové trasy a nadzemní trasy</t>
  </si>
  <si>
    <t>( vypracuje úředně oprávněný zeměměřičský inženýr v pdf a dwg )</t>
  </si>
  <si>
    <t>43.</t>
  </si>
  <si>
    <t>geodetické zaměření nových osvětlovacích bodů</t>
  </si>
  <si>
    <t>44.</t>
  </si>
  <si>
    <t>dokumentace stávajícího stavu ( náklady na vyhotovení dokumentace skutečného provedení stavby a předání</t>
  </si>
  <si>
    <t>ve 3 tištěných vyhotoveních a 1 datovém )</t>
  </si>
  <si>
    <t>OSTATNÍ NÁKLADY CELKEM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</si>
</sst>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\ _K_č_-;\-* #,##0\ _K_č_-;_-* &quot;- &quot;_K_č_-;_-@_-"/>
    <numFmt numFmtId="166" formatCode="#,##0.00"/>
    <numFmt numFmtId="167" formatCode="0.00"/>
    <numFmt numFmtId="168" formatCode="0\ %"/>
  </numFmts>
  <fonts count="20">
    <font>
      <sz val="10"/>
      <name val="Arial CE"/>
      <family val="0"/>
    </font>
    <font>
      <sz val="10"/>
      <name val="Arial"/>
      <family val="0"/>
    </font>
    <font>
      <b/>
      <sz val="20"/>
      <name val="Times New Roman CE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b/>
      <sz val="10"/>
      <name val="Arial CE"/>
      <family val="2"/>
    </font>
    <font>
      <sz val="12"/>
      <name val="Times New Roman CE"/>
      <family val="1"/>
    </font>
    <font>
      <b/>
      <sz val="12"/>
      <name val="Times New Roman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vertAlign val="superscript"/>
      <sz val="10"/>
      <name val="Arial CE"/>
      <family val="2"/>
    </font>
    <font>
      <b/>
      <i/>
      <u val="single"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0" fillId="0" borderId="0">
      <alignment/>
      <protection/>
    </xf>
    <xf numFmtId="165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4" fontId="4" fillId="0" borderId="0" xfId="20" applyFont="1">
      <alignment/>
      <protection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7" fillId="0" borderId="0" xfId="20" applyFont="1">
      <alignment/>
      <protection/>
    </xf>
    <xf numFmtId="164" fontId="0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12" fillId="0" borderId="1" xfId="0" applyFont="1" applyBorder="1" applyAlignment="1">
      <alignment horizontal="left"/>
    </xf>
    <xf numFmtId="168" fontId="0" fillId="0" borderId="2" xfId="0" applyNumberFormat="1" applyBorder="1" applyAlignment="1">
      <alignment horizontal="left"/>
    </xf>
    <xf numFmtId="167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11" fillId="0" borderId="2" xfId="0" applyNumberFormat="1" applyFont="1" applyBorder="1" applyAlignment="1">
      <alignment/>
    </xf>
    <xf numFmtId="166" fontId="13" fillId="0" borderId="3" xfId="0" applyNumberFormat="1" applyFont="1" applyBorder="1" applyAlignment="1">
      <alignment/>
    </xf>
    <xf numFmtId="164" fontId="12" fillId="0" borderId="0" xfId="0" applyFont="1" applyBorder="1" applyAlignment="1">
      <alignment horizontal="left"/>
    </xf>
    <xf numFmtId="168" fontId="6" fillId="0" borderId="4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11" fillId="0" borderId="0" xfId="0" applyNumberFormat="1" applyFont="1" applyBorder="1" applyAlignment="1">
      <alignment/>
    </xf>
    <xf numFmtId="164" fontId="6" fillId="0" borderId="0" xfId="0" applyFont="1" applyAlignment="1">
      <alignment/>
    </xf>
    <xf numFmtId="164" fontId="14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6" fontId="0" fillId="0" borderId="0" xfId="0" applyNumberFormat="1" applyFill="1" applyAlignment="1">
      <alignment/>
    </xf>
    <xf numFmtId="164" fontId="0" fillId="0" borderId="0" xfId="0" applyAlignment="1">
      <alignment horizontal="left"/>
    </xf>
    <xf numFmtId="164" fontId="0" fillId="0" borderId="0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15" fillId="0" borderId="0" xfId="0" applyFont="1" applyBorder="1" applyAlignment="1">
      <alignment horizontal="left"/>
    </xf>
    <xf numFmtId="166" fontId="6" fillId="0" borderId="0" xfId="0" applyNumberFormat="1" applyFont="1" applyAlignment="1">
      <alignment wrapText="1"/>
    </xf>
    <xf numFmtId="164" fontId="16" fillId="0" borderId="0" xfId="0" applyFont="1" applyAlignment="1">
      <alignment horizontal="left"/>
    </xf>
    <xf numFmtId="164" fontId="14" fillId="0" borderId="0" xfId="0" applyFont="1" applyAlignment="1">
      <alignment horizontal="left"/>
    </xf>
    <xf numFmtId="164" fontId="0" fillId="0" borderId="0" xfId="0" applyFont="1" applyAlignment="1">
      <alignment horizontal="center" vertical="center"/>
    </xf>
    <xf numFmtId="167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15" fillId="0" borderId="0" xfId="0" applyFont="1" applyAlignment="1">
      <alignment horizontal="left"/>
    </xf>
    <xf numFmtId="164" fontId="18" fillId="0" borderId="0" xfId="0" applyFont="1" applyBorder="1" applyAlignment="1">
      <alignment horizontal="left"/>
    </xf>
    <xf numFmtId="164" fontId="18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166" fontId="11" fillId="0" borderId="3" xfId="0" applyNumberFormat="1" applyFont="1" applyBorder="1" applyAlignment="1">
      <alignment/>
    </xf>
    <xf numFmtId="168" fontId="14" fillId="0" borderId="0" xfId="19" applyFont="1" applyFill="1" applyBorder="1" applyAlignment="1" applyProtection="1">
      <alignment horizontal="left"/>
      <protection/>
    </xf>
    <xf numFmtId="167" fontId="0" fillId="0" borderId="0" xfId="0" applyNumberFormat="1" applyFill="1" applyAlignment="1">
      <alignment/>
    </xf>
    <xf numFmtId="164" fontId="15" fillId="0" borderId="5" xfId="0" applyFont="1" applyBorder="1" applyAlignment="1">
      <alignment horizontal="left"/>
    </xf>
    <xf numFmtId="164" fontId="19" fillId="0" borderId="4" xfId="0" applyFont="1" applyBorder="1" applyAlignment="1">
      <alignment horizontal="left"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left"/>
    </xf>
    <xf numFmtId="164" fontId="1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RO TISK" xfId="20"/>
    <cellStyle name="čárky [0]_PRO TIS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view="pageBreakPreview" zoomScale="110" zoomScaleSheetLayoutView="110" workbookViewId="0" topLeftCell="A1">
      <selection activeCell="J67" sqref="J67"/>
    </sheetView>
  </sheetViews>
  <sheetFormatPr defaultColWidth="8.00390625" defaultRowHeight="12.75"/>
  <cols>
    <col min="1" max="1" width="6.125" style="0" customWidth="1"/>
    <col min="2" max="2" width="11.875" style="0" customWidth="1"/>
    <col min="3" max="3" width="9.25390625" style="0" customWidth="1"/>
    <col min="4" max="6" width="9.00390625" style="0" customWidth="1"/>
    <col min="7" max="7" width="60.375" style="0" customWidth="1"/>
    <col min="8" max="8" width="6.00390625" style="1" customWidth="1"/>
    <col min="9" max="9" width="9.25390625" style="0" customWidth="1"/>
    <col min="10" max="10" width="10.875" style="2" customWidth="1"/>
    <col min="11" max="11" width="9.125" style="3" customWidth="1"/>
    <col min="12" max="12" width="14.125" style="2" customWidth="1"/>
    <col min="13" max="13" width="14.875" style="2" customWidth="1"/>
    <col min="14" max="14" width="18.00390625" style="0" customWidth="1"/>
    <col min="15" max="15" width="10.50390625" style="0" customWidth="1"/>
    <col min="16" max="16" width="11.75390625" style="0" customWidth="1"/>
    <col min="17" max="16384" width="9.00390625" style="0" customWidth="1"/>
  </cols>
  <sheetData>
    <row r="1" spans="1:14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.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" customHeight="1">
      <c r="A3" s="6"/>
      <c r="B3" s="6"/>
      <c r="C3" s="6"/>
      <c r="D3" s="6"/>
      <c r="E3" s="6"/>
      <c r="F3" s="6"/>
      <c r="G3" s="6"/>
      <c r="H3" s="6"/>
      <c r="I3" s="6"/>
      <c r="J3" s="7"/>
      <c r="K3" s="8"/>
      <c r="L3" s="7"/>
      <c r="M3" s="7"/>
      <c r="N3" s="6"/>
    </row>
    <row r="5" spans="1:14" ht="15.75">
      <c r="A5" s="9" t="s">
        <v>2</v>
      </c>
      <c r="B5" s="9"/>
      <c r="C5" s="10" t="s">
        <v>3</v>
      </c>
      <c r="D5" s="9"/>
      <c r="E5" s="9"/>
      <c r="F5" s="9"/>
      <c r="G5" s="11"/>
      <c r="H5" s="12"/>
      <c r="I5" s="11"/>
      <c r="J5" s="13"/>
      <c r="K5" s="13"/>
      <c r="L5" s="14"/>
      <c r="M5" s="13"/>
      <c r="N5" s="15"/>
    </row>
    <row r="6" spans="1:14" ht="15.75">
      <c r="A6" s="9"/>
      <c r="B6" s="9"/>
      <c r="C6" s="9"/>
      <c r="D6" s="9"/>
      <c r="E6" s="9"/>
      <c r="F6" s="9"/>
      <c r="G6" s="11"/>
      <c r="H6" s="12"/>
      <c r="I6" s="11"/>
      <c r="J6" s="13"/>
      <c r="K6" s="13"/>
      <c r="L6" s="14"/>
      <c r="M6" s="13"/>
      <c r="N6" s="15"/>
    </row>
    <row r="7" spans="1:13" ht="15.75">
      <c r="A7" s="9"/>
      <c r="B7" s="9"/>
      <c r="C7" s="9"/>
      <c r="D7" s="9"/>
      <c r="E7" s="9"/>
      <c r="F7" s="9"/>
      <c r="G7" s="11"/>
      <c r="H7" s="12"/>
      <c r="I7" s="11"/>
      <c r="J7" s="13"/>
      <c r="K7" s="16" t="s">
        <v>4</v>
      </c>
      <c r="M7" s="16" t="s">
        <v>5</v>
      </c>
    </row>
    <row r="8" spans="1:13" ht="15.75">
      <c r="A8" s="9" t="s">
        <v>6</v>
      </c>
      <c r="B8" s="9"/>
      <c r="C8" s="17" t="s">
        <v>7</v>
      </c>
      <c r="D8" s="9"/>
      <c r="E8" s="9"/>
      <c r="F8" s="9"/>
      <c r="G8" s="11"/>
      <c r="H8" s="12"/>
      <c r="I8" s="11"/>
      <c r="J8" s="13"/>
      <c r="K8" s="13" t="s">
        <v>8</v>
      </c>
      <c r="M8" s="13" t="s">
        <v>9</v>
      </c>
    </row>
    <row r="9" spans="1:13" ht="15.75">
      <c r="A9" s="9"/>
      <c r="B9" s="9"/>
      <c r="C9" s="9"/>
      <c r="D9" s="9"/>
      <c r="E9" s="9"/>
      <c r="F9" s="9"/>
      <c r="G9" s="11"/>
      <c r="H9" s="12"/>
      <c r="I9" s="11"/>
      <c r="J9" s="13"/>
      <c r="K9" s="13"/>
      <c r="M9"/>
    </row>
    <row r="10" spans="1:13" ht="15.75">
      <c r="A10" s="9" t="s">
        <v>10</v>
      </c>
      <c r="B10" s="9"/>
      <c r="C10" s="9" t="s">
        <v>11</v>
      </c>
      <c r="D10" s="9"/>
      <c r="E10" s="9"/>
      <c r="F10" s="9"/>
      <c r="G10" s="11"/>
      <c r="H10" s="12"/>
      <c r="I10" s="11"/>
      <c r="J10" s="13"/>
      <c r="K10" s="13" t="s">
        <v>12</v>
      </c>
      <c r="M10"/>
    </row>
    <row r="11" spans="1:12" ht="15.75">
      <c r="A11" s="9"/>
      <c r="B11" s="9"/>
      <c r="C11" s="18"/>
      <c r="D11" s="9"/>
      <c r="E11" s="11"/>
      <c r="F11" s="11"/>
      <c r="G11" s="11"/>
      <c r="H11" s="12"/>
      <c r="I11" s="11"/>
      <c r="J11" s="13"/>
      <c r="K11" s="14"/>
      <c r="L11" s="13"/>
    </row>
    <row r="12" spans="1:12" ht="15.75">
      <c r="A12" s="9"/>
      <c r="B12" s="9"/>
      <c r="C12" s="9"/>
      <c r="D12" s="9"/>
      <c r="E12" s="11"/>
      <c r="F12" s="11"/>
      <c r="G12" s="11"/>
      <c r="H12" s="12"/>
      <c r="I12" s="11"/>
      <c r="J12" s="13"/>
      <c r="K12" s="14"/>
      <c r="L12" s="13"/>
    </row>
    <row r="13" spans="1:14" ht="12.75">
      <c r="A13" s="1" t="s">
        <v>13</v>
      </c>
      <c r="B13" s="1"/>
      <c r="C13" s="19" t="s">
        <v>14</v>
      </c>
      <c r="D13" s="19"/>
      <c r="E13" s="19"/>
      <c r="F13" s="19"/>
      <c r="G13" s="19"/>
      <c r="H13" s="1" t="s">
        <v>15</v>
      </c>
      <c r="I13" s="1" t="s">
        <v>16</v>
      </c>
      <c r="J13" s="20" t="s">
        <v>17</v>
      </c>
      <c r="K13" s="20"/>
      <c r="L13" s="21" t="s">
        <v>18</v>
      </c>
      <c r="M13" s="21"/>
      <c r="N13" s="1" t="s">
        <v>19</v>
      </c>
    </row>
    <row r="14" spans="10:13" ht="12.75">
      <c r="J14" s="22" t="s">
        <v>20</v>
      </c>
      <c r="K14" s="23" t="s">
        <v>21</v>
      </c>
      <c r="L14" s="24" t="s">
        <v>20</v>
      </c>
      <c r="M14" s="24" t="s">
        <v>21</v>
      </c>
    </row>
    <row r="15" spans="3:7" ht="15">
      <c r="C15" s="25" t="s">
        <v>22</v>
      </c>
      <c r="D15" s="25"/>
      <c r="E15" s="25"/>
      <c r="F15" s="25"/>
      <c r="G15" t="s">
        <v>23</v>
      </c>
    </row>
    <row r="16" spans="3:6" ht="15">
      <c r="C16" s="26"/>
      <c r="D16" s="26"/>
      <c r="E16" s="26"/>
      <c r="F16" s="26"/>
    </row>
    <row r="17" spans="1:14" s="27" customFormat="1" ht="12.75">
      <c r="A17" s="27" t="s">
        <v>24</v>
      </c>
      <c r="C17" s="28" t="s">
        <v>25</v>
      </c>
      <c r="D17" s="28"/>
      <c r="E17" s="28"/>
      <c r="F17" s="28"/>
      <c r="H17" s="29"/>
      <c r="J17" s="30"/>
      <c r="K17" s="31"/>
      <c r="L17" s="30">
        <f>SUM(L122)</f>
        <v>0</v>
      </c>
      <c r="M17" s="30">
        <f>SUM(M122)</f>
        <v>0</v>
      </c>
      <c r="N17" s="15">
        <f>SUM(L17:M17)</f>
        <v>0</v>
      </c>
    </row>
    <row r="18" spans="3:14" s="27" customFormat="1" ht="12.75">
      <c r="C18" s="32"/>
      <c r="D18" s="32"/>
      <c r="E18" s="32"/>
      <c r="F18" s="32"/>
      <c r="H18" s="29"/>
      <c r="J18" s="30"/>
      <c r="K18" s="31"/>
      <c r="L18" s="30"/>
      <c r="M18" s="30"/>
      <c r="N18" s="15"/>
    </row>
    <row r="19" spans="1:14" s="27" customFormat="1" ht="12.75">
      <c r="A19" s="27" t="s">
        <v>26</v>
      </c>
      <c r="C19" s="28" t="s">
        <v>27</v>
      </c>
      <c r="D19" s="28"/>
      <c r="E19" s="28"/>
      <c r="F19" s="28"/>
      <c r="J19" s="30"/>
      <c r="K19" s="31"/>
      <c r="L19" s="30">
        <f>SUM(L166)</f>
        <v>0</v>
      </c>
      <c r="M19" s="30">
        <f>SUM(M166)</f>
        <v>0</v>
      </c>
      <c r="N19" s="15">
        <f>SUM(L19:M19)</f>
        <v>0</v>
      </c>
    </row>
    <row r="20" spans="3:14" s="27" customFormat="1" ht="12.75">
      <c r="C20" s="32"/>
      <c r="D20" s="32"/>
      <c r="E20" s="32"/>
      <c r="F20" s="32"/>
      <c r="J20" s="30"/>
      <c r="K20" s="31"/>
      <c r="L20" s="30"/>
      <c r="M20" s="30"/>
      <c r="N20" s="30"/>
    </row>
    <row r="21" spans="1:14" s="27" customFormat="1" ht="12.75">
      <c r="A21" s="27" t="s">
        <v>28</v>
      </c>
      <c r="C21" s="33" t="s">
        <v>29</v>
      </c>
      <c r="D21" s="33"/>
      <c r="E21" s="33"/>
      <c r="F21" s="33"/>
      <c r="H21" s="34"/>
      <c r="J21" s="30"/>
      <c r="K21" s="31"/>
      <c r="L21" s="30"/>
      <c r="M21" s="30">
        <f>SUM(M179)</f>
        <v>0</v>
      </c>
      <c r="N21" s="15">
        <f>SUM(L21:M21)</f>
        <v>0</v>
      </c>
    </row>
    <row r="22" spans="3:13" s="27" customFormat="1" ht="12.75">
      <c r="C22" s="33"/>
      <c r="D22" s="33"/>
      <c r="E22" s="33"/>
      <c r="F22" s="33"/>
      <c r="H22" s="29"/>
      <c r="J22" s="30"/>
      <c r="K22" s="31"/>
      <c r="L22" s="30"/>
      <c r="M22" s="30"/>
    </row>
    <row r="23" spans="1:14" s="27" customFormat="1" ht="12.75">
      <c r="A23" s="27" t="s">
        <v>30</v>
      </c>
      <c r="C23" s="35" t="s">
        <v>31</v>
      </c>
      <c r="D23" s="35"/>
      <c r="E23" s="35"/>
      <c r="F23" s="35"/>
      <c r="H23" s="29"/>
      <c r="J23" s="30"/>
      <c r="K23" s="31"/>
      <c r="L23" s="36"/>
      <c r="M23" s="36">
        <f>SUM(M190)</f>
        <v>0</v>
      </c>
      <c r="N23" s="15">
        <f>SUM(M23)</f>
        <v>0</v>
      </c>
    </row>
    <row r="24" spans="3:13" s="27" customFormat="1" ht="12.75">
      <c r="C24" s="33"/>
      <c r="D24" s="33"/>
      <c r="E24" s="33"/>
      <c r="F24" s="33"/>
      <c r="H24" s="29"/>
      <c r="J24" s="30"/>
      <c r="K24" s="31"/>
      <c r="L24" s="30"/>
      <c r="M24" s="30"/>
    </row>
    <row r="25" spans="3:13" s="27" customFormat="1" ht="12.75">
      <c r="C25" s="29"/>
      <c r="D25" s="29"/>
      <c r="E25" s="29"/>
      <c r="F25" s="29"/>
      <c r="H25" s="29"/>
      <c r="J25" s="30"/>
      <c r="K25" s="31"/>
      <c r="L25" s="30"/>
      <c r="M25" s="30"/>
    </row>
    <row r="26" spans="1:14" ht="18">
      <c r="A26" s="37" t="s">
        <v>32</v>
      </c>
      <c r="B26" s="37"/>
      <c r="C26" s="37"/>
      <c r="D26" s="37"/>
      <c r="E26" s="37"/>
      <c r="F26" s="37"/>
      <c r="G26" s="37"/>
      <c r="H26" s="38"/>
      <c r="I26" s="39"/>
      <c r="J26" s="40"/>
      <c r="K26" s="39"/>
      <c r="L26" s="41"/>
      <c r="M26" s="41"/>
      <c r="N26" s="42">
        <f>SUM(N17:N25)</f>
        <v>0</v>
      </c>
    </row>
    <row r="27" spans="1:14" ht="15.75">
      <c r="A27" s="43" t="s">
        <v>33</v>
      </c>
      <c r="B27" s="43"/>
      <c r="C27" s="44">
        <v>0.21</v>
      </c>
      <c r="D27" s="44"/>
      <c r="E27" s="44"/>
      <c r="F27" s="44"/>
      <c r="G27" s="43"/>
      <c r="H27" s="45"/>
      <c r="I27" s="46"/>
      <c r="J27" s="47"/>
      <c r="K27" s="46"/>
      <c r="L27" s="48"/>
      <c r="M27" s="48"/>
      <c r="N27" s="48">
        <f>1.21*N26</f>
        <v>0</v>
      </c>
    </row>
    <row r="28" spans="1:14" ht="15.75">
      <c r="A28" s="43"/>
      <c r="B28" s="43"/>
      <c r="C28" s="43"/>
      <c r="D28" s="43"/>
      <c r="E28" s="43"/>
      <c r="F28" s="43"/>
      <c r="G28" s="43"/>
      <c r="H28" s="45"/>
      <c r="I28" s="46"/>
      <c r="J28" s="47"/>
      <c r="K28" s="46"/>
      <c r="L28" s="48"/>
      <c r="M28" s="48"/>
      <c r="N28" s="48"/>
    </row>
    <row r="29" spans="1:14" ht="15.75">
      <c r="A29" s="43"/>
      <c r="B29" s="43"/>
      <c r="C29" s="43"/>
      <c r="D29" s="43"/>
      <c r="E29" s="43"/>
      <c r="F29" s="43"/>
      <c r="G29" s="43"/>
      <c r="H29" s="45"/>
      <c r="I29" s="46"/>
      <c r="J29" s="47"/>
      <c r="K29" s="46"/>
      <c r="L29" s="48"/>
      <c r="M29" s="48"/>
      <c r="N29" s="48"/>
    </row>
    <row r="30" spans="3:13" ht="12.75">
      <c r="C30" s="49" t="s">
        <v>34</v>
      </c>
      <c r="J30" s="22"/>
      <c r="K30" s="23"/>
      <c r="L30" s="24"/>
      <c r="M30" s="24"/>
    </row>
    <row r="31" spans="3:13" ht="12.75">
      <c r="C31" t="s">
        <v>35</v>
      </c>
      <c r="J31" s="22"/>
      <c r="K31" s="23"/>
      <c r="L31" s="24"/>
      <c r="M31" s="24"/>
    </row>
    <row r="32" spans="3:13" ht="12.75">
      <c r="C32" t="s">
        <v>36</v>
      </c>
      <c r="J32" s="22"/>
      <c r="K32" s="23"/>
      <c r="L32" s="24"/>
      <c r="M32" s="24"/>
    </row>
    <row r="33" spans="3:13" ht="12.75">
      <c r="C33" t="s">
        <v>37</v>
      </c>
      <c r="J33" s="22"/>
      <c r="K33" s="23"/>
      <c r="L33" s="24"/>
      <c r="M33" s="24"/>
    </row>
    <row r="34" spans="3:13" ht="12.75">
      <c r="C34" t="s">
        <v>38</v>
      </c>
      <c r="J34" s="22"/>
      <c r="K34" s="23"/>
      <c r="L34" s="24"/>
      <c r="M34" s="24"/>
    </row>
    <row r="35" spans="3:13" ht="12.75">
      <c r="C35" t="s">
        <v>39</v>
      </c>
      <c r="J35" s="22"/>
      <c r="K35" s="23"/>
      <c r="L35" s="24"/>
      <c r="M35" s="24"/>
    </row>
    <row r="36" spans="3:13" ht="12.75">
      <c r="C36" t="s">
        <v>40</v>
      </c>
      <c r="J36" s="22"/>
      <c r="K36" s="23"/>
      <c r="L36" s="24"/>
      <c r="M36" s="24"/>
    </row>
    <row r="37" spans="3:13" ht="12.75">
      <c r="C37" t="s">
        <v>41</v>
      </c>
      <c r="J37" s="22"/>
      <c r="K37" s="23"/>
      <c r="L37" s="24"/>
      <c r="M37" s="24"/>
    </row>
    <row r="38" spans="3:13" ht="12.75">
      <c r="C38" t="s">
        <v>42</v>
      </c>
      <c r="J38" s="22"/>
      <c r="K38" s="23"/>
      <c r="L38" s="24"/>
      <c r="M38" s="24"/>
    </row>
    <row r="39" spans="3:13" ht="12.75">
      <c r="C39" t="s">
        <v>43</v>
      </c>
      <c r="J39" s="22"/>
      <c r="K39" s="23"/>
      <c r="L39" s="24"/>
      <c r="M39" s="24"/>
    </row>
    <row r="40" spans="3:13" ht="12.75">
      <c r="C40" t="s">
        <v>44</v>
      </c>
      <c r="J40" s="22"/>
      <c r="K40" s="23"/>
      <c r="L40" s="24"/>
      <c r="M40" s="24"/>
    </row>
    <row r="41" spans="3:13" ht="12.75">
      <c r="C41" t="s">
        <v>45</v>
      </c>
      <c r="J41" s="22"/>
      <c r="K41" s="23"/>
      <c r="L41" s="24"/>
      <c r="M41" s="24"/>
    </row>
    <row r="42" spans="3:13" ht="12.75">
      <c r="C42" t="s">
        <v>46</v>
      </c>
      <c r="J42" s="22"/>
      <c r="K42" s="23"/>
      <c r="L42" s="24"/>
      <c r="M42" s="24"/>
    </row>
    <row r="43" spans="3:13" ht="12.75">
      <c r="C43" t="s">
        <v>47</v>
      </c>
      <c r="J43" s="22"/>
      <c r="K43" s="23"/>
      <c r="L43" s="24"/>
      <c r="M43" s="24"/>
    </row>
    <row r="44" spans="3:13" ht="12.75">
      <c r="C44" t="s">
        <v>48</v>
      </c>
      <c r="J44" s="22"/>
      <c r="K44" s="23"/>
      <c r="L44" s="24"/>
      <c r="M44" s="24"/>
    </row>
    <row r="45" spans="3:13" ht="12.75">
      <c r="C45" t="s">
        <v>49</v>
      </c>
      <c r="J45" s="22"/>
      <c r="K45" s="23"/>
      <c r="L45" s="24"/>
      <c r="M45" s="24"/>
    </row>
    <row r="46" spans="10:13" ht="12.75">
      <c r="J46" s="22"/>
      <c r="K46" s="23"/>
      <c r="L46" s="24"/>
      <c r="M46" s="24"/>
    </row>
    <row r="47" spans="10:13" ht="12.75">
      <c r="J47" s="22"/>
      <c r="K47" s="23"/>
      <c r="L47" s="24"/>
      <c r="M47" s="24"/>
    </row>
    <row r="48" spans="1:14" ht="12.75">
      <c r="A48" s="1" t="s">
        <v>13</v>
      </c>
      <c r="B48" s="1"/>
      <c r="C48" s="19" t="s">
        <v>14</v>
      </c>
      <c r="D48" s="19"/>
      <c r="E48" s="19"/>
      <c r="F48" s="19"/>
      <c r="G48" s="19"/>
      <c r="H48" s="1" t="s">
        <v>15</v>
      </c>
      <c r="I48" s="1" t="s">
        <v>16</v>
      </c>
      <c r="J48" s="20" t="s">
        <v>17</v>
      </c>
      <c r="K48" s="20"/>
      <c r="L48" s="21" t="s">
        <v>18</v>
      </c>
      <c r="M48" s="21"/>
      <c r="N48" s="1" t="s">
        <v>19</v>
      </c>
    </row>
    <row r="49" spans="10:13" ht="12.75">
      <c r="J49" s="22" t="s">
        <v>20</v>
      </c>
      <c r="K49" s="23" t="s">
        <v>21</v>
      </c>
      <c r="L49" s="24" t="s">
        <v>20</v>
      </c>
      <c r="M49" s="24" t="s">
        <v>21</v>
      </c>
    </row>
    <row r="50" spans="10:13" ht="12.75">
      <c r="J50" s="22"/>
      <c r="K50" s="23"/>
      <c r="L50" s="24"/>
      <c r="M50" s="24"/>
    </row>
    <row r="51" spans="1:14" ht="15.75">
      <c r="A51" s="43" t="s">
        <v>50</v>
      </c>
      <c r="B51" s="43"/>
      <c r="C51" s="43"/>
      <c r="D51" s="43"/>
      <c r="E51" s="43"/>
      <c r="N51" s="2"/>
    </row>
    <row r="52" spans="1:14" ht="12.75">
      <c r="A52" s="50" t="s">
        <v>51</v>
      </c>
      <c r="B52" s="50"/>
      <c r="C52" s="50"/>
      <c r="D52" s="50"/>
      <c r="E52" s="50"/>
      <c r="F52" s="50"/>
      <c r="G52" s="50"/>
      <c r="N52" s="15"/>
    </row>
    <row r="53" spans="1:13" ht="14.25">
      <c r="A53" t="s">
        <v>24</v>
      </c>
      <c r="C53" s="51" t="s">
        <v>52</v>
      </c>
      <c r="D53" s="51"/>
      <c r="E53" s="51"/>
      <c r="F53" s="51"/>
      <c r="G53" s="51"/>
      <c r="H53" s="29" t="s">
        <v>53</v>
      </c>
      <c r="I53" s="3">
        <v>3</v>
      </c>
      <c r="J53" s="52"/>
      <c r="L53" s="2">
        <f>I53*J53</f>
        <v>0</v>
      </c>
      <c r="M53" s="2">
        <f>I53*K53</f>
        <v>0</v>
      </c>
    </row>
    <row r="54" spans="3:10" ht="14.25">
      <c r="C54" s="53"/>
      <c r="D54" s="53"/>
      <c r="E54" s="53"/>
      <c r="F54" s="53"/>
      <c r="G54" s="53"/>
      <c r="H54" s="29"/>
      <c r="I54" s="3"/>
      <c r="J54" s="52"/>
    </row>
    <row r="55" spans="1:13" ht="14.25">
      <c r="A55" t="s">
        <v>26</v>
      </c>
      <c r="C55" s="54" t="s">
        <v>54</v>
      </c>
      <c r="D55" s="54"/>
      <c r="E55" s="54"/>
      <c r="F55" s="54"/>
      <c r="G55" s="54"/>
      <c r="H55" s="1" t="s">
        <v>53</v>
      </c>
      <c r="I55" s="3">
        <v>3</v>
      </c>
      <c r="L55" s="2">
        <f>I55*J55</f>
        <v>0</v>
      </c>
      <c r="M55" s="2">
        <f>I55*K55</f>
        <v>0</v>
      </c>
    </row>
    <row r="56" spans="3:9" ht="14.25">
      <c r="C56" s="55"/>
      <c r="D56" s="55"/>
      <c r="E56" s="55"/>
      <c r="F56" s="55"/>
      <c r="G56" s="55"/>
      <c r="I56" s="3"/>
    </row>
    <row r="57" spans="1:13" ht="14.25">
      <c r="A57" t="s">
        <v>28</v>
      </c>
      <c r="C57" s="51" t="s">
        <v>55</v>
      </c>
      <c r="D57" s="51"/>
      <c r="E57" s="51"/>
      <c r="F57" s="51"/>
      <c r="G57" s="51"/>
      <c r="H57" s="29" t="s">
        <v>53</v>
      </c>
      <c r="I57" s="3">
        <v>3</v>
      </c>
      <c r="L57" s="2">
        <f>I57*J57</f>
        <v>0</v>
      </c>
      <c r="M57" s="2">
        <f>I57*K57</f>
        <v>0</v>
      </c>
    </row>
    <row r="58" spans="3:9" ht="14.25">
      <c r="C58" s="53"/>
      <c r="D58" s="53"/>
      <c r="E58" s="53"/>
      <c r="F58" s="53"/>
      <c r="G58" s="53"/>
      <c r="H58" s="29"/>
      <c r="I58" s="3"/>
    </row>
    <row r="59" spans="1:13" ht="14.25">
      <c r="A59" t="s">
        <v>30</v>
      </c>
      <c r="C59" s="51" t="s">
        <v>56</v>
      </c>
      <c r="D59" s="51"/>
      <c r="E59" s="51"/>
      <c r="F59" s="51"/>
      <c r="G59" s="51"/>
      <c r="H59" s="29" t="s">
        <v>53</v>
      </c>
      <c r="I59" s="3">
        <v>3</v>
      </c>
      <c r="L59" s="2">
        <f>I59*J59</f>
        <v>0</v>
      </c>
      <c r="M59" s="2">
        <f>I59*K59</f>
        <v>0</v>
      </c>
    </row>
    <row r="60" spans="3:9" ht="12.75">
      <c r="C60" s="53"/>
      <c r="D60" s="53"/>
      <c r="E60" s="53"/>
      <c r="F60" s="53"/>
      <c r="G60" s="53"/>
      <c r="H60" s="29"/>
      <c r="I60" s="3"/>
    </row>
    <row r="61" spans="1:14" ht="12.75">
      <c r="A61" s="56" t="s">
        <v>57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7">
        <f>SUM(L53:L60)</f>
        <v>0</v>
      </c>
      <c r="M61" s="15">
        <f>SUM(M53:M60)</f>
        <v>0</v>
      </c>
      <c r="N61" s="15">
        <f>SUM(L61:M61)</f>
        <v>0</v>
      </c>
    </row>
    <row r="62" spans="1:13" ht="12.75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15"/>
      <c r="M62" s="15"/>
    </row>
    <row r="63" spans="1:13" ht="12.75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15"/>
      <c r="M63" s="15"/>
    </row>
    <row r="64" spans="1:14" ht="12.75">
      <c r="A64" s="50" t="s">
        <v>58</v>
      </c>
      <c r="B64" s="50"/>
      <c r="C64" s="50"/>
      <c r="D64" s="50"/>
      <c r="E64" s="50"/>
      <c r="F64" s="50"/>
      <c r="G64" s="50"/>
      <c r="I64" s="3"/>
      <c r="N64" s="15"/>
    </row>
    <row r="65" spans="1:14" ht="12.75">
      <c r="A65" s="59"/>
      <c r="B65" s="59"/>
      <c r="C65" s="59"/>
      <c r="D65" s="59"/>
      <c r="E65" s="59"/>
      <c r="F65" s="59"/>
      <c r="G65" s="59"/>
      <c r="I65" s="3"/>
      <c r="N65" s="15"/>
    </row>
    <row r="66" spans="1:14" ht="12.75">
      <c r="A66" s="50" t="s">
        <v>59</v>
      </c>
      <c r="B66" s="50"/>
      <c r="C66" s="50"/>
      <c r="D66" s="50"/>
      <c r="E66" s="50"/>
      <c r="F66" s="50"/>
      <c r="G66" s="50"/>
      <c r="I66" s="3"/>
      <c r="N66" s="15"/>
    </row>
    <row r="67" spans="1:13" ht="14.25">
      <c r="A67" t="s">
        <v>60</v>
      </c>
      <c r="C67" s="51" t="s">
        <v>61</v>
      </c>
      <c r="D67" s="51"/>
      <c r="E67" s="51"/>
      <c r="F67" s="51"/>
      <c r="G67" s="51"/>
      <c r="H67" s="60" t="s">
        <v>53</v>
      </c>
      <c r="I67" s="61">
        <v>1</v>
      </c>
      <c r="L67" s="2">
        <f>I67*J67</f>
        <v>0</v>
      </c>
      <c r="M67" s="2">
        <f>I67*K67</f>
        <v>0</v>
      </c>
    </row>
    <row r="68" spans="3:11" ht="14.25">
      <c r="C68" s="53"/>
      <c r="D68" s="53"/>
      <c r="E68" s="53"/>
      <c r="F68" s="53"/>
      <c r="G68" s="53"/>
      <c r="H68" s="60"/>
      <c r="I68" s="61"/>
      <c r="J68" s="62"/>
      <c r="K68" s="61"/>
    </row>
    <row r="69" spans="1:13" ht="14.25">
      <c r="A69" t="s">
        <v>62</v>
      </c>
      <c r="C69" s="51" t="s">
        <v>63</v>
      </c>
      <c r="D69" s="51"/>
      <c r="E69" s="51"/>
      <c r="F69" s="51"/>
      <c r="G69" s="51"/>
      <c r="H69" s="60" t="s">
        <v>53</v>
      </c>
      <c r="I69" s="3">
        <v>6</v>
      </c>
      <c r="L69" s="2">
        <f>I69*J69</f>
        <v>0</v>
      </c>
      <c r="M69" s="2">
        <f>I69*K69</f>
        <v>0</v>
      </c>
    </row>
    <row r="70" spans="3:11" ht="12.75">
      <c r="C70" s="53"/>
      <c r="D70" s="53"/>
      <c r="E70" s="53"/>
      <c r="F70" s="53"/>
      <c r="G70" s="53"/>
      <c r="H70" s="60"/>
      <c r="I70" s="61"/>
      <c r="J70" s="62"/>
      <c r="K70" s="61"/>
    </row>
    <row r="71" spans="1:14" ht="12.75">
      <c r="A71" s="56" t="s">
        <v>64</v>
      </c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15">
        <f>SUM(L67:L70)</f>
        <v>0</v>
      </c>
      <c r="M71" s="15">
        <f>SUM(M67:M67)</f>
        <v>0</v>
      </c>
      <c r="N71" s="15">
        <f>SUM(L71:M71)</f>
        <v>0</v>
      </c>
    </row>
    <row r="72" spans="1:14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15"/>
      <c r="M72" s="15"/>
      <c r="N72" s="15"/>
    </row>
    <row r="73" spans="1:14" ht="12.75">
      <c r="A73" s="56" t="s">
        <v>65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5">
        <f>SUM(L71)</f>
        <v>0</v>
      </c>
      <c r="M73" s="15">
        <f>SUM(M71)</f>
        <v>0</v>
      </c>
      <c r="N73" s="15">
        <f>SUM(L73:M73)</f>
        <v>0</v>
      </c>
    </row>
    <row r="74" spans="1:14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15"/>
      <c r="M74" s="15"/>
      <c r="N74" s="15"/>
    </row>
    <row r="75" spans="1:14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15"/>
      <c r="M75" s="15"/>
      <c r="N75" s="15"/>
    </row>
    <row r="76" spans="1:14" ht="12.75">
      <c r="A76" s="50" t="s">
        <v>66</v>
      </c>
      <c r="B76" s="50"/>
      <c r="C76" s="50"/>
      <c r="D76" s="50"/>
      <c r="E76" s="50"/>
      <c r="F76" s="50"/>
      <c r="G76" s="50"/>
      <c r="I76" s="3"/>
      <c r="N76" s="15"/>
    </row>
    <row r="77" spans="1:13" ht="14.25">
      <c r="A77" t="s">
        <v>67</v>
      </c>
      <c r="C77" s="51" t="s">
        <v>68</v>
      </c>
      <c r="D77" s="51"/>
      <c r="E77" s="51"/>
      <c r="F77" s="51"/>
      <c r="G77" s="51"/>
      <c r="H77" s="1" t="s">
        <v>69</v>
      </c>
      <c r="I77" s="3">
        <v>30</v>
      </c>
      <c r="L77" s="2">
        <f>I77*J77</f>
        <v>0</v>
      </c>
      <c r="M77" s="2">
        <f>I77*K77</f>
        <v>0</v>
      </c>
    </row>
    <row r="78" spans="3:9" ht="14.25">
      <c r="C78" s="53"/>
      <c r="D78" s="53"/>
      <c r="E78" s="53"/>
      <c r="F78" s="53"/>
      <c r="G78" s="53"/>
      <c r="I78" s="3"/>
    </row>
    <row r="79" spans="1:16" ht="14.25">
      <c r="A79" t="s">
        <v>70</v>
      </c>
      <c r="C79" s="54" t="s">
        <v>71</v>
      </c>
      <c r="D79" s="54"/>
      <c r="E79" s="54"/>
      <c r="F79" s="54"/>
      <c r="G79" s="54"/>
      <c r="H79" s="1" t="s">
        <v>69</v>
      </c>
      <c r="I79" s="3">
        <v>150</v>
      </c>
      <c r="L79" s="2">
        <f>I79*J79</f>
        <v>0</v>
      </c>
      <c r="M79" s="2">
        <f>I79*K79</f>
        <v>0</v>
      </c>
      <c r="P79" s="2"/>
    </row>
    <row r="80" spans="3:9" ht="14.25">
      <c r="C80" s="53"/>
      <c r="D80" s="53"/>
      <c r="E80" s="53"/>
      <c r="F80" s="53"/>
      <c r="G80" s="53"/>
      <c r="I80" s="3"/>
    </row>
    <row r="81" spans="1:16" ht="14.25">
      <c r="A81" t="s">
        <v>72</v>
      </c>
      <c r="C81" s="51" t="s">
        <v>73</v>
      </c>
      <c r="D81" s="51"/>
      <c r="E81" s="51"/>
      <c r="F81" s="51"/>
      <c r="G81" s="51"/>
      <c r="H81" s="1" t="s">
        <v>53</v>
      </c>
      <c r="I81" s="3">
        <v>8</v>
      </c>
      <c r="L81" s="2">
        <f>I81*J81</f>
        <v>0</v>
      </c>
      <c r="M81" s="2">
        <f>I81*K81</f>
        <v>0</v>
      </c>
      <c r="P81" s="2"/>
    </row>
    <row r="82" spans="3:9" ht="14.25">
      <c r="C82" s="53"/>
      <c r="D82" s="53"/>
      <c r="E82" s="53"/>
      <c r="F82" s="53"/>
      <c r="G82" s="53"/>
      <c r="I82" s="3"/>
    </row>
    <row r="83" spans="1:13" ht="14.25">
      <c r="A83" t="s">
        <v>74</v>
      </c>
      <c r="C83" s="51" t="s">
        <v>75</v>
      </c>
      <c r="D83" s="51"/>
      <c r="E83" s="51"/>
      <c r="F83" s="51"/>
      <c r="G83" s="51"/>
      <c r="H83" s="1" t="s">
        <v>53</v>
      </c>
      <c r="I83" s="3">
        <v>6</v>
      </c>
      <c r="M83" s="2">
        <f>I83*K83</f>
        <v>0</v>
      </c>
    </row>
    <row r="84" spans="3:9" ht="14.25">
      <c r="C84" s="53"/>
      <c r="D84" s="53"/>
      <c r="E84" s="53"/>
      <c r="F84" s="53"/>
      <c r="G84" s="53"/>
      <c r="I84" s="3"/>
    </row>
    <row r="85" spans="1:13" ht="14.25">
      <c r="A85" t="s">
        <v>76</v>
      </c>
      <c r="C85" s="51" t="s">
        <v>77</v>
      </c>
      <c r="D85" s="51"/>
      <c r="E85" s="51"/>
      <c r="F85" s="51"/>
      <c r="G85" s="51"/>
      <c r="H85" s="1" t="s">
        <v>53</v>
      </c>
      <c r="I85" s="3">
        <v>8</v>
      </c>
      <c r="M85" s="2">
        <f>I85*K85</f>
        <v>0</v>
      </c>
    </row>
    <row r="86" spans="3:9" ht="14.25">
      <c r="C86" s="53"/>
      <c r="D86" s="53"/>
      <c r="E86" s="53"/>
      <c r="F86" s="53"/>
      <c r="G86" s="53"/>
      <c r="I86" s="3"/>
    </row>
    <row r="87" spans="1:13" ht="14.25">
      <c r="A87" t="s">
        <v>78</v>
      </c>
      <c r="C87" s="53" t="s">
        <v>79</v>
      </c>
      <c r="D87" s="53"/>
      <c r="E87" s="53"/>
      <c r="F87" s="53"/>
      <c r="G87" s="53"/>
      <c r="H87" s="1" t="s">
        <v>53</v>
      </c>
      <c r="I87" s="3">
        <v>8</v>
      </c>
      <c r="L87" s="2">
        <f>I87*J87</f>
        <v>0</v>
      </c>
      <c r="M87" s="2">
        <f>I87*K87</f>
        <v>0</v>
      </c>
    </row>
    <row r="88" spans="3:9" ht="12.75">
      <c r="C88" s="53"/>
      <c r="D88" s="53"/>
      <c r="E88" s="53"/>
      <c r="F88" s="53"/>
      <c r="G88" s="53"/>
      <c r="I88" s="3"/>
    </row>
    <row r="89" spans="1:14" ht="12.75">
      <c r="A89" s="56" t="s">
        <v>80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15">
        <f>SUM(L77:L88)</f>
        <v>0</v>
      </c>
      <c r="M89" s="15">
        <f>SUM(M77:M88)</f>
        <v>0</v>
      </c>
      <c r="N89" s="15">
        <f>SUM(L89:M89)</f>
        <v>0</v>
      </c>
    </row>
    <row r="90" spans="3:9" ht="12.75">
      <c r="C90" s="53"/>
      <c r="D90" s="53"/>
      <c r="E90" s="53"/>
      <c r="F90" s="53"/>
      <c r="G90" s="53"/>
      <c r="I90" s="3"/>
    </row>
    <row r="91" spans="1:14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15"/>
      <c r="M91" s="15"/>
      <c r="N91" s="15"/>
    </row>
    <row r="92" spans="1:14" ht="12.75">
      <c r="A92" s="1" t="s">
        <v>13</v>
      </c>
      <c r="B92" s="1"/>
      <c r="C92" s="19" t="s">
        <v>14</v>
      </c>
      <c r="D92" s="19"/>
      <c r="E92" s="19"/>
      <c r="F92" s="19"/>
      <c r="G92" s="19"/>
      <c r="H92" s="1" t="s">
        <v>15</v>
      </c>
      <c r="I92" s="1" t="s">
        <v>16</v>
      </c>
      <c r="J92" s="20" t="s">
        <v>17</v>
      </c>
      <c r="K92" s="20"/>
      <c r="L92" s="21" t="s">
        <v>18</v>
      </c>
      <c r="M92" s="21"/>
      <c r="N92" s="1" t="s">
        <v>19</v>
      </c>
    </row>
    <row r="93" spans="10:13" ht="12.75">
      <c r="J93" s="22" t="s">
        <v>20</v>
      </c>
      <c r="K93" s="23" t="s">
        <v>21</v>
      </c>
      <c r="L93" s="24" t="s">
        <v>20</v>
      </c>
      <c r="M93" s="24" t="s">
        <v>21</v>
      </c>
    </row>
    <row r="94" spans="3:9" ht="12.75">
      <c r="C94" s="53"/>
      <c r="D94" s="53"/>
      <c r="E94" s="53"/>
      <c r="F94" s="53"/>
      <c r="G94" s="53"/>
      <c r="I94" s="3"/>
    </row>
    <row r="95" spans="1:14" ht="12.75">
      <c r="A95" s="50" t="s">
        <v>81</v>
      </c>
      <c r="B95" s="50"/>
      <c r="C95" s="50"/>
      <c r="D95" s="50"/>
      <c r="E95" s="50"/>
      <c r="F95" s="50"/>
      <c r="G95" s="50"/>
      <c r="I95" s="3"/>
      <c r="N95" s="15"/>
    </row>
    <row r="96" spans="1:13" ht="14.25">
      <c r="A96" t="s">
        <v>82</v>
      </c>
      <c r="C96" s="51" t="s">
        <v>83</v>
      </c>
      <c r="D96" s="51"/>
      <c r="E96" s="51"/>
      <c r="F96" s="51"/>
      <c r="G96" s="51"/>
      <c r="H96" s="1" t="s">
        <v>84</v>
      </c>
      <c r="I96" s="3">
        <v>114</v>
      </c>
      <c r="L96" s="2">
        <f>I96*J96</f>
        <v>0</v>
      </c>
      <c r="M96" s="2">
        <f>I96*K96</f>
        <v>0</v>
      </c>
    </row>
    <row r="97" spans="3:9" ht="14.25">
      <c r="C97" s="53"/>
      <c r="D97" s="53"/>
      <c r="E97" s="53"/>
      <c r="F97" s="53"/>
      <c r="G97" s="53"/>
      <c r="I97" s="3"/>
    </row>
    <row r="98" spans="1:13" ht="14.25">
      <c r="A98" t="s">
        <v>85</v>
      </c>
      <c r="C98" s="51" t="s">
        <v>86</v>
      </c>
      <c r="D98" s="51"/>
      <c r="E98" s="51"/>
      <c r="F98" s="51"/>
      <c r="G98" s="51"/>
      <c r="H98" s="1" t="s">
        <v>84</v>
      </c>
      <c r="I98" s="3">
        <v>10</v>
      </c>
      <c r="L98" s="2">
        <f>I98*J98</f>
        <v>0</v>
      </c>
      <c r="M98" s="2">
        <f>I98*K98</f>
        <v>0</v>
      </c>
    </row>
    <row r="99" spans="3:9" ht="14.25">
      <c r="C99" s="53"/>
      <c r="D99" s="53"/>
      <c r="E99" s="53"/>
      <c r="F99" s="53"/>
      <c r="G99" s="53"/>
      <c r="I99" s="3"/>
    </row>
    <row r="100" spans="1:13" ht="14.25">
      <c r="A100" t="s">
        <v>87</v>
      </c>
      <c r="C100" s="51" t="s">
        <v>88</v>
      </c>
      <c r="D100" s="51"/>
      <c r="E100" s="51"/>
      <c r="F100" s="51"/>
      <c r="G100" s="51"/>
      <c r="H100" s="1" t="s">
        <v>53</v>
      </c>
      <c r="I100" s="3">
        <v>4</v>
      </c>
      <c r="L100" s="2">
        <f>I100*J100</f>
        <v>0</v>
      </c>
      <c r="M100" s="2">
        <f>I100*K100</f>
        <v>0</v>
      </c>
    </row>
    <row r="101" spans="3:9" ht="14.25">
      <c r="C101" s="53"/>
      <c r="D101" s="53"/>
      <c r="E101" s="53"/>
      <c r="F101" s="53"/>
      <c r="G101" s="53"/>
      <c r="I101" s="3"/>
    </row>
    <row r="102" spans="1:13" ht="14.25">
      <c r="A102" t="s">
        <v>89</v>
      </c>
      <c r="C102" s="51" t="s">
        <v>90</v>
      </c>
      <c r="D102" s="51"/>
      <c r="E102" s="51"/>
      <c r="F102" s="51"/>
      <c r="G102" s="51"/>
      <c r="H102" s="1" t="s">
        <v>53</v>
      </c>
      <c r="I102" s="3">
        <v>4</v>
      </c>
      <c r="L102" s="2">
        <f>I102*J102</f>
        <v>0</v>
      </c>
      <c r="M102" s="2">
        <f>I102*K102</f>
        <v>0</v>
      </c>
    </row>
    <row r="103" spans="3:9" ht="14.25">
      <c r="C103" s="53"/>
      <c r="D103" s="53"/>
      <c r="E103" s="53"/>
      <c r="F103" s="53"/>
      <c r="G103" s="53"/>
      <c r="I103" s="3"/>
    </row>
    <row r="104" spans="1:13" ht="14.25">
      <c r="A104" t="s">
        <v>91</v>
      </c>
      <c r="C104" s="51" t="s">
        <v>92</v>
      </c>
      <c r="D104" s="51"/>
      <c r="E104" s="51"/>
      <c r="F104" s="51"/>
      <c r="G104" s="51"/>
      <c r="H104" s="1" t="s">
        <v>53</v>
      </c>
      <c r="I104" s="3">
        <v>8</v>
      </c>
      <c r="L104" s="2">
        <f>I104*J104</f>
        <v>0</v>
      </c>
      <c r="M104" s="2">
        <f>I104*K104</f>
        <v>0</v>
      </c>
    </row>
    <row r="105" spans="3:9" ht="14.25">
      <c r="C105" s="53"/>
      <c r="D105" s="53"/>
      <c r="E105" s="53"/>
      <c r="F105" s="53"/>
      <c r="G105" s="53"/>
      <c r="I105" s="3"/>
    </row>
    <row r="106" spans="1:13" ht="14.25">
      <c r="A106" t="s">
        <v>93</v>
      </c>
      <c r="C106" s="53" t="s">
        <v>94</v>
      </c>
      <c r="D106" s="53"/>
      <c r="E106" s="53"/>
      <c r="F106" s="53"/>
      <c r="G106" s="53"/>
      <c r="H106" s="29" t="s">
        <v>53</v>
      </c>
      <c r="I106" s="3">
        <v>1</v>
      </c>
      <c r="L106" s="2">
        <f>I106*J106</f>
        <v>0</v>
      </c>
      <c r="M106" s="2">
        <f>I106*K106</f>
        <v>0</v>
      </c>
    </row>
    <row r="107" spans="3:9" ht="12.75">
      <c r="C107" s="53"/>
      <c r="D107" s="53"/>
      <c r="E107" s="53"/>
      <c r="F107" s="53"/>
      <c r="G107" s="53"/>
      <c r="H107" s="29"/>
      <c r="I107" s="3"/>
    </row>
    <row r="108" spans="1:14" ht="12.75">
      <c r="A108" s="56" t="s">
        <v>95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15">
        <f>SUM(L96:L107)</f>
        <v>0</v>
      </c>
      <c r="M108" s="15">
        <f>SUM(M96:M107)</f>
        <v>0</v>
      </c>
      <c r="N108" s="15">
        <f>SUM(L108:M108)</f>
        <v>0</v>
      </c>
    </row>
    <row r="109" spans="1:14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15"/>
      <c r="M109" s="15"/>
      <c r="N109" s="15"/>
    </row>
    <row r="110" spans="1:14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N110" s="15"/>
    </row>
    <row r="111" spans="1:14" ht="12.75">
      <c r="A111" s="50" t="s">
        <v>96</v>
      </c>
      <c r="B111" s="50"/>
      <c r="C111" s="50"/>
      <c r="D111" s="50"/>
      <c r="E111" s="50"/>
      <c r="F111" s="50"/>
      <c r="G111" s="50"/>
      <c r="I111" s="3"/>
      <c r="N111" s="15"/>
    </row>
    <row r="112" spans="1:13" ht="14.25">
      <c r="A112" t="s">
        <v>97</v>
      </c>
      <c r="C112" s="54" t="s">
        <v>98</v>
      </c>
      <c r="D112" s="54"/>
      <c r="E112" s="54"/>
      <c r="F112" s="54"/>
      <c r="G112" s="54"/>
      <c r="H112" s="60" t="s">
        <v>53</v>
      </c>
      <c r="I112" s="61">
        <v>3</v>
      </c>
      <c r="J112" s="62"/>
      <c r="K112" s="61"/>
      <c r="L112" s="2">
        <f>I112*J112</f>
        <v>0</v>
      </c>
      <c r="M112" s="2">
        <f>I112*K112</f>
        <v>0</v>
      </c>
    </row>
    <row r="113" spans="3:11" ht="12.75">
      <c r="C113" s="53"/>
      <c r="D113" s="53"/>
      <c r="E113" s="53"/>
      <c r="F113" s="53"/>
      <c r="G113" s="53"/>
      <c r="H113" s="60"/>
      <c r="I113" s="61"/>
      <c r="J113" s="62"/>
      <c r="K113" s="61"/>
    </row>
    <row r="114" spans="1:14" ht="12.75">
      <c r="A114" s="56" t="s">
        <v>99</v>
      </c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15">
        <f>SUM(L112:L113)</f>
        <v>0</v>
      </c>
      <c r="M114" s="15">
        <f>SUM(M112:M113)</f>
        <v>0</v>
      </c>
      <c r="N114" s="15">
        <f>SUM(L114:M114)</f>
        <v>0</v>
      </c>
    </row>
    <row r="115" spans="1:14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15"/>
      <c r="M115" s="15"/>
      <c r="N115" s="15"/>
    </row>
    <row r="116" spans="1:14" ht="12.75">
      <c r="A116" s="63"/>
      <c r="B116" s="63"/>
      <c r="C116" s="64" t="s">
        <v>100</v>
      </c>
      <c r="D116" s="64"/>
      <c r="E116" s="64"/>
      <c r="F116" s="64"/>
      <c r="G116" s="64"/>
      <c r="H116" s="63"/>
      <c r="I116" s="63"/>
      <c r="J116" s="63"/>
      <c r="K116" s="63"/>
      <c r="L116" s="15">
        <f>SUM(L114,L108,L73,L89,L61)</f>
        <v>0</v>
      </c>
      <c r="M116" s="15"/>
      <c r="N116" s="15"/>
    </row>
    <row r="117" spans="1:14" ht="12.75">
      <c r="A117" s="63"/>
      <c r="B117" s="63"/>
      <c r="C117" s="65"/>
      <c r="D117" s="65"/>
      <c r="E117" s="65"/>
      <c r="F117" s="65"/>
      <c r="G117" s="65"/>
      <c r="H117" s="63"/>
      <c r="I117" s="63"/>
      <c r="J117" s="63"/>
      <c r="K117" s="63"/>
      <c r="L117" s="15"/>
      <c r="M117" s="15"/>
      <c r="N117" s="15"/>
    </row>
    <row r="118" spans="1:14" ht="12" customHeight="1">
      <c r="A118" s="32" t="s">
        <v>101</v>
      </c>
      <c r="B118" s="63"/>
      <c r="C118" s="51" t="s">
        <v>102</v>
      </c>
      <c r="D118" s="51"/>
      <c r="E118" s="51"/>
      <c r="F118" s="51"/>
      <c r="G118" s="51"/>
      <c r="H118" s="34" t="s">
        <v>103</v>
      </c>
      <c r="I118" s="3">
        <v>5</v>
      </c>
      <c r="J118" s="63"/>
      <c r="K118" s="63"/>
      <c r="L118" s="2">
        <f>L89*0.05</f>
        <v>0</v>
      </c>
      <c r="M118" s="15"/>
      <c r="N118" s="15"/>
    </row>
    <row r="119" spans="1:14" ht="12" customHeight="1">
      <c r="A119" s="32"/>
      <c r="B119" s="63"/>
      <c r="C119" s="53"/>
      <c r="D119" s="53"/>
      <c r="E119" s="53"/>
      <c r="F119" s="53"/>
      <c r="G119" s="53"/>
      <c r="H119" s="34"/>
      <c r="I119" s="3"/>
      <c r="J119" s="63"/>
      <c r="K119" s="63"/>
      <c r="M119" s="15"/>
      <c r="N119" s="15"/>
    </row>
    <row r="120" spans="1:14" ht="12.75">
      <c r="A120" s="32" t="s">
        <v>104</v>
      </c>
      <c r="C120" s="51" t="s">
        <v>105</v>
      </c>
      <c r="D120" s="51"/>
      <c r="E120" s="51"/>
      <c r="F120" s="51"/>
      <c r="G120" s="51"/>
      <c r="H120" s="66" t="s">
        <v>103</v>
      </c>
      <c r="I120" s="3">
        <v>3</v>
      </c>
      <c r="L120" s="2">
        <f>L116*0.03</f>
        <v>0</v>
      </c>
      <c r="N120" s="27"/>
    </row>
    <row r="121" spans="1:14" ht="12.75">
      <c r="A121" s="32"/>
      <c r="C121" s="53"/>
      <c r="D121" s="53"/>
      <c r="E121" s="53"/>
      <c r="F121" s="53"/>
      <c r="G121" s="53"/>
      <c r="H121" s="67"/>
      <c r="I121" s="3"/>
      <c r="N121" s="27"/>
    </row>
    <row r="122" spans="1:14" ht="15.75">
      <c r="A122" s="37" t="s">
        <v>106</v>
      </c>
      <c r="B122" s="37"/>
      <c r="C122" s="37"/>
      <c r="D122" s="37"/>
      <c r="E122" s="37"/>
      <c r="F122" s="37"/>
      <c r="G122" s="37"/>
      <c r="H122" s="38"/>
      <c r="I122" s="39"/>
      <c r="J122" s="40"/>
      <c r="K122" s="39"/>
      <c r="L122" s="41">
        <f>SUM(L116:L120)</f>
        <v>0</v>
      </c>
      <c r="M122" s="41">
        <f>SUM(M114,M108,M73,M89,M61)</f>
        <v>0</v>
      </c>
      <c r="N122" s="68">
        <f>SUM(L122:M122)</f>
        <v>0</v>
      </c>
    </row>
    <row r="123" spans="1:14" ht="12.75">
      <c r="A123" s="32"/>
      <c r="C123" s="53"/>
      <c r="D123" s="53"/>
      <c r="E123" s="53"/>
      <c r="F123" s="53"/>
      <c r="G123" s="53"/>
      <c r="H123" s="67"/>
      <c r="I123" s="3"/>
      <c r="N123" s="27"/>
    </row>
    <row r="124" spans="1:14" ht="12.75">
      <c r="A124" s="32"/>
      <c r="C124" s="53"/>
      <c r="D124" s="53"/>
      <c r="E124" s="53"/>
      <c r="F124" s="53"/>
      <c r="G124" s="53"/>
      <c r="H124" s="67"/>
      <c r="I124" s="3"/>
      <c r="N124" s="27"/>
    </row>
    <row r="125" spans="1:5" ht="15.75">
      <c r="A125" s="43" t="s">
        <v>107</v>
      </c>
      <c r="B125" s="43"/>
      <c r="C125" s="43"/>
      <c r="D125" s="43"/>
      <c r="E125" s="43"/>
    </row>
    <row r="126" spans="1:14" ht="12.75">
      <c r="A126" s="69"/>
      <c r="B126" s="69"/>
      <c r="C126" s="69"/>
      <c r="D126" s="69"/>
      <c r="E126" s="69"/>
      <c r="F126" s="69"/>
      <c r="G126" s="69"/>
      <c r="I126" s="3"/>
      <c r="N126" s="15"/>
    </row>
    <row r="127" spans="1:13" ht="14.25">
      <c r="A127" t="s">
        <v>108</v>
      </c>
      <c r="C127" s="51" t="s">
        <v>109</v>
      </c>
      <c r="D127" s="51"/>
      <c r="E127" s="51"/>
      <c r="F127" s="51"/>
      <c r="G127" s="51"/>
      <c r="H127" s="1" t="s">
        <v>69</v>
      </c>
      <c r="I127" s="3">
        <v>300</v>
      </c>
      <c r="M127" s="2">
        <f>I127*K127</f>
        <v>0</v>
      </c>
    </row>
    <row r="128" spans="3:9" ht="14.25">
      <c r="C128" s="53"/>
      <c r="D128" s="53"/>
      <c r="E128" s="53"/>
      <c r="F128" s="53"/>
      <c r="G128" s="53"/>
      <c r="I128" s="3"/>
    </row>
    <row r="129" spans="1:13" ht="14.25">
      <c r="A129" t="s">
        <v>110</v>
      </c>
      <c r="C129" s="51" t="s">
        <v>111</v>
      </c>
      <c r="D129" s="51"/>
      <c r="E129" s="51"/>
      <c r="F129" s="51"/>
      <c r="G129" s="51"/>
      <c r="H129" s="1" t="s">
        <v>69</v>
      </c>
      <c r="I129" s="3">
        <v>120</v>
      </c>
      <c r="M129" s="2">
        <f>I129*K129</f>
        <v>0</v>
      </c>
    </row>
    <row r="130" spans="3:9" ht="14.25">
      <c r="C130" s="53"/>
      <c r="D130" s="53"/>
      <c r="E130" s="53"/>
      <c r="F130" s="53"/>
      <c r="G130" s="53"/>
      <c r="I130" s="3"/>
    </row>
    <row r="131" spans="1:13" ht="14.25">
      <c r="A131" t="s">
        <v>112</v>
      </c>
      <c r="C131" s="51" t="s">
        <v>113</v>
      </c>
      <c r="D131" s="51"/>
      <c r="E131" s="51"/>
      <c r="F131" s="51"/>
      <c r="G131" s="51"/>
      <c r="H131" s="1" t="s">
        <v>69</v>
      </c>
      <c r="I131" s="3">
        <v>60</v>
      </c>
      <c r="M131" s="2">
        <f>I131*K131</f>
        <v>0</v>
      </c>
    </row>
    <row r="132" spans="3:9" ht="14.25">
      <c r="C132" s="53"/>
      <c r="D132" s="53"/>
      <c r="E132" s="53"/>
      <c r="F132" s="53"/>
      <c r="G132" s="53"/>
      <c r="I132" s="3"/>
    </row>
    <row r="133" spans="1:13" ht="14.25">
      <c r="A133" t="s">
        <v>114</v>
      </c>
      <c r="C133" s="51" t="s">
        <v>115</v>
      </c>
      <c r="D133" s="51"/>
      <c r="E133" s="51"/>
      <c r="F133" s="51"/>
      <c r="G133" s="51"/>
      <c r="H133" s="1" t="s">
        <v>69</v>
      </c>
      <c r="I133" s="3">
        <v>65</v>
      </c>
      <c r="M133" s="2">
        <f>I133*K133</f>
        <v>0</v>
      </c>
    </row>
    <row r="134" spans="3:9" ht="14.25">
      <c r="C134" s="53"/>
      <c r="D134" s="53"/>
      <c r="E134" s="53"/>
      <c r="F134" s="53"/>
      <c r="G134" s="53"/>
      <c r="I134" s="3"/>
    </row>
    <row r="135" spans="1:13" ht="14.25">
      <c r="A135" t="s">
        <v>116</v>
      </c>
      <c r="C135" s="53" t="s">
        <v>117</v>
      </c>
      <c r="D135" s="53"/>
      <c r="E135" s="53"/>
      <c r="F135" s="53"/>
      <c r="G135" s="53"/>
      <c r="H135" s="1" t="s">
        <v>69</v>
      </c>
      <c r="I135" s="3">
        <v>8</v>
      </c>
      <c r="M135" s="2">
        <f>I135*K135</f>
        <v>0</v>
      </c>
    </row>
    <row r="136" spans="3:9" ht="14.25">
      <c r="C136" s="53"/>
      <c r="D136" s="53"/>
      <c r="E136" s="53"/>
      <c r="F136" s="53"/>
      <c r="G136" s="53"/>
      <c r="I136" s="3"/>
    </row>
    <row r="137" spans="1:13" ht="14.25">
      <c r="A137" t="s">
        <v>118</v>
      </c>
      <c r="C137" s="53" t="s">
        <v>119</v>
      </c>
      <c r="D137" s="53"/>
      <c r="E137" s="53"/>
      <c r="F137" s="53"/>
      <c r="G137" s="53"/>
      <c r="H137" s="1" t="s">
        <v>120</v>
      </c>
      <c r="I137" s="3">
        <v>7.5</v>
      </c>
      <c r="M137" s="2">
        <f>I137*K137</f>
        <v>0</v>
      </c>
    </row>
    <row r="138" spans="3:9" ht="14.25">
      <c r="C138" s="53"/>
      <c r="D138" s="53"/>
      <c r="E138" s="53"/>
      <c r="F138" s="53"/>
      <c r="G138" s="53"/>
      <c r="I138" s="3"/>
    </row>
    <row r="139" spans="1:13" ht="14.25">
      <c r="A139" t="s">
        <v>121</v>
      </c>
      <c r="C139" s="51" t="s">
        <v>122</v>
      </c>
      <c r="D139" s="51"/>
      <c r="E139" s="51"/>
      <c r="F139" s="51"/>
      <c r="G139" s="51"/>
      <c r="H139" s="1" t="s">
        <v>69</v>
      </c>
      <c r="I139" s="3">
        <v>60</v>
      </c>
      <c r="M139" s="2">
        <f>I139*K139</f>
        <v>0</v>
      </c>
    </row>
    <row r="140" spans="3:9" ht="14.25">
      <c r="C140" s="53"/>
      <c r="D140" s="53"/>
      <c r="E140" s="53"/>
      <c r="F140" s="53"/>
      <c r="G140" s="53"/>
      <c r="I140" s="3"/>
    </row>
    <row r="141" spans="1:13" ht="14.25">
      <c r="A141" t="s">
        <v>123</v>
      </c>
      <c r="C141" s="51" t="s">
        <v>124</v>
      </c>
      <c r="D141" s="51"/>
      <c r="E141" s="51"/>
      <c r="F141" s="51"/>
      <c r="G141" s="51"/>
      <c r="H141" s="1" t="s">
        <v>69</v>
      </c>
      <c r="I141" s="3">
        <v>65</v>
      </c>
      <c r="M141" s="2">
        <f>I141*K141</f>
        <v>0</v>
      </c>
    </row>
    <row r="142" spans="3:9" ht="14.25">
      <c r="C142" s="53"/>
      <c r="D142" s="53"/>
      <c r="E142" s="53"/>
      <c r="F142" s="53"/>
      <c r="G142" s="53"/>
      <c r="I142" s="3"/>
    </row>
    <row r="143" spans="1:13" ht="14.25">
      <c r="A143" t="s">
        <v>125</v>
      </c>
      <c r="C143" s="51" t="s">
        <v>126</v>
      </c>
      <c r="D143" s="51"/>
      <c r="E143" s="51"/>
      <c r="F143" s="51"/>
      <c r="G143" s="51"/>
      <c r="H143" s="1" t="s">
        <v>69</v>
      </c>
      <c r="I143" s="70">
        <v>120</v>
      </c>
      <c r="M143" s="2">
        <f>I143*K143</f>
        <v>0</v>
      </c>
    </row>
    <row r="144" spans="3:9" ht="12.75">
      <c r="C144" s="53"/>
      <c r="D144" s="53"/>
      <c r="E144" s="53"/>
      <c r="F144" s="53"/>
      <c r="G144" s="53"/>
      <c r="I144" s="70"/>
    </row>
    <row r="145" spans="3:9" ht="12.75">
      <c r="C145" s="53"/>
      <c r="D145" s="53"/>
      <c r="E145" s="53"/>
      <c r="F145" s="53"/>
      <c r="G145" s="53"/>
      <c r="I145" s="3"/>
    </row>
    <row r="146" spans="1:14" ht="12.75">
      <c r="A146" s="1" t="s">
        <v>13</v>
      </c>
      <c r="B146" s="1"/>
      <c r="C146" s="19" t="s">
        <v>14</v>
      </c>
      <c r="D146" s="19"/>
      <c r="E146" s="19"/>
      <c r="F146" s="19"/>
      <c r="G146" s="19"/>
      <c r="H146" s="1" t="s">
        <v>15</v>
      </c>
      <c r="I146" s="1" t="s">
        <v>16</v>
      </c>
      <c r="J146" s="20" t="s">
        <v>17</v>
      </c>
      <c r="K146" s="20"/>
      <c r="L146" s="21" t="s">
        <v>18</v>
      </c>
      <c r="M146" s="21"/>
      <c r="N146" s="1" t="s">
        <v>19</v>
      </c>
    </row>
    <row r="147" spans="10:13" ht="12.75">
      <c r="J147" s="22" t="s">
        <v>20</v>
      </c>
      <c r="K147" s="23" t="s">
        <v>21</v>
      </c>
      <c r="L147" s="24" t="s">
        <v>20</v>
      </c>
      <c r="M147" s="24" t="s">
        <v>21</v>
      </c>
    </row>
    <row r="148" spans="3:9" ht="12.75">
      <c r="C148" s="53"/>
      <c r="D148" s="53"/>
      <c r="E148" s="53"/>
      <c r="F148" s="53"/>
      <c r="G148" s="53"/>
      <c r="I148" s="3"/>
    </row>
    <row r="149" spans="1:13" ht="14.25">
      <c r="A149" t="s">
        <v>127</v>
      </c>
      <c r="C149" s="51" t="s">
        <v>128</v>
      </c>
      <c r="D149" s="51"/>
      <c r="E149" s="51"/>
      <c r="F149" s="51"/>
      <c r="G149" s="51"/>
      <c r="H149" s="1" t="s">
        <v>69</v>
      </c>
      <c r="I149" s="3">
        <v>80</v>
      </c>
      <c r="L149" s="2">
        <f>I149*J149</f>
        <v>0</v>
      </c>
      <c r="M149" s="2">
        <f>I149*K149</f>
        <v>0</v>
      </c>
    </row>
    <row r="150" spans="3:9" ht="14.25">
      <c r="C150" s="53"/>
      <c r="D150" s="53"/>
      <c r="E150" s="53"/>
      <c r="F150" s="53"/>
      <c r="G150" s="53"/>
      <c r="I150" s="3"/>
    </row>
    <row r="151" spans="1:13" ht="14.25">
      <c r="A151" t="s">
        <v>129</v>
      </c>
      <c r="C151" s="51" t="s">
        <v>130</v>
      </c>
      <c r="D151" s="51"/>
      <c r="E151" s="51"/>
      <c r="F151" s="51"/>
      <c r="G151" s="51"/>
      <c r="H151" s="1" t="s">
        <v>69</v>
      </c>
      <c r="I151" s="3">
        <v>2</v>
      </c>
      <c r="L151" s="2">
        <f>I151*J151</f>
        <v>0</v>
      </c>
      <c r="M151" s="2">
        <f>I151*K151</f>
        <v>0</v>
      </c>
    </row>
    <row r="152" spans="3:9" ht="14.25">
      <c r="C152" s="53"/>
      <c r="D152" s="53"/>
      <c r="E152" s="53"/>
      <c r="F152" s="53"/>
      <c r="G152" s="53"/>
      <c r="I152" s="3"/>
    </row>
    <row r="153" spans="1:13" ht="14.25">
      <c r="A153" t="s">
        <v>131</v>
      </c>
      <c r="C153" s="53" t="s">
        <v>132</v>
      </c>
      <c r="D153" s="53"/>
      <c r="E153" s="53"/>
      <c r="F153" s="53"/>
      <c r="G153" s="53"/>
      <c r="H153" s="1" t="s">
        <v>69</v>
      </c>
      <c r="I153" s="3">
        <v>70</v>
      </c>
      <c r="L153" s="2">
        <f>I153*J153</f>
        <v>0</v>
      </c>
      <c r="M153" s="2">
        <f>I153*K153</f>
        <v>0</v>
      </c>
    </row>
    <row r="154" spans="3:9" ht="14.25">
      <c r="C154" s="53"/>
      <c r="D154" s="53"/>
      <c r="E154" s="53"/>
      <c r="F154" s="53"/>
      <c r="G154" s="53"/>
      <c r="I154" s="3"/>
    </row>
    <row r="155" spans="1:13" ht="14.25">
      <c r="A155" t="s">
        <v>133</v>
      </c>
      <c r="C155" s="51" t="s">
        <v>134</v>
      </c>
      <c r="D155" s="51"/>
      <c r="E155" s="51"/>
      <c r="F155" s="51"/>
      <c r="G155" s="51"/>
      <c r="H155" s="1" t="s">
        <v>69</v>
      </c>
      <c r="I155" s="3">
        <v>8</v>
      </c>
      <c r="L155" s="2">
        <f>I155*J155</f>
        <v>0</v>
      </c>
      <c r="M155" s="2">
        <f>I155*K155</f>
        <v>0</v>
      </c>
    </row>
    <row r="156" spans="3:9" ht="14.25">
      <c r="C156" s="53"/>
      <c r="D156" s="53"/>
      <c r="E156" s="53"/>
      <c r="F156" s="53"/>
      <c r="G156" s="53"/>
      <c r="I156" s="3"/>
    </row>
    <row r="157" spans="1:13" ht="14.25">
      <c r="A157" t="s">
        <v>135</v>
      </c>
      <c r="C157" s="51" t="s">
        <v>136</v>
      </c>
      <c r="D157" s="51"/>
      <c r="E157" s="51"/>
      <c r="F157" s="51"/>
      <c r="G157" s="51"/>
      <c r="H157" s="1" t="s">
        <v>137</v>
      </c>
      <c r="I157" s="3">
        <v>53.5</v>
      </c>
      <c r="M157" s="2">
        <f>I157*K157</f>
        <v>0</v>
      </c>
    </row>
    <row r="158" spans="3:9" ht="14.25">
      <c r="C158" s="51" t="s">
        <v>138</v>
      </c>
      <c r="D158" s="51"/>
      <c r="E158" s="51"/>
      <c r="F158" s="51"/>
      <c r="G158" s="51"/>
      <c r="I158" s="3"/>
    </row>
    <row r="159" spans="3:9" ht="14.25">
      <c r="C159" s="53"/>
      <c r="D159" s="53"/>
      <c r="E159" s="53"/>
      <c r="F159" s="53"/>
      <c r="G159" s="53"/>
      <c r="I159" s="3"/>
    </row>
    <row r="160" spans="1:13" ht="14.25">
      <c r="A160" t="s">
        <v>139</v>
      </c>
      <c r="C160" s="53" t="s">
        <v>140</v>
      </c>
      <c r="D160" s="53"/>
      <c r="E160" s="53"/>
      <c r="F160" s="53"/>
      <c r="G160" s="53"/>
      <c r="H160" s="1" t="s">
        <v>120</v>
      </c>
      <c r="I160" s="3">
        <v>10.7</v>
      </c>
      <c r="M160" s="2">
        <f>I160*K160</f>
        <v>0</v>
      </c>
    </row>
    <row r="161" spans="3:9" ht="14.25">
      <c r="C161" s="53"/>
      <c r="D161" s="53"/>
      <c r="E161" s="53"/>
      <c r="F161" s="53"/>
      <c r="G161" s="53"/>
      <c r="I161" s="3"/>
    </row>
    <row r="162" spans="1:13" ht="14.25">
      <c r="A162" t="s">
        <v>141</v>
      </c>
      <c r="C162" s="51" t="s">
        <v>142</v>
      </c>
      <c r="D162" s="51"/>
      <c r="E162" s="51"/>
      <c r="F162" s="51"/>
      <c r="G162" s="51"/>
      <c r="H162" s="1" t="s">
        <v>53</v>
      </c>
      <c r="I162" s="3">
        <v>3</v>
      </c>
      <c r="M162" s="2">
        <f>I162*K162</f>
        <v>0</v>
      </c>
    </row>
    <row r="163" spans="3:9" ht="12.75">
      <c r="C163" s="53"/>
      <c r="D163" s="53"/>
      <c r="E163" s="53"/>
      <c r="F163" s="53"/>
      <c r="G163" s="53"/>
      <c r="I163" s="3"/>
    </row>
    <row r="164" spans="3:9" ht="12.75">
      <c r="C164" s="53"/>
      <c r="D164" s="53"/>
      <c r="E164" s="53"/>
      <c r="F164" s="53"/>
      <c r="G164" s="53"/>
      <c r="I164" s="3"/>
    </row>
    <row r="165" spans="1:14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15"/>
      <c r="M165" s="15"/>
      <c r="N165" s="15"/>
    </row>
    <row r="166" spans="1:14" ht="15.75">
      <c r="A166" s="37" t="s">
        <v>143</v>
      </c>
      <c r="B166" s="37"/>
      <c r="C166" s="37"/>
      <c r="D166" s="37"/>
      <c r="E166" s="37"/>
      <c r="F166" s="37"/>
      <c r="G166" s="37"/>
      <c r="H166" s="38"/>
      <c r="I166" s="39"/>
      <c r="J166" s="40"/>
      <c r="K166" s="39"/>
      <c r="L166" s="41">
        <f>SUM(L127:L164)</f>
        <v>0</v>
      </c>
      <c r="M166" s="41">
        <f>SUM(M127:M164)</f>
        <v>0</v>
      </c>
      <c r="N166" s="68">
        <f>SUM(L166:M166)</f>
        <v>0</v>
      </c>
    </row>
    <row r="167" spans="1:14" s="73" customFormat="1" ht="12.75">
      <c r="A167" s="72" t="s">
        <v>144</v>
      </c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</row>
    <row r="168" spans="1:14" ht="12.75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</row>
    <row r="169" spans="1:14" ht="12.75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</row>
    <row r="170" spans="1:5" ht="15.75">
      <c r="A170" s="43" t="s">
        <v>145</v>
      </c>
      <c r="B170" s="43"/>
      <c r="C170" s="43"/>
      <c r="D170" s="43"/>
      <c r="E170" s="43"/>
    </row>
    <row r="171" spans="1:13" ht="14.25">
      <c r="A171" t="s">
        <v>146</v>
      </c>
      <c r="C171" s="51" t="s">
        <v>147</v>
      </c>
      <c r="D171" s="51"/>
      <c r="E171" s="51"/>
      <c r="F171" s="51"/>
      <c r="G171" s="51"/>
      <c r="H171" s="1" t="s">
        <v>148</v>
      </c>
      <c r="I171" s="3">
        <v>3</v>
      </c>
      <c r="M171" s="2">
        <f>I171*K171</f>
        <v>0</v>
      </c>
    </row>
    <row r="172" spans="1:5" ht="16.5">
      <c r="A172" s="75"/>
      <c r="B172" s="75"/>
      <c r="C172" s="75"/>
      <c r="D172" s="75"/>
      <c r="E172" s="75"/>
    </row>
    <row r="173" spans="1:13" ht="14.25">
      <c r="A173" t="s">
        <v>149</v>
      </c>
      <c r="C173" s="51" t="s">
        <v>150</v>
      </c>
      <c r="D173" s="51"/>
      <c r="E173" s="51"/>
      <c r="F173" s="51"/>
      <c r="G173" s="51"/>
      <c r="H173" s="1" t="s">
        <v>148</v>
      </c>
      <c r="I173" s="3">
        <v>13</v>
      </c>
      <c r="M173" s="2">
        <f>I173*K173</f>
        <v>0</v>
      </c>
    </row>
    <row r="174" spans="3:9" ht="12.75">
      <c r="C174" s="53"/>
      <c r="D174" s="53"/>
      <c r="E174" s="53"/>
      <c r="F174" s="53"/>
      <c r="G174" s="53"/>
      <c r="I174" s="3"/>
    </row>
    <row r="175" spans="1:13" ht="12.75">
      <c r="A175" t="s">
        <v>151</v>
      </c>
      <c r="C175" s="53" t="s">
        <v>152</v>
      </c>
      <c r="D175" s="53"/>
      <c r="E175" s="53"/>
      <c r="F175" s="53"/>
      <c r="G175" s="53"/>
      <c r="H175" s="1" t="s">
        <v>103</v>
      </c>
      <c r="I175" s="3">
        <v>2.9</v>
      </c>
      <c r="M175" s="2">
        <f>(N17)*0.029</f>
        <v>0</v>
      </c>
    </row>
    <row r="176" spans="3:9" ht="12.75">
      <c r="C176" s="53"/>
      <c r="D176" s="53"/>
      <c r="E176" s="53"/>
      <c r="F176" s="53"/>
      <c r="G176" s="53" t="s">
        <v>153</v>
      </c>
      <c r="I176" s="3"/>
    </row>
    <row r="177" spans="3:9" ht="12.75">
      <c r="C177" s="53"/>
      <c r="D177" s="53"/>
      <c r="E177" s="53"/>
      <c r="F177" s="53"/>
      <c r="G177" s="53" t="s">
        <v>154</v>
      </c>
      <c r="I177" s="3"/>
    </row>
    <row r="178" spans="3:9" ht="12.75">
      <c r="C178" s="51"/>
      <c r="D178" s="51"/>
      <c r="E178" s="51"/>
      <c r="F178" s="51"/>
      <c r="G178" s="51"/>
      <c r="I178" s="3"/>
    </row>
    <row r="179" spans="1:14" ht="15.75">
      <c r="A179" s="37" t="s">
        <v>155</v>
      </c>
      <c r="B179" s="37"/>
      <c r="C179" s="37"/>
      <c r="D179" s="37"/>
      <c r="E179" s="37"/>
      <c r="F179" s="37"/>
      <c r="G179" s="37"/>
      <c r="H179" s="38"/>
      <c r="I179" s="39"/>
      <c r="J179" s="40"/>
      <c r="K179" s="39"/>
      <c r="L179" s="41"/>
      <c r="M179" s="41">
        <f>SUM(M171:M178)</f>
        <v>0</v>
      </c>
      <c r="N179" s="68">
        <f>SUM(L179:M179)</f>
        <v>0</v>
      </c>
    </row>
    <row r="180" spans="1:14" ht="12.75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</row>
    <row r="181" spans="1:14" ht="12.75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</row>
    <row r="182" spans="1:5" ht="16.5">
      <c r="A182" s="43" t="s">
        <v>156</v>
      </c>
      <c r="B182" s="43"/>
      <c r="C182" s="43"/>
      <c r="D182" s="43"/>
      <c r="E182" s="43"/>
    </row>
    <row r="183" spans="1:13" ht="14.25">
      <c r="A183" t="s">
        <v>157</v>
      </c>
      <c r="C183" s="51" t="s">
        <v>158</v>
      </c>
      <c r="D183" s="51"/>
      <c r="E183" s="51"/>
      <c r="F183" s="51"/>
      <c r="G183" s="51"/>
      <c r="H183" s="1" t="s">
        <v>69</v>
      </c>
      <c r="I183" s="3">
        <v>120</v>
      </c>
      <c r="M183" s="2">
        <f>I183*K183</f>
        <v>0</v>
      </c>
    </row>
    <row r="184" spans="3:9" ht="14.25">
      <c r="C184" s="53"/>
      <c r="D184" s="53"/>
      <c r="E184" s="53"/>
      <c r="F184" s="53"/>
      <c r="G184" s="53" t="s">
        <v>159</v>
      </c>
      <c r="I184" s="3"/>
    </row>
    <row r="185" spans="1:13" ht="14.25">
      <c r="A185" t="s">
        <v>160</v>
      </c>
      <c r="C185" s="51" t="s">
        <v>161</v>
      </c>
      <c r="D185" s="51"/>
      <c r="E185" s="51"/>
      <c r="F185" s="51"/>
      <c r="G185" s="51"/>
      <c r="H185" s="1" t="s">
        <v>53</v>
      </c>
      <c r="I185" s="3">
        <v>4</v>
      </c>
      <c r="M185" s="2">
        <f>I185*K185</f>
        <v>0</v>
      </c>
    </row>
    <row r="186" spans="3:9" ht="14.25">
      <c r="C186" s="53"/>
      <c r="D186" s="53"/>
      <c r="E186" s="53"/>
      <c r="F186" s="53"/>
      <c r="G186" s="53" t="s">
        <v>159</v>
      </c>
      <c r="I186" s="3"/>
    </row>
    <row r="187" spans="1:13" ht="14.25">
      <c r="A187" t="s">
        <v>162</v>
      </c>
      <c r="C187" s="51" t="s">
        <v>163</v>
      </c>
      <c r="D187" s="51"/>
      <c r="E187" s="51"/>
      <c r="F187" s="51"/>
      <c r="G187" s="51"/>
      <c r="H187" s="1" t="s">
        <v>148</v>
      </c>
      <c r="I187" s="3">
        <v>10</v>
      </c>
      <c r="K187" s="2"/>
      <c r="M187" s="2">
        <f>I187*K187</f>
        <v>0</v>
      </c>
    </row>
    <row r="188" spans="3:9" ht="12.75">
      <c r="C188" s="53"/>
      <c r="D188" s="53"/>
      <c r="E188" s="53"/>
      <c r="F188" s="53" t="s">
        <v>164</v>
      </c>
      <c r="G188" s="53"/>
      <c r="I188" s="3"/>
    </row>
    <row r="189" spans="3:9" ht="12.75">
      <c r="C189" s="51"/>
      <c r="D189" s="51"/>
      <c r="E189" s="51"/>
      <c r="F189" s="51"/>
      <c r="G189" s="51"/>
      <c r="I189" s="3"/>
    </row>
    <row r="190" spans="1:14" ht="15.75">
      <c r="A190" s="37" t="s">
        <v>165</v>
      </c>
      <c r="B190" s="37"/>
      <c r="C190" s="37"/>
      <c r="D190" s="37"/>
      <c r="E190" s="37"/>
      <c r="F190" s="37"/>
      <c r="G190" s="37"/>
      <c r="H190" s="38"/>
      <c r="I190" s="39"/>
      <c r="J190" s="40"/>
      <c r="K190" s="39"/>
      <c r="L190" s="41"/>
      <c r="M190" s="41">
        <f>SUM(M183:M189)</f>
        <v>0</v>
      </c>
      <c r="N190" s="68">
        <f>SUM(L190:M190)</f>
        <v>0</v>
      </c>
    </row>
  </sheetData>
  <sheetProtection selectLockedCells="1" selectUnlockedCells="1"/>
  <mergeCells count="83">
    <mergeCell ref="A1:N1"/>
    <mergeCell ref="A2:N2"/>
    <mergeCell ref="C13:G13"/>
    <mergeCell ref="J13:K13"/>
    <mergeCell ref="L13:M13"/>
    <mergeCell ref="C15:F15"/>
    <mergeCell ref="C21:F21"/>
    <mergeCell ref="C22:F22"/>
    <mergeCell ref="C24:F24"/>
    <mergeCell ref="A26:G26"/>
    <mergeCell ref="C27:F27"/>
    <mergeCell ref="C48:G48"/>
    <mergeCell ref="J48:K48"/>
    <mergeCell ref="L48:M48"/>
    <mergeCell ref="A51:E51"/>
    <mergeCell ref="A52:G52"/>
    <mergeCell ref="C53:G53"/>
    <mergeCell ref="C55:G55"/>
    <mergeCell ref="C57:G57"/>
    <mergeCell ref="C59:G59"/>
    <mergeCell ref="A61:K61"/>
    <mergeCell ref="A64:G64"/>
    <mergeCell ref="A66:G66"/>
    <mergeCell ref="C67:G67"/>
    <mergeCell ref="C69:G69"/>
    <mergeCell ref="A71:K71"/>
    <mergeCell ref="A73:K73"/>
    <mergeCell ref="A76:G76"/>
    <mergeCell ref="C77:G77"/>
    <mergeCell ref="C79:G79"/>
    <mergeCell ref="C81:G81"/>
    <mergeCell ref="C83:G83"/>
    <mergeCell ref="C85:G85"/>
    <mergeCell ref="A89:K89"/>
    <mergeCell ref="C92:G92"/>
    <mergeCell ref="J92:K92"/>
    <mergeCell ref="L92:M92"/>
    <mergeCell ref="A95:G95"/>
    <mergeCell ref="C96:G96"/>
    <mergeCell ref="C98:G98"/>
    <mergeCell ref="C100:G100"/>
    <mergeCell ref="C102:G102"/>
    <mergeCell ref="C104:G104"/>
    <mergeCell ref="A108:K108"/>
    <mergeCell ref="A111:G111"/>
    <mergeCell ref="C112:G112"/>
    <mergeCell ref="A114:K114"/>
    <mergeCell ref="C116:G116"/>
    <mergeCell ref="C118:G118"/>
    <mergeCell ref="C120:G120"/>
    <mergeCell ref="A122:G122"/>
    <mergeCell ref="A125:E125"/>
    <mergeCell ref="A126:G126"/>
    <mergeCell ref="C127:G127"/>
    <mergeCell ref="C129:G129"/>
    <mergeCell ref="C131:G131"/>
    <mergeCell ref="C133:G133"/>
    <mergeCell ref="C139:G139"/>
    <mergeCell ref="C141:G141"/>
    <mergeCell ref="C143:G143"/>
    <mergeCell ref="C146:G146"/>
    <mergeCell ref="J146:K146"/>
    <mergeCell ref="L146:M146"/>
    <mergeCell ref="C149:G149"/>
    <mergeCell ref="C151:G151"/>
    <mergeCell ref="C155:G155"/>
    <mergeCell ref="C157:G157"/>
    <mergeCell ref="C158:G158"/>
    <mergeCell ref="C162:G162"/>
    <mergeCell ref="A165:K165"/>
    <mergeCell ref="A166:G166"/>
    <mergeCell ref="A167:N167"/>
    <mergeCell ref="A170:E170"/>
    <mergeCell ref="C171:G171"/>
    <mergeCell ref="C173:G173"/>
    <mergeCell ref="C178:G178"/>
    <mergeCell ref="A179:G179"/>
    <mergeCell ref="A182:E182"/>
    <mergeCell ref="C183:G183"/>
    <mergeCell ref="C185:G185"/>
    <mergeCell ref="C187:G187"/>
    <mergeCell ref="C189:G189"/>
    <mergeCell ref="A190:G19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65"/>
  <headerFooter alignWithMargins="0">
    <oddHeader>&amp;CIng. Oldřich DIVIŠ, 671 31 Únanov č. 144, projekty, montáže, revize
kanc. Znojmo, Dobšická 3697/6  tel.+fax : 515261450, 602950523</oddHeader>
  </headerFooter>
  <rowBreaks count="3" manualBreakCount="3">
    <brk id="46" max="255" man="1"/>
    <brk id="91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Oldřich Diviš</dc:creator>
  <cp:keywords/>
  <dc:description/>
  <cp:lastModifiedBy/>
  <cp:lastPrinted>2019-10-02T09:44:18Z</cp:lastPrinted>
  <dcterms:created xsi:type="dcterms:W3CDTF">2006-12-18T06:55:27Z</dcterms:created>
  <dcterms:modified xsi:type="dcterms:W3CDTF">2020-06-01T13:11:28Z</dcterms:modified>
  <cp:category/>
  <cp:version/>
  <cp:contentType/>
  <cp:contentStatus/>
  <cp:revision>2</cp:revision>
</cp:coreProperties>
</file>