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38400" windowHeight="16440"/>
  </bookViews>
  <sheets>
    <sheet name="Rekapitulace" sheetId="3" r:id="rId1"/>
    <sheet name="Rozpočet" sheetId="2" r:id="rId2"/>
    <sheet name="Parametry" sheetId="1" state="hidden" r:id="rId3"/>
  </sheets>
  <calcPr calcId="145621"/>
</workbook>
</file>

<file path=xl/calcChain.xml><?xml version="1.0" encoding="utf-8"?>
<calcChain xmlns="http://schemas.openxmlformats.org/spreadsheetml/2006/main">
  <c r="B3" i="3" l="1"/>
  <c r="B4" i="3" s="1"/>
  <c r="B7" i="3" s="1"/>
  <c r="C9" i="3"/>
  <c r="B32" i="3" l="1"/>
  <c r="C37" i="3"/>
  <c r="C23" i="3"/>
  <c r="B37" i="3"/>
  <c r="B38" i="3"/>
  <c r="C32" i="3"/>
  <c r="C34" i="3"/>
  <c r="B33" i="3"/>
  <c r="C4" i="3"/>
  <c r="B12" i="3"/>
  <c r="C5" i="3" l="1"/>
  <c r="B34" i="3"/>
  <c r="C38" i="3"/>
  <c r="C33" i="3"/>
  <c r="C6" i="3"/>
  <c r="C31" i="3"/>
  <c r="C10" i="3" l="1"/>
  <c r="C11" i="3" s="1"/>
  <c r="C8" i="3"/>
  <c r="B31" i="3"/>
  <c r="C7" i="3"/>
  <c r="C12" i="3" l="1"/>
  <c r="C15" i="3"/>
  <c r="C20" i="3" l="1"/>
  <c r="C13" i="3"/>
  <c r="C19" i="3"/>
  <c r="C14" i="3"/>
  <c r="C16" i="3" l="1"/>
  <c r="C22" i="3" s="1"/>
  <c r="C21" i="3"/>
  <c r="B25" i="3" l="1"/>
  <c r="C25" i="3" s="1"/>
  <c r="C24" i="3"/>
  <c r="C26" i="3" l="1"/>
  <c r="C28" i="3"/>
  <c r="C29" i="3"/>
</calcChain>
</file>

<file path=xl/sharedStrings.xml><?xml version="1.0" encoding="utf-8"?>
<sst xmlns="http://schemas.openxmlformats.org/spreadsheetml/2006/main" count="302" uniqueCount="181">
  <si>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</si>
  <si>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</si>
  <si>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</si>
  <si>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</si>
  <si>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</si>
  <si>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</si>
  <si>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</si>
  <si>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Město Znojmo</t>
  </si>
  <si>
    <t>Z. č.</t>
  </si>
  <si>
    <t>2017005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</si>
  <si>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</si>
  <si>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</si>
  <si>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</si>
  <si>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</si>
  <si>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</si>
  <si>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</si>
  <si>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</si>
  <si>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</si>
  <si>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</si>
  <si>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</si>
  <si>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</si>
  <si>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</si>
  <si>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</si>
  <si>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</si>
  <si>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</si>
  <si>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</si>
  <si>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</si>
  <si>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</si>
  <si>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</si>
  <si>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</si>
  <si>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1,50</t>
  </si>
  <si>
    <t>Opravy v záruce  (5 - 7) %</t>
  </si>
  <si>
    <t>GZS  (3,25 nebo 8,4) %</t>
  </si>
  <si>
    <t>3,25</t>
  </si>
  <si>
    <t>Provozní vlivy  %</t>
  </si>
  <si>
    <t>5,00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</si>
  <si>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</si>
  <si>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</si>
  <si>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</si>
  <si>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</si>
  <si>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</si>
  <si>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</si>
  <si>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2,50</t>
  </si>
  <si>
    <t>Roční nárůst cen 2   %</t>
  </si>
  <si>
    <t>4,00</t>
  </si>
  <si>
    <t>1. sazba DPH %
- i pro přirážky rekapitulace</t>
  </si>
  <si>
    <t>21</t>
  </si>
  <si>
    <t>2. sazba DPH %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</si>
  <si>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</si>
  <si>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</si>
  <si>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</si>
  <si>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</si>
  <si>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</si>
  <si>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</si>
  <si>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</si>
  <si>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</si>
  <si>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</si>
  <si>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</si>
  <si>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KF 09063 TRUBKA KOPOFLEX 63</t>
  </si>
  <si>
    <t>m</t>
  </si>
  <si>
    <t>KF 09110 TRUBKA KOPOFLEX 110</t>
  </si>
  <si>
    <t>SS spojovací</t>
  </si>
  <si>
    <t>ks</t>
  </si>
  <si>
    <t>SPb připojovací</t>
  </si>
  <si>
    <t xml:space="preserve"> Revizni technik</t>
  </si>
  <si>
    <t>hod</t>
  </si>
  <si>
    <t xml:space="preserve"> Spoluprace s reviz.technikem</t>
  </si>
  <si>
    <t xml:space="preserve"> Geodetické zaměření</t>
  </si>
  <si>
    <t>Demontáže</t>
  </si>
  <si>
    <t>Demontáže - celkem</t>
  </si>
  <si>
    <t>Elektromontáže - celkem</t>
  </si>
  <si>
    <t>Dodávky</t>
  </si>
  <si>
    <t>Montáž svítidel LED se zapojením vodičů, venkovních</t>
  </si>
  <si>
    <t>Montáž stožárů osvětlení bez zemních prací s manžetou</t>
  </si>
  <si>
    <t>Montáž rozváděčů litinových, hliníkových nebo plastových skříněk hmotnosti</t>
  </si>
  <si>
    <t>Dodávky - celkem</t>
  </si>
  <si>
    <t>Zemní práce</t>
  </si>
  <si>
    <t>km</t>
  </si>
  <si>
    <t>JÁMA PRO STOŽÁRY VO O OBJEMU DO 2 m3</t>
  </si>
  <si>
    <t>m3</t>
  </si>
  <si>
    <t>m2</t>
  </si>
  <si>
    <t>BOURANÍ ŽIVIČNÝCH POVRCHŮ</t>
  </si>
  <si>
    <t>ŘEZÁNÍ SPÁRY</t>
  </si>
  <si>
    <t xml:space="preserve"> V asfaltu nebo betonu</t>
  </si>
  <si>
    <t>VYTRHÁNÍ OBRUBY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</si>
  <si>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</si>
  <si>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</si>
  <si>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</si>
  <si>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</si>
  <si>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</si>
  <si>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30cm</t>
  </si>
  <si>
    <t>ZÁHOZ KABELOVÉ RÝHY</t>
  </si>
  <si>
    <t>ODVOZ ZEMINY</t>
  </si>
  <si>
    <t xml:space="preserve"> Do vzdálenosti 1 km</t>
  </si>
  <si>
    <t xml:space="preserve"> Za každý další km</t>
  </si>
  <si>
    <t xml:space="preserve"> Provizorní úprava terénu v zemina třídy 3</t>
  </si>
  <si>
    <t>Zemní práce  - celkem</t>
  </si>
  <si>
    <t>Přesazaní zeleně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</si>
  <si>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</si>
  <si>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</si>
  <si>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</si>
  <si>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</si>
  <si>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</si>
  <si>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</si>
  <si>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</si>
  <si>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</si>
  <si>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</si>
  <si>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</si>
  <si>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</si>
  <si>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</si>
  <si>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</si>
  <si>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1,50%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</si>
  <si>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</si>
  <si>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</si>
  <si>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</si>
  <si>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</si>
  <si>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5,00%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</si>
  <si>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</si>
  <si>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</si>
  <si>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</si>
  <si>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</si>
  <si>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</si>
  <si>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2,50%</t>
  </si>
  <si>
    <t>Roční nárůst cen 4,00%</t>
  </si>
  <si>
    <t>Součty odstavců</t>
  </si>
  <si>
    <t xml:space="preserve">  Demontáže</t>
  </si>
  <si>
    <t>Úpravy povrchů</t>
  </si>
  <si>
    <t>Úpravy povrchů - celkem</t>
  </si>
  <si>
    <t xml:space="preserve">  Reklama</t>
  </si>
  <si>
    <t>Rekonstrukce a rozšíření VO Znojmo</t>
  </si>
  <si>
    <t>Vojtěch Tomšů</t>
  </si>
  <si>
    <t xml:space="preserve"> Zemina třídy 4, ručně</t>
  </si>
  <si>
    <t xml:space="preserve"> Síla vrstvy 3-5 cm</t>
  </si>
  <si>
    <t xml:space="preserve"> ZÁKLAD Z PROSTÉHO BETONU</t>
  </si>
  <si>
    <t>CYKY-J 4x16</t>
  </si>
  <si>
    <t>CYKY-J 3x1,5</t>
  </si>
  <si>
    <t>FeZn 30x4</t>
  </si>
  <si>
    <t>FeZn-D10 (0,62kg/m)</t>
  </si>
  <si>
    <t>ROZBOURÁNÍ BETONOVÉHO ZÁKLADU</t>
  </si>
  <si>
    <t xml:space="preserve"> Přemístění mat., naložení, odvoz</t>
  </si>
  <si>
    <t xml:space="preserve"> Uložení obrubník silniční</t>
  </si>
  <si>
    <t>Demontáž zavěšených svítidel</t>
  </si>
  <si>
    <t>Montáž výložníků osvětlení</t>
  </si>
  <si>
    <t>Vedlejší rozpočtové náklady</t>
  </si>
  <si>
    <t xml:space="preserve"> Měření osvětlení dle ČSN 13 201-4</t>
  </si>
  <si>
    <t>VRN - celkem</t>
  </si>
  <si>
    <t>kpl</t>
  </si>
  <si>
    <t xml:space="preserve"> Vysekání do fasády</t>
  </si>
  <si>
    <t xml:space="preserve"> Zpětné zapravení omítky</t>
  </si>
  <si>
    <t>Výložník na zeď, 45 stupňů,  pevný, průměr 60mm pro přichycení svítidla na fasádu</t>
  </si>
  <si>
    <t>LED Svítidlo VARIA 30 W, EL-INSTA</t>
  </si>
  <si>
    <t>Skříň SP100/NVP1P, včetně elektrovýzbroje 1x přípojková sada svorkovnice + pojistka</t>
  </si>
  <si>
    <t>04 - Na Rejdišti</t>
  </si>
  <si>
    <t>Objednatel: Město Znojmo</t>
  </si>
  <si>
    <t>Vypracoval: Bc. Vojtěch Tomšů</t>
  </si>
  <si>
    <t>Datum: 05/2018</t>
  </si>
  <si>
    <t>Zakázka: Rekonstrukce a rozšíření VO ul. Marušky Kudeříkové, Na Rejdišti, Jindřicha Hořejšího, Vídeňská</t>
  </si>
  <si>
    <t xml:space="preserve"> Koordinace stavebních prací</t>
  </si>
  <si>
    <t>Demontáž svítidel venkovních</t>
  </si>
  <si>
    <t>VYTÝČENÍ</t>
  </si>
  <si>
    <t>Trasa nového kabelové vedení</t>
  </si>
  <si>
    <t>Existující stíě</t>
  </si>
  <si>
    <t xml:space="preserve"> Stojaté kladené do betonu</t>
  </si>
  <si>
    <t>ROZEBRÁNÍ CHODNÍKU</t>
  </si>
  <si>
    <t>Lože - drť 30mm</t>
  </si>
  <si>
    <t>Štěrkodrť 150mm</t>
  </si>
  <si>
    <t>Betonová dlažba 30x30, 60mm</t>
  </si>
  <si>
    <t>Zpětné osazení chodníku – 
Lože - drť 30mm</t>
  </si>
  <si>
    <t>Zpětné osazení chodníku – 
Štěrkodrť 150mm</t>
  </si>
  <si>
    <t>Dočasné uložení rozbouraného materiálu pro zpětné osazení</t>
  </si>
  <si>
    <t>Zpětné osazení chodníku – 
Betonová dlažba 30x30, 60mm</t>
  </si>
  <si>
    <t>Část: ul. Na Rejdišti, Marušky Kudeříkové, Vídeňská třída</t>
  </si>
  <si>
    <t>Betonový žlab TK2 100x23x19,5 cm, včetně víka</t>
  </si>
  <si>
    <t>KF 09040 TRUBKA KOPOFLEX 20</t>
  </si>
  <si>
    <t>stožár silniční</t>
  </si>
  <si>
    <t>stožár STB 5A vč. manžeta PM 133</t>
  </si>
  <si>
    <t>stožár STB 6A vč. manžeta PM 133</t>
  </si>
  <si>
    <t>Montáž elektovýzbroje stožárů</t>
  </si>
  <si>
    <t xml:space="preserve"> SV 6.16.4/1</t>
  </si>
  <si>
    <t>Rozpínací skříň RZ 4:3, zapuštěná</t>
  </si>
  <si>
    <t>Rekonstrukce a rozšíření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</si>
</sst>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6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Bez Patky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  <charset val="238"/>
    </font>
    <font>
      <sz val="10"/>
      <name val="Helv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3" fillId="8" borderId="1" xfId="0" applyNumberFormat="1" applyFont="1" applyFill="1" applyBorder="1" applyAlignment="1" applyProtection="1">
      <alignment horizontal="left"/>
      <protection locked="0"/>
    </xf>
    <xf numFmtId="49" fontId="4" fillId="8" borderId="1" xfId="0" applyNumberFormat="1" applyFont="1" applyFill="1" applyBorder="1" applyAlignment="1" applyProtection="1">
      <alignment horizontal="left"/>
      <protection locked="0"/>
    </xf>
    <xf numFmtId="49" fontId="0" fillId="8" borderId="0" xfId="0" applyNumberFormat="1" applyFill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left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0" fontId="10" fillId="0" borderId="0" xfId="1" applyFont="1" applyFill="1"/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/>
    <xf numFmtId="0" fontId="14" fillId="0" borderId="0" xfId="0" applyFont="1" applyFill="1" applyBorder="1" applyAlignment="1">
      <alignment horizontal="center"/>
    </xf>
    <xf numFmtId="0" fontId="6" fillId="0" borderId="0" xfId="0" applyFont="1" applyBorder="1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0" fontId="11" fillId="9" borderId="2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9" borderId="6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left"/>
    </xf>
  </cellXfs>
  <cellStyles count="3">
    <cellStyle name="Normální" xfId="0" builtinId="0"/>
    <cellStyle name="normální_ASKO - EPS" xfId="1"/>
    <cellStyle name="normální_Kaufland - Nitr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pane ySplit="1" topLeftCell="A2" activePane="bottomLeft" state="frozen"/>
      <selection pane="bottomLeft" activeCell="G9" sqref="G9"/>
    </sheetView>
  </sheetViews>
  <sheetFormatPr defaultRowHeight="15"/>
  <cols>
    <col min="1" max="1" width="34.28515625" style="1" bestFit="1" customWidth="1"/>
    <col min="2" max="2" width="8.85546875" style="10" bestFit="1" customWidth="1"/>
    <col min="3" max="3" width="11.42578125" style="10" bestFit="1" customWidth="1"/>
    <col min="4" max="4" width="0" hidden="1" customWidth="1"/>
    <col min="6" max="6" width="0" style="9" hidden="1" customWidth="1"/>
  </cols>
  <sheetData>
    <row r="1" spans="1:4">
      <c r="A1" s="34" t="s">
        <v>0</v>
      </c>
      <c r="B1" s="42" t="s">
        <v>98</v>
      </c>
      <c r="C1" s="42" t="s">
        <v>99</v>
      </c>
      <c r="D1" s="35"/>
    </row>
    <row r="2" spans="1:4">
      <c r="A2" s="36" t="s">
        <v>100</v>
      </c>
      <c r="B2" s="40"/>
      <c r="C2" s="40"/>
      <c r="D2" s="35"/>
    </row>
    <row r="3" spans="1:4">
      <c r="A3" s="37" t="s">
        <v>101</v>
      </c>
      <c r="B3" s="39">
        <f>(Rozpočet!E48)</f>
        <v>0</v>
      </c>
      <c r="C3" s="39"/>
      <c r="D3" s="35"/>
    </row>
    <row r="4" spans="1:4">
      <c r="A4" s="37" t="s">
        <v>102</v>
      </c>
      <c r="B4" s="39">
        <f>B3 * Parametry!B16 / 100</f>
        <v>0</v>
      </c>
      <c r="C4" s="39">
        <f>B3 * Parametry!B17 / 100</f>
        <v>0</v>
      </c>
      <c r="D4" s="35"/>
    </row>
    <row r="5" spans="1:4">
      <c r="A5" s="37" t="s">
        <v>103</v>
      </c>
      <c r="B5" s="39"/>
      <c r="C5" s="39">
        <f>(Rozpočet!E33) + 0</f>
        <v>0</v>
      </c>
      <c r="D5" s="35"/>
    </row>
    <row r="6" spans="1:4">
      <c r="A6" s="37" t="s">
        <v>104</v>
      </c>
      <c r="B6" s="39"/>
      <c r="C6" s="39">
        <f>(Rozpočet!G48) + (Rozpočet!G33) + 0</f>
        <v>0</v>
      </c>
      <c r="D6" s="35"/>
    </row>
    <row r="7" spans="1:4">
      <c r="A7" s="38" t="s">
        <v>105</v>
      </c>
      <c r="B7" s="41">
        <f>B3 + B4</f>
        <v>0</v>
      </c>
      <c r="C7" s="41">
        <f>C3 + C4 + C5 + C6</f>
        <v>0</v>
      </c>
      <c r="D7" s="35"/>
    </row>
    <row r="8" spans="1:4">
      <c r="A8" s="37" t="s">
        <v>106</v>
      </c>
      <c r="B8" s="39"/>
      <c r="C8" s="39">
        <f>(C5 + C6) * Parametry!B18 / 100</f>
        <v>0</v>
      </c>
      <c r="D8" s="35"/>
    </row>
    <row r="9" spans="1:4">
      <c r="A9" s="6" t="s">
        <v>107</v>
      </c>
      <c r="B9" s="12"/>
      <c r="C9" s="12">
        <f>0 + 0</f>
        <v>0</v>
      </c>
      <c r="D9" s="3"/>
    </row>
    <row r="10" spans="1:4">
      <c r="A10" s="6" t="s">
        <v>76</v>
      </c>
      <c r="B10" s="12"/>
      <c r="C10" s="12">
        <f>(Rozpočet!E94+Rozpočet!E83) + (Rozpočet!G94+Rozpočet!G83)</f>
        <v>0</v>
      </c>
      <c r="D10" s="3"/>
    </row>
    <row r="11" spans="1:4">
      <c r="A11" s="6" t="s">
        <v>108</v>
      </c>
      <c r="B11" s="12"/>
      <c r="C11" s="12">
        <f>(C9 + C10) * Parametry!B19 / 100</f>
        <v>0</v>
      </c>
      <c r="D11" s="3"/>
    </row>
    <row r="12" spans="1:4">
      <c r="A12" s="7" t="s">
        <v>109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110</v>
      </c>
      <c r="B13" s="12"/>
      <c r="C13" s="12">
        <f>(B12 + C12) * Parametry!B20 / 100</f>
        <v>0</v>
      </c>
      <c r="D13" s="3"/>
    </row>
    <row r="14" spans="1:4">
      <c r="A14" s="6" t="s">
        <v>111</v>
      </c>
      <c r="B14" s="12"/>
      <c r="C14" s="12">
        <f>(B12 + C12) * Parametry!B21 / 100</f>
        <v>0</v>
      </c>
      <c r="D14" s="3"/>
    </row>
    <row r="15" spans="1:4">
      <c r="A15" s="6" t="s">
        <v>112</v>
      </c>
      <c r="B15" s="12"/>
      <c r="C15" s="12">
        <f>(B7 + C7) * Parametry!B22 / 100</f>
        <v>0</v>
      </c>
      <c r="D15" s="3"/>
    </row>
    <row r="16" spans="1:4">
      <c r="A16" s="5" t="s">
        <v>113</v>
      </c>
      <c r="B16" s="13"/>
      <c r="C16" s="13">
        <f>B12 + C12 + C13 + C14 + C15</f>
        <v>0</v>
      </c>
      <c r="D16" s="3"/>
    </row>
    <row r="17" spans="1:4">
      <c r="A17" s="6" t="s">
        <v>11</v>
      </c>
      <c r="B17" s="12"/>
      <c r="C17" s="12"/>
      <c r="D17" s="3"/>
    </row>
    <row r="18" spans="1:4">
      <c r="A18" s="5" t="s">
        <v>114</v>
      </c>
      <c r="B18" s="13"/>
      <c r="C18" s="13"/>
      <c r="D18" s="3"/>
    </row>
    <row r="19" spans="1:4">
      <c r="A19" s="6" t="s">
        <v>115</v>
      </c>
      <c r="B19" s="12"/>
      <c r="C19" s="12">
        <f>C12 * Parametry!B23 / 100</f>
        <v>0</v>
      </c>
      <c r="D19" s="3"/>
    </row>
    <row r="20" spans="1:4">
      <c r="A20" s="6" t="s">
        <v>116</v>
      </c>
      <c r="B20" s="12"/>
      <c r="C20" s="12">
        <f>C12 * Parametry!B24 / 100</f>
        <v>0</v>
      </c>
      <c r="D20" s="3"/>
    </row>
    <row r="21" spans="1:4">
      <c r="A21" s="5" t="s">
        <v>117</v>
      </c>
      <c r="B21" s="13"/>
      <c r="C21" s="13">
        <f>C19 + C20</f>
        <v>0</v>
      </c>
      <c r="D21" s="3"/>
    </row>
    <row r="22" spans="1:4">
      <c r="A22" s="6" t="s">
        <v>118</v>
      </c>
      <c r="B22" s="12"/>
      <c r="C22" s="12">
        <f>Parametry!B25 * Parametry!B28 * (C16 * Parametry!B27)^Parametry!B26</f>
        <v>0</v>
      </c>
      <c r="D22" s="3"/>
    </row>
    <row r="23" spans="1:4">
      <c r="A23" s="6" t="s">
        <v>143</v>
      </c>
      <c r="B23" s="12"/>
      <c r="C23" s="12">
        <f>Rozpočet!G100</f>
        <v>0</v>
      </c>
      <c r="D23" s="3"/>
    </row>
    <row r="24" spans="1:4">
      <c r="A24" s="4" t="s">
        <v>119</v>
      </c>
      <c r="B24" s="11"/>
      <c r="C24" s="11">
        <f>C16 + C21 + C22 + C23</f>
        <v>0</v>
      </c>
      <c r="D24" s="3"/>
    </row>
    <row r="25" spans="1:4">
      <c r="A25" s="6" t="s">
        <v>120</v>
      </c>
      <c r="B25" s="12">
        <f>(SUM(Rozpočet!E35:E46)+SUM(Rozpočet!E13:E25,Rozpočet!E27:E29)+SUM(Rozpočet!E51:E80,Rozpočet!E85:E93,Rozpočet!E97:E99)) + (SUM(Rozpočet!G35:G46)+SUM(Rozpočet!G13:G25,Rozpočet!G27:G29)+SUM(Rozpočet!G51:G80,Rozpočet!G85:G93,Rozpočet!G97:G99)) + B4 + C4 + C8 + C11 + C13 + C14 + C15 + C21 + C22</f>
        <v>0</v>
      </c>
      <c r="C25" s="12">
        <f>B25 * Parametry!B31 / 100</f>
        <v>0</v>
      </c>
      <c r="D25" s="3"/>
    </row>
    <row r="26" spans="1:4">
      <c r="A26" s="4" t="s">
        <v>121</v>
      </c>
      <c r="B26" s="11"/>
      <c r="C26" s="11">
        <f>C24 + C25 + C39</f>
        <v>0</v>
      </c>
      <c r="D26" s="3"/>
    </row>
    <row r="27" spans="1:4">
      <c r="A27" s="6" t="s">
        <v>11</v>
      </c>
      <c r="B27" s="12"/>
      <c r="C27" s="12"/>
      <c r="D27" s="3"/>
    </row>
    <row r="28" spans="1:4">
      <c r="A28" s="6" t="s">
        <v>122</v>
      </c>
      <c r="B28" s="12"/>
      <c r="C28" s="12">
        <f>C24 * Parametry!B29 / 100</f>
        <v>0</v>
      </c>
      <c r="D28" s="3"/>
    </row>
    <row r="29" spans="1:4">
      <c r="A29" s="6" t="s">
        <v>123</v>
      </c>
      <c r="B29" s="12"/>
      <c r="C29" s="12">
        <f>C24 * Parametry!B30 / 100</f>
        <v>0</v>
      </c>
      <c r="D29" s="3"/>
    </row>
    <row r="30" spans="1:4">
      <c r="A30" s="5" t="s">
        <v>124</v>
      </c>
      <c r="B30" s="17" t="s">
        <v>51</v>
      </c>
      <c r="C30" s="17" t="s">
        <v>53</v>
      </c>
      <c r="D30" s="3"/>
    </row>
    <row r="31" spans="1:4">
      <c r="A31" s="6" t="s">
        <v>57</v>
      </c>
      <c r="B31" s="12">
        <f>(Rozpočet!E33)</f>
        <v>0</v>
      </c>
      <c r="C31" s="12">
        <f>(Rozpočet!G33)-Rozpočet!G31</f>
        <v>0</v>
      </c>
      <c r="D31" s="3"/>
    </row>
    <row r="32" spans="1:4">
      <c r="A32" s="6" t="s">
        <v>125</v>
      </c>
      <c r="B32" s="12">
        <f>(Rozpočet!E31)</f>
        <v>0</v>
      </c>
      <c r="C32" s="12">
        <f>(Rozpočet!G31)</f>
        <v>0</v>
      </c>
      <c r="D32" s="3"/>
    </row>
    <row r="33" spans="1:4">
      <c r="A33" s="6" t="s">
        <v>71</v>
      </c>
      <c r="B33" s="12">
        <f>(Rozpočet!E48)</f>
        <v>0</v>
      </c>
      <c r="C33" s="12">
        <f>(Rozpočet!G48)</f>
        <v>0</v>
      </c>
      <c r="D33" s="3"/>
    </row>
    <row r="34" spans="1:4">
      <c r="A34" s="6" t="s">
        <v>76</v>
      </c>
      <c r="B34" s="12">
        <f>(Rozpočet!E83)</f>
        <v>0</v>
      </c>
      <c r="C34" s="12">
        <f>(Rozpočet!G83)</f>
        <v>0</v>
      </c>
      <c r="D34" s="3"/>
    </row>
    <row r="35" spans="1:4">
      <c r="A35" s="6" t="s">
        <v>97</v>
      </c>
      <c r="B35" s="12"/>
      <c r="C35" s="12"/>
      <c r="D35" s="3"/>
    </row>
    <row r="36" spans="1:4">
      <c r="A36" s="6" t="s">
        <v>128</v>
      </c>
      <c r="B36" s="12"/>
      <c r="C36" s="12"/>
      <c r="D36" s="3"/>
    </row>
    <row r="37" spans="1:4">
      <c r="A37" s="6" t="s">
        <v>126</v>
      </c>
      <c r="B37" s="12">
        <f>(Rozpočet!E94)</f>
        <v>0</v>
      </c>
      <c r="C37" s="12">
        <f>(Rozpočet!G94)</f>
        <v>0</v>
      </c>
      <c r="D37" s="3"/>
    </row>
    <row r="38" spans="1:4">
      <c r="A38" s="6" t="s">
        <v>143</v>
      </c>
      <c r="B38" s="12">
        <f>Rozpočet!E100</f>
        <v>0</v>
      </c>
      <c r="C38" s="12">
        <f>Rozpočet!G100</f>
        <v>0</v>
      </c>
      <c r="D38" s="3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01"/>
  <sheetViews>
    <sheetView zoomScaleNormal="100" workbookViewId="0">
      <pane ySplit="11" topLeftCell="A12" activePane="bottomLeft" state="frozen"/>
      <selection pane="bottomLeft" activeCell="E13" sqref="E13:I100"/>
    </sheetView>
  </sheetViews>
  <sheetFormatPr defaultRowHeight="15"/>
  <cols>
    <col min="1" max="1" width="30.5703125" style="23" customWidth="1"/>
    <col min="2" max="2" width="3.42578125" style="1" bestFit="1" customWidth="1"/>
    <col min="3" max="3" width="7.7109375" style="10" customWidth="1"/>
    <col min="4" max="4" width="7.85546875" style="10" bestFit="1" customWidth="1"/>
    <col min="5" max="5" width="13.85546875" style="10" bestFit="1" customWidth="1"/>
    <col min="6" max="6" width="7.85546875" style="10" bestFit="1" customWidth="1"/>
    <col min="7" max="7" width="12.7109375" style="10" bestFit="1" customWidth="1"/>
    <col min="8" max="8" width="7.85546875" style="10" bestFit="1" customWidth="1"/>
    <col min="9" max="9" width="11.7109375" style="10" customWidth="1"/>
  </cols>
  <sheetData>
    <row r="1" spans="1:9" s="43" customFormat="1">
      <c r="A1" s="44"/>
      <c r="B1" s="44"/>
      <c r="C1" s="45"/>
      <c r="D1" s="44"/>
      <c r="E1" s="44"/>
      <c r="F1" s="45"/>
      <c r="G1" s="45"/>
      <c r="H1" s="45"/>
      <c r="I1" s="45"/>
    </row>
    <row r="2" spans="1:9" s="43" customFormat="1">
      <c r="A2" s="46" t="s">
        <v>156</v>
      </c>
      <c r="B2" s="44"/>
      <c r="C2" s="45"/>
      <c r="D2" s="44"/>
      <c r="E2" s="44"/>
      <c r="F2" s="45"/>
      <c r="G2" s="45"/>
      <c r="H2" s="45"/>
      <c r="I2" s="45"/>
    </row>
    <row r="3" spans="1:9" s="43" customFormat="1">
      <c r="A3" s="46" t="s">
        <v>153</v>
      </c>
      <c r="B3" s="47"/>
      <c r="C3" s="48"/>
      <c r="D3" s="49"/>
      <c r="E3" s="49"/>
      <c r="F3" s="50"/>
      <c r="G3" s="50"/>
      <c r="H3" s="50"/>
      <c r="I3" s="51"/>
    </row>
    <row r="4" spans="1:9" s="43" customFormat="1">
      <c r="A4" s="46" t="s">
        <v>154</v>
      </c>
      <c r="B4" s="47"/>
      <c r="C4" s="48"/>
      <c r="D4" s="49"/>
      <c r="E4" s="49"/>
      <c r="F4" s="50"/>
      <c r="G4" s="50"/>
      <c r="H4" s="50"/>
      <c r="I4" s="51"/>
    </row>
    <row r="5" spans="1:9" s="43" customFormat="1">
      <c r="A5" s="46" t="s">
        <v>155</v>
      </c>
      <c r="B5" s="47"/>
      <c r="C5" s="48"/>
      <c r="D5" s="49"/>
      <c r="E5" s="49"/>
      <c r="F5" s="50"/>
      <c r="G5" s="50"/>
      <c r="H5" s="50"/>
      <c r="I5" s="51"/>
    </row>
    <row r="6" spans="1:9" s="43" customFormat="1">
      <c r="A6" s="46" t="s">
        <v>171</v>
      </c>
      <c r="B6" s="47"/>
      <c r="C6" s="48"/>
      <c r="D6" s="49"/>
      <c r="E6" s="49"/>
      <c r="F6" s="50"/>
      <c r="G6" s="50"/>
      <c r="H6" s="50"/>
      <c r="I6" s="51"/>
    </row>
    <row r="7" spans="1:9" s="43" customFormat="1" ht="15.75" thickBot="1">
      <c r="A7" s="44"/>
      <c r="B7" s="44"/>
      <c r="C7" s="45"/>
      <c r="D7" s="44"/>
      <c r="E7" s="44"/>
      <c r="F7" s="45"/>
      <c r="G7" s="45"/>
      <c r="H7" s="45"/>
      <c r="I7" s="45"/>
    </row>
    <row r="8" spans="1:9" s="43" customFormat="1">
      <c r="A8" s="91" t="s">
        <v>180</v>
      </c>
      <c r="B8" s="92"/>
      <c r="C8" s="92"/>
      <c r="D8" s="92"/>
      <c r="E8" s="92"/>
      <c r="F8" s="92"/>
      <c r="G8" s="92"/>
      <c r="H8" s="92"/>
      <c r="I8" s="93"/>
    </row>
    <row r="9" spans="1:9" s="43" customFormat="1" ht="27" customHeight="1" thickBot="1">
      <c r="A9" s="94"/>
      <c r="B9" s="95"/>
      <c r="C9" s="95"/>
      <c r="D9" s="95"/>
      <c r="E9" s="95"/>
      <c r="F9" s="95"/>
      <c r="G9" s="95"/>
      <c r="H9" s="95"/>
      <c r="I9" s="96"/>
    </row>
    <row r="10" spans="1:9" s="43" customFormat="1">
      <c r="A10" s="52"/>
      <c r="B10" s="52"/>
      <c r="C10" s="53"/>
      <c r="D10" s="54"/>
      <c r="E10" s="97"/>
      <c r="F10" s="97"/>
      <c r="G10" s="97"/>
      <c r="H10" s="97"/>
      <c r="I10" s="55"/>
    </row>
    <row r="11" spans="1:9">
      <c r="A11" s="8" t="s">
        <v>0</v>
      </c>
      <c r="B11" s="2" t="s">
        <v>49</v>
      </c>
      <c r="C11" s="18" t="s">
        <v>50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8" t="s">
        <v>56</v>
      </c>
    </row>
    <row r="12" spans="1:9">
      <c r="A12" s="19" t="s">
        <v>57</v>
      </c>
      <c r="B12" s="4" t="s">
        <v>11</v>
      </c>
      <c r="C12" s="11"/>
      <c r="D12" s="24"/>
      <c r="E12" s="11"/>
      <c r="F12" s="24"/>
      <c r="G12" s="11"/>
      <c r="H12" s="11"/>
      <c r="I12" s="11"/>
    </row>
    <row r="13" spans="1:9">
      <c r="A13" s="20" t="s">
        <v>58</v>
      </c>
      <c r="B13" s="6" t="s">
        <v>59</v>
      </c>
      <c r="C13" s="12">
        <v>576</v>
      </c>
      <c r="D13" s="80">
        <v>25.2</v>
      </c>
      <c r="E13" s="77"/>
      <c r="F13" s="80"/>
      <c r="G13" s="77"/>
      <c r="H13" s="77"/>
      <c r="I13" s="77"/>
    </row>
    <row r="14" spans="1:9">
      <c r="A14" s="20" t="s">
        <v>60</v>
      </c>
      <c r="B14" s="6" t="s">
        <v>59</v>
      </c>
      <c r="C14" s="12">
        <v>177</v>
      </c>
      <c r="D14" s="80">
        <v>47.599999999999994</v>
      </c>
      <c r="E14" s="77"/>
      <c r="F14" s="80"/>
      <c r="G14" s="77"/>
      <c r="H14" s="77"/>
      <c r="I14" s="77"/>
    </row>
    <row r="15" spans="1:9">
      <c r="A15" s="20" t="s">
        <v>173</v>
      </c>
      <c r="B15" s="6" t="s">
        <v>59</v>
      </c>
      <c r="C15" s="12">
        <v>30</v>
      </c>
      <c r="D15" s="80">
        <v>18.2</v>
      </c>
      <c r="E15" s="77"/>
      <c r="F15" s="80"/>
      <c r="G15" s="77"/>
      <c r="H15" s="77"/>
      <c r="I15" s="77"/>
    </row>
    <row r="16" spans="1:9">
      <c r="A16" s="20" t="s">
        <v>134</v>
      </c>
      <c r="B16" s="6" t="s">
        <v>59</v>
      </c>
      <c r="C16" s="12">
        <v>576</v>
      </c>
      <c r="D16" s="80">
        <v>178.35999999999999</v>
      </c>
      <c r="E16" s="77"/>
      <c r="F16" s="80"/>
      <c r="G16" s="77"/>
      <c r="H16" s="77"/>
      <c r="I16" s="77"/>
    </row>
    <row r="17" spans="1:9">
      <c r="A17" s="20" t="s">
        <v>135</v>
      </c>
      <c r="B17" s="6" t="s">
        <v>59</v>
      </c>
      <c r="C17" s="12">
        <v>160</v>
      </c>
      <c r="D17" s="80">
        <v>12.879999999999999</v>
      </c>
      <c r="E17" s="77"/>
      <c r="F17" s="80"/>
      <c r="G17" s="77"/>
      <c r="H17" s="77"/>
      <c r="I17" s="77"/>
    </row>
    <row r="18" spans="1:9">
      <c r="A18" s="20" t="s">
        <v>136</v>
      </c>
      <c r="B18" s="6" t="s">
        <v>59</v>
      </c>
      <c r="C18" s="12">
        <v>576</v>
      </c>
      <c r="D18" s="80">
        <v>36.4</v>
      </c>
      <c r="E18" s="77"/>
      <c r="F18" s="80"/>
      <c r="G18" s="77"/>
      <c r="H18" s="77"/>
      <c r="I18" s="77"/>
    </row>
    <row r="19" spans="1:9">
      <c r="A19" s="20" t="s">
        <v>137</v>
      </c>
      <c r="B19" s="6" t="s">
        <v>59</v>
      </c>
      <c r="C19" s="12">
        <v>26</v>
      </c>
      <c r="D19" s="80">
        <v>24.5</v>
      </c>
      <c r="E19" s="77"/>
      <c r="F19" s="80"/>
      <c r="G19" s="77"/>
      <c r="H19" s="77"/>
      <c r="I19" s="77"/>
    </row>
    <row r="20" spans="1:9">
      <c r="A20" s="20" t="s">
        <v>61</v>
      </c>
      <c r="B20" s="6" t="s">
        <v>62</v>
      </c>
      <c r="C20" s="12">
        <v>26</v>
      </c>
      <c r="D20" s="80">
        <v>9.66</v>
      </c>
      <c r="E20" s="77"/>
      <c r="F20" s="80"/>
      <c r="G20" s="77"/>
      <c r="H20" s="77"/>
      <c r="I20" s="77"/>
    </row>
    <row r="21" spans="1:9">
      <c r="A21" s="20" t="s">
        <v>63</v>
      </c>
      <c r="B21" s="6" t="s">
        <v>62</v>
      </c>
      <c r="C21" s="12">
        <v>13</v>
      </c>
      <c r="D21" s="80">
        <v>13.72</v>
      </c>
      <c r="E21" s="77"/>
      <c r="F21" s="80"/>
      <c r="G21" s="77"/>
      <c r="H21" s="77"/>
      <c r="I21" s="77"/>
    </row>
    <row r="22" spans="1:9" s="63" customFormat="1" ht="24.75">
      <c r="A22" s="67" t="s">
        <v>172</v>
      </c>
      <c r="B22" s="65" t="s">
        <v>62</v>
      </c>
      <c r="C22" s="66">
        <v>21</v>
      </c>
      <c r="D22" s="80">
        <v>357</v>
      </c>
      <c r="E22" s="77"/>
      <c r="F22" s="80"/>
      <c r="G22" s="77"/>
      <c r="H22" s="77"/>
      <c r="I22" s="77"/>
    </row>
    <row r="23" spans="1:9">
      <c r="A23" s="20" t="s">
        <v>64</v>
      </c>
      <c r="B23" s="6" t="s">
        <v>65</v>
      </c>
      <c r="C23" s="12">
        <v>3</v>
      </c>
      <c r="D23" s="80">
        <v>0</v>
      </c>
      <c r="E23" s="77"/>
      <c r="F23" s="80"/>
      <c r="G23" s="77"/>
      <c r="H23" s="77"/>
      <c r="I23" s="77"/>
    </row>
    <row r="24" spans="1:9">
      <c r="A24" s="20" t="s">
        <v>66</v>
      </c>
      <c r="B24" s="6" t="s">
        <v>65</v>
      </c>
      <c r="C24" s="12">
        <v>3</v>
      </c>
      <c r="D24" s="80">
        <v>0</v>
      </c>
      <c r="E24" s="77"/>
      <c r="F24" s="80"/>
      <c r="G24" s="77"/>
      <c r="H24" s="77"/>
      <c r="I24" s="77"/>
    </row>
    <row r="25" spans="1:9">
      <c r="A25" s="20" t="s">
        <v>67</v>
      </c>
      <c r="B25" s="6" t="s">
        <v>59</v>
      </c>
      <c r="C25" s="12">
        <v>576</v>
      </c>
      <c r="D25" s="80">
        <v>0</v>
      </c>
      <c r="E25" s="77"/>
      <c r="F25" s="80"/>
      <c r="G25" s="77"/>
      <c r="H25" s="77"/>
      <c r="I25" s="77"/>
    </row>
    <row r="26" spans="1:9">
      <c r="A26" s="21" t="s">
        <v>68</v>
      </c>
      <c r="B26" s="5" t="s">
        <v>11</v>
      </c>
      <c r="C26" s="13"/>
      <c r="D26" s="26"/>
      <c r="E26" s="13"/>
      <c r="F26" s="26"/>
      <c r="G26" s="13"/>
      <c r="H26" s="13"/>
      <c r="I26" s="13"/>
    </row>
    <row r="27" spans="1:9">
      <c r="A27" s="58" t="s">
        <v>158</v>
      </c>
      <c r="B27" s="14" t="s">
        <v>11</v>
      </c>
      <c r="C27" s="15"/>
      <c r="D27" s="27"/>
      <c r="E27" s="15"/>
      <c r="F27" s="27"/>
      <c r="G27" s="15"/>
      <c r="H27" s="15"/>
      <c r="I27" s="15"/>
    </row>
    <row r="28" spans="1:9" s="82" customFormat="1">
      <c r="A28" s="87" t="s">
        <v>174</v>
      </c>
      <c r="B28" s="83" t="s">
        <v>62</v>
      </c>
      <c r="C28" s="84">
        <v>10</v>
      </c>
      <c r="D28" s="89">
        <v>0</v>
      </c>
      <c r="E28" s="84"/>
      <c r="F28" s="89"/>
      <c r="G28" s="84"/>
      <c r="H28" s="84"/>
      <c r="I28" s="84"/>
    </row>
    <row r="29" spans="1:9">
      <c r="A29" s="20" t="s">
        <v>141</v>
      </c>
      <c r="B29" s="6" t="s">
        <v>62</v>
      </c>
      <c r="C29" s="12">
        <v>3</v>
      </c>
      <c r="D29" s="80">
        <v>0</v>
      </c>
      <c r="E29" s="77"/>
      <c r="F29" s="80"/>
      <c r="G29" s="77"/>
      <c r="H29" s="77"/>
      <c r="I29" s="77"/>
    </row>
    <row r="30" spans="1:9">
      <c r="A30" s="20" t="s">
        <v>11</v>
      </c>
      <c r="B30" s="6" t="s">
        <v>11</v>
      </c>
      <c r="C30" s="12"/>
      <c r="D30" s="25"/>
      <c r="E30" s="12"/>
      <c r="F30" s="25"/>
      <c r="G30" s="12"/>
      <c r="H30" s="12"/>
      <c r="I30" s="12"/>
    </row>
    <row r="31" spans="1:9">
      <c r="A31" s="21" t="s">
        <v>69</v>
      </c>
      <c r="B31" s="5" t="s">
        <v>11</v>
      </c>
      <c r="C31" s="13"/>
      <c r="D31" s="26"/>
      <c r="E31" s="13"/>
      <c r="F31" s="26"/>
      <c r="G31" s="13"/>
      <c r="H31" s="13"/>
      <c r="I31" s="13"/>
    </row>
    <row r="32" spans="1:9">
      <c r="A32" s="20" t="s">
        <v>11</v>
      </c>
      <c r="B32" s="6" t="s">
        <v>11</v>
      </c>
      <c r="C32" s="12"/>
      <c r="D32" s="25"/>
      <c r="E32" s="12"/>
      <c r="F32" s="25"/>
      <c r="G32" s="12"/>
      <c r="H32" s="12"/>
      <c r="I32" s="12"/>
    </row>
    <row r="33" spans="1:9">
      <c r="A33" s="19" t="s">
        <v>70</v>
      </c>
      <c r="B33" s="4" t="s">
        <v>11</v>
      </c>
      <c r="C33" s="11"/>
      <c r="D33" s="24"/>
      <c r="E33" s="11"/>
      <c r="F33" s="24"/>
      <c r="G33" s="11"/>
      <c r="H33" s="11"/>
      <c r="I33" s="11"/>
    </row>
    <row r="34" spans="1:9">
      <c r="A34" s="19" t="s">
        <v>71</v>
      </c>
      <c r="B34" s="4" t="s">
        <v>11</v>
      </c>
      <c r="C34" s="11"/>
      <c r="D34" s="24"/>
      <c r="E34" s="11"/>
      <c r="F34" s="24"/>
      <c r="G34" s="11"/>
      <c r="H34" s="11"/>
      <c r="I34" s="11"/>
    </row>
    <row r="35" spans="1:9" ht="26.25">
      <c r="A35" s="22" t="s">
        <v>72</v>
      </c>
      <c r="B35" s="14" t="s">
        <v>11</v>
      </c>
      <c r="C35" s="15"/>
      <c r="D35" s="27"/>
      <c r="E35" s="15"/>
      <c r="F35" s="27"/>
      <c r="G35" s="15"/>
      <c r="H35" s="15"/>
      <c r="I35" s="15"/>
    </row>
    <row r="36" spans="1:9">
      <c r="A36" s="20" t="s">
        <v>150</v>
      </c>
      <c r="B36" s="6" t="s">
        <v>62</v>
      </c>
      <c r="C36" s="12">
        <v>16</v>
      </c>
      <c r="D36" s="80">
        <v>8692</v>
      </c>
      <c r="E36" s="77"/>
      <c r="F36" s="80"/>
      <c r="G36" s="77"/>
      <c r="H36" s="77"/>
      <c r="I36" s="77"/>
    </row>
    <row r="37" spans="1:9" ht="26.25">
      <c r="A37" s="22" t="s">
        <v>73</v>
      </c>
      <c r="B37" s="14" t="s">
        <v>11</v>
      </c>
      <c r="C37" s="15"/>
      <c r="D37" s="27"/>
      <c r="E37" s="15"/>
      <c r="F37" s="27"/>
      <c r="G37" s="15"/>
      <c r="H37" s="15"/>
      <c r="I37" s="15"/>
    </row>
    <row r="38" spans="1:9" s="82" customFormat="1">
      <c r="A38" s="87" t="s">
        <v>175</v>
      </c>
      <c r="B38" s="83" t="s">
        <v>62</v>
      </c>
      <c r="C38" s="84">
        <v>3</v>
      </c>
      <c r="D38" s="89">
        <v>5376</v>
      </c>
      <c r="E38" s="84"/>
      <c r="F38" s="89"/>
      <c r="G38" s="84"/>
      <c r="H38" s="84"/>
      <c r="I38" s="84"/>
    </row>
    <row r="39" spans="1:9" s="82" customFormat="1">
      <c r="A39" s="87" t="s">
        <v>176</v>
      </c>
      <c r="B39" s="83" t="s">
        <v>62</v>
      </c>
      <c r="C39" s="84">
        <v>10</v>
      </c>
      <c r="D39" s="89">
        <v>5992</v>
      </c>
      <c r="E39" s="84"/>
      <c r="F39" s="89"/>
      <c r="G39" s="84"/>
      <c r="H39" s="84"/>
      <c r="I39" s="84"/>
    </row>
    <row r="40" spans="1:9" s="82" customFormat="1">
      <c r="A40" s="88" t="s">
        <v>177</v>
      </c>
      <c r="B40" s="85" t="s">
        <v>11</v>
      </c>
      <c r="C40" s="86"/>
      <c r="D40" s="90"/>
      <c r="E40" s="86"/>
      <c r="F40" s="90"/>
      <c r="G40" s="86"/>
      <c r="H40" s="86"/>
      <c r="I40" s="86"/>
    </row>
    <row r="41" spans="1:9" s="82" customFormat="1">
      <c r="A41" s="87" t="s">
        <v>178</v>
      </c>
      <c r="B41" s="83" t="s">
        <v>62</v>
      </c>
      <c r="C41" s="84">
        <v>13</v>
      </c>
      <c r="D41" s="89">
        <v>658</v>
      </c>
      <c r="E41" s="84"/>
      <c r="F41" s="89"/>
      <c r="G41" s="84"/>
      <c r="H41" s="84"/>
      <c r="I41" s="84"/>
    </row>
    <row r="42" spans="1:9">
      <c r="A42" s="22" t="s">
        <v>142</v>
      </c>
      <c r="B42" s="14" t="s">
        <v>11</v>
      </c>
      <c r="C42" s="15"/>
      <c r="D42" s="27"/>
      <c r="E42" s="15"/>
      <c r="F42" s="27"/>
      <c r="G42" s="15"/>
      <c r="H42" s="15"/>
      <c r="I42" s="15"/>
    </row>
    <row r="43" spans="1:9" ht="36.75">
      <c r="A43" s="20" t="s">
        <v>149</v>
      </c>
      <c r="B43" s="6" t="s">
        <v>62</v>
      </c>
      <c r="C43" s="12">
        <v>3</v>
      </c>
      <c r="D43" s="80">
        <v>1204</v>
      </c>
      <c r="E43" s="77"/>
      <c r="F43" s="80"/>
      <c r="G43" s="77"/>
      <c r="H43" s="77"/>
      <c r="I43" s="77"/>
    </row>
    <row r="44" spans="1:9" ht="39">
      <c r="A44" s="22" t="s">
        <v>74</v>
      </c>
      <c r="B44" s="14" t="s">
        <v>11</v>
      </c>
      <c r="C44" s="15"/>
      <c r="D44" s="27"/>
      <c r="E44" s="15"/>
      <c r="F44" s="27"/>
      <c r="G44" s="15"/>
      <c r="H44" s="15"/>
      <c r="I44" s="15"/>
    </row>
    <row r="45" spans="1:9" s="82" customFormat="1">
      <c r="A45" s="87" t="s">
        <v>179</v>
      </c>
      <c r="B45" s="83" t="s">
        <v>62</v>
      </c>
      <c r="C45" s="84">
        <v>2</v>
      </c>
      <c r="D45" s="89">
        <v>18060</v>
      </c>
      <c r="E45" s="84"/>
      <c r="F45" s="89"/>
      <c r="G45" s="84"/>
      <c r="H45" s="84"/>
      <c r="I45" s="84"/>
    </row>
    <row r="46" spans="1:9" ht="36.75">
      <c r="A46" s="20" t="s">
        <v>151</v>
      </c>
      <c r="B46" s="6" t="s">
        <v>62</v>
      </c>
      <c r="C46" s="12">
        <v>3</v>
      </c>
      <c r="D46" s="80">
        <v>1484</v>
      </c>
      <c r="E46" s="77"/>
      <c r="F46" s="80"/>
      <c r="G46" s="77"/>
      <c r="H46" s="77"/>
      <c r="I46" s="77"/>
    </row>
    <row r="47" spans="1:9">
      <c r="A47" s="20" t="s">
        <v>11</v>
      </c>
      <c r="B47" s="6" t="s">
        <v>11</v>
      </c>
      <c r="C47" s="12"/>
      <c r="D47" s="25"/>
      <c r="E47" s="12"/>
      <c r="F47" s="25"/>
      <c r="G47" s="12"/>
      <c r="H47" s="12"/>
      <c r="I47" s="12"/>
    </row>
    <row r="48" spans="1:9">
      <c r="A48" s="19" t="s">
        <v>75</v>
      </c>
      <c r="B48" s="4" t="s">
        <v>11</v>
      </c>
      <c r="C48" s="11"/>
      <c r="D48" s="24"/>
      <c r="E48" s="11"/>
      <c r="F48" s="24"/>
      <c r="G48" s="11"/>
      <c r="H48" s="11"/>
      <c r="I48" s="11"/>
    </row>
    <row r="49" spans="1:9">
      <c r="A49" s="20" t="s">
        <v>11</v>
      </c>
      <c r="B49" s="6" t="s">
        <v>11</v>
      </c>
      <c r="C49" s="12"/>
      <c r="D49" s="25"/>
      <c r="E49" s="12"/>
      <c r="F49" s="25"/>
      <c r="G49" s="12"/>
      <c r="H49" s="12"/>
      <c r="I49" s="12"/>
    </row>
    <row r="50" spans="1:9">
      <c r="A50" s="19" t="s">
        <v>76</v>
      </c>
      <c r="B50" s="4" t="s">
        <v>11</v>
      </c>
      <c r="C50" s="11"/>
      <c r="D50" s="24"/>
      <c r="E50" s="11"/>
      <c r="F50" s="24"/>
      <c r="G50" s="11"/>
      <c r="H50" s="11"/>
      <c r="I50" s="11"/>
    </row>
    <row r="51" spans="1:9">
      <c r="A51" s="62" t="s">
        <v>159</v>
      </c>
      <c r="B51" s="14" t="s">
        <v>11</v>
      </c>
      <c r="C51" s="15"/>
      <c r="D51" s="27"/>
      <c r="E51" s="15"/>
      <c r="F51" s="27"/>
      <c r="G51" s="15"/>
      <c r="H51" s="15"/>
      <c r="I51" s="15"/>
    </row>
    <row r="52" spans="1:9">
      <c r="A52" s="61" t="s">
        <v>160</v>
      </c>
      <c r="B52" s="6" t="s">
        <v>77</v>
      </c>
      <c r="C52" s="12">
        <v>0.48</v>
      </c>
      <c r="D52" s="80">
        <v>0</v>
      </c>
      <c r="E52" s="77"/>
      <c r="F52" s="80"/>
      <c r="G52" s="77"/>
      <c r="H52" s="77"/>
      <c r="I52" s="77"/>
    </row>
    <row r="53" spans="1:9" s="57" customFormat="1">
      <c r="A53" s="61" t="s">
        <v>161</v>
      </c>
      <c r="B53" s="59" t="s">
        <v>77</v>
      </c>
      <c r="C53" s="60">
        <v>0.96</v>
      </c>
      <c r="D53" s="80">
        <v>0</v>
      </c>
      <c r="E53" s="77"/>
      <c r="F53" s="80"/>
      <c r="G53" s="77"/>
      <c r="H53" s="77"/>
      <c r="I53" s="77"/>
    </row>
    <row r="54" spans="1:9" ht="26.25">
      <c r="A54" s="22" t="s">
        <v>78</v>
      </c>
      <c r="B54" s="14" t="s">
        <v>11</v>
      </c>
      <c r="C54" s="15"/>
      <c r="D54" s="27"/>
      <c r="E54" s="15"/>
      <c r="F54" s="27"/>
      <c r="G54" s="15"/>
      <c r="H54" s="15"/>
      <c r="I54" s="15"/>
    </row>
    <row r="55" spans="1:9">
      <c r="A55" s="20" t="s">
        <v>131</v>
      </c>
      <c r="B55" s="6" t="s">
        <v>79</v>
      </c>
      <c r="C55" s="12">
        <v>3.15</v>
      </c>
      <c r="D55" s="80">
        <v>0</v>
      </c>
      <c r="E55" s="77"/>
      <c r="F55" s="80"/>
      <c r="G55" s="77"/>
      <c r="H55" s="77"/>
      <c r="I55" s="77"/>
    </row>
    <row r="56" spans="1:9">
      <c r="A56" s="20" t="s">
        <v>133</v>
      </c>
      <c r="B56" s="6" t="s">
        <v>79</v>
      </c>
      <c r="C56" s="12">
        <v>3.15</v>
      </c>
      <c r="D56" s="80">
        <v>2520</v>
      </c>
      <c r="E56" s="77"/>
      <c r="F56" s="80"/>
      <c r="G56" s="77"/>
      <c r="H56" s="77"/>
      <c r="I56" s="77"/>
    </row>
    <row r="57" spans="1:9">
      <c r="A57" s="69" t="s">
        <v>163</v>
      </c>
      <c r="B57" s="14" t="s">
        <v>11</v>
      </c>
      <c r="C57" s="15"/>
      <c r="D57" s="27"/>
      <c r="E57" s="15"/>
      <c r="F57" s="27"/>
      <c r="G57" s="15"/>
      <c r="H57" s="15"/>
      <c r="I57" s="15"/>
    </row>
    <row r="58" spans="1:9">
      <c r="A58" s="74" t="s">
        <v>166</v>
      </c>
      <c r="B58" s="6" t="s">
        <v>80</v>
      </c>
      <c r="C58" s="12">
        <v>110</v>
      </c>
      <c r="D58" s="80">
        <v>0</v>
      </c>
      <c r="E58" s="77"/>
      <c r="F58" s="80"/>
      <c r="G58" s="77"/>
      <c r="H58" s="77"/>
      <c r="I58" s="77"/>
    </row>
    <row r="59" spans="1:9" s="68" customFormat="1">
      <c r="A59" s="72" t="s">
        <v>164</v>
      </c>
      <c r="B59" s="70" t="s">
        <v>80</v>
      </c>
      <c r="C59" s="71">
        <v>110</v>
      </c>
      <c r="D59" s="80">
        <v>0</v>
      </c>
      <c r="E59" s="77"/>
      <c r="F59" s="80"/>
      <c r="G59" s="77"/>
      <c r="H59" s="77"/>
      <c r="I59" s="77"/>
    </row>
    <row r="60" spans="1:9" s="68" customFormat="1">
      <c r="A60" s="72" t="s">
        <v>165</v>
      </c>
      <c r="B60" s="70" t="s">
        <v>80</v>
      </c>
      <c r="C60" s="71">
        <v>110</v>
      </c>
      <c r="D60" s="80">
        <v>0</v>
      </c>
      <c r="E60" s="77"/>
      <c r="F60" s="80"/>
      <c r="G60" s="77"/>
      <c r="H60" s="77"/>
      <c r="I60" s="77"/>
    </row>
    <row r="61" spans="1:9">
      <c r="A61" s="22" t="s">
        <v>81</v>
      </c>
      <c r="B61" s="14" t="s">
        <v>11</v>
      </c>
      <c r="C61" s="15"/>
      <c r="D61" s="27"/>
      <c r="E61" s="15"/>
      <c r="F61" s="27"/>
      <c r="G61" s="15"/>
      <c r="H61" s="15"/>
      <c r="I61" s="15"/>
    </row>
    <row r="62" spans="1:9">
      <c r="A62" s="20" t="s">
        <v>132</v>
      </c>
      <c r="B62" s="6" t="s">
        <v>80</v>
      </c>
      <c r="C62" s="12">
        <v>34</v>
      </c>
      <c r="D62" s="80">
        <v>0</v>
      </c>
      <c r="E62" s="77"/>
      <c r="F62" s="80"/>
      <c r="G62" s="77"/>
      <c r="H62" s="77"/>
      <c r="I62" s="77"/>
    </row>
    <row r="63" spans="1:9">
      <c r="A63" s="22" t="s">
        <v>82</v>
      </c>
      <c r="B63" s="14" t="s">
        <v>11</v>
      </c>
      <c r="C63" s="15"/>
      <c r="D63" s="27"/>
      <c r="E63" s="15"/>
      <c r="F63" s="27"/>
      <c r="G63" s="15"/>
      <c r="H63" s="15"/>
      <c r="I63" s="15"/>
    </row>
    <row r="64" spans="1:9">
      <c r="A64" s="20" t="s">
        <v>83</v>
      </c>
      <c r="B64" s="6" t="s">
        <v>59</v>
      </c>
      <c r="C64" s="12">
        <v>18</v>
      </c>
      <c r="D64" s="80">
        <v>0</v>
      </c>
      <c r="E64" s="77"/>
      <c r="F64" s="80"/>
      <c r="G64" s="77"/>
      <c r="H64" s="77"/>
      <c r="I64" s="77"/>
    </row>
    <row r="65" spans="1:9">
      <c r="A65" s="22" t="s">
        <v>84</v>
      </c>
      <c r="B65" s="14" t="s">
        <v>11</v>
      </c>
      <c r="C65" s="15"/>
      <c r="D65" s="27"/>
      <c r="E65" s="15"/>
      <c r="F65" s="27"/>
      <c r="G65" s="15"/>
      <c r="H65" s="15"/>
      <c r="I65" s="15"/>
    </row>
    <row r="66" spans="1:9">
      <c r="A66" s="64" t="s">
        <v>162</v>
      </c>
      <c r="B66" s="6" t="s">
        <v>59</v>
      </c>
      <c r="C66" s="12">
        <v>44</v>
      </c>
      <c r="D66" s="80">
        <v>0</v>
      </c>
      <c r="E66" s="77"/>
      <c r="F66" s="80"/>
      <c r="G66" s="77"/>
      <c r="H66" s="77"/>
      <c r="I66" s="77"/>
    </row>
    <row r="67" spans="1:9">
      <c r="A67" s="22" t="s">
        <v>85</v>
      </c>
      <c r="B67" s="14" t="s">
        <v>11</v>
      </c>
      <c r="C67" s="15"/>
      <c r="D67" s="27"/>
      <c r="E67" s="15"/>
      <c r="F67" s="27"/>
      <c r="G67" s="15"/>
      <c r="H67" s="15"/>
      <c r="I67" s="15"/>
    </row>
    <row r="68" spans="1:9" ht="24.75">
      <c r="A68" s="20" t="s">
        <v>86</v>
      </c>
      <c r="B68" s="6" t="s">
        <v>59</v>
      </c>
      <c r="C68" s="12">
        <v>480</v>
      </c>
      <c r="D68" s="80">
        <v>0</v>
      </c>
      <c r="E68" s="77"/>
      <c r="F68" s="80"/>
      <c r="G68" s="77"/>
      <c r="H68" s="77"/>
      <c r="I68" s="77"/>
    </row>
    <row r="69" spans="1:9">
      <c r="A69" s="22" t="s">
        <v>87</v>
      </c>
      <c r="B69" s="14" t="s">
        <v>11</v>
      </c>
      <c r="C69" s="15"/>
      <c r="D69" s="27"/>
      <c r="E69" s="15"/>
      <c r="F69" s="27"/>
      <c r="G69" s="15"/>
      <c r="H69" s="15"/>
      <c r="I69" s="15"/>
    </row>
    <row r="70" spans="1:9" ht="24.75">
      <c r="A70" s="20" t="s">
        <v>88</v>
      </c>
      <c r="B70" s="6" t="s">
        <v>59</v>
      </c>
      <c r="C70" s="12">
        <v>480</v>
      </c>
      <c r="D70" s="80">
        <v>0</v>
      </c>
      <c r="E70" s="77"/>
      <c r="F70" s="80"/>
      <c r="G70" s="77"/>
      <c r="H70" s="77"/>
      <c r="I70" s="77"/>
    </row>
    <row r="71" spans="1:9">
      <c r="A71" s="22" t="s">
        <v>89</v>
      </c>
      <c r="B71" s="14" t="s">
        <v>11</v>
      </c>
      <c r="C71" s="15"/>
      <c r="D71" s="27"/>
      <c r="E71" s="15"/>
      <c r="F71" s="27"/>
      <c r="G71" s="15"/>
      <c r="H71" s="15"/>
      <c r="I71" s="15"/>
    </row>
    <row r="72" spans="1:9">
      <c r="A72" s="20" t="s">
        <v>90</v>
      </c>
      <c r="B72" s="6" t="s">
        <v>59</v>
      </c>
      <c r="C72" s="12">
        <v>480</v>
      </c>
      <c r="D72" s="80">
        <v>2.8</v>
      </c>
      <c r="E72" s="77"/>
      <c r="F72" s="80"/>
      <c r="G72" s="77"/>
      <c r="H72" s="77"/>
      <c r="I72" s="77"/>
    </row>
    <row r="73" spans="1:9">
      <c r="A73" s="22" t="s">
        <v>91</v>
      </c>
      <c r="B73" s="14" t="s">
        <v>11</v>
      </c>
      <c r="C73" s="15"/>
      <c r="D73" s="27"/>
      <c r="E73" s="15"/>
      <c r="F73" s="27"/>
      <c r="G73" s="15"/>
      <c r="H73" s="15"/>
      <c r="I73" s="15"/>
    </row>
    <row r="74" spans="1:9" ht="24.75">
      <c r="A74" s="20" t="s">
        <v>86</v>
      </c>
      <c r="B74" s="6" t="s">
        <v>59</v>
      </c>
      <c r="C74" s="12">
        <v>480</v>
      </c>
      <c r="D74" s="80">
        <v>0</v>
      </c>
      <c r="E74" s="77"/>
      <c r="F74" s="80"/>
      <c r="G74" s="77"/>
      <c r="H74" s="77"/>
      <c r="I74" s="77"/>
    </row>
    <row r="75" spans="1:9">
      <c r="A75" s="22" t="s">
        <v>92</v>
      </c>
      <c r="B75" s="14" t="s">
        <v>11</v>
      </c>
      <c r="C75" s="15"/>
      <c r="D75" s="27"/>
      <c r="E75" s="15"/>
      <c r="F75" s="27"/>
      <c r="G75" s="15"/>
      <c r="H75" s="15"/>
      <c r="I75" s="15"/>
    </row>
    <row r="76" spans="1:9">
      <c r="A76" s="20" t="s">
        <v>93</v>
      </c>
      <c r="B76" s="6" t="s">
        <v>79</v>
      </c>
      <c r="C76" s="12">
        <v>28</v>
      </c>
      <c r="D76" s="80">
        <v>0</v>
      </c>
      <c r="E76" s="77"/>
      <c r="F76" s="80"/>
      <c r="G76" s="77"/>
      <c r="H76" s="77"/>
      <c r="I76" s="77"/>
    </row>
    <row r="77" spans="1:9">
      <c r="A77" s="20" t="s">
        <v>94</v>
      </c>
      <c r="B77" s="6" t="s">
        <v>79</v>
      </c>
      <c r="C77" s="12">
        <v>28</v>
      </c>
      <c r="D77" s="80">
        <v>0</v>
      </c>
      <c r="E77" s="77"/>
      <c r="F77" s="80"/>
      <c r="G77" s="77"/>
      <c r="H77" s="77"/>
      <c r="I77" s="77"/>
    </row>
    <row r="78" spans="1:9">
      <c r="A78" s="21" t="s">
        <v>68</v>
      </c>
      <c r="B78" s="5" t="s">
        <v>11</v>
      </c>
      <c r="C78" s="13"/>
      <c r="D78" s="26"/>
      <c r="E78" s="13"/>
      <c r="F78" s="26"/>
      <c r="G78" s="13"/>
      <c r="H78" s="13"/>
      <c r="I78" s="13"/>
    </row>
    <row r="79" spans="1:9" ht="26.25">
      <c r="A79" s="22" t="s">
        <v>138</v>
      </c>
      <c r="B79" s="14" t="s">
        <v>11</v>
      </c>
      <c r="C79" s="15"/>
      <c r="D79" s="27"/>
      <c r="E79" s="15"/>
      <c r="F79" s="27"/>
      <c r="G79" s="15"/>
      <c r="H79" s="15"/>
      <c r="I79" s="15"/>
    </row>
    <row r="80" spans="1:9">
      <c r="A80" s="20" t="s">
        <v>139</v>
      </c>
      <c r="B80" s="6" t="s">
        <v>79</v>
      </c>
      <c r="C80" s="12">
        <v>3.38</v>
      </c>
      <c r="D80" s="80">
        <v>0</v>
      </c>
      <c r="E80" s="77"/>
      <c r="F80" s="80"/>
      <c r="G80" s="77"/>
      <c r="H80" s="77"/>
      <c r="I80" s="77"/>
    </row>
    <row r="81" spans="1:250">
      <c r="A81" s="21" t="s">
        <v>69</v>
      </c>
      <c r="B81" s="5" t="s">
        <v>11</v>
      </c>
      <c r="C81" s="13"/>
      <c r="D81" s="26"/>
      <c r="E81" s="13"/>
      <c r="F81" s="26"/>
      <c r="G81" s="13"/>
      <c r="H81" s="13"/>
      <c r="I81" s="13"/>
    </row>
    <row r="82" spans="1:250">
      <c r="A82" s="20" t="s">
        <v>11</v>
      </c>
      <c r="B82" s="6" t="s">
        <v>11</v>
      </c>
      <c r="C82" s="12"/>
      <c r="D82" s="25"/>
      <c r="E82" s="12"/>
      <c r="F82" s="25"/>
      <c r="G82" s="12"/>
      <c r="H82" s="12"/>
      <c r="I82" s="12"/>
    </row>
    <row r="83" spans="1:250">
      <c r="A83" s="19" t="s">
        <v>96</v>
      </c>
      <c r="B83" s="4" t="s">
        <v>11</v>
      </c>
      <c r="C83" s="11"/>
      <c r="D83" s="24"/>
      <c r="E83" s="11"/>
      <c r="F83" s="24"/>
      <c r="G83" s="11"/>
      <c r="H83" s="11"/>
      <c r="I83" s="11"/>
    </row>
    <row r="84" spans="1:250">
      <c r="A84" s="19" t="s">
        <v>126</v>
      </c>
      <c r="B84" s="4" t="s">
        <v>11</v>
      </c>
      <c r="C84" s="11"/>
      <c r="D84" s="24"/>
      <c r="E84" s="11"/>
      <c r="F84" s="24"/>
      <c r="G84" s="11"/>
      <c r="H84" s="11"/>
      <c r="I84" s="11"/>
    </row>
    <row r="85" spans="1:250" ht="24.75">
      <c r="A85" s="20" t="s">
        <v>95</v>
      </c>
      <c r="B85" s="6" t="s">
        <v>59</v>
      </c>
      <c r="C85" s="12">
        <v>480</v>
      </c>
      <c r="D85" s="80">
        <v>0</v>
      </c>
      <c r="E85" s="77"/>
      <c r="F85" s="80"/>
      <c r="G85" s="77"/>
      <c r="H85" s="77"/>
      <c r="I85" s="77"/>
    </row>
    <row r="86" spans="1:250">
      <c r="A86" s="20" t="s">
        <v>140</v>
      </c>
      <c r="B86" s="6" t="s">
        <v>59</v>
      </c>
      <c r="C86" s="12">
        <v>44</v>
      </c>
      <c r="D86" s="80">
        <v>0</v>
      </c>
      <c r="E86" s="77"/>
      <c r="F86" s="80"/>
      <c r="G86" s="77"/>
      <c r="H86" s="77"/>
      <c r="I86" s="77"/>
    </row>
    <row r="87" spans="1:250" ht="24.75">
      <c r="A87" s="81" t="s">
        <v>170</v>
      </c>
      <c r="B87" s="6" t="s">
        <v>80</v>
      </c>
      <c r="C87" s="12">
        <v>110</v>
      </c>
      <c r="D87" s="80">
        <v>0</v>
      </c>
      <c r="E87" s="77"/>
      <c r="F87" s="80"/>
      <c r="G87" s="77"/>
      <c r="H87" s="77"/>
      <c r="I87" s="77"/>
    </row>
    <row r="88" spans="1:250" s="73" customFormat="1" ht="24.75">
      <c r="A88" s="78" t="s">
        <v>167</v>
      </c>
      <c r="B88" s="76" t="s">
        <v>80</v>
      </c>
      <c r="C88" s="77">
        <v>110</v>
      </c>
      <c r="D88" s="80">
        <v>0</v>
      </c>
      <c r="E88" s="77"/>
      <c r="F88" s="80"/>
      <c r="G88" s="77"/>
      <c r="H88" s="77"/>
      <c r="I88" s="77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75"/>
      <c r="CN88" s="75"/>
      <c r="CO88" s="75"/>
      <c r="CP88" s="75"/>
      <c r="CQ88" s="75"/>
      <c r="CR88" s="75"/>
      <c r="CS88" s="75"/>
      <c r="CT88" s="75"/>
      <c r="CU88" s="75"/>
      <c r="CV88" s="75"/>
      <c r="CW88" s="75"/>
      <c r="CX88" s="75"/>
      <c r="CY88" s="75"/>
      <c r="CZ88" s="75"/>
      <c r="DA88" s="75"/>
      <c r="DB88" s="75"/>
      <c r="DC88" s="75"/>
      <c r="DD88" s="75"/>
      <c r="DE88" s="75"/>
      <c r="DF88" s="75"/>
      <c r="DG88" s="75"/>
      <c r="DH88" s="75"/>
      <c r="DI88" s="75"/>
      <c r="DJ88" s="75"/>
      <c r="DK88" s="75"/>
      <c r="DL88" s="75"/>
      <c r="DM88" s="75"/>
      <c r="DN88" s="75"/>
      <c r="DO88" s="75"/>
      <c r="DP88" s="75"/>
      <c r="DQ88" s="75"/>
      <c r="DR88" s="75"/>
      <c r="DS88" s="75"/>
      <c r="DT88" s="75"/>
      <c r="DU88" s="75"/>
      <c r="DV88" s="75"/>
      <c r="DW88" s="75"/>
      <c r="DX88" s="75"/>
      <c r="DY88" s="75"/>
      <c r="DZ88" s="75"/>
      <c r="EA88" s="75"/>
      <c r="EB88" s="75"/>
      <c r="EC88" s="75"/>
      <c r="ED88" s="75"/>
      <c r="EE88" s="75"/>
      <c r="EF88" s="75"/>
      <c r="EG88" s="75"/>
      <c r="EH88" s="75"/>
      <c r="EI88" s="75"/>
      <c r="EJ88" s="75"/>
      <c r="EK88" s="75"/>
      <c r="EL88" s="75"/>
      <c r="EM88" s="75"/>
      <c r="EN88" s="75"/>
      <c r="EO88" s="75"/>
      <c r="EP88" s="75"/>
      <c r="EQ88" s="75"/>
      <c r="ER88" s="75"/>
      <c r="ES88" s="75"/>
      <c r="ET88" s="75"/>
      <c r="EU88" s="75"/>
      <c r="EV88" s="75"/>
      <c r="EW88" s="75"/>
      <c r="EX88" s="75"/>
      <c r="EY88" s="75"/>
      <c r="EZ88" s="75"/>
      <c r="FA88" s="75"/>
      <c r="FB88" s="75"/>
      <c r="FC88" s="75"/>
      <c r="FD88" s="75"/>
      <c r="FE88" s="75"/>
      <c r="FF88" s="75"/>
      <c r="FG88" s="75"/>
      <c r="FH88" s="75"/>
      <c r="FI88" s="75"/>
      <c r="FJ88" s="75"/>
      <c r="FK88" s="75"/>
      <c r="FL88" s="75"/>
      <c r="FM88" s="75"/>
      <c r="FN88" s="75"/>
      <c r="FO88" s="75"/>
      <c r="FP88" s="75"/>
      <c r="FQ88" s="75"/>
      <c r="FR88" s="75"/>
      <c r="FS88" s="75"/>
      <c r="FT88" s="75"/>
      <c r="FU88" s="75"/>
      <c r="FV88" s="75"/>
      <c r="FW88" s="75"/>
      <c r="FX88" s="75"/>
      <c r="FY88" s="75"/>
      <c r="FZ88" s="75"/>
      <c r="GA88" s="75"/>
      <c r="GB88" s="75"/>
      <c r="GC88" s="75"/>
      <c r="GD88" s="75"/>
      <c r="GE88" s="75"/>
      <c r="GF88" s="75"/>
      <c r="GG88" s="75"/>
      <c r="GH88" s="75"/>
      <c r="GI88" s="75"/>
      <c r="GJ88" s="75"/>
      <c r="GK88" s="75"/>
      <c r="GL88" s="75"/>
      <c r="GM88" s="75"/>
      <c r="GN88" s="75"/>
      <c r="GO88" s="75"/>
      <c r="GP88" s="75"/>
      <c r="GQ88" s="75"/>
      <c r="GR88" s="75"/>
      <c r="GS88" s="75"/>
      <c r="GT88" s="75"/>
      <c r="GU88" s="75"/>
      <c r="GV88" s="75"/>
      <c r="GW88" s="75"/>
      <c r="GX88" s="75"/>
      <c r="GY88" s="75"/>
      <c r="GZ88" s="75"/>
      <c r="HA88" s="75"/>
      <c r="HB88" s="75"/>
      <c r="HC88" s="75"/>
      <c r="HD88" s="75"/>
      <c r="HE88" s="75"/>
      <c r="HF88" s="75"/>
      <c r="HG88" s="75"/>
      <c r="HH88" s="75"/>
      <c r="HI88" s="75"/>
      <c r="HJ88" s="75"/>
      <c r="HK88" s="75"/>
      <c r="HL88" s="75"/>
      <c r="HM88" s="75"/>
      <c r="HN88" s="75"/>
      <c r="HO88" s="75"/>
      <c r="HP88" s="75"/>
      <c r="HQ88" s="75"/>
      <c r="HR88" s="75"/>
      <c r="HS88" s="75"/>
      <c r="HT88" s="75"/>
      <c r="HU88" s="75"/>
      <c r="HV88" s="75"/>
      <c r="HW88" s="75"/>
      <c r="HX88" s="75"/>
      <c r="HY88" s="75"/>
      <c r="HZ88" s="75"/>
      <c r="IA88" s="75"/>
      <c r="IB88" s="75"/>
      <c r="IC88" s="75"/>
      <c r="ID88" s="75"/>
      <c r="IE88" s="75"/>
      <c r="IF88" s="75"/>
      <c r="IG88" s="75"/>
      <c r="IH88" s="75"/>
      <c r="II88" s="75"/>
      <c r="IJ88" s="75"/>
      <c r="IK88" s="75"/>
      <c r="IL88" s="75"/>
      <c r="IM88" s="75"/>
      <c r="IN88" s="75"/>
      <c r="IO88" s="75"/>
      <c r="IP88" s="75"/>
    </row>
    <row r="89" spans="1:250" s="73" customFormat="1" ht="24.75">
      <c r="A89" s="78" t="s">
        <v>168</v>
      </c>
      <c r="B89" s="76" t="s">
        <v>80</v>
      </c>
      <c r="C89" s="77">
        <v>110</v>
      </c>
      <c r="D89" s="80">
        <v>0</v>
      </c>
      <c r="E89" s="77"/>
      <c r="F89" s="80"/>
      <c r="G89" s="77"/>
      <c r="H89" s="77"/>
      <c r="I89" s="77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  <c r="DU89" s="79"/>
      <c r="DV89" s="79"/>
      <c r="DW89" s="79"/>
      <c r="DX89" s="79"/>
      <c r="DY89" s="79"/>
      <c r="DZ89" s="79"/>
      <c r="EA89" s="79"/>
      <c r="EB89" s="79"/>
      <c r="EC89" s="79"/>
      <c r="ED89" s="79"/>
      <c r="EE89" s="79"/>
      <c r="EF89" s="79"/>
      <c r="EG89" s="79"/>
      <c r="EH89" s="79"/>
      <c r="EI89" s="79"/>
      <c r="EJ89" s="79"/>
      <c r="EK89" s="79"/>
      <c r="EL89" s="79"/>
      <c r="EM89" s="79"/>
      <c r="EN89" s="79"/>
      <c r="EO89" s="79"/>
      <c r="EP89" s="79"/>
      <c r="EQ89" s="79"/>
      <c r="ER89" s="79"/>
      <c r="ES89" s="79"/>
      <c r="ET89" s="79"/>
      <c r="EU89" s="79"/>
      <c r="EV89" s="79"/>
      <c r="EW89" s="79"/>
      <c r="EX89" s="79"/>
      <c r="EY89" s="79"/>
      <c r="EZ89" s="79"/>
      <c r="FA89" s="79"/>
      <c r="FB89" s="79"/>
      <c r="FC89" s="79"/>
      <c r="FD89" s="79"/>
      <c r="FE89" s="79"/>
      <c r="FF89" s="79"/>
      <c r="FG89" s="79"/>
      <c r="FH89" s="79"/>
      <c r="FI89" s="79"/>
      <c r="FJ89" s="79"/>
      <c r="FK89" s="79"/>
      <c r="FL89" s="79"/>
      <c r="FM89" s="79"/>
      <c r="FN89" s="79"/>
      <c r="FO89" s="79"/>
      <c r="FP89" s="79"/>
      <c r="FQ89" s="79"/>
      <c r="FR89" s="79"/>
      <c r="FS89" s="79"/>
      <c r="FT89" s="79"/>
      <c r="FU89" s="79"/>
      <c r="FV89" s="79"/>
      <c r="FW89" s="79"/>
      <c r="FX89" s="79"/>
      <c r="FY89" s="79"/>
      <c r="FZ89" s="79"/>
      <c r="GA89" s="79"/>
      <c r="GB89" s="79"/>
      <c r="GC89" s="79"/>
      <c r="GD89" s="79"/>
      <c r="GE89" s="79"/>
      <c r="GF89" s="79"/>
      <c r="GG89" s="79"/>
      <c r="GH89" s="79"/>
      <c r="GI89" s="79"/>
      <c r="GJ89" s="79"/>
      <c r="GK89" s="79"/>
      <c r="GL89" s="79"/>
      <c r="GM89" s="79"/>
      <c r="GN89" s="79"/>
      <c r="GO89" s="79"/>
      <c r="GP89" s="79"/>
      <c r="GQ89" s="79"/>
      <c r="GR89" s="79"/>
      <c r="GS89" s="79"/>
      <c r="GT89" s="79"/>
      <c r="GU89" s="79"/>
      <c r="GV89" s="79"/>
      <c r="GW89" s="79"/>
      <c r="GX89" s="79"/>
      <c r="GY89" s="79"/>
      <c r="GZ89" s="79"/>
      <c r="HA89" s="79"/>
      <c r="HB89" s="79"/>
      <c r="HC89" s="79"/>
      <c r="HD89" s="79"/>
      <c r="HE89" s="79"/>
      <c r="HF89" s="79"/>
      <c r="HG89" s="79"/>
      <c r="HH89" s="79"/>
      <c r="HI89" s="79"/>
      <c r="HJ89" s="79"/>
      <c r="HK89" s="79"/>
      <c r="HL89" s="79"/>
      <c r="HM89" s="79"/>
      <c r="HN89" s="79"/>
      <c r="HO89" s="79"/>
      <c r="HP89" s="79"/>
      <c r="HQ89" s="79"/>
      <c r="HR89" s="79"/>
      <c r="HS89" s="79"/>
      <c r="HT89" s="79"/>
      <c r="HU89" s="79"/>
      <c r="HV89" s="79"/>
      <c r="HW89" s="79"/>
      <c r="HX89" s="79"/>
      <c r="HY89" s="79"/>
      <c r="HZ89" s="79"/>
      <c r="IA89" s="79"/>
      <c r="IB89" s="79"/>
      <c r="IC89" s="79"/>
      <c r="ID89" s="79"/>
      <c r="IE89" s="79"/>
      <c r="IF89" s="79"/>
      <c r="IG89" s="79"/>
      <c r="IH89" s="79"/>
      <c r="II89" s="79"/>
      <c r="IJ89" s="79"/>
      <c r="IK89" s="79"/>
      <c r="IL89" s="79"/>
      <c r="IM89" s="79"/>
      <c r="IN89" s="79"/>
      <c r="IO89" s="79"/>
      <c r="IP89" s="79"/>
    </row>
    <row r="90" spans="1:250" s="73" customFormat="1" ht="24.75">
      <c r="A90" s="78" t="s">
        <v>169</v>
      </c>
      <c r="B90" s="76" t="s">
        <v>146</v>
      </c>
      <c r="C90" s="77">
        <v>1</v>
      </c>
      <c r="D90" s="80">
        <v>0</v>
      </c>
      <c r="E90" s="77"/>
      <c r="F90" s="80"/>
      <c r="G90" s="77"/>
      <c r="H90" s="77"/>
      <c r="I90" s="77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  <c r="DQ90" s="79"/>
      <c r="DR90" s="79"/>
      <c r="DS90" s="79"/>
      <c r="DT90" s="79"/>
      <c r="DU90" s="79"/>
      <c r="DV90" s="79"/>
      <c r="DW90" s="79"/>
      <c r="DX90" s="79"/>
      <c r="DY90" s="79"/>
      <c r="DZ90" s="79"/>
      <c r="EA90" s="79"/>
      <c r="EB90" s="79"/>
      <c r="EC90" s="79"/>
      <c r="ED90" s="79"/>
      <c r="EE90" s="79"/>
      <c r="EF90" s="79"/>
      <c r="EG90" s="79"/>
      <c r="EH90" s="79"/>
      <c r="EI90" s="79"/>
      <c r="EJ90" s="79"/>
      <c r="EK90" s="79"/>
      <c r="EL90" s="79"/>
      <c r="EM90" s="79"/>
      <c r="EN90" s="79"/>
      <c r="EO90" s="79"/>
      <c r="EP90" s="79"/>
      <c r="EQ90" s="79"/>
      <c r="ER90" s="79"/>
      <c r="ES90" s="79"/>
      <c r="ET90" s="79"/>
      <c r="EU90" s="79"/>
      <c r="EV90" s="79"/>
      <c r="EW90" s="79"/>
      <c r="EX90" s="79"/>
      <c r="EY90" s="79"/>
      <c r="EZ90" s="79"/>
      <c r="FA90" s="79"/>
      <c r="FB90" s="79"/>
      <c r="FC90" s="79"/>
      <c r="FD90" s="79"/>
      <c r="FE90" s="79"/>
      <c r="FF90" s="79"/>
      <c r="FG90" s="79"/>
      <c r="FH90" s="79"/>
      <c r="FI90" s="79"/>
      <c r="FJ90" s="79"/>
      <c r="FK90" s="79"/>
      <c r="FL90" s="79"/>
      <c r="FM90" s="79"/>
      <c r="FN90" s="79"/>
      <c r="FO90" s="79"/>
      <c r="FP90" s="79"/>
      <c r="FQ90" s="79"/>
      <c r="FR90" s="79"/>
      <c r="FS90" s="79"/>
      <c r="FT90" s="79"/>
      <c r="FU90" s="79"/>
      <c r="FV90" s="79"/>
      <c r="FW90" s="79"/>
      <c r="FX90" s="79"/>
      <c r="FY90" s="79"/>
      <c r="FZ90" s="79"/>
      <c r="GA90" s="79"/>
      <c r="GB90" s="79"/>
      <c r="GC90" s="79"/>
      <c r="GD90" s="79"/>
      <c r="GE90" s="79"/>
      <c r="GF90" s="79"/>
      <c r="GG90" s="79"/>
      <c r="GH90" s="79"/>
      <c r="GI90" s="79"/>
      <c r="GJ90" s="79"/>
      <c r="GK90" s="79"/>
      <c r="GL90" s="79"/>
      <c r="GM90" s="79"/>
      <c r="GN90" s="79"/>
      <c r="GO90" s="79"/>
      <c r="GP90" s="79"/>
      <c r="GQ90" s="79"/>
      <c r="GR90" s="79"/>
      <c r="GS90" s="79"/>
      <c r="GT90" s="79"/>
      <c r="GU90" s="79"/>
      <c r="GV90" s="79"/>
      <c r="GW90" s="79"/>
      <c r="GX90" s="79"/>
      <c r="GY90" s="79"/>
      <c r="GZ90" s="79"/>
      <c r="HA90" s="79"/>
      <c r="HB90" s="79"/>
      <c r="HC90" s="79"/>
      <c r="HD90" s="79"/>
      <c r="HE90" s="79"/>
      <c r="HF90" s="79"/>
      <c r="HG90" s="79"/>
      <c r="HH90" s="79"/>
      <c r="HI90" s="79"/>
      <c r="HJ90" s="79"/>
      <c r="HK90" s="79"/>
      <c r="HL90" s="79"/>
      <c r="HM90" s="79"/>
      <c r="HN90" s="79"/>
      <c r="HO90" s="79"/>
      <c r="HP90" s="79"/>
      <c r="HQ90" s="79"/>
      <c r="HR90" s="79"/>
      <c r="HS90" s="79"/>
      <c r="HT90" s="79"/>
      <c r="HU90" s="79"/>
      <c r="HV90" s="79"/>
      <c r="HW90" s="79"/>
      <c r="HX90" s="79"/>
      <c r="HY90" s="79"/>
      <c r="HZ90" s="79"/>
      <c r="IA90" s="79"/>
      <c r="IB90" s="79"/>
      <c r="IC90" s="79"/>
      <c r="ID90" s="79"/>
      <c r="IE90" s="79"/>
      <c r="IF90" s="79"/>
      <c r="IG90" s="79"/>
      <c r="IH90" s="79"/>
      <c r="II90" s="79"/>
      <c r="IJ90" s="79"/>
      <c r="IK90" s="79"/>
      <c r="IL90" s="79"/>
      <c r="IM90" s="79"/>
      <c r="IN90" s="79"/>
      <c r="IO90" s="79"/>
      <c r="IP90" s="79"/>
    </row>
    <row r="91" spans="1:250">
      <c r="A91" s="20" t="s">
        <v>147</v>
      </c>
      <c r="B91" s="6" t="s">
        <v>59</v>
      </c>
      <c r="C91" s="12">
        <v>30</v>
      </c>
      <c r="D91" s="80">
        <v>0</v>
      </c>
      <c r="E91" s="77"/>
      <c r="F91" s="80"/>
      <c r="G91" s="77"/>
      <c r="H91" s="77"/>
      <c r="I91" s="77"/>
    </row>
    <row r="92" spans="1:250">
      <c r="A92" s="20" t="s">
        <v>148</v>
      </c>
      <c r="B92" s="6" t="s">
        <v>59</v>
      </c>
      <c r="C92" s="12">
        <v>30</v>
      </c>
      <c r="D92" s="80">
        <v>0</v>
      </c>
      <c r="E92" s="77"/>
      <c r="F92" s="80"/>
      <c r="G92" s="77"/>
      <c r="H92" s="77"/>
      <c r="I92" s="77"/>
    </row>
    <row r="93" spans="1:250">
      <c r="A93" s="20" t="s">
        <v>11</v>
      </c>
      <c r="B93" s="6" t="s">
        <v>11</v>
      </c>
      <c r="C93" s="12"/>
      <c r="D93" s="25"/>
      <c r="E93" s="12"/>
      <c r="F93" s="25"/>
      <c r="G93" s="12"/>
      <c r="H93" s="12"/>
      <c r="I93" s="12"/>
    </row>
    <row r="94" spans="1:250">
      <c r="A94" s="19" t="s">
        <v>127</v>
      </c>
      <c r="B94" s="4" t="s">
        <v>11</v>
      </c>
      <c r="C94" s="11"/>
      <c r="D94" s="24"/>
      <c r="E94" s="11"/>
      <c r="F94" s="24"/>
      <c r="G94" s="11"/>
      <c r="H94" s="11"/>
      <c r="I94" s="11"/>
    </row>
    <row r="95" spans="1:250">
      <c r="A95" s="20" t="s">
        <v>11</v>
      </c>
      <c r="B95" s="6" t="s">
        <v>11</v>
      </c>
      <c r="C95" s="12"/>
      <c r="D95" s="12"/>
      <c r="E95" s="12"/>
      <c r="F95" s="12"/>
      <c r="G95" s="12"/>
      <c r="H95" s="12"/>
      <c r="I95" s="12"/>
    </row>
    <row r="96" spans="1:250">
      <c r="A96" s="19" t="s">
        <v>143</v>
      </c>
      <c r="B96" s="4" t="s">
        <v>11</v>
      </c>
      <c r="C96" s="11"/>
      <c r="D96" s="24"/>
      <c r="E96" s="11"/>
      <c r="F96" s="24"/>
      <c r="G96" s="11"/>
      <c r="H96" s="11"/>
      <c r="I96" s="11"/>
    </row>
    <row r="97" spans="1:9">
      <c r="A97" s="20" t="s">
        <v>144</v>
      </c>
      <c r="B97" s="6" t="s">
        <v>146</v>
      </c>
      <c r="C97" s="12">
        <v>1</v>
      </c>
      <c r="D97" s="80">
        <v>0</v>
      </c>
      <c r="E97" s="77"/>
      <c r="F97" s="80"/>
      <c r="G97" s="77"/>
      <c r="H97" s="77"/>
      <c r="I97" s="77"/>
    </row>
    <row r="98" spans="1:9">
      <c r="A98" s="56" t="s">
        <v>157</v>
      </c>
      <c r="B98" s="6" t="s">
        <v>146</v>
      </c>
      <c r="C98" s="12">
        <v>1</v>
      </c>
      <c r="D98" s="80">
        <v>0</v>
      </c>
      <c r="E98" s="77"/>
      <c r="F98" s="80"/>
      <c r="G98" s="77"/>
      <c r="H98" s="77"/>
      <c r="I98" s="77"/>
    </row>
    <row r="99" spans="1:9">
      <c r="A99" s="20" t="s">
        <v>11</v>
      </c>
      <c r="B99" s="6" t="s">
        <v>11</v>
      </c>
      <c r="C99" s="12"/>
      <c r="D99" s="25"/>
      <c r="E99" s="12"/>
      <c r="F99" s="25"/>
      <c r="G99" s="12"/>
      <c r="H99" s="12"/>
      <c r="I99" s="12"/>
    </row>
    <row r="100" spans="1:9">
      <c r="A100" s="19" t="s">
        <v>145</v>
      </c>
      <c r="B100" s="4" t="s">
        <v>11</v>
      </c>
      <c r="C100" s="11"/>
      <c r="D100" s="24"/>
      <c r="E100" s="11"/>
      <c r="F100" s="24"/>
      <c r="G100" s="11"/>
      <c r="H100" s="11"/>
      <c r="I100" s="11"/>
    </row>
    <row r="101" spans="1:9">
      <c r="A101" s="20" t="s">
        <v>11</v>
      </c>
      <c r="B101" s="6" t="s">
        <v>11</v>
      </c>
      <c r="C101" s="12"/>
      <c r="D101" s="12"/>
      <c r="E101" s="12"/>
      <c r="F101" s="12"/>
      <c r="G101" s="12"/>
      <c r="H101" s="12"/>
      <c r="I101" s="12"/>
    </row>
  </sheetData>
  <mergeCells count="3">
    <mergeCell ref="A8:I9"/>
    <mergeCell ref="E10:F10"/>
    <mergeCell ref="G10:H10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92" fitToHeight="0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pane ySplit="1" topLeftCell="A2" activePane="bottomLeft" state="frozen"/>
      <selection pane="bottomLeft" activeCell="E5" sqref="E5"/>
    </sheetView>
  </sheetViews>
  <sheetFormatPr defaultRowHeight="15"/>
  <cols>
    <col min="1" max="1" width="24.28515625" style="1" bestFit="1" customWidth="1"/>
    <col min="2" max="2" width="54.28515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28" t="s">
        <v>3</v>
      </c>
      <c r="C2" s="3"/>
    </row>
    <row r="3" spans="1:3">
      <c r="A3" s="2" t="s">
        <v>4</v>
      </c>
      <c r="B3" s="29" t="s">
        <v>129</v>
      </c>
      <c r="C3" s="3"/>
    </row>
    <row r="4" spans="1:3">
      <c r="A4" s="2" t="s">
        <v>5</v>
      </c>
      <c r="B4" s="29" t="s">
        <v>152</v>
      </c>
      <c r="C4" s="3"/>
    </row>
    <row r="5" spans="1:3">
      <c r="A5" s="2" t="s">
        <v>6</v>
      </c>
      <c r="B5" s="29" t="s">
        <v>7</v>
      </c>
      <c r="C5" s="3"/>
    </row>
    <row r="6" spans="1:3">
      <c r="A6" s="2" t="s">
        <v>8</v>
      </c>
      <c r="B6" s="31" t="s">
        <v>9</v>
      </c>
      <c r="C6" s="3"/>
    </row>
    <row r="7" spans="1:3">
      <c r="A7" s="2" t="s">
        <v>10</v>
      </c>
      <c r="B7" s="29" t="s">
        <v>11</v>
      </c>
      <c r="C7" s="3"/>
    </row>
    <row r="8" spans="1:3">
      <c r="A8" s="2" t="s">
        <v>12</v>
      </c>
      <c r="B8" s="29" t="s">
        <v>11</v>
      </c>
      <c r="C8" s="3"/>
    </row>
    <row r="9" spans="1:3">
      <c r="A9" s="2" t="s">
        <v>13</v>
      </c>
      <c r="B9" s="29" t="s">
        <v>130</v>
      </c>
      <c r="C9" s="3"/>
    </row>
    <row r="10" spans="1:3">
      <c r="A10" s="2" t="s">
        <v>14</v>
      </c>
      <c r="B10" s="29" t="s">
        <v>11</v>
      </c>
      <c r="C10" s="3"/>
    </row>
    <row r="11" spans="1:3">
      <c r="A11" s="2" t="s">
        <v>15</v>
      </c>
      <c r="B11" s="29" t="s">
        <v>11</v>
      </c>
      <c r="C11" s="3"/>
    </row>
    <row r="12" spans="1:3">
      <c r="A12" s="2" t="s">
        <v>16</v>
      </c>
      <c r="B12" s="29" t="s">
        <v>11</v>
      </c>
      <c r="C12" s="3"/>
    </row>
    <row r="13" spans="1:3">
      <c r="A13" s="2" t="s">
        <v>17</v>
      </c>
      <c r="B13" s="29" t="s">
        <v>11</v>
      </c>
      <c r="C13" s="3"/>
    </row>
    <row r="14" spans="1:3">
      <c r="A14" s="2" t="s">
        <v>18</v>
      </c>
      <c r="B14" s="29" t="s">
        <v>19</v>
      </c>
      <c r="C14" s="3"/>
    </row>
    <row r="15" spans="1:3">
      <c r="A15" s="2" t="s">
        <v>11</v>
      </c>
      <c r="B15" s="30" t="s">
        <v>11</v>
      </c>
      <c r="C15" s="3"/>
    </row>
    <row r="16" spans="1:3">
      <c r="A16" s="2" t="s">
        <v>20</v>
      </c>
      <c r="B16" s="32" t="s">
        <v>21</v>
      </c>
      <c r="C16" s="3"/>
    </row>
    <row r="17" spans="1:3">
      <c r="A17" s="2" t="s">
        <v>22</v>
      </c>
      <c r="B17" s="32" t="s">
        <v>23</v>
      </c>
      <c r="C17" s="3"/>
    </row>
    <row r="18" spans="1:3">
      <c r="A18" s="2" t="s">
        <v>24</v>
      </c>
      <c r="B18" s="32" t="s">
        <v>25</v>
      </c>
      <c r="C18" s="3"/>
    </row>
    <row r="19" spans="1:3">
      <c r="A19" s="2" t="s">
        <v>26</v>
      </c>
      <c r="B19" s="32" t="s">
        <v>23</v>
      </c>
      <c r="C19" s="3"/>
    </row>
    <row r="20" spans="1:3">
      <c r="A20" s="2" t="s">
        <v>27</v>
      </c>
      <c r="B20" s="32" t="s">
        <v>28</v>
      </c>
      <c r="C20" s="3"/>
    </row>
    <row r="21" spans="1:3">
      <c r="A21" s="2" t="s">
        <v>29</v>
      </c>
      <c r="B21" s="32" t="s">
        <v>30</v>
      </c>
      <c r="C21" s="3"/>
    </row>
    <row r="22" spans="1:3">
      <c r="A22" s="2" t="s">
        <v>31</v>
      </c>
      <c r="B22" s="32" t="s">
        <v>28</v>
      </c>
      <c r="C22" s="3"/>
    </row>
    <row r="23" spans="1:3">
      <c r="A23" s="2" t="s">
        <v>32</v>
      </c>
      <c r="B23" s="32" t="s">
        <v>33</v>
      </c>
      <c r="C23" s="3"/>
    </row>
    <row r="24" spans="1:3">
      <c r="A24" s="2" t="s">
        <v>34</v>
      </c>
      <c r="B24" s="32" t="s">
        <v>35</v>
      </c>
      <c r="C24" s="3"/>
    </row>
    <row r="25" spans="1:3">
      <c r="A25" s="2" t="s">
        <v>36</v>
      </c>
      <c r="B25" s="32" t="s">
        <v>28</v>
      </c>
      <c r="C25" s="3"/>
    </row>
    <row r="26" spans="1:3">
      <c r="A26" s="2" t="s">
        <v>37</v>
      </c>
      <c r="B26" s="32" t="s">
        <v>38</v>
      </c>
      <c r="C26" s="3"/>
    </row>
    <row r="27" spans="1:3">
      <c r="A27" s="2" t="s">
        <v>39</v>
      </c>
      <c r="B27" s="32" t="s">
        <v>28</v>
      </c>
      <c r="C27" s="3"/>
    </row>
    <row r="28" spans="1:3">
      <c r="A28" s="2" t="s">
        <v>40</v>
      </c>
      <c r="B28" s="32" t="s">
        <v>28</v>
      </c>
      <c r="C28" s="3"/>
    </row>
    <row r="29" spans="1:3">
      <c r="A29" s="2" t="s">
        <v>41</v>
      </c>
      <c r="B29" s="32" t="s">
        <v>42</v>
      </c>
      <c r="C29" s="3"/>
    </row>
    <row r="30" spans="1:3">
      <c r="A30" s="2" t="s">
        <v>43</v>
      </c>
      <c r="B30" s="32" t="s">
        <v>44</v>
      </c>
      <c r="C30" s="3"/>
    </row>
    <row r="31" spans="1:3" ht="24.75">
      <c r="A31" s="8" t="s">
        <v>45</v>
      </c>
      <c r="B31" s="32" t="s">
        <v>46</v>
      </c>
      <c r="C31" s="3"/>
    </row>
    <row r="32" spans="1:3">
      <c r="A32" s="2" t="s">
        <v>47</v>
      </c>
      <c r="B32" s="32" t="s">
        <v>46</v>
      </c>
      <c r="C32" s="3"/>
    </row>
    <row r="33" spans="1:2">
      <c r="A33" s="1" t="s">
        <v>48</v>
      </c>
      <c r="B33" s="33">
        <v>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Header>&amp;C&amp;"Calibri,Tučné"&amp;14&amp;A</oddHeader>
    <oddFooter>&amp;C&amp;"Calibri,Tučné"&amp;12Stránka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Radim Držmíšek</cp:lastModifiedBy>
  <cp:lastPrinted>2020-02-24T11:02:15Z</cp:lastPrinted>
  <dcterms:created xsi:type="dcterms:W3CDTF">2017-08-07T09:09:46Z</dcterms:created>
  <dcterms:modified xsi:type="dcterms:W3CDTF">2020-09-02T10:18:26Z</dcterms:modified>
</cp:coreProperties>
</file>