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6 Trencin\Proces\Upravená k 30.3.2021\"/>
    </mc:Choice>
  </mc:AlternateContent>
  <bookViews>
    <workbookView xWindow="0" yWindow="0" windowWidth="23040" windowHeight="7656"/>
  </bookViews>
  <sheets>
    <sheet name="Ponuka" sheetId="1" r:id="rId1"/>
  </sheets>
  <definedNames>
    <definedName name="_Hlk44536310" localSheetId="0">Ponuka!$H$30</definedName>
  </definedNames>
  <calcPr calcId="152511"/>
  <extLst>
    <ext uri="GoogleSheetsCustomDataVersion1">
      <go:sheetsCustomData xmlns:go="http://customooxmlschemas.google.com/" r:id="rId5" roundtripDataSignature="AMtx7mjKVGC9tVZiDi2DJbBt58NU6z95cQ=="/>
    </ext>
  </extLst>
</workbook>
</file>

<file path=xl/calcChain.xml><?xml version="1.0" encoding="utf-8"?>
<calcChain xmlns="http://schemas.openxmlformats.org/spreadsheetml/2006/main">
  <c r="D33" i="1" l="1"/>
  <c r="N32" i="1"/>
  <c r="I32" i="1"/>
  <c r="D32" i="1"/>
  <c r="N30" i="1"/>
  <c r="D28" i="1" s="1"/>
  <c r="I30" i="1"/>
  <c r="D27" i="1" s="1"/>
  <c r="D29" i="1" s="1"/>
  <c r="N22" i="1"/>
  <c r="I22" i="1"/>
  <c r="N17" i="1"/>
  <c r="I17" i="1"/>
  <c r="N12" i="1"/>
  <c r="I12" i="1"/>
  <c r="N9" i="1"/>
  <c r="N24" i="1" s="1"/>
  <c r="D20" i="1" s="1"/>
  <c r="I9" i="1"/>
  <c r="I24" i="1" s="1"/>
  <c r="D19" i="1"/>
  <c r="D21" i="1" s="1"/>
  <c r="D30" i="1" l="1"/>
</calcChain>
</file>

<file path=xl/sharedStrings.xml><?xml version="1.0" encoding="utf-8"?>
<sst xmlns="http://schemas.openxmlformats.org/spreadsheetml/2006/main" count="130" uniqueCount="76">
  <si>
    <t>Príloha č. 1</t>
  </si>
  <si>
    <t>Prehľady nákladových položiek ceny služby</t>
  </si>
  <si>
    <t>- povinné údaje, ktoré vypĺňa uchádzač</t>
  </si>
  <si>
    <t>Tabuľka  1a</t>
  </si>
  <si>
    <t>Cena na typ autobusu: Štandardný</t>
  </si>
  <si>
    <t>Tabuľka  1b</t>
  </si>
  <si>
    <t xml:space="preserve">Cena na typ autobusu: Veľký  </t>
  </si>
  <si>
    <t>Riadok</t>
  </si>
  <si>
    <t>Ukazovateľ</t>
  </si>
  <si>
    <t>Rozdelenie</t>
  </si>
  <si>
    <t>Jednotkový náklad €/Vkm</t>
  </si>
  <si>
    <t>Východiský počet Výkonových km</t>
  </si>
  <si>
    <t xml:space="preserve">Štandardná veľkosť </t>
  </si>
  <si>
    <t>CNG</t>
  </si>
  <si>
    <t xml:space="preserve">Veľký (kĺbový) </t>
  </si>
  <si>
    <r>
      <rPr>
        <b/>
        <sz val="11"/>
        <rFont val="Arial"/>
      </rPr>
      <t>CVKeldodavkaos</t>
    </r>
    <r>
      <rPr>
        <sz val="11"/>
        <color theme="1"/>
        <rFont val="Arial"/>
      </rPr>
      <t xml:space="preserve"> = Silová el. energia </t>
    </r>
  </si>
  <si>
    <r>
      <rPr>
        <b/>
        <sz val="11"/>
        <rFont val="Arial"/>
      </rPr>
      <t>CVKeldodavkaov</t>
    </r>
    <r>
      <rPr>
        <sz val="11"/>
        <color theme="1"/>
        <rFont val="Arial"/>
      </rPr>
      <t xml:space="preserve"> = Silová el. energia</t>
    </r>
  </si>
  <si>
    <t>SPOLU</t>
  </si>
  <si>
    <r>
      <rPr>
        <b/>
        <sz val="11"/>
        <rFont val="Arial"/>
      </rPr>
      <t>CVKeldistribos</t>
    </r>
    <r>
      <rPr>
        <sz val="11"/>
        <color theme="1"/>
        <rFont val="Arial"/>
      </rPr>
      <t xml:space="preserve"> = El. energia regulované poplatky</t>
    </r>
  </si>
  <si>
    <r>
      <rPr>
        <b/>
        <sz val="11"/>
        <rFont val="Arial"/>
      </rPr>
      <t>CVKeldistribov</t>
    </r>
    <r>
      <rPr>
        <sz val="11"/>
        <color theme="1"/>
        <rFont val="Arial"/>
      </rPr>
      <t xml:space="preserve"> = El. energia regulované poplatky</t>
    </r>
  </si>
  <si>
    <r>
      <rPr>
        <b/>
        <sz val="11"/>
        <color rgb="FFFF0000"/>
        <rFont val="Calibri"/>
      </rPr>
      <t>CVKphmos</t>
    </r>
    <r>
      <rPr>
        <sz val="11"/>
        <color rgb="FF000000"/>
        <rFont val="Calibri"/>
      </rPr>
      <t xml:space="preserve"> = Náklady na PHM</t>
    </r>
  </si>
  <si>
    <t>Pohonné látky</t>
  </si>
  <si>
    <r>
      <rPr>
        <b/>
        <sz val="11"/>
        <color rgb="FFFF0000"/>
        <rFont val="Calibri"/>
      </rPr>
      <t>CVKphmos</t>
    </r>
    <r>
      <rPr>
        <sz val="11"/>
        <color rgb="FF000000"/>
        <rFont val="Calibri"/>
      </rPr>
      <t xml:space="preserve"> = Náklady na PHM</t>
    </r>
  </si>
  <si>
    <t>Náklady práce Vodiči</t>
  </si>
  <si>
    <t>Priame mzdy</t>
  </si>
  <si>
    <t>Sociálne a zdravotné poistenie</t>
  </si>
  <si>
    <r>
      <rPr>
        <b/>
        <sz val="11"/>
        <color rgb="FFFF0000"/>
        <rFont val="Calibri"/>
      </rPr>
      <t>CVKnpos</t>
    </r>
    <r>
      <rPr>
        <sz val="11"/>
        <color theme="1"/>
        <rFont val="Calibri"/>
      </rPr>
      <t xml:space="preserve"> (r2+r3)</t>
    </r>
  </si>
  <si>
    <r>
      <rPr>
        <b/>
        <sz val="11"/>
        <color rgb="FFFF0000"/>
        <rFont val="Calibri"/>
      </rPr>
      <t>CVKnpov</t>
    </r>
    <r>
      <rPr>
        <sz val="11"/>
        <color theme="1"/>
        <rFont val="Calibri"/>
      </rPr>
      <t xml:space="preserve"> (r2+r3)</t>
    </r>
  </si>
  <si>
    <t>Priame náklady na výkon</t>
  </si>
  <si>
    <t>Priamy materiál súvisiaci s prevádzkou autobusov</t>
  </si>
  <si>
    <t>Odpisy ostatného majetku okrem autobusov</t>
  </si>
  <si>
    <t>Opravy a údržba autobusov</t>
  </si>
  <si>
    <t xml:space="preserve">Ostatné priame náklady </t>
  </si>
  <si>
    <r>
      <rPr>
        <b/>
        <sz val="11"/>
        <color rgb="FFFF0000"/>
        <rFont val="Calibri"/>
      </rPr>
      <t>CVKopnos</t>
    </r>
    <r>
      <rPr>
        <sz val="11"/>
        <color theme="1"/>
        <rFont val="Calibri"/>
      </rPr>
      <t xml:space="preserve"> (r4+r5+r6+r7)</t>
    </r>
  </si>
  <si>
    <r>
      <rPr>
        <b/>
        <sz val="11"/>
        <color rgb="FFFF0000"/>
        <rFont val="Calibri"/>
      </rPr>
      <t>CVKopnov</t>
    </r>
    <r>
      <rPr>
        <sz val="11"/>
        <color theme="1"/>
        <rFont val="Calibri"/>
      </rPr>
      <t xml:space="preserve"> (r4+r5+r6+r7)</t>
    </r>
  </si>
  <si>
    <t>Náklady práce ostatní zamestnanci</t>
  </si>
  <si>
    <t>Ročná cena za výkonové km</t>
  </si>
  <si>
    <t>Ostatné nepriame  náklady</t>
  </si>
  <si>
    <r>
      <t xml:space="preserve">Prevádzková réžia </t>
    </r>
    <r>
      <rPr>
        <sz val="8"/>
        <rFont val="Arial"/>
      </rPr>
      <t>(vratane služby štruktúrovania pri el. energii)</t>
    </r>
  </si>
  <si>
    <r>
      <t xml:space="preserve">Prevádzková réžia </t>
    </r>
    <r>
      <rPr>
        <sz val="8"/>
        <rFont val="Arial"/>
      </rPr>
      <t>(vratane služby štruktúrovania pri el. energii)</t>
    </r>
  </si>
  <si>
    <t>Správna réžia</t>
  </si>
  <si>
    <r>
      <rPr>
        <b/>
        <sz val="11"/>
        <color rgb="FFFF0000"/>
        <rFont val="Calibri"/>
      </rPr>
      <t>CVKropos</t>
    </r>
    <r>
      <rPr>
        <sz val="11"/>
        <color theme="1"/>
        <rFont val="Calibri"/>
      </rPr>
      <t xml:space="preserve"> (r8+r9+r10r+r11)</t>
    </r>
  </si>
  <si>
    <r>
      <rPr>
        <b/>
        <sz val="11"/>
        <color rgb="FFFF0000"/>
        <rFont val="Calibri"/>
      </rPr>
      <t>CVKropov</t>
    </r>
    <r>
      <rPr>
        <sz val="11"/>
        <color theme="1"/>
        <rFont val="Calibri"/>
      </rPr>
      <t xml:space="preserve"> (r8+r9+r10r+r11)</t>
    </r>
  </si>
  <si>
    <r>
      <rPr>
        <b/>
        <sz val="11"/>
        <color rgb="FFFF0000"/>
        <rFont val="Calibri"/>
      </rPr>
      <t>CVKziskos</t>
    </r>
    <r>
      <rPr>
        <sz val="11"/>
        <color rgb="FF000000"/>
        <rFont val="Calibri"/>
      </rPr>
      <t xml:space="preserve"> = Zisk</t>
    </r>
  </si>
  <si>
    <t>Zisk</t>
  </si>
  <si>
    <r>
      <rPr>
        <b/>
        <sz val="11"/>
        <color rgb="FFFF0000"/>
        <rFont val="Calibri"/>
      </rPr>
      <t>CVKziskov</t>
    </r>
    <r>
      <rPr>
        <sz val="11"/>
        <color rgb="FF000000"/>
        <rFont val="Calibri"/>
      </rPr>
      <t xml:space="preserve"> = Zisk</t>
    </r>
  </si>
  <si>
    <r>
      <t>Celkova cena za výkon €/Vkm =</t>
    </r>
    <r>
      <rPr>
        <b/>
        <sz val="11"/>
        <color rgb="FFFF0000"/>
        <rFont val="Calibri"/>
      </rPr>
      <t xml:space="preserve"> CVKspoluos</t>
    </r>
  </si>
  <si>
    <r>
      <t xml:space="preserve">Celkova cena za výkon €/Vkm = </t>
    </r>
    <r>
      <rPr>
        <b/>
        <sz val="11"/>
        <color rgb="FFFF0000"/>
        <rFont val="Calibri"/>
      </rPr>
      <t>CVKspoluov</t>
    </r>
  </si>
  <si>
    <t>Celkové ročné náklady za Používané autobusovy</t>
  </si>
  <si>
    <t>Celkové náklady na autobus</t>
  </si>
  <si>
    <t xml:space="preserve">Celkové náklady na odpisy jedného autobusu a zariadení súvisiacich s prevádzkou MHD pevne inštalovaných v autobusoch </t>
  </si>
  <si>
    <t xml:space="preserve">Celkové náklady na leasingové splátky a splátky prenájmov autobusov a zariadení súvisiacich s prevádzkou MHD pevne inštalovaných v autobusoch </t>
  </si>
  <si>
    <t>CELKOVÁ Ročná hodnota ponuky</t>
  </si>
  <si>
    <r>
      <t xml:space="preserve">CPNAos = </t>
    </r>
    <r>
      <rPr>
        <sz val="11"/>
        <color theme="1"/>
        <rFont val="Calibri"/>
      </rPr>
      <t>Jednotková cena priamych nákladov na autobusy</t>
    </r>
  </si>
  <si>
    <t>Ročné náklady (1/10 z (r13+r14))</t>
  </si>
  <si>
    <r>
      <t xml:space="preserve">CPNAov = </t>
    </r>
    <r>
      <rPr>
        <sz val="11"/>
        <color theme="1"/>
        <rFont val="Calibri"/>
      </rPr>
      <t>Jednotková cena priamych nákladov na autobusy</t>
    </r>
  </si>
  <si>
    <t>CELKOVÝ východiskový počet Používaných vozidiel</t>
  </si>
  <si>
    <t>Zvolený pohon</t>
  </si>
  <si>
    <t>Z toho východiskový počet záložných vozidiel</t>
  </si>
  <si>
    <r>
      <rPr>
        <b/>
        <sz val="11"/>
        <color rgb="FFFF0000"/>
        <rFont val="Calibri"/>
      </rPr>
      <t xml:space="preserve">PVos = </t>
    </r>
    <r>
      <rPr>
        <sz val="11"/>
        <color theme="1"/>
        <rFont val="Calibri"/>
      </rPr>
      <t>Ponúkaný východiskový počet Používaných vozidiel</t>
    </r>
  </si>
  <si>
    <r>
      <rPr>
        <b/>
        <sz val="11"/>
        <color rgb="FFFF0000"/>
        <rFont val="Calibri"/>
      </rPr>
      <t xml:space="preserve">PVov = </t>
    </r>
    <r>
      <rPr>
        <sz val="11"/>
        <color theme="1"/>
        <rFont val="Calibri"/>
      </rPr>
      <t>Ponúkaný východiskový počet Používaných vozidiel</t>
    </r>
  </si>
  <si>
    <t>Východiskový počet vodičov</t>
  </si>
  <si>
    <t>Z toho počet Záložných vozidiel</t>
  </si>
  <si>
    <t xml:space="preserve">Priemerné mesačné náklady na priame mzdy a odvody jedného vodiča </t>
  </si>
  <si>
    <t>Identifikácia uchádzača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</si>
  <si>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</si>
  <si>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</si>
  <si>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</si>
  <si>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</si>
  <si>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</si>
  <si>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</si>
  <si>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</si>
  <si>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</si>
  <si>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r>
      <rPr>
        <b/>
        <sz val="10"/>
        <color theme="1"/>
        <rFont val="Calibri"/>
      </rPr>
      <t>pečiatka</t>
    </r>
    <r>
      <rPr>
        <sz val="10"/>
        <color theme="1"/>
        <rFont val="Calibri"/>
      </rPr>
      <t xml:space="preserve"> a </t>
    </r>
    <r>
      <rPr>
        <b/>
        <sz val="10"/>
        <color theme="1"/>
        <rFont val="Calibri"/>
      </rPr>
      <t xml:space="preserve">podpis oprávnenej osoby 
</t>
    </r>
    <r>
      <rPr>
        <sz val="10"/>
        <color theme="1"/>
        <rFont val="Calibri"/>
      </rPr>
      <t>uchádzača</t>
    </r>
  </si>
  <si>
    <t>Hodnota v EUR</t>
  </si>
  <si>
    <t>Hodnota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</si>
</sst>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0000"/>
    <numFmt numFmtId="166" formatCode="#,##0.00\ &quot;€&quot;"/>
    <numFmt numFmtId="167" formatCode="dd/mm/yy"/>
  </numFmts>
  <fonts count="18" x14ac:knownFonts="1">
    <font>
      <sz val="11"/>
      <color theme="1"/>
      <name val="Arial"/>
    </font>
    <font>
      <b/>
      <sz val="16"/>
      <color rgb="FF000000"/>
      <name val="Calibri"/>
    </font>
    <font>
      <b/>
      <sz val="14"/>
      <color rgb="FF000000"/>
      <name val="Calibri"/>
    </font>
    <font>
      <sz val="11"/>
      <name val="Arial"/>
    </font>
    <font>
      <sz val="11"/>
      <color theme="1"/>
      <name val="Calibri"/>
    </font>
    <font>
      <sz val="14"/>
      <color rgb="FFFF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2"/>
      <color rgb="FF000000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sz val="11"/>
      <color rgb="FFFF0000"/>
      <name val="Calibri"/>
    </font>
    <font>
      <sz val="12"/>
      <color theme="1"/>
      <name val="Calibri"/>
    </font>
    <font>
      <b/>
      <sz val="12"/>
      <color rgb="FFFF0000"/>
      <name val="Calibri"/>
    </font>
    <font>
      <b/>
      <sz val="10"/>
      <color theme="1"/>
      <name val="Calibri"/>
    </font>
    <font>
      <sz val="10"/>
      <color theme="1"/>
      <name val="Calibri"/>
    </font>
    <font>
      <b/>
      <sz val="11"/>
      <name val="Arial"/>
    </font>
    <font>
      <sz val="8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D8D8D8"/>
        <bgColor rgb="FFD8D8D8"/>
      </patternFill>
    </fill>
    <fill>
      <patternFill patternType="solid">
        <fgColor theme="5"/>
        <bgColor rgb="FFC0C0C0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2" borderId="1" xfId="0" applyFont="1" applyFill="1" applyBorder="1"/>
    <xf numFmtId="0" fontId="4" fillId="0" borderId="0" xfId="0" applyFont="1"/>
    <xf numFmtId="164" fontId="5" fillId="3" borderId="5" xfId="0" applyNumberFormat="1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0" xfId="0" applyFont="1"/>
    <xf numFmtId="0" fontId="8" fillId="0" borderId="0" xfId="0" applyFont="1"/>
    <xf numFmtId="0" fontId="6" fillId="5" borderId="5" xfId="0" applyFont="1" applyFill="1" applyBorder="1" applyAlignment="1">
      <alignment vertical="center"/>
    </xf>
    <xf numFmtId="0" fontId="6" fillId="5" borderId="5" xfId="0" applyFont="1" applyFill="1" applyBorder="1" applyAlignment="1">
      <alignment horizontal="center" vertical="center" wrapText="1"/>
    </xf>
    <xf numFmtId="0" fontId="4" fillId="6" borderId="5" xfId="0" applyFont="1" applyFill="1" applyBorder="1"/>
    <xf numFmtId="164" fontId="4" fillId="6" borderId="5" xfId="0" applyNumberFormat="1" applyFont="1" applyFill="1" applyBorder="1"/>
    <xf numFmtId="0" fontId="4" fillId="0" borderId="5" xfId="0" applyFont="1" applyBorder="1"/>
    <xf numFmtId="0" fontId="6" fillId="0" borderId="5" xfId="0" applyFont="1" applyBorder="1" applyAlignment="1">
      <alignment vertical="center"/>
    </xf>
    <xf numFmtId="165" fontId="4" fillId="3" borderId="5" xfId="0" applyNumberFormat="1" applyFont="1" applyFill="1" applyBorder="1" applyAlignment="1"/>
    <xf numFmtId="0" fontId="4" fillId="2" borderId="5" xfId="0" applyFont="1" applyFill="1" applyBorder="1"/>
    <xf numFmtId="0" fontId="6" fillId="2" borderId="5" xfId="0" applyFont="1" applyFill="1" applyBorder="1" applyAlignment="1">
      <alignment vertical="center"/>
    </xf>
    <xf numFmtId="165" fontId="4" fillId="2" borderId="5" xfId="0" applyNumberFormat="1" applyFont="1" applyFill="1" applyBorder="1"/>
    <xf numFmtId="165" fontId="4" fillId="3" borderId="5" xfId="0" applyNumberFormat="1" applyFont="1" applyFill="1" applyBorder="1"/>
    <xf numFmtId="166" fontId="4" fillId="6" borderId="5" xfId="0" applyNumberFormat="1" applyFont="1" applyFill="1" applyBorder="1"/>
    <xf numFmtId="166" fontId="4" fillId="0" borderId="0" xfId="0" applyNumberFormat="1" applyFont="1"/>
    <xf numFmtId="0" fontId="4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164" fontId="4" fillId="3" borderId="5" xfId="0" applyNumberFormat="1" applyFont="1" applyFill="1" applyBorder="1" applyAlignment="1">
      <alignment vertical="center"/>
    </xf>
    <xf numFmtId="166" fontId="10" fillId="6" borderId="5" xfId="0" applyNumberFormat="1" applyFont="1" applyFill="1" applyBorder="1"/>
    <xf numFmtId="0" fontId="11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164" fontId="4" fillId="2" borderId="5" xfId="0" applyNumberFormat="1" applyFont="1" applyFill="1" applyBorder="1"/>
    <xf numFmtId="164" fontId="13" fillId="2" borderId="5" xfId="0" applyNumberFormat="1" applyFont="1" applyFill="1" applyBorder="1" applyAlignment="1">
      <alignment horizontal="center"/>
    </xf>
    <xf numFmtId="0" fontId="4" fillId="3" borderId="5" xfId="0" applyFont="1" applyFill="1" applyBorder="1"/>
    <xf numFmtId="164" fontId="4" fillId="3" borderId="5" xfId="0" applyNumberFormat="1" applyFont="1" applyFill="1" applyBorder="1"/>
    <xf numFmtId="0" fontId="14" fillId="0" borderId="0" xfId="0" applyFont="1" applyAlignment="1">
      <alignment horizontal="right" wrapText="1"/>
    </xf>
    <xf numFmtId="49" fontId="14" fillId="0" borderId="0" xfId="0" applyNumberFormat="1" applyFont="1" applyAlignment="1">
      <alignment vertical="top" wrapText="1"/>
    </xf>
    <xf numFmtId="0" fontId="15" fillId="0" borderId="0" xfId="0" applyFont="1" applyAlignment="1">
      <alignment horizontal="right" wrapText="1"/>
    </xf>
    <xf numFmtId="49" fontId="15" fillId="0" borderId="0" xfId="0" applyNumberFormat="1" applyFont="1" applyAlignment="1">
      <alignment vertical="top" wrapText="1"/>
    </xf>
    <xf numFmtId="0" fontId="15" fillId="0" borderId="0" xfId="0" applyFont="1" applyAlignment="1">
      <alignment horizontal="left" wrapText="1"/>
    </xf>
    <xf numFmtId="49" fontId="15" fillId="0" borderId="0" xfId="0" applyNumberFormat="1" applyFont="1" applyAlignment="1">
      <alignment horizontal="center" wrapText="1"/>
    </xf>
    <xf numFmtId="3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49" fontId="15" fillId="0" borderId="0" xfId="0" applyNumberFormat="1" applyFont="1" applyAlignment="1">
      <alignment horizontal="center" vertical="top" wrapText="1"/>
    </xf>
    <xf numFmtId="3" fontId="15" fillId="0" borderId="0" xfId="0" applyNumberFormat="1" applyFont="1" applyAlignment="1">
      <alignment horizontal="center" vertical="top" wrapText="1"/>
    </xf>
    <xf numFmtId="0" fontId="2" fillId="2" borderId="2" xfId="0" applyFont="1" applyFill="1" applyBorder="1" applyAlignment="1">
      <alignment horizontal="left"/>
    </xf>
    <xf numFmtId="0" fontId="3" fillId="0" borderId="3" xfId="0" applyFont="1" applyBorder="1"/>
    <xf numFmtId="0" fontId="3" fillId="0" borderId="4" xfId="0" applyFont="1" applyBorder="1"/>
    <xf numFmtId="0" fontId="1" fillId="4" borderId="2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9" fillId="6" borderId="9" xfId="0" applyFont="1" applyFill="1" applyBorder="1" applyAlignment="1">
      <alignment horizontal="left" vertical="center" wrapText="1"/>
    </xf>
    <xf numFmtId="0" fontId="3" fillId="0" borderId="10" xfId="0" applyFont="1" applyBorder="1"/>
    <xf numFmtId="0" fontId="3" fillId="0" borderId="11" xfId="0" applyFont="1" applyBorder="1"/>
    <xf numFmtId="0" fontId="4" fillId="2" borderId="9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9" fillId="6" borderId="9" xfId="0" applyFont="1" applyFill="1" applyBorder="1" applyAlignment="1">
      <alignment horizontal="left"/>
    </xf>
    <xf numFmtId="0" fontId="12" fillId="2" borderId="9" xfId="0" applyFont="1" applyFill="1" applyBorder="1"/>
    <xf numFmtId="0" fontId="15" fillId="3" borderId="16" xfId="0" applyFont="1" applyFill="1" applyBorder="1" applyAlignment="1">
      <alignment horizontal="left" wrapText="1"/>
    </xf>
    <xf numFmtId="0" fontId="3" fillId="0" borderId="17" xfId="0" applyFont="1" applyBorder="1"/>
    <xf numFmtId="0" fontId="15" fillId="3" borderId="18" xfId="0" applyFont="1" applyFill="1" applyBorder="1" applyAlignment="1">
      <alignment horizontal="center" wrapText="1"/>
    </xf>
    <xf numFmtId="0" fontId="3" fillId="0" borderId="19" xfId="0" applyFont="1" applyBorder="1"/>
    <xf numFmtId="167" fontId="15" fillId="3" borderId="16" xfId="0" applyNumberFormat="1" applyFont="1" applyFill="1" applyBorder="1" applyAlignment="1">
      <alignment horizontal="center" wrapText="1"/>
    </xf>
    <xf numFmtId="0" fontId="15" fillId="3" borderId="20" xfId="0" applyFont="1" applyFill="1" applyBorder="1" applyAlignment="1">
      <alignment horizontal="center" vertical="top" wrapText="1"/>
    </xf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0" fillId="0" borderId="0" xfId="0" applyFont="1" applyAlignment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15" fillId="0" borderId="9" xfId="0" applyFont="1" applyBorder="1" applyAlignment="1">
      <alignment horizontal="center" vertical="top" wrapText="1"/>
    </xf>
    <xf numFmtId="0" fontId="15" fillId="3" borderId="14" xfId="0" applyFont="1" applyFill="1" applyBorder="1" applyAlignment="1">
      <alignment horizontal="left" wrapText="1"/>
    </xf>
    <xf numFmtId="0" fontId="3" fillId="0" borderId="15" xfId="0" applyFont="1" applyBorder="1"/>
    <xf numFmtId="0" fontId="14" fillId="3" borderId="9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left" wrapText="1"/>
    </xf>
    <xf numFmtId="0" fontId="3" fillId="0" borderId="13" xfId="0" applyFont="1" applyBorder="1"/>
    <xf numFmtId="0" fontId="6" fillId="7" borderId="5" xfId="0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abSelected="1" topLeftCell="A10" zoomScale="64" workbookViewId="0">
      <selection activeCell="H28" sqref="H28"/>
    </sheetView>
  </sheetViews>
  <sheetFormatPr defaultColWidth="12.59765625" defaultRowHeight="15" customHeight="1" x14ac:dyDescent="0.25"/>
  <cols>
    <col min="1" max="1" width="22.59765625" customWidth="1"/>
    <col min="2" max="2" width="21.19921875" customWidth="1"/>
    <col min="3" max="3" width="15.69921875" customWidth="1"/>
    <col min="4" max="4" width="13.8984375" customWidth="1"/>
    <col min="5" max="5" width="8.19921875" customWidth="1"/>
    <col min="6" max="6" width="10.3984375" customWidth="1"/>
    <col min="7" max="7" width="40.5" customWidth="1"/>
    <col min="8" max="8" width="40" customWidth="1"/>
    <col min="9" max="9" width="20.8984375" customWidth="1"/>
    <col min="10" max="10" width="5" customWidth="1"/>
    <col min="11" max="11" width="10.3984375" customWidth="1"/>
    <col min="12" max="12" width="37.5" customWidth="1"/>
    <col min="13" max="13" width="40" customWidth="1"/>
    <col min="14" max="14" width="20.8984375" customWidth="1"/>
    <col min="15" max="26" width="7.59765625" customWidth="1"/>
  </cols>
  <sheetData>
    <row r="1" spans="1:26" ht="21" x14ac:dyDescent="0.4">
      <c r="A1" s="1" t="s">
        <v>0</v>
      </c>
      <c r="B1" s="44" t="s">
        <v>1</v>
      </c>
      <c r="C1" s="45"/>
      <c r="D1" s="46"/>
      <c r="E1" s="2"/>
      <c r="F1" s="3"/>
      <c r="G1" s="4" t="s">
        <v>2</v>
      </c>
      <c r="H1" s="5"/>
      <c r="I1" s="6"/>
      <c r="J1" s="6"/>
      <c r="K1" s="6"/>
      <c r="L1" s="7"/>
      <c r="M1" s="6"/>
      <c r="N1" s="6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6" x14ac:dyDescent="0.3">
      <c r="A2" s="2"/>
      <c r="B2" s="2"/>
      <c r="C2" s="2"/>
      <c r="D2" s="2"/>
      <c r="E2" s="2"/>
      <c r="F2" s="6"/>
      <c r="G2" s="7"/>
      <c r="H2" s="6"/>
      <c r="I2" s="6"/>
      <c r="J2" s="6"/>
      <c r="K2" s="6"/>
      <c r="L2" s="7"/>
      <c r="M2" s="6"/>
      <c r="N2" s="6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x14ac:dyDescent="0.4">
      <c r="A3" s="2"/>
      <c r="B3" s="2"/>
      <c r="C3" s="2"/>
      <c r="D3" s="2"/>
      <c r="E3" s="2"/>
      <c r="F3" s="6" t="s">
        <v>3</v>
      </c>
      <c r="G3" s="47" t="s">
        <v>4</v>
      </c>
      <c r="H3" s="45"/>
      <c r="I3" s="46"/>
      <c r="J3" s="6"/>
      <c r="K3" s="6" t="s">
        <v>5</v>
      </c>
      <c r="L3" s="47" t="s">
        <v>6</v>
      </c>
      <c r="M3" s="45"/>
      <c r="N3" s="4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6" x14ac:dyDescent="0.3">
      <c r="A4" s="2"/>
      <c r="B4" s="2"/>
      <c r="C4" s="2"/>
      <c r="D4" s="2"/>
      <c r="E4" s="2"/>
      <c r="F4" s="6"/>
      <c r="G4" s="7"/>
      <c r="H4" s="6"/>
      <c r="I4" s="6"/>
      <c r="J4" s="6"/>
      <c r="K4" s="6"/>
      <c r="L4" s="7"/>
      <c r="M4" s="6"/>
      <c r="N4" s="6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9.4" customHeight="1" x14ac:dyDescent="0.3">
      <c r="A5" s="2"/>
      <c r="B5" s="2"/>
      <c r="C5" s="2"/>
      <c r="D5" s="2"/>
      <c r="E5" s="2"/>
      <c r="F5" s="8" t="s">
        <v>7</v>
      </c>
      <c r="G5" s="8" t="s">
        <v>8</v>
      </c>
      <c r="H5" s="8" t="s">
        <v>9</v>
      </c>
      <c r="I5" s="9" t="s">
        <v>10</v>
      </c>
      <c r="J5" s="2"/>
      <c r="K5" s="8" t="s">
        <v>7</v>
      </c>
      <c r="L5" s="8" t="s">
        <v>8</v>
      </c>
      <c r="M5" s="8" t="s">
        <v>9</v>
      </c>
      <c r="N5" s="9" t="s">
        <v>10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48" t="s">
        <v>11</v>
      </c>
      <c r="B6" s="10" t="s">
        <v>12</v>
      </c>
      <c r="C6" s="10"/>
      <c r="D6" s="11">
        <v>1780000</v>
      </c>
      <c r="E6" s="2"/>
      <c r="F6" s="12"/>
      <c r="G6" s="13" t="s">
        <v>13</v>
      </c>
      <c r="H6" s="5"/>
      <c r="I6" s="14">
        <v>0</v>
      </c>
      <c r="J6" s="2"/>
      <c r="K6" s="12"/>
      <c r="L6" s="13" t="s">
        <v>13</v>
      </c>
      <c r="M6" s="5"/>
      <c r="N6" s="14">
        <v>0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3">
      <c r="A7" s="49"/>
      <c r="B7" s="10" t="s">
        <v>14</v>
      </c>
      <c r="C7" s="10"/>
      <c r="D7" s="11">
        <v>120000</v>
      </c>
      <c r="E7" s="2"/>
      <c r="F7" s="12"/>
      <c r="G7" s="13" t="s">
        <v>15</v>
      </c>
      <c r="H7" s="5"/>
      <c r="I7" s="14">
        <v>0</v>
      </c>
      <c r="J7" s="2"/>
      <c r="K7" s="12"/>
      <c r="L7" s="13" t="s">
        <v>16</v>
      </c>
      <c r="M7" s="5"/>
      <c r="N7" s="14">
        <v>0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3">
      <c r="A8" s="50"/>
      <c r="B8" s="10" t="s">
        <v>17</v>
      </c>
      <c r="C8" s="10"/>
      <c r="D8" s="11">
        <v>1900000</v>
      </c>
      <c r="E8" s="2"/>
      <c r="F8" s="12"/>
      <c r="G8" s="13" t="s">
        <v>18</v>
      </c>
      <c r="H8" s="5"/>
      <c r="I8" s="14">
        <v>0</v>
      </c>
      <c r="J8" s="2"/>
      <c r="K8" s="12"/>
      <c r="L8" s="13" t="s">
        <v>19</v>
      </c>
      <c r="M8" s="5"/>
      <c r="N8" s="14">
        <v>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3">
      <c r="A9" s="2"/>
      <c r="B9" s="2"/>
      <c r="C9" s="2"/>
      <c r="D9" s="2"/>
      <c r="E9" s="2"/>
      <c r="F9" s="15">
        <v>1</v>
      </c>
      <c r="G9" s="15" t="s">
        <v>20</v>
      </c>
      <c r="H9" s="16" t="s">
        <v>21</v>
      </c>
      <c r="I9" s="17">
        <f>I6+I7+I8</f>
        <v>0</v>
      </c>
      <c r="J9" s="2"/>
      <c r="K9" s="15">
        <v>1</v>
      </c>
      <c r="L9" s="15" t="s">
        <v>22</v>
      </c>
      <c r="M9" s="16" t="s">
        <v>21</v>
      </c>
      <c r="N9" s="17">
        <f>N6+N7+N8</f>
        <v>0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4" x14ac:dyDescent="0.3">
      <c r="A10" s="2"/>
      <c r="B10" s="2"/>
      <c r="C10" s="2"/>
      <c r="D10" s="2"/>
      <c r="E10" s="2"/>
      <c r="F10" s="12">
        <v>2</v>
      </c>
      <c r="G10" s="5" t="s">
        <v>23</v>
      </c>
      <c r="H10" s="5" t="s">
        <v>24</v>
      </c>
      <c r="I10" s="18">
        <v>0</v>
      </c>
      <c r="J10" s="2"/>
      <c r="K10" s="12">
        <v>2</v>
      </c>
      <c r="L10" s="5" t="s">
        <v>23</v>
      </c>
      <c r="M10" s="5" t="s">
        <v>24</v>
      </c>
      <c r="N10" s="18">
        <v>0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4" x14ac:dyDescent="0.3">
      <c r="A11" s="2"/>
      <c r="B11" s="2"/>
      <c r="C11" s="2"/>
      <c r="D11" s="2"/>
      <c r="E11" s="2"/>
      <c r="F11" s="12">
        <v>3</v>
      </c>
      <c r="G11" s="5" t="s">
        <v>23</v>
      </c>
      <c r="H11" s="5" t="s">
        <v>25</v>
      </c>
      <c r="I11" s="18">
        <v>0</v>
      </c>
      <c r="J11" s="2"/>
      <c r="K11" s="12">
        <v>3</v>
      </c>
      <c r="L11" s="5" t="s">
        <v>23</v>
      </c>
      <c r="M11" s="5" t="s">
        <v>25</v>
      </c>
      <c r="N11" s="18">
        <v>0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4" x14ac:dyDescent="0.3">
      <c r="A12" s="2"/>
      <c r="B12" s="2"/>
      <c r="C12" s="2"/>
      <c r="D12" s="2"/>
      <c r="E12" s="2"/>
      <c r="F12" s="15"/>
      <c r="G12" s="15" t="s">
        <v>26</v>
      </c>
      <c r="H12" s="16"/>
      <c r="I12" s="17">
        <f>SUM(I10:I11)</f>
        <v>0</v>
      </c>
      <c r="J12" s="2"/>
      <c r="K12" s="15"/>
      <c r="L12" s="15" t="s">
        <v>27</v>
      </c>
      <c r="M12" s="16"/>
      <c r="N12" s="17">
        <f>SUM(N10:N11)</f>
        <v>0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2"/>
      <c r="B13" s="2"/>
      <c r="C13" s="2"/>
      <c r="D13" s="2"/>
      <c r="E13" s="2"/>
      <c r="F13" s="12">
        <v>4</v>
      </c>
      <c r="G13" s="5" t="s">
        <v>28</v>
      </c>
      <c r="H13" s="5" t="s">
        <v>29</v>
      </c>
      <c r="I13" s="18">
        <v>0</v>
      </c>
      <c r="J13" s="2"/>
      <c r="K13" s="12">
        <v>4</v>
      </c>
      <c r="L13" s="5" t="s">
        <v>28</v>
      </c>
      <c r="M13" s="5" t="s">
        <v>29</v>
      </c>
      <c r="N13" s="18">
        <v>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2"/>
      <c r="B14" s="2"/>
      <c r="C14" s="2"/>
      <c r="D14" s="2"/>
      <c r="E14" s="2"/>
      <c r="F14" s="12">
        <v>5</v>
      </c>
      <c r="G14" s="5" t="s">
        <v>28</v>
      </c>
      <c r="H14" s="5" t="s">
        <v>30</v>
      </c>
      <c r="I14" s="18">
        <v>0</v>
      </c>
      <c r="J14" s="2"/>
      <c r="K14" s="12">
        <v>5</v>
      </c>
      <c r="L14" s="5" t="s">
        <v>28</v>
      </c>
      <c r="M14" s="5" t="s">
        <v>30</v>
      </c>
      <c r="N14" s="18">
        <v>0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2"/>
      <c r="B15" s="2"/>
      <c r="C15" s="2"/>
      <c r="D15" s="2"/>
      <c r="E15" s="2"/>
      <c r="F15" s="12">
        <v>6</v>
      </c>
      <c r="G15" s="5" t="s">
        <v>28</v>
      </c>
      <c r="H15" s="5" t="s">
        <v>31</v>
      </c>
      <c r="I15" s="18">
        <v>0</v>
      </c>
      <c r="J15" s="2"/>
      <c r="K15" s="12">
        <v>6</v>
      </c>
      <c r="L15" s="5" t="s">
        <v>28</v>
      </c>
      <c r="M15" s="5" t="s">
        <v>31</v>
      </c>
      <c r="N15" s="18">
        <v>0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2"/>
      <c r="B16" s="2"/>
      <c r="C16" s="2"/>
      <c r="D16" s="2"/>
      <c r="E16" s="2"/>
      <c r="F16" s="12">
        <v>7</v>
      </c>
      <c r="G16" s="5" t="s">
        <v>28</v>
      </c>
      <c r="H16" s="5" t="s">
        <v>32</v>
      </c>
      <c r="I16" s="18">
        <v>0</v>
      </c>
      <c r="J16" s="2"/>
      <c r="K16" s="12">
        <v>7</v>
      </c>
      <c r="L16" s="5" t="s">
        <v>28</v>
      </c>
      <c r="M16" s="5" t="s">
        <v>32</v>
      </c>
      <c r="N16" s="18">
        <v>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 x14ac:dyDescent="0.3">
      <c r="A17" s="2"/>
      <c r="B17" s="2"/>
      <c r="C17" s="2"/>
      <c r="D17" s="2"/>
      <c r="E17" s="2"/>
      <c r="F17" s="15"/>
      <c r="G17" s="15" t="s">
        <v>33</v>
      </c>
      <c r="H17" s="16"/>
      <c r="I17" s="17">
        <f>SUM(I13:I16)</f>
        <v>0</v>
      </c>
      <c r="J17" s="2"/>
      <c r="K17" s="15"/>
      <c r="L17" s="15" t="s">
        <v>34</v>
      </c>
      <c r="M17" s="16"/>
      <c r="N17" s="17">
        <f>SUM(N13:N16)</f>
        <v>0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3">
      <c r="A18" s="2"/>
      <c r="B18" s="2"/>
      <c r="C18" s="2"/>
      <c r="D18" s="2"/>
      <c r="E18" s="2"/>
      <c r="F18" s="12">
        <v>8</v>
      </c>
      <c r="G18" s="5" t="s">
        <v>35</v>
      </c>
      <c r="H18" s="5" t="s">
        <v>24</v>
      </c>
      <c r="I18" s="18">
        <v>0</v>
      </c>
      <c r="J18" s="2"/>
      <c r="K18" s="12">
        <v>8</v>
      </c>
      <c r="L18" s="5" t="s">
        <v>35</v>
      </c>
      <c r="M18" s="5" t="s">
        <v>24</v>
      </c>
      <c r="N18" s="18">
        <v>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3">
      <c r="A19" s="48" t="s">
        <v>36</v>
      </c>
      <c r="B19" s="10" t="s">
        <v>12</v>
      </c>
      <c r="C19" s="10"/>
      <c r="D19" s="19">
        <f>+D6*I24</f>
        <v>0</v>
      </c>
      <c r="E19" s="2"/>
      <c r="F19" s="12">
        <v>9</v>
      </c>
      <c r="G19" s="5" t="s">
        <v>35</v>
      </c>
      <c r="H19" s="5" t="s">
        <v>25</v>
      </c>
      <c r="I19" s="18">
        <v>0</v>
      </c>
      <c r="J19" s="2"/>
      <c r="K19" s="12">
        <v>9</v>
      </c>
      <c r="L19" s="5" t="s">
        <v>35</v>
      </c>
      <c r="M19" s="5" t="s">
        <v>25</v>
      </c>
      <c r="N19" s="18">
        <v>0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 x14ac:dyDescent="0.3">
      <c r="A20" s="49"/>
      <c r="B20" s="10" t="s">
        <v>14</v>
      </c>
      <c r="C20" s="10"/>
      <c r="D20" s="19">
        <f>+D7*N24</f>
        <v>0</v>
      </c>
      <c r="E20" s="2"/>
      <c r="F20" s="12">
        <v>10</v>
      </c>
      <c r="G20" s="5" t="s">
        <v>37</v>
      </c>
      <c r="H20" s="13" t="s">
        <v>38</v>
      </c>
      <c r="I20" s="18">
        <v>0</v>
      </c>
      <c r="J20" s="2"/>
      <c r="K20" s="12">
        <v>10</v>
      </c>
      <c r="L20" s="5" t="s">
        <v>37</v>
      </c>
      <c r="M20" s="13" t="s">
        <v>39</v>
      </c>
      <c r="N20" s="18">
        <v>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 x14ac:dyDescent="0.3">
      <c r="A21" s="50"/>
      <c r="B21" s="10" t="s">
        <v>17</v>
      </c>
      <c r="C21" s="10"/>
      <c r="D21" s="19">
        <f>SUM(D19:D20)</f>
        <v>0</v>
      </c>
      <c r="E21" s="2"/>
      <c r="F21" s="12">
        <v>11</v>
      </c>
      <c r="G21" s="5" t="s">
        <v>37</v>
      </c>
      <c r="H21" s="5" t="s">
        <v>40</v>
      </c>
      <c r="I21" s="18">
        <v>0</v>
      </c>
      <c r="J21" s="2"/>
      <c r="K21" s="12">
        <v>11</v>
      </c>
      <c r="L21" s="5" t="s">
        <v>37</v>
      </c>
      <c r="M21" s="5" t="s">
        <v>40</v>
      </c>
      <c r="N21" s="18">
        <v>0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 x14ac:dyDescent="0.3">
      <c r="A22" s="2"/>
      <c r="B22" s="2"/>
      <c r="C22" s="2"/>
      <c r="D22" s="20"/>
      <c r="E22" s="2"/>
      <c r="F22" s="15"/>
      <c r="G22" s="15" t="s">
        <v>41</v>
      </c>
      <c r="H22" s="16"/>
      <c r="I22" s="17">
        <f>SUM(I18:I21)</f>
        <v>0</v>
      </c>
      <c r="J22" s="2"/>
      <c r="K22" s="15"/>
      <c r="L22" s="15" t="s">
        <v>42</v>
      </c>
      <c r="M22" s="16"/>
      <c r="N22" s="17">
        <f>SUM(N18:N21)</f>
        <v>0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 x14ac:dyDescent="0.3">
      <c r="A23" s="2"/>
      <c r="B23" s="2"/>
      <c r="C23" s="2"/>
      <c r="D23" s="20"/>
      <c r="E23" s="2"/>
      <c r="F23" s="12">
        <v>12</v>
      </c>
      <c r="G23" s="5" t="s">
        <v>43</v>
      </c>
      <c r="H23" s="5" t="s">
        <v>44</v>
      </c>
      <c r="I23" s="18">
        <v>0</v>
      </c>
      <c r="J23" s="2"/>
      <c r="K23" s="12">
        <v>12</v>
      </c>
      <c r="L23" s="5" t="s">
        <v>45</v>
      </c>
      <c r="M23" s="5" t="s">
        <v>44</v>
      </c>
      <c r="N23" s="18">
        <v>0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2"/>
      <c r="B24" s="2"/>
      <c r="C24" s="2"/>
      <c r="D24" s="20"/>
      <c r="E24" s="2"/>
      <c r="F24" s="15"/>
      <c r="G24" s="16" t="s">
        <v>46</v>
      </c>
      <c r="H24" s="15"/>
      <c r="I24" s="17">
        <f>I9+I12+I17+I22+I23</f>
        <v>0</v>
      </c>
      <c r="J24" s="2"/>
      <c r="K24" s="15"/>
      <c r="L24" s="16" t="s">
        <v>47</v>
      </c>
      <c r="M24" s="15"/>
      <c r="N24" s="17">
        <f>N9+N12+N17+N22+N23</f>
        <v>0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">
      <c r="A25" s="21"/>
      <c r="B25" s="21"/>
      <c r="C25" s="21"/>
      <c r="D25" s="22"/>
      <c r="E25" s="21"/>
      <c r="F25" s="2"/>
      <c r="G25" s="2"/>
      <c r="H25" s="2"/>
      <c r="I25" s="2"/>
      <c r="J25" s="2"/>
      <c r="K25" s="2"/>
      <c r="L25" s="2"/>
      <c r="M25" s="2"/>
      <c r="N25" s="2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75" customHeight="1" x14ac:dyDescent="0.3">
      <c r="A26" s="21"/>
      <c r="B26" s="21"/>
      <c r="C26" s="21"/>
      <c r="D26" s="22"/>
      <c r="E26" s="21"/>
      <c r="F26" s="2"/>
      <c r="G26" s="2"/>
      <c r="H26" s="2"/>
      <c r="I26" s="2"/>
      <c r="J26" s="2"/>
      <c r="K26" s="2"/>
      <c r="L26" s="2"/>
      <c r="M26" s="2"/>
      <c r="N26" s="2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36" customHeight="1" x14ac:dyDescent="0.3">
      <c r="A27" s="48" t="s">
        <v>48</v>
      </c>
      <c r="B27" s="10" t="s">
        <v>12</v>
      </c>
      <c r="C27" s="10"/>
      <c r="D27" s="19">
        <f>+I35*I30</f>
        <v>0</v>
      </c>
      <c r="E27" s="2"/>
      <c r="F27" s="8" t="s">
        <v>7</v>
      </c>
      <c r="G27" s="8" t="s">
        <v>8</v>
      </c>
      <c r="H27" s="8" t="s">
        <v>9</v>
      </c>
      <c r="I27" s="78" t="s">
        <v>74</v>
      </c>
      <c r="J27" s="2"/>
      <c r="K27" s="8" t="s">
        <v>7</v>
      </c>
      <c r="L27" s="8" t="s">
        <v>8</v>
      </c>
      <c r="M27" s="8" t="s">
        <v>9</v>
      </c>
      <c r="N27" s="78" t="s">
        <v>75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50.25" customHeight="1" x14ac:dyDescent="0.3">
      <c r="A28" s="49"/>
      <c r="B28" s="10" t="s">
        <v>14</v>
      </c>
      <c r="C28" s="10"/>
      <c r="D28" s="19">
        <f>+N35*N30</f>
        <v>0</v>
      </c>
      <c r="E28" s="2"/>
      <c r="F28" s="23">
        <v>13</v>
      </c>
      <c r="G28" s="23" t="s">
        <v>49</v>
      </c>
      <c r="H28" s="24" t="s">
        <v>50</v>
      </c>
      <c r="I28" s="25">
        <v>0</v>
      </c>
      <c r="J28" s="21"/>
      <c r="K28" s="23">
        <v>13</v>
      </c>
      <c r="L28" s="23" t="s">
        <v>49</v>
      </c>
      <c r="M28" s="24" t="s">
        <v>50</v>
      </c>
      <c r="N28" s="25">
        <v>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50.25" customHeight="1" x14ac:dyDescent="0.3">
      <c r="A29" s="50"/>
      <c r="B29" s="10" t="s">
        <v>17</v>
      </c>
      <c r="C29" s="10"/>
      <c r="D29" s="19">
        <f>SUM(D27:D28)</f>
        <v>0</v>
      </c>
      <c r="E29" s="2"/>
      <c r="F29" s="23">
        <v>14</v>
      </c>
      <c r="G29" s="23" t="s">
        <v>49</v>
      </c>
      <c r="H29" s="24" t="s">
        <v>51</v>
      </c>
      <c r="I29" s="25">
        <v>0</v>
      </c>
      <c r="J29" s="21"/>
      <c r="K29" s="23">
        <v>14</v>
      </c>
      <c r="L29" s="23" t="s">
        <v>49</v>
      </c>
      <c r="M29" s="24" t="s">
        <v>51</v>
      </c>
      <c r="N29" s="25">
        <v>0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8.8" customHeight="1" x14ac:dyDescent="0.3">
      <c r="A30" s="51" t="s">
        <v>52</v>
      </c>
      <c r="B30" s="52"/>
      <c r="C30" s="53"/>
      <c r="D30" s="26">
        <f>+D29+D21</f>
        <v>0</v>
      </c>
      <c r="E30" s="2"/>
      <c r="F30" s="15"/>
      <c r="G30" s="27" t="s">
        <v>53</v>
      </c>
      <c r="H30" s="28" t="s">
        <v>54</v>
      </c>
      <c r="I30" s="29">
        <f>+ROUND((I28+I29)/10,0)</f>
        <v>0</v>
      </c>
      <c r="J30" s="2"/>
      <c r="K30" s="15"/>
      <c r="L30" s="27" t="s">
        <v>55</v>
      </c>
      <c r="M30" s="28" t="s">
        <v>54</v>
      </c>
      <c r="N30" s="29">
        <f>+ROUND((N28+N29)/10,0)</f>
        <v>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5">
      <c r="A32" s="56" t="s">
        <v>56</v>
      </c>
      <c r="B32" s="52"/>
      <c r="C32" s="53"/>
      <c r="D32" s="11">
        <f t="shared" ref="D32:D33" si="0">+I35+N35</f>
        <v>43</v>
      </c>
      <c r="E32" s="2"/>
      <c r="F32" s="57" t="s">
        <v>57</v>
      </c>
      <c r="G32" s="53"/>
      <c r="H32" s="28"/>
      <c r="I32" s="30" t="str">
        <f>IF(AND(I6&gt;0,(I7+I8)=0),"CNG",IF(AND(I6=0,(I7+I8)&gt;0),"El. energia","Doplnte cenu za PHM"))</f>
        <v>Doplnte cenu za PHM</v>
      </c>
      <c r="J32" s="2"/>
      <c r="K32" s="57" t="s">
        <v>57</v>
      </c>
      <c r="L32" s="53"/>
      <c r="M32" s="28"/>
      <c r="N32" s="30" t="str">
        <f>IF(AND(N6&gt;0,(N7+N8)=0),"CNG",IF(AND(N6=0,(N7+N8)&gt;0),"El. energia","Doplnte cenu za PHM"))</f>
        <v>Doplnte cenu za PHM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5">
      <c r="A33" s="56" t="s">
        <v>58</v>
      </c>
      <c r="B33" s="52"/>
      <c r="C33" s="53"/>
      <c r="D33" s="11">
        <f t="shared" si="0"/>
        <v>3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2"/>
      <c r="B35" s="2"/>
      <c r="C35" s="2"/>
      <c r="D35" s="2"/>
      <c r="E35" s="2"/>
      <c r="F35" s="15">
        <v>15</v>
      </c>
      <c r="G35" s="54" t="s">
        <v>59</v>
      </c>
      <c r="H35" s="53"/>
      <c r="I35" s="31">
        <v>38</v>
      </c>
      <c r="J35" s="2"/>
      <c r="K35" s="15">
        <v>15</v>
      </c>
      <c r="L35" s="54" t="s">
        <v>60</v>
      </c>
      <c r="M35" s="53"/>
      <c r="N35" s="31">
        <v>5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51" t="s">
        <v>61</v>
      </c>
      <c r="B36" s="52"/>
      <c r="C36" s="53"/>
      <c r="D36" s="32"/>
      <c r="E36" s="2"/>
      <c r="F36" s="12">
        <v>16</v>
      </c>
      <c r="G36" s="55" t="s">
        <v>62</v>
      </c>
      <c r="H36" s="53"/>
      <c r="I36" s="31">
        <v>2</v>
      </c>
      <c r="J36" s="2"/>
      <c r="K36" s="12">
        <v>16</v>
      </c>
      <c r="L36" s="55" t="s">
        <v>62</v>
      </c>
      <c r="M36" s="53"/>
      <c r="N36" s="31">
        <v>1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4.5" customHeight="1" x14ac:dyDescent="0.3">
      <c r="A37" s="51" t="s">
        <v>63</v>
      </c>
      <c r="B37" s="52"/>
      <c r="C37" s="53"/>
      <c r="D37" s="3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2"/>
      <c r="B41" s="75" t="s">
        <v>64</v>
      </c>
      <c r="C41" s="5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33" t="s">
        <v>65</v>
      </c>
      <c r="B42" s="76"/>
      <c r="C42" s="77"/>
      <c r="D42" s="34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35" t="s">
        <v>66</v>
      </c>
      <c r="B43" s="73"/>
      <c r="C43" s="74"/>
      <c r="D43" s="36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35" t="s">
        <v>67</v>
      </c>
      <c r="B44" s="73"/>
      <c r="C44" s="74"/>
      <c r="D44" s="36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35" t="s">
        <v>68</v>
      </c>
      <c r="B45" s="73"/>
      <c r="C45" s="74"/>
      <c r="D45" s="36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35" t="s">
        <v>69</v>
      </c>
      <c r="B46" s="73"/>
      <c r="C46" s="74"/>
      <c r="D46" s="36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35" t="s">
        <v>70</v>
      </c>
      <c r="B47" s="58"/>
      <c r="C47" s="59"/>
      <c r="D47" s="36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37"/>
      <c r="B48" s="37"/>
      <c r="C48" s="38"/>
      <c r="D48" s="39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35" t="s">
        <v>71</v>
      </c>
      <c r="B49" s="60"/>
      <c r="C49" s="61"/>
      <c r="D49" s="39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35" t="s">
        <v>72</v>
      </c>
      <c r="B50" s="62"/>
      <c r="C50" s="59"/>
      <c r="D50" s="39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40"/>
      <c r="B51" s="41"/>
      <c r="C51" s="42"/>
      <c r="D51" s="4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40"/>
      <c r="B52" s="63"/>
      <c r="C52" s="64"/>
      <c r="D52" s="65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40"/>
      <c r="B53" s="66"/>
      <c r="C53" s="67"/>
      <c r="D53" s="68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40"/>
      <c r="B54" s="69"/>
      <c r="C54" s="70"/>
      <c r="D54" s="71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40"/>
      <c r="B55" s="72" t="s">
        <v>73</v>
      </c>
      <c r="C55" s="52"/>
      <c r="D55" s="5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</sheetData>
  <mergeCells count="28">
    <mergeCell ref="B45:C45"/>
    <mergeCell ref="B46:C46"/>
    <mergeCell ref="A37:C37"/>
    <mergeCell ref="B41:C41"/>
    <mergeCell ref="B42:C42"/>
    <mergeCell ref="B43:C43"/>
    <mergeCell ref="B44:C44"/>
    <mergeCell ref="B47:C47"/>
    <mergeCell ref="B49:C49"/>
    <mergeCell ref="B50:C50"/>
    <mergeCell ref="B52:D54"/>
    <mergeCell ref="B55:D55"/>
    <mergeCell ref="A27:A29"/>
    <mergeCell ref="A30:C30"/>
    <mergeCell ref="L35:M35"/>
    <mergeCell ref="L36:M36"/>
    <mergeCell ref="A32:C32"/>
    <mergeCell ref="F32:G32"/>
    <mergeCell ref="K32:L32"/>
    <mergeCell ref="A33:C33"/>
    <mergeCell ref="G35:H35"/>
    <mergeCell ref="A36:C36"/>
    <mergeCell ref="G36:H36"/>
    <mergeCell ref="B1:D1"/>
    <mergeCell ref="G3:I3"/>
    <mergeCell ref="L3:N3"/>
    <mergeCell ref="A6:A8"/>
    <mergeCell ref="A19:A2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Ponuka</vt:lpstr>
      <vt:lpstr>Ponuka!_Hlk44536310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turcanova</dc:creator>
  <cp:lastModifiedBy>Marcela T.</cp:lastModifiedBy>
  <dcterms:created xsi:type="dcterms:W3CDTF">2020-07-14T19:54:00Z</dcterms:created>
  <dcterms:modified xsi:type="dcterms:W3CDTF">2021-03-30T14:11:02Z</dcterms:modified>
</cp:coreProperties>
</file>