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10" yWindow="65506" windowWidth="14430" windowHeight="12375" activeTab="0"/>
  </bookViews>
  <sheets>
    <sheet name="EPS" sheetId="1" r:id="rId1"/>
  </sheets>
  <definedNames>
    <definedName name="_xlnm.Print_Area" localSheetId="0">'EPS'!$A$1:$H$125</definedName>
  </definedNames>
  <calcPr fullCalcOnLoad="1"/>
</workbook>
</file>

<file path=xl/sharedStrings.xml><?xml version="1.0" encoding="utf-8"?>
<sst xmlns="http://schemas.openxmlformats.org/spreadsheetml/2006/main" count="328" uniqueCount="188">
  <si>
    <t xml:space="preserve">IČO: </t>
  </si>
  <si>
    <t xml:space="preserve">JKSO: </t>
  </si>
  <si>
    <t>P.Č.</t>
  </si>
  <si>
    <t>Kód položky</t>
  </si>
  <si>
    <t>Popis</t>
  </si>
  <si>
    <t>MJ</t>
  </si>
  <si>
    <t>Množstvo celkom</t>
  </si>
  <si>
    <t>Cena celkom</t>
  </si>
  <si>
    <t>ks</t>
  </si>
  <si>
    <t>súb</t>
  </si>
  <si>
    <t>hod</t>
  </si>
  <si>
    <t>m</t>
  </si>
  <si>
    <t>22-M.eps</t>
  </si>
  <si>
    <t>Elektrická požiarna signalizácia</t>
  </si>
  <si>
    <t>ps-eps001</t>
  </si>
  <si>
    <t>ps-eps003</t>
  </si>
  <si>
    <t>ps-eps011</t>
  </si>
  <si>
    <t>ps-eps012</t>
  </si>
  <si>
    <t>ps-eps013</t>
  </si>
  <si>
    <t>ps-eps014</t>
  </si>
  <si>
    <t>ps-eps015</t>
  </si>
  <si>
    <t>ps-eps016</t>
  </si>
  <si>
    <t>ps-eps017</t>
  </si>
  <si>
    <t>ps-eps018</t>
  </si>
  <si>
    <t>ps-eps019</t>
  </si>
  <si>
    <t>ps-eps022</t>
  </si>
  <si>
    <t>ps-eps023</t>
  </si>
  <si>
    <t>ps-eps024</t>
  </si>
  <si>
    <t>ps-eps028</t>
  </si>
  <si>
    <t xml:space="preserve">Značenie hlásičov a modulov  </t>
  </si>
  <si>
    <t xml:space="preserve">Meranie po úsekoch  </t>
  </si>
  <si>
    <t xml:space="preserve">Pripojenie a preskúšanie ovládaného zariadenia </t>
  </si>
  <si>
    <t xml:space="preserve">Oživenie, odskúšanie, overenie bodov </t>
  </si>
  <si>
    <t xml:space="preserve"> </t>
  </si>
  <si>
    <t>Montáž ústredne</t>
  </si>
  <si>
    <t>Montáž hlásiča</t>
  </si>
  <si>
    <t>Montáž tlačidlového hlásiča</t>
  </si>
  <si>
    <t>Montážne práce</t>
  </si>
  <si>
    <t>Spracoval: ing.Kažimír</t>
  </si>
  <si>
    <t>Značenie trasy vedenie</t>
  </si>
  <si>
    <t>Prieraz do steny do 15cm</t>
  </si>
  <si>
    <t>Montáž akumulátora do skrinky</t>
  </si>
  <si>
    <t>Kábelová forma   do 2x2</t>
  </si>
  <si>
    <t>Montáž sirénky</t>
  </si>
  <si>
    <t>Dodávka materiálu</t>
  </si>
  <si>
    <t>Drobný montážny materiál (0,5% z dod.materiálu )</t>
  </si>
  <si>
    <t>A :</t>
  </si>
  <si>
    <t>Dodávka spolu bez DPH</t>
  </si>
  <si>
    <t>B :</t>
  </si>
  <si>
    <t>Montážne práce spolu bez DPH</t>
  </si>
  <si>
    <t>Spolu DPH</t>
  </si>
  <si>
    <t>NÁKLADY CELKOM VRÁTANE DPH</t>
  </si>
  <si>
    <t xml:space="preserve">Zhotoviteľ: </t>
  </si>
  <si>
    <t>Cena jednotková v €</t>
  </si>
  <si>
    <t>Cena celkom v €</t>
  </si>
  <si>
    <t>ps-eps004</t>
  </si>
  <si>
    <t>ps-eps005</t>
  </si>
  <si>
    <t>ps-eps006</t>
  </si>
  <si>
    <t>ps-eps007</t>
  </si>
  <si>
    <t>ps-eps008</t>
  </si>
  <si>
    <t>ps-eps010</t>
  </si>
  <si>
    <t>ps-eps021</t>
  </si>
  <si>
    <t xml:space="preserve">Objednávateľ:        </t>
  </si>
  <si>
    <t>Dopravné náklady</t>
  </si>
  <si>
    <t xml:space="preserve">DPH 20% </t>
  </si>
  <si>
    <t>Sťahovací pásik SPK 200x4,6</t>
  </si>
  <si>
    <t>Stadler</t>
  </si>
  <si>
    <t xml:space="preserve">PPV  </t>
  </si>
  <si>
    <t xml:space="preserve">Presun  </t>
  </si>
  <si>
    <t>ps-eps029</t>
  </si>
  <si>
    <t xml:space="preserve">Kábel </t>
  </si>
  <si>
    <t>Naprogamovanie ústredne</t>
  </si>
  <si>
    <t>Kábel JE-H(St)H-V 1x2x0,8  FE180/PS60d1</t>
  </si>
  <si>
    <t>Elcond  HHK a.s.</t>
  </si>
  <si>
    <t>ps-eps025</t>
  </si>
  <si>
    <t>ps-eps026</t>
  </si>
  <si>
    <t>ps-eps027</t>
  </si>
  <si>
    <t>Prieraz otvoru do betónu do hr. 60cm</t>
  </si>
  <si>
    <t>Protipožiarna upchávka , prechod stropom t 20cm</t>
  </si>
  <si>
    <r>
      <t>m</t>
    </r>
    <r>
      <rPr>
        <vertAlign val="superscript"/>
        <sz val="8"/>
        <rFont val="Arial CE"/>
        <family val="2"/>
      </rPr>
      <t>2</t>
    </r>
  </si>
  <si>
    <t>Kábel JE-H(St)H-V 2x2x0,8  FE180/PS60d1</t>
  </si>
  <si>
    <t>ps-eps002</t>
  </si>
  <si>
    <t>ps-eps009</t>
  </si>
  <si>
    <t>ps-eps020</t>
  </si>
  <si>
    <t>Držiak kábla UDF8</t>
  </si>
  <si>
    <t>Dietzel Univolt</t>
  </si>
  <si>
    <t>Tangit FP550 2C</t>
  </si>
  <si>
    <t>Baks</t>
  </si>
  <si>
    <t xml:space="preserve">Protipožiarna pena </t>
  </si>
  <si>
    <t>Uchytávací materiál</t>
  </si>
  <si>
    <t>Montáž interných modulov</t>
  </si>
  <si>
    <t>Montáž zásuvky požiarneho hlásiča na strop</t>
  </si>
  <si>
    <t>Montáž držiaka kábla</t>
  </si>
  <si>
    <t>ps-eps030</t>
  </si>
  <si>
    <t>ps-eps031</t>
  </si>
  <si>
    <t>ps-eps032</t>
  </si>
  <si>
    <t>Podružné rozpočtové náklady</t>
  </si>
  <si>
    <t>Odpad</t>
  </si>
  <si>
    <t>Odvoz a likvidácia odpadu 0,5% z dodávky</t>
  </si>
  <si>
    <t>sub</t>
  </si>
  <si>
    <t>Energie</t>
  </si>
  <si>
    <t>Energie, 0,5% z montážnych prác</t>
  </si>
  <si>
    <t>Stavenisko</t>
  </si>
  <si>
    <t>Zriadenie staveniska, 0,5% zo súhrnných rozpočtových nákladov</t>
  </si>
  <si>
    <t>Preskúšanie a oživenie ústredne</t>
  </si>
  <si>
    <t>Naprogramovanie výstupu</t>
  </si>
  <si>
    <t>Odovzdanie systému EPS za prítomnosti  poverenej osoby HaZZ SR</t>
  </si>
  <si>
    <t>ps-eps033</t>
  </si>
  <si>
    <t>ps-eps034</t>
  </si>
  <si>
    <t>220321711/P</t>
  </si>
  <si>
    <t>220330111/P</t>
  </si>
  <si>
    <t>220330201/P</t>
  </si>
  <si>
    <t>220330166/P</t>
  </si>
  <si>
    <t>230120072/P</t>
  </si>
  <si>
    <t>Vyhotovenie revíznej správy</t>
  </si>
  <si>
    <t>C:</t>
  </si>
  <si>
    <t>Spolu A+B+C bez DPH</t>
  </si>
  <si>
    <t xml:space="preserve">Vertikálny rebrík - normovaná konštrukcia </t>
  </si>
  <si>
    <t>Rebríková spojka LDOCH60N</t>
  </si>
  <si>
    <t>Skrutka s poľguľovou hlavou  SGN M8x14</t>
  </si>
  <si>
    <t>Držiak trojuholníkový   UTMO</t>
  </si>
  <si>
    <t>Skrutka s poľgulatou hlavou SGN M8x20</t>
  </si>
  <si>
    <t>Ochranný žlabok RO1/16-22</t>
  </si>
  <si>
    <t>Strmeňová príchytka  UKO1/16-22</t>
  </si>
  <si>
    <t>Kotva prievlaková  PSROM8*75</t>
  </si>
  <si>
    <t>210020133/P</t>
  </si>
  <si>
    <t>Káblový rošt pre voľné i pevné uloženie š.100</t>
  </si>
  <si>
    <t>Krabica na povrchu, upev.na vopred pripravené body vr. zhot. otvorov, bez zapojenia</t>
  </si>
  <si>
    <t>Odviečkovanie a zaviečkovanie škatule s viečkom na 2 skrutky</t>
  </si>
  <si>
    <t xml:space="preserve">Svorkovnica prístrojová na kov, keramická 6-pól    </t>
  </si>
  <si>
    <t>Držiak rúrky</t>
  </si>
  <si>
    <t>Bosch</t>
  </si>
  <si>
    <t>FPA-1200-C-CZ</t>
  </si>
  <si>
    <t>Typ "C" Ústředna FPA-1200 (česká  barevná verze), kompletní kit, osazený modulem BCM-0000-B a LSN 0300A</t>
  </si>
  <si>
    <t>ADC-5000-OPC-VA</t>
  </si>
  <si>
    <t>Karta licence pro OPC server a spojení se systémem Praesideo</t>
  </si>
  <si>
    <t>LSN 0300 A</t>
  </si>
  <si>
    <t>Modul pro připojení jednoho LSN  vedení s kapacitou 254 prvků, délkou 1600m a max. odběrem 300mA, s výstupem pro externí napájení 500mA. Topologie kruhová, větve i odbočky, adresace prvků automatická nebo manuální.</t>
  </si>
  <si>
    <t>RML 0008 A</t>
  </si>
  <si>
    <t>Modul  8 nízkonapěťových relé 30V/1A</t>
  </si>
  <si>
    <t>FMR-5000-C-15</t>
  </si>
  <si>
    <t>Typ "C" Externí plnohodnotná klávesnice k FPA 5000/1200 - barevná verze</t>
  </si>
  <si>
    <t>IPS-BAT12V-27AH</t>
  </si>
  <si>
    <t xml:space="preserve"> 12 Volt 24 Ah Baterie</t>
  </si>
  <si>
    <t>FAP-425-O</t>
  </si>
  <si>
    <t>Optický hlásič LSNi řada 425, bez možností nastavení adresy</t>
  </si>
  <si>
    <t>FAP-425-OT</t>
  </si>
  <si>
    <t>Opticko tepelný hlásič LSNi, řada 425, bez možností nastavení adresy</t>
  </si>
  <si>
    <t>MS 400 B</t>
  </si>
  <si>
    <t>Patice hlásiče řady 420 s logem BOSCH</t>
  </si>
  <si>
    <t>TP4 400</t>
  </si>
  <si>
    <t>Podložka pro adresný štítek s popisem 65x34mm; montážní výška hlásiče do 4m - cena za 1ks, balení po 50ks</t>
  </si>
  <si>
    <t>FMC-210-DM-G-R</t>
  </si>
  <si>
    <t>LSNi tlačítko, vnitřní, barva červená, dvoučinný</t>
  </si>
  <si>
    <t>FMM-KEY-Form G/H</t>
  </si>
  <si>
    <t>Testovací klíč pro tlačítkový hlásiče řady FMC 210,120</t>
  </si>
  <si>
    <t>FNM-420-A-BS-RD</t>
  </si>
  <si>
    <t>Paticová sirena , vnitřní , s krytkou , červená</t>
  </si>
  <si>
    <t>FNS-420-R</t>
  </si>
  <si>
    <t>Maják FNS 420 - NESPLNUJE  EN 54-23!!</t>
  </si>
  <si>
    <t>FLM-420-RHV-S</t>
  </si>
  <si>
    <t>Vazební člen, 2 relé s přepínacím kontaktem, 10A/230V, v krytu pro montáž na omítku.</t>
  </si>
  <si>
    <t>Rebrík  DGOP300H60/3N</t>
  </si>
  <si>
    <t>Stavba:   Modernizácia futbalového štadióna  FC Nitra</t>
  </si>
  <si>
    <t>Objekt:    SO01  Rekonštrukcia hlavnej tribúny</t>
  </si>
  <si>
    <t>Časť:       E21-SO-21 ELEKTRICKÁ POŽIARNA SIGNALIZÁCIA</t>
  </si>
  <si>
    <t>Kotva SRO M6x30</t>
  </si>
  <si>
    <t>Káblový žľab typ strop - normovaná konštrukcia - miestnosť EPS</t>
  </si>
  <si>
    <t>Žľab KCOP300H60/3N</t>
  </si>
  <si>
    <t>Spojka žľabu LPOPH60N</t>
  </si>
  <si>
    <t>Spojovací plech BLO 100N</t>
  </si>
  <si>
    <t>Skrutka s poľguľovou hlavou  SGN M6*12</t>
  </si>
  <si>
    <t>Závitová tyč  PGM10/1</t>
  </si>
  <si>
    <t>Držiak stropný USOV</t>
  </si>
  <si>
    <t>Podložka PP10</t>
  </si>
  <si>
    <t>Matica NS M10</t>
  </si>
  <si>
    <t>C-uholník zosilnený CWOP40H40/04</t>
  </si>
  <si>
    <t>Podložka zväčšená  PW 6</t>
  </si>
  <si>
    <t>Kotva prievlaková  PSROM10*80</t>
  </si>
  <si>
    <t>Montáž ovládacieho panela</t>
  </si>
  <si>
    <t>Stavebné práce</t>
  </si>
  <si>
    <t>Predsadená sádrokartónova stena</t>
  </si>
  <si>
    <t>Dátum:  11. 2015</t>
  </si>
  <si>
    <t>ROZPOČET</t>
  </si>
  <si>
    <t>Vodič do 4x2uchytený uložený v rúrke pod omietkou</t>
  </si>
  <si>
    <t xml:space="preserve">Bezhalogénová rúrka  ohybná FX16 </t>
  </si>
  <si>
    <t>Rúrka PR pod omietku</t>
  </si>
  <si>
    <t>ZADANIE    DOPLNOK K PD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</si>
</sst>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"/>
    <numFmt numFmtId="173" formatCode="#,##0.000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0.0%"/>
    <numFmt numFmtId="178" formatCode="#,##0.00&quot; Sk&quot;_);\(#,##0.00&quot; Sk&quot;\)"/>
    <numFmt numFmtId="179" formatCode="#,##0.00\ [$€-1]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\ [$€-40C];[Red]\-#,##0.00\ [$€-40C]"/>
    <numFmt numFmtId="185" formatCode="[$€-2]\ #\ ##,000_);[Red]\([$€-2]\ #\ ##,000\)"/>
    <numFmt numFmtId="186" formatCode="#,###_)\m"/>
    <numFmt numFmtId="187" formatCode="#,###_)&quot;ks&quot;"/>
    <numFmt numFmtId="188" formatCode="0.0"/>
    <numFmt numFmtId="189" formatCode="0.000"/>
    <numFmt numFmtId="190" formatCode="#,##0\ &quot;Sk&quot;"/>
    <numFmt numFmtId="191" formatCode="#,##0&quot; kg&quot;"/>
    <numFmt numFmtId="192" formatCode="#,##0.0"/>
    <numFmt numFmtId="193" formatCode="#,##0.0000"/>
    <numFmt numFmtId="194" formatCode="#,##0\ _S_k"/>
    <numFmt numFmtId="195" formatCode="#,##0.0\ [$€-1]"/>
  </numFmts>
  <fonts count="65">
    <font>
      <sz val="10"/>
      <name val="Arial"/>
      <family val="0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color indexed="10"/>
      <name val="Arial CE"/>
      <family val="2"/>
    </font>
    <font>
      <sz val="8"/>
      <name val="Arial"/>
      <family val="2"/>
    </font>
    <font>
      <sz val="10"/>
      <name val="Helv"/>
      <family val="0"/>
    </font>
    <font>
      <sz val="10"/>
      <name val="Times New Roman CE"/>
      <family val="0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Helv"/>
      <family val="0"/>
    </font>
    <font>
      <b/>
      <sz val="12"/>
      <color indexed="8"/>
      <name val="Arial CE"/>
      <family val="2"/>
    </font>
    <font>
      <b/>
      <sz val="8"/>
      <color indexed="8"/>
      <name val="Arial CE"/>
      <family val="2"/>
    </font>
    <font>
      <b/>
      <sz val="10"/>
      <color indexed="39"/>
      <name val="Arial CE"/>
      <family val="2"/>
    </font>
    <font>
      <b/>
      <sz val="12"/>
      <name val="Arial CE"/>
      <family val="2"/>
    </font>
    <font>
      <b/>
      <sz val="10"/>
      <name val="Helv"/>
      <family val="0"/>
    </font>
    <font>
      <b/>
      <sz val="10"/>
      <color indexed="8"/>
      <name val="Arial CE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2"/>
    </font>
    <font>
      <b/>
      <sz val="9"/>
      <color indexed="8"/>
      <name val="Arial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vertAlign val="superscript"/>
      <sz val="8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4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7" fillId="0" borderId="5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0" fillId="0" borderId="0">
      <alignment/>
      <protection/>
    </xf>
    <xf numFmtId="194" fontId="28" fillId="0" borderId="9">
      <alignment vertical="top" wrapText="1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10" applyNumberFormat="0" applyAlignment="0" applyProtection="0"/>
    <xf numFmtId="0" fontId="60" fillId="25" borderId="10" applyNumberFormat="0" applyAlignment="0" applyProtection="0"/>
    <xf numFmtId="0" fontId="61" fillId="25" borderId="11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172" fontId="3" fillId="34" borderId="0" xfId="0" applyNumberFormat="1" applyFont="1" applyFill="1" applyBorder="1" applyAlignment="1" applyProtection="1">
      <alignment wrapText="1"/>
      <protection/>
    </xf>
    <xf numFmtId="173" fontId="3" fillId="34" borderId="0" xfId="0" applyNumberFormat="1" applyFont="1" applyFill="1" applyBorder="1" applyAlignment="1" applyProtection="1">
      <alignment wrapText="1"/>
      <protection/>
    </xf>
    <xf numFmtId="4" fontId="3" fillId="34" borderId="0" xfId="0" applyNumberFormat="1" applyFont="1" applyFill="1" applyBorder="1" applyAlignment="1" applyProtection="1">
      <alignment wrapText="1"/>
      <protection/>
    </xf>
    <xf numFmtId="3" fontId="4" fillId="34" borderId="12" xfId="0" applyNumberFormat="1" applyFont="1" applyFill="1" applyBorder="1" applyAlignment="1" applyProtection="1">
      <alignment horizontal="center" wrapText="1"/>
      <protection/>
    </xf>
    <xf numFmtId="172" fontId="4" fillId="34" borderId="13" xfId="0" applyNumberFormat="1" applyFont="1" applyFill="1" applyBorder="1" applyAlignment="1" applyProtection="1">
      <alignment wrapText="1"/>
      <protection/>
    </xf>
    <xf numFmtId="3" fontId="4" fillId="34" borderId="17" xfId="0" applyNumberFormat="1" applyFont="1" applyFill="1" applyBorder="1" applyAlignment="1" applyProtection="1">
      <alignment horizontal="center" wrapText="1"/>
      <protection/>
    </xf>
    <xf numFmtId="172" fontId="4" fillId="34" borderId="18" xfId="0" applyNumberFormat="1" applyFont="1" applyFill="1" applyBorder="1" applyAlignment="1" applyProtection="1">
      <alignment wrapText="1"/>
      <protection/>
    </xf>
    <xf numFmtId="173" fontId="4" fillId="34" borderId="18" xfId="0" applyNumberFormat="1" applyFont="1" applyFill="1" applyBorder="1" applyAlignment="1" applyProtection="1">
      <alignment wrapText="1"/>
      <protection/>
    </xf>
    <xf numFmtId="4" fontId="4" fillId="34" borderId="19" xfId="0" applyNumberFormat="1" applyFont="1" applyFill="1" applyBorder="1" applyAlignment="1" applyProtection="1">
      <alignment wrapText="1"/>
      <protection/>
    </xf>
    <xf numFmtId="4" fontId="0" fillId="0" borderId="0" xfId="0" applyNumberFormat="1" applyAlignment="1">
      <alignment/>
    </xf>
    <xf numFmtId="4" fontId="4" fillId="35" borderId="18" xfId="0" applyNumberFormat="1" applyFont="1" applyFill="1" applyBorder="1" applyAlignment="1" applyProtection="1">
      <alignment wrapText="1"/>
      <protection locked="0"/>
    </xf>
    <xf numFmtId="172" fontId="4" fillId="34" borderId="18" xfId="0" applyNumberFormat="1" applyFont="1" applyFill="1" applyBorder="1" applyAlignment="1" applyProtection="1">
      <alignment vertical="center" wrapText="1"/>
      <protection/>
    </xf>
    <xf numFmtId="172" fontId="3" fillId="34" borderId="18" xfId="0" applyNumberFormat="1" applyFont="1" applyFill="1" applyBorder="1" applyAlignment="1" applyProtection="1">
      <alignment wrapText="1"/>
      <protection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9" fillId="0" borderId="23" xfId="0" applyFont="1" applyBorder="1" applyAlignment="1">
      <alignment/>
    </xf>
    <xf numFmtId="177" fontId="6" fillId="0" borderId="0" xfId="62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0" fontId="14" fillId="34" borderId="23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0" xfId="0" applyFont="1" applyFill="1" applyBorder="1" applyAlignment="1">
      <alignment horizontal="center"/>
    </xf>
    <xf numFmtId="4" fontId="15" fillId="34" borderId="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34" borderId="23" xfId="0" applyFont="1" applyFill="1" applyBorder="1" applyAlignment="1">
      <alignment/>
    </xf>
    <xf numFmtId="0" fontId="17" fillId="34" borderId="0" xfId="0" applyFont="1" applyFill="1" applyBorder="1" applyAlignment="1">
      <alignment/>
    </xf>
    <xf numFmtId="0" fontId="17" fillId="34" borderId="0" xfId="0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6" fillId="0" borderId="25" xfId="0" applyNumberFormat="1" applyFont="1" applyBorder="1" applyAlignment="1">
      <alignment/>
    </xf>
    <xf numFmtId="0" fontId="14" fillId="34" borderId="26" xfId="0" applyFont="1" applyFill="1" applyBorder="1" applyAlignment="1">
      <alignment/>
    </xf>
    <xf numFmtId="0" fontId="14" fillId="34" borderId="26" xfId="0" applyFont="1" applyFill="1" applyBorder="1" applyAlignment="1">
      <alignment horizontal="center"/>
    </xf>
    <xf numFmtId="178" fontId="15" fillId="34" borderId="27" xfId="0" applyNumberFormat="1" applyFont="1" applyFill="1" applyBorder="1" applyAlignment="1">
      <alignment/>
    </xf>
    <xf numFmtId="178" fontId="15" fillId="34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34" borderId="0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19" fillId="34" borderId="28" xfId="0" applyFont="1" applyFill="1" applyBorder="1" applyAlignment="1">
      <alignment/>
    </xf>
    <xf numFmtId="179" fontId="15" fillId="34" borderId="27" xfId="0" applyNumberFormat="1" applyFont="1" applyFill="1" applyBorder="1" applyAlignment="1">
      <alignment/>
    </xf>
    <xf numFmtId="179" fontId="3" fillId="0" borderId="24" xfId="0" applyNumberFormat="1" applyFont="1" applyBorder="1" applyAlignment="1">
      <alignment/>
    </xf>
    <xf numFmtId="179" fontId="4" fillId="0" borderId="24" xfId="62" applyNumberFormat="1" applyFont="1" applyFill="1" applyBorder="1" applyAlignment="1" applyProtection="1">
      <alignment wrapText="1"/>
      <protection/>
    </xf>
    <xf numFmtId="179" fontId="3" fillId="0" borderId="24" xfId="0" applyNumberFormat="1" applyFont="1" applyBorder="1" applyAlignment="1">
      <alignment/>
    </xf>
    <xf numFmtId="179" fontId="13" fillId="0" borderId="24" xfId="0" applyNumberFormat="1" applyFont="1" applyBorder="1" applyAlignment="1">
      <alignment/>
    </xf>
    <xf numFmtId="179" fontId="15" fillId="34" borderId="24" xfId="0" applyNumberFormat="1" applyFont="1" applyFill="1" applyBorder="1" applyAlignment="1">
      <alignment/>
    </xf>
    <xf numFmtId="179" fontId="6" fillId="0" borderId="24" xfId="0" applyNumberFormat="1" applyFont="1" applyBorder="1" applyAlignment="1">
      <alignment/>
    </xf>
    <xf numFmtId="179" fontId="12" fillId="0" borderId="24" xfId="0" applyNumberFormat="1" applyFont="1" applyBorder="1" applyAlignment="1">
      <alignment/>
    </xf>
    <xf numFmtId="179" fontId="3" fillId="34" borderId="24" xfId="0" applyNumberFormat="1" applyFont="1" applyFill="1" applyBorder="1" applyAlignment="1">
      <alignment/>
    </xf>
    <xf numFmtId="172" fontId="4" fillId="34" borderId="16" xfId="0" applyNumberFormat="1" applyFont="1" applyFill="1" applyBorder="1" applyAlignment="1" applyProtection="1">
      <alignment wrapText="1"/>
      <protection/>
    </xf>
    <xf numFmtId="4" fontId="4" fillId="35" borderId="16" xfId="0" applyNumberFormat="1" applyFont="1" applyFill="1" applyBorder="1" applyAlignment="1" applyProtection="1">
      <alignment wrapText="1"/>
      <protection locked="0"/>
    </xf>
    <xf numFmtId="4" fontId="4" fillId="34" borderId="29" xfId="0" applyNumberFormat="1" applyFont="1" applyFill="1" applyBorder="1" applyAlignment="1" applyProtection="1">
      <alignment wrapText="1"/>
      <protection/>
    </xf>
    <xf numFmtId="0" fontId="2" fillId="34" borderId="23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/>
    </xf>
    <xf numFmtId="0" fontId="2" fillId="34" borderId="24" xfId="0" applyNumberFormat="1" applyFont="1" applyFill="1" applyBorder="1" applyAlignment="1" applyProtection="1">
      <alignment/>
      <protection/>
    </xf>
    <xf numFmtId="3" fontId="3" fillId="34" borderId="23" xfId="0" applyNumberFormat="1" applyFont="1" applyFill="1" applyBorder="1" applyAlignment="1" applyProtection="1">
      <alignment horizontal="center" wrapText="1"/>
      <protection/>
    </xf>
    <xf numFmtId="4" fontId="3" fillId="34" borderId="24" xfId="0" applyNumberFormat="1" applyFont="1" applyFill="1" applyBorder="1" applyAlignment="1" applyProtection="1">
      <alignment wrapText="1"/>
      <protection/>
    </xf>
    <xf numFmtId="0" fontId="1" fillId="35" borderId="30" xfId="0" applyNumberFormat="1" applyFont="1" applyFill="1" applyBorder="1" applyAlignment="1" applyProtection="1">
      <alignment/>
      <protection/>
    </xf>
    <xf numFmtId="0" fontId="2" fillId="35" borderId="5" xfId="0" applyNumberFormat="1" applyFont="1" applyFill="1" applyBorder="1" applyAlignment="1" applyProtection="1">
      <alignment/>
      <protection/>
    </xf>
    <xf numFmtId="0" fontId="2" fillId="35" borderId="31" xfId="0" applyNumberFormat="1" applyFont="1" applyFill="1" applyBorder="1" applyAlignment="1" applyProtection="1">
      <alignment/>
      <protection/>
    </xf>
    <xf numFmtId="0" fontId="3" fillId="35" borderId="23" xfId="0" applyNumberFormat="1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/>
      <protection/>
    </xf>
    <xf numFmtId="0" fontId="2" fillId="35" borderId="24" xfId="0" applyNumberFormat="1" applyFont="1" applyFill="1" applyBorder="1" applyAlignment="1" applyProtection="1">
      <alignment/>
      <protection/>
    </xf>
    <xf numFmtId="0" fontId="4" fillId="35" borderId="0" xfId="0" applyNumberFormat="1" applyFont="1" applyFill="1" applyBorder="1" applyAlignment="1" applyProtection="1">
      <alignment/>
      <protection/>
    </xf>
    <xf numFmtId="0" fontId="4" fillId="35" borderId="23" xfId="0" applyNumberFormat="1" applyFont="1" applyFill="1" applyBorder="1" applyAlignment="1" applyProtection="1">
      <alignment/>
      <protection/>
    </xf>
    <xf numFmtId="0" fontId="2" fillId="35" borderId="32" xfId="0" applyNumberFormat="1" applyFont="1" applyFill="1" applyBorder="1" applyAlignment="1" applyProtection="1">
      <alignment/>
      <protection/>
    </xf>
    <xf numFmtId="0" fontId="2" fillId="35" borderId="33" xfId="0" applyNumberFormat="1" applyFont="1" applyFill="1" applyBorder="1" applyAlignment="1" applyProtection="1">
      <alignment/>
      <protection/>
    </xf>
    <xf numFmtId="0" fontId="2" fillId="35" borderId="25" xfId="0" applyNumberFormat="1" applyFont="1" applyFill="1" applyBorder="1" applyAlignment="1" applyProtection="1">
      <alignment/>
      <protection/>
    </xf>
    <xf numFmtId="179" fontId="0" fillId="0" borderId="0" xfId="0" applyNumberFormat="1" applyFont="1" applyAlignment="1">
      <alignment/>
    </xf>
    <xf numFmtId="188" fontId="4" fillId="34" borderId="13" xfId="0" applyNumberFormat="1" applyFont="1" applyFill="1" applyBorder="1" applyAlignment="1" applyProtection="1">
      <alignment wrapText="1"/>
      <protection/>
    </xf>
    <xf numFmtId="188" fontId="4" fillId="34" borderId="18" xfId="0" applyNumberFormat="1" applyFont="1" applyFill="1" applyBorder="1" applyAlignment="1" applyProtection="1">
      <alignment wrapText="1"/>
      <protection/>
    </xf>
    <xf numFmtId="188" fontId="4" fillId="34" borderId="18" xfId="0" applyNumberFormat="1" applyFont="1" applyFill="1" applyBorder="1" applyAlignment="1" applyProtection="1">
      <alignment vertical="center" wrapText="1"/>
      <protection/>
    </xf>
    <xf numFmtId="188" fontId="0" fillId="0" borderId="0" xfId="0" applyNumberFormat="1" applyFont="1" applyAlignment="1">
      <alignment/>
    </xf>
    <xf numFmtId="172" fontId="4" fillId="34" borderId="18" xfId="0" applyNumberFormat="1" applyFont="1" applyFill="1" applyBorder="1" applyAlignment="1" applyProtection="1">
      <alignment horizontal="left" wrapText="1"/>
      <protection/>
    </xf>
    <xf numFmtId="172" fontId="3" fillId="34" borderId="18" xfId="0" applyNumberFormat="1" applyFont="1" applyFill="1" applyBorder="1" applyAlignment="1" applyProtection="1">
      <alignment wrapText="1"/>
      <protection/>
    </xf>
    <xf numFmtId="0" fontId="24" fillId="0" borderId="18" xfId="0" applyFont="1" applyFill="1" applyBorder="1" applyAlignment="1">
      <alignment horizontal="left" vertical="center"/>
    </xf>
    <xf numFmtId="192" fontId="4" fillId="34" borderId="1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2" fontId="4" fillId="23" borderId="18" xfId="62" applyNumberFormat="1" applyFont="1" applyFill="1" applyBorder="1" applyAlignment="1" applyProtection="1">
      <alignment horizontal="right" vertical="center" wrapText="1"/>
      <protection/>
    </xf>
    <xf numFmtId="0" fontId="6" fillId="0" borderId="18" xfId="0" applyFont="1" applyBorder="1" applyAlignment="1">
      <alignment horizontal="left" wrapText="1"/>
    </xf>
    <xf numFmtId="49" fontId="4" fillId="34" borderId="18" xfId="0" applyNumberFormat="1" applyFont="1" applyFill="1" applyBorder="1" applyAlignment="1" applyProtection="1">
      <alignment horizontal="left" wrapText="1"/>
      <protection/>
    </xf>
    <xf numFmtId="173" fontId="4" fillId="35" borderId="18" xfId="0" applyNumberFormat="1" applyFont="1" applyFill="1" applyBorder="1" applyAlignment="1" applyProtection="1">
      <alignment wrapText="1"/>
      <protection locked="0"/>
    </xf>
    <xf numFmtId="173" fontId="4" fillId="23" borderId="18" xfId="0" applyNumberFormat="1" applyFont="1" applyFill="1" applyBorder="1" applyAlignment="1" applyProtection="1">
      <alignment wrapText="1"/>
      <protection locked="0"/>
    </xf>
    <xf numFmtId="188" fontId="4" fillId="0" borderId="18" xfId="0" applyNumberFormat="1" applyFont="1" applyFill="1" applyBorder="1" applyAlignment="1" applyProtection="1">
      <alignment horizontal="right" vertical="center" wrapText="1"/>
      <protection/>
    </xf>
    <xf numFmtId="172" fontId="4" fillId="0" borderId="18" xfId="62" applyNumberFormat="1" applyFont="1" applyFill="1" applyBorder="1" applyAlignment="1" applyProtection="1">
      <alignment wrapText="1"/>
      <protection/>
    </xf>
    <xf numFmtId="192" fontId="4" fillId="34" borderId="18" xfId="0" applyNumberFormat="1" applyFont="1" applyFill="1" applyBorder="1" applyAlignment="1" applyProtection="1">
      <alignment horizontal="right" wrapText="1"/>
      <protection/>
    </xf>
    <xf numFmtId="193" fontId="5" fillId="23" borderId="18" xfId="0" applyNumberFormat="1" applyFont="1" applyFill="1" applyBorder="1" applyAlignment="1" applyProtection="1">
      <alignment wrapText="1"/>
      <protection/>
    </xf>
    <xf numFmtId="4" fontId="5" fillId="34" borderId="19" xfId="0" applyNumberFormat="1" applyFont="1" applyFill="1" applyBorder="1" applyAlignment="1" applyProtection="1">
      <alignment wrapText="1"/>
      <protection/>
    </xf>
    <xf numFmtId="193" fontId="0" fillId="23" borderId="18" xfId="0" applyNumberFormat="1" applyFill="1" applyBorder="1" applyAlignment="1">
      <alignment/>
    </xf>
    <xf numFmtId="192" fontId="4" fillId="34" borderId="16" xfId="0" applyNumberFormat="1" applyFont="1" applyFill="1" applyBorder="1" applyAlignment="1" applyProtection="1">
      <alignment horizontal="right" wrapText="1"/>
      <protection/>
    </xf>
    <xf numFmtId="193" fontId="0" fillId="23" borderId="16" xfId="0" applyNumberFormat="1" applyFill="1" applyBorder="1" applyAlignment="1">
      <alignment/>
    </xf>
    <xf numFmtId="173" fontId="4" fillId="34" borderId="18" xfId="0" applyNumberFormat="1" applyFont="1" applyFill="1" applyBorder="1" applyAlignment="1" applyProtection="1">
      <alignment vertical="center" wrapText="1"/>
      <protection/>
    </xf>
    <xf numFmtId="49" fontId="64" fillId="0" borderId="18" xfId="0" applyNumberFormat="1" applyFont="1" applyBorder="1" applyAlignment="1">
      <alignment horizontal="left" vertical="top"/>
    </xf>
    <xf numFmtId="0" fontId="64" fillId="0" borderId="18" xfId="0" applyFont="1" applyBorder="1" applyAlignment="1">
      <alignment vertical="top" wrapText="1"/>
    </xf>
    <xf numFmtId="49" fontId="64" fillId="0" borderId="16" xfId="0" applyNumberFormat="1" applyFont="1" applyBorder="1" applyAlignment="1">
      <alignment horizontal="left" vertical="top"/>
    </xf>
    <xf numFmtId="0" fontId="64" fillId="0" borderId="16" xfId="0" applyFont="1" applyBorder="1" applyAlignment="1">
      <alignment vertical="top" wrapText="1"/>
    </xf>
    <xf numFmtId="188" fontId="6" fillId="0" borderId="18" xfId="62" applyNumberFormat="1" applyFont="1" applyFill="1" applyBorder="1" applyAlignment="1" applyProtection="1">
      <alignment horizontal="right" vertical="center"/>
      <protection/>
    </xf>
    <xf numFmtId="3" fontId="4" fillId="34" borderId="15" xfId="0" applyNumberFormat="1" applyFont="1" applyFill="1" applyBorder="1" applyAlignment="1" applyProtection="1">
      <alignment horizontal="center" wrapText="1"/>
      <protection/>
    </xf>
    <xf numFmtId="3" fontId="4" fillId="34" borderId="18" xfId="0" applyNumberFormat="1" applyFont="1" applyFill="1" applyBorder="1" applyAlignment="1" applyProtection="1">
      <alignment horizontal="left" wrapText="1"/>
      <protection/>
    </xf>
    <xf numFmtId="172" fontId="4" fillId="0" borderId="18" xfId="0" applyNumberFormat="1" applyFont="1" applyFill="1" applyBorder="1" applyAlignment="1" applyProtection="1">
      <alignment horizontal="left" wrapText="1"/>
      <protection/>
    </xf>
    <xf numFmtId="3" fontId="4" fillId="0" borderId="18" xfId="0" applyNumberFormat="1" applyFont="1" applyFill="1" applyBorder="1" applyAlignment="1" applyProtection="1">
      <alignment horizontal="left" wrapText="1"/>
      <protection/>
    </xf>
    <xf numFmtId="0" fontId="6" fillId="0" borderId="18" xfId="0" applyFont="1" applyFill="1" applyBorder="1" applyAlignment="1">
      <alignment horizontal="left" wrapText="1"/>
    </xf>
    <xf numFmtId="4" fontId="4" fillId="34" borderId="14" xfId="0" applyNumberFormat="1" applyFont="1" applyFill="1" applyBorder="1" applyAlignment="1" applyProtection="1">
      <alignment wrapText="1"/>
      <protection/>
    </xf>
    <xf numFmtId="188" fontId="24" fillId="0" borderId="18" xfId="0" applyNumberFormat="1" applyFont="1" applyFill="1" applyBorder="1" applyAlignment="1">
      <alignment horizontal="right" vertical="center"/>
    </xf>
    <xf numFmtId="0" fontId="23" fillId="0" borderId="18" xfId="0" applyNumberFormat="1" applyFont="1" applyFill="1" applyBorder="1" applyAlignment="1">
      <alignment horizontal="right" vertical="center"/>
    </xf>
    <xf numFmtId="188" fontId="4" fillId="34" borderId="16" xfId="0" applyNumberFormat="1" applyFont="1" applyFill="1" applyBorder="1" applyAlignment="1" applyProtection="1">
      <alignment wrapText="1"/>
      <protection/>
    </xf>
    <xf numFmtId="0" fontId="18" fillId="0" borderId="23" xfId="0" applyFont="1" applyBorder="1" applyAlignment="1">
      <alignment/>
    </xf>
    <xf numFmtId="49" fontId="4" fillId="33" borderId="29" xfId="0" applyNumberFormat="1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Alignment="1">
      <alignment/>
    </xf>
    <xf numFmtId="1" fontId="6" fillId="0" borderId="18" xfId="0" applyNumberFormat="1" applyFont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193" fontId="4" fillId="35" borderId="18" xfId="0" applyNumberFormat="1" applyFont="1" applyFill="1" applyBorder="1" applyAlignment="1" applyProtection="1">
      <alignment wrapText="1"/>
      <protection locked="0"/>
    </xf>
    <xf numFmtId="0" fontId="6" fillId="0" borderId="18" xfId="0" applyFont="1" applyFill="1" applyBorder="1" applyAlignment="1">
      <alignment horizontal="left" vertical="center"/>
    </xf>
    <xf numFmtId="188" fontId="4" fillId="34" borderId="18" xfId="0" applyNumberFormat="1" applyFont="1" applyFill="1" applyBorder="1" applyAlignment="1" applyProtection="1">
      <alignment horizontal="right" wrapText="1"/>
      <protection/>
    </xf>
    <xf numFmtId="172" fontId="4" fillId="0" borderId="18" xfId="62" applyNumberFormat="1" applyFont="1" applyFill="1" applyBorder="1" applyAlignment="1" applyProtection="1">
      <alignment horizontal="left" wrapText="1"/>
      <protection/>
    </xf>
    <xf numFmtId="2" fontId="6" fillId="23" borderId="18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16" xfId="0" applyFont="1" applyFill="1" applyBorder="1" applyAlignment="1">
      <alignment horizontal="left" wrapText="1"/>
    </xf>
    <xf numFmtId="172" fontId="4" fillId="0" borderId="16" xfId="0" applyNumberFormat="1" applyFont="1" applyFill="1" applyBorder="1" applyAlignment="1" applyProtection="1">
      <alignment wrapText="1"/>
      <protection/>
    </xf>
    <xf numFmtId="172" fontId="4" fillId="0" borderId="13" xfId="0" applyNumberFormat="1" applyFont="1" applyFill="1" applyBorder="1" applyAlignment="1" applyProtection="1">
      <alignment horizontal="left" wrapText="1"/>
      <protection/>
    </xf>
    <xf numFmtId="4" fontId="4" fillId="35" borderId="13" xfId="0" applyNumberFormat="1" applyFont="1" applyFill="1" applyBorder="1" applyAlignment="1" applyProtection="1">
      <alignment wrapText="1"/>
      <protection locked="0"/>
    </xf>
    <xf numFmtId="9" fontId="6" fillId="0" borderId="0" xfId="0" applyNumberFormat="1" applyFont="1" applyBorder="1" applyAlignment="1">
      <alignment horizontal="center"/>
    </xf>
    <xf numFmtId="0" fontId="4" fillId="34" borderId="13" xfId="0" applyFont="1" applyFill="1" applyBorder="1" applyAlignment="1">
      <alignment horizontal="justify"/>
    </xf>
    <xf numFmtId="0" fontId="4" fillId="0" borderId="34" xfId="47" applyFont="1" applyBorder="1" applyAlignment="1">
      <alignment horizontal="left" vertical="center"/>
      <protection/>
    </xf>
    <xf numFmtId="0" fontId="4" fillId="0" borderId="13" xfId="48" applyFont="1" applyBorder="1" applyAlignment="1">
      <alignment horizontal="justify" vertical="top" wrapText="1"/>
      <protection/>
    </xf>
    <xf numFmtId="172" fontId="4" fillId="34" borderId="35" xfId="0" applyNumberFormat="1" applyFont="1" applyFill="1" applyBorder="1" applyAlignment="1" applyProtection="1">
      <alignment wrapText="1"/>
      <protection/>
    </xf>
    <xf numFmtId="0" fontId="4" fillId="34" borderId="18" xfId="0" applyFont="1" applyFill="1" applyBorder="1" applyAlignment="1">
      <alignment horizontal="justify"/>
    </xf>
    <xf numFmtId="0" fontId="4" fillId="0" borderId="36" xfId="47" applyFont="1" applyBorder="1" applyAlignment="1">
      <alignment horizontal="left" vertical="center"/>
      <protection/>
    </xf>
    <xf numFmtId="0" fontId="4" fillId="0" borderId="18" xfId="48" applyFont="1" applyBorder="1" applyAlignment="1">
      <alignment horizontal="justify" vertical="top" wrapText="1"/>
      <protection/>
    </xf>
    <xf numFmtId="172" fontId="4" fillId="34" borderId="37" xfId="0" applyNumberFormat="1" applyFont="1" applyFill="1" applyBorder="1" applyAlignment="1" applyProtection="1">
      <alignment wrapText="1"/>
      <protection/>
    </xf>
    <xf numFmtId="0" fontId="4" fillId="0" borderId="34" xfId="48" applyFont="1" applyBorder="1" applyAlignment="1">
      <alignment horizontal="center" vertical="center"/>
      <protection/>
    </xf>
    <xf numFmtId="0" fontId="4" fillId="0" borderId="36" xfId="48" applyFont="1" applyBorder="1" applyAlignment="1">
      <alignment horizontal="center" vertical="center"/>
      <protection/>
    </xf>
    <xf numFmtId="4" fontId="4" fillId="34" borderId="38" xfId="0" applyNumberFormat="1" applyFont="1" applyFill="1" applyBorder="1" applyAlignment="1" applyProtection="1">
      <alignment wrapText="1"/>
      <protection/>
    </xf>
    <xf numFmtId="4" fontId="4" fillId="34" borderId="39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/>
    </xf>
    <xf numFmtId="0" fontId="20" fillId="0" borderId="18" xfId="0" applyFont="1" applyFill="1" applyBorder="1" applyAlignment="1">
      <alignment horizontal="left" vertical="center"/>
    </xf>
    <xf numFmtId="195" fontId="4" fillId="23" borderId="13" xfId="47" applyNumberFormat="1" applyFont="1" applyFill="1" applyBorder="1" applyAlignment="1">
      <alignment vertical="top"/>
      <protection/>
    </xf>
    <xf numFmtId="195" fontId="4" fillId="23" borderId="18" xfId="47" applyNumberFormat="1" applyFont="1" applyFill="1" applyBorder="1" applyAlignment="1">
      <alignment vertical="top"/>
      <protection/>
    </xf>
    <xf numFmtId="0" fontId="4" fillId="0" borderId="18" xfId="47" applyFont="1" applyBorder="1" applyAlignment="1">
      <alignment horizontal="left" vertical="center"/>
      <protection/>
    </xf>
    <xf numFmtId="0" fontId="4" fillId="0" borderId="18" xfId="48" applyFont="1" applyBorder="1" applyAlignment="1">
      <alignment horizontal="center" vertical="center"/>
      <protection/>
    </xf>
    <xf numFmtId="0" fontId="22" fillId="0" borderId="18" xfId="0" applyFont="1" applyFill="1" applyBorder="1" applyAlignment="1">
      <alignment horizontal="left" vertical="center"/>
    </xf>
    <xf numFmtId="188" fontId="20" fillId="0" borderId="18" xfId="0" applyNumberFormat="1" applyFont="1" applyFill="1" applyBorder="1" applyAlignment="1">
      <alignment horizontal="right" vertical="center"/>
    </xf>
    <xf numFmtId="4" fontId="6" fillId="34" borderId="19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>
      <alignment horizontal="left"/>
    </xf>
    <xf numFmtId="0" fontId="20" fillId="0" borderId="16" xfId="0" applyFont="1" applyFill="1" applyBorder="1" applyAlignment="1">
      <alignment horizontal="left" vertical="center"/>
    </xf>
    <xf numFmtId="1" fontId="6" fillId="0" borderId="16" xfId="0" applyNumberFormat="1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179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35" borderId="5" xfId="0" applyNumberFormat="1" applyFont="1" applyFill="1" applyBorder="1" applyAlignment="1" applyProtection="1">
      <alignment/>
      <protection/>
    </xf>
  </cellXfs>
  <cellStyles count="7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Hypertextové prepojenie 2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Normálna 3" xfId="47"/>
    <cellStyle name="Normálna 4" xfId="48"/>
    <cellStyle name="normálne 10" xfId="49"/>
    <cellStyle name="normálne 11" xfId="50"/>
    <cellStyle name="normálne 12" xfId="51"/>
    <cellStyle name="normálne 13" xfId="52"/>
    <cellStyle name="normálne 14" xfId="53"/>
    <cellStyle name="normálne 2" xfId="54"/>
    <cellStyle name="normálne 3" xfId="55"/>
    <cellStyle name="normálne 4" xfId="56"/>
    <cellStyle name="normálne 5" xfId="57"/>
    <cellStyle name="normálne 6" xfId="58"/>
    <cellStyle name="normálne 7" xfId="59"/>
    <cellStyle name="normálne 8" xfId="60"/>
    <cellStyle name="normálne 9" xfId="61"/>
    <cellStyle name="normálne_ponuka " xfId="62"/>
    <cellStyle name="normální 2" xfId="63"/>
    <cellStyle name="normální_List1" xfId="64"/>
    <cellStyle name="Percent" xfId="65"/>
    <cellStyle name="Percentá 2" xfId="66"/>
    <cellStyle name="podkapitola" xfId="67"/>
    <cellStyle name="Followed Hyperlink" xfId="68"/>
    <cellStyle name="Poznámka" xfId="69"/>
    <cellStyle name="Prepojená bunka" xfId="70"/>
    <cellStyle name="Spolu" xfId="71"/>
    <cellStyle name="Standard 2" xfId="72"/>
    <cellStyle name="tabulka cenník" xfId="73"/>
    <cellStyle name="Text upozornenia" xfId="74"/>
    <cellStyle name="Titul" xfId="75"/>
    <cellStyle name="Vstup" xfId="76"/>
    <cellStyle name="Výpočet" xfId="77"/>
    <cellStyle name="Výstup" xfId="78"/>
    <cellStyle name="Vysvetľujúci text" xfId="79"/>
    <cellStyle name="Zlá" xfId="80"/>
    <cellStyle name="Zvýraznenie1" xfId="81"/>
    <cellStyle name="Zvýraznenie2" xfId="82"/>
    <cellStyle name="Zvýraznenie3" xfId="83"/>
    <cellStyle name="Zvýraznenie4" xfId="84"/>
    <cellStyle name="Zvýraznenie5" xfId="85"/>
    <cellStyle name="Zvýraznenie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="90" zoomScaleNormal="90" zoomScalePageLayoutView="0" workbookViewId="0" topLeftCell="B41">
      <selection activeCell="D20" sqref="D20"/>
    </sheetView>
  </sheetViews>
  <sheetFormatPr defaultColWidth="9.140625" defaultRowHeight="12.75"/>
  <cols>
    <col min="1" max="1" width="4.00390625" style="0" customWidth="1"/>
    <col min="2" max="2" width="13.28125" style="0" customWidth="1"/>
    <col min="3" max="3" width="16.421875" style="0" customWidth="1"/>
    <col min="4" max="4" width="61.8515625" style="0" customWidth="1"/>
    <col min="5" max="5" width="6.421875" style="0" customWidth="1"/>
    <col min="6" max="6" width="9.00390625" style="0" customWidth="1"/>
    <col min="7" max="7" width="9.421875" style="0" customWidth="1"/>
    <col min="8" max="8" width="11.7109375" style="0" customWidth="1"/>
    <col min="9" max="10" width="10.28125" style="0" bestFit="1" customWidth="1"/>
  </cols>
  <sheetData>
    <row r="1" spans="1:8" ht="18">
      <c r="A1" s="76" t="s">
        <v>183</v>
      </c>
      <c r="B1" s="170" t="s">
        <v>187</v>
      </c>
      <c r="C1" s="77"/>
      <c r="D1" s="77"/>
      <c r="E1" s="77"/>
      <c r="F1" s="77"/>
      <c r="G1" s="77"/>
      <c r="H1" s="78"/>
    </row>
    <row r="2" spans="1:8" ht="12.75">
      <c r="A2" s="79" t="s">
        <v>163</v>
      </c>
      <c r="B2" s="80"/>
      <c r="C2" s="80"/>
      <c r="D2" s="80"/>
      <c r="E2" s="80"/>
      <c r="F2" s="80"/>
      <c r="G2" s="80"/>
      <c r="H2" s="81"/>
    </row>
    <row r="3" spans="1:8" ht="12.75">
      <c r="A3" s="79" t="s">
        <v>164</v>
      </c>
      <c r="B3" s="80"/>
      <c r="C3" s="80"/>
      <c r="D3" s="80"/>
      <c r="E3" s="80"/>
      <c r="F3" s="82" t="s">
        <v>1</v>
      </c>
      <c r="G3" s="80"/>
      <c r="H3" s="81"/>
    </row>
    <row r="4" spans="1:8" ht="12.75">
      <c r="A4" s="79" t="s">
        <v>165</v>
      </c>
      <c r="B4" s="80"/>
      <c r="C4" s="80"/>
      <c r="D4" s="80"/>
      <c r="E4" s="80"/>
      <c r="F4" s="82" t="s">
        <v>0</v>
      </c>
      <c r="G4" s="80"/>
      <c r="H4" s="81"/>
    </row>
    <row r="5" spans="1:8" ht="12.75">
      <c r="A5" s="83" t="s">
        <v>62</v>
      </c>
      <c r="B5" s="80"/>
      <c r="C5" s="80"/>
      <c r="D5" s="80"/>
      <c r="E5" s="80"/>
      <c r="F5" s="82" t="s">
        <v>38</v>
      </c>
      <c r="G5" s="80"/>
      <c r="H5" s="81"/>
    </row>
    <row r="6" spans="1:8" ht="12.75">
      <c r="A6" s="83" t="s">
        <v>52</v>
      </c>
      <c r="B6" s="80"/>
      <c r="C6" s="80"/>
      <c r="D6" s="80"/>
      <c r="E6" s="80"/>
      <c r="F6" s="82" t="s">
        <v>182</v>
      </c>
      <c r="G6" s="80"/>
      <c r="H6" s="81"/>
    </row>
    <row r="7" spans="1:8" ht="13.5" thickBot="1">
      <c r="A7" s="84"/>
      <c r="B7" s="85"/>
      <c r="C7" s="85"/>
      <c r="D7" s="85"/>
      <c r="E7" s="85"/>
      <c r="F7" s="85"/>
      <c r="G7" s="85"/>
      <c r="H7" s="86"/>
    </row>
    <row r="8" spans="1:8" ht="13.5" thickTop="1">
      <c r="A8" s="19"/>
      <c r="B8" s="20"/>
      <c r="C8" s="20"/>
      <c r="D8" s="20"/>
      <c r="E8" s="20"/>
      <c r="F8" s="21"/>
      <c r="G8" s="20"/>
      <c r="H8" s="22"/>
    </row>
    <row r="9" spans="1:8" ht="12.75">
      <c r="A9" s="23"/>
      <c r="B9" s="24"/>
      <c r="C9" s="24"/>
      <c r="D9" s="24"/>
      <c r="E9" s="24"/>
      <c r="F9" s="25"/>
      <c r="G9" s="25"/>
      <c r="H9" s="26"/>
    </row>
    <row r="10" spans="1:8" ht="12.75">
      <c r="A10" s="27" t="s">
        <v>46</v>
      </c>
      <c r="B10" s="28" t="s">
        <v>44</v>
      </c>
      <c r="C10" s="28"/>
      <c r="D10" s="28"/>
      <c r="E10" s="29"/>
      <c r="F10" s="29"/>
      <c r="G10" s="30"/>
      <c r="H10" s="60">
        <v>0</v>
      </c>
    </row>
    <row r="11" spans="1:10" ht="12.75">
      <c r="A11" s="31"/>
      <c r="B11" s="168" t="s">
        <v>63</v>
      </c>
      <c r="C11" s="168"/>
      <c r="D11" s="169"/>
      <c r="E11" s="32">
        <v>0.036</v>
      </c>
      <c r="F11" s="33"/>
      <c r="G11" s="34"/>
      <c r="H11" s="61">
        <v>0</v>
      </c>
      <c r="J11" s="167"/>
    </row>
    <row r="12" spans="1:8" ht="12.75">
      <c r="A12" s="31"/>
      <c r="B12" s="35" t="s">
        <v>47</v>
      </c>
      <c r="C12" s="35"/>
      <c r="D12" s="35"/>
      <c r="E12" s="33"/>
      <c r="F12" s="33"/>
      <c r="G12" s="36"/>
      <c r="H12" s="62">
        <f>SUM(H10:H11)</f>
        <v>0</v>
      </c>
    </row>
    <row r="13" spans="1:8" ht="12.75">
      <c r="A13" s="31"/>
      <c r="B13" s="35" t="s">
        <v>33</v>
      </c>
      <c r="C13" s="35"/>
      <c r="D13" s="35"/>
      <c r="E13" s="33"/>
      <c r="F13" s="33"/>
      <c r="G13" s="36"/>
      <c r="H13" s="62" t="s">
        <v>33</v>
      </c>
    </row>
    <row r="14" spans="1:8" ht="12.75">
      <c r="A14" s="31"/>
      <c r="B14" s="35"/>
      <c r="C14" s="35"/>
      <c r="D14" s="35"/>
      <c r="E14" s="33"/>
      <c r="F14" s="33"/>
      <c r="G14" s="36"/>
      <c r="H14" s="62"/>
    </row>
    <row r="15" spans="1:8" ht="12.75">
      <c r="A15" s="27" t="s">
        <v>48</v>
      </c>
      <c r="B15" s="28" t="s">
        <v>37</v>
      </c>
      <c r="C15" s="28"/>
      <c r="D15" s="28"/>
      <c r="E15" s="29"/>
      <c r="F15" s="29"/>
      <c r="G15" s="30"/>
      <c r="H15" s="60">
        <v>0</v>
      </c>
    </row>
    <row r="16" spans="1:8" ht="12.75">
      <c r="A16" s="27"/>
      <c r="B16" s="168" t="s">
        <v>68</v>
      </c>
      <c r="C16" s="168"/>
      <c r="D16" s="169"/>
      <c r="E16" s="32">
        <v>0.01</v>
      </c>
      <c r="F16" s="29"/>
      <c r="G16" s="34"/>
      <c r="H16" s="61">
        <v>0</v>
      </c>
    </row>
    <row r="17" spans="1:8" ht="12.75">
      <c r="A17" s="27"/>
      <c r="B17" s="168" t="s">
        <v>67</v>
      </c>
      <c r="C17" s="168"/>
      <c r="D17" s="169"/>
      <c r="E17" s="32">
        <v>0.06</v>
      </c>
      <c r="F17" s="29"/>
      <c r="G17" s="34"/>
      <c r="H17" s="61">
        <v>0</v>
      </c>
    </row>
    <row r="18" spans="1:8" ht="12.75">
      <c r="A18" s="23"/>
      <c r="B18" s="35" t="s">
        <v>49</v>
      </c>
      <c r="C18" s="35"/>
      <c r="D18" s="35"/>
      <c r="E18" s="25"/>
      <c r="F18" s="25"/>
      <c r="G18" s="36"/>
      <c r="H18" s="62">
        <f>SUM(H15:H17)</f>
        <v>0</v>
      </c>
    </row>
    <row r="19" spans="1:8" ht="12.75">
      <c r="A19" s="23"/>
      <c r="B19" s="35" t="s">
        <v>33</v>
      </c>
      <c r="C19" s="35"/>
      <c r="D19" s="35"/>
      <c r="E19" s="25"/>
      <c r="F19" s="25"/>
      <c r="G19" s="36"/>
      <c r="H19" s="62" t="s">
        <v>33</v>
      </c>
    </row>
    <row r="20" spans="1:8" ht="12.75">
      <c r="A20" s="125" t="s">
        <v>115</v>
      </c>
      <c r="B20" s="55" t="s">
        <v>96</v>
      </c>
      <c r="C20" s="24"/>
      <c r="D20" s="24"/>
      <c r="E20" s="25"/>
      <c r="F20" s="25"/>
      <c r="G20" s="37"/>
      <c r="H20" s="62">
        <f>SUM(H123:H125)</f>
        <v>0</v>
      </c>
    </row>
    <row r="21" spans="1:8" ht="12.75">
      <c r="A21" s="23"/>
      <c r="B21" s="24"/>
      <c r="C21" s="24"/>
      <c r="D21" s="24"/>
      <c r="E21" s="25"/>
      <c r="F21" s="25"/>
      <c r="G21" s="37"/>
      <c r="H21" s="63"/>
    </row>
    <row r="22" spans="1:10" ht="15.75">
      <c r="A22" s="38"/>
      <c r="B22" s="56" t="s">
        <v>116</v>
      </c>
      <c r="C22" s="56"/>
      <c r="D22" s="39"/>
      <c r="E22" s="40"/>
      <c r="F22" s="40"/>
      <c r="G22" s="41"/>
      <c r="H22" s="64">
        <f>H12+H18+H20</f>
        <v>0</v>
      </c>
      <c r="I22" s="87" t="s">
        <v>33</v>
      </c>
      <c r="J22" s="87" t="s">
        <v>33</v>
      </c>
    </row>
    <row r="23" spans="1:8" ht="12.75">
      <c r="A23" s="31"/>
      <c r="B23" s="35"/>
      <c r="C23" s="35"/>
      <c r="D23" s="35"/>
      <c r="E23" s="33"/>
      <c r="F23" s="33"/>
      <c r="G23" s="36"/>
      <c r="H23" s="62"/>
    </row>
    <row r="24" spans="1:8" ht="12.75">
      <c r="A24" s="42"/>
      <c r="B24" s="24"/>
      <c r="C24" s="24"/>
      <c r="D24" s="24"/>
      <c r="E24" s="43"/>
      <c r="F24" s="43"/>
      <c r="G24" s="34"/>
      <c r="H24" s="65"/>
    </row>
    <row r="25" spans="1:8" ht="12.75">
      <c r="A25" s="31"/>
      <c r="B25" s="35"/>
      <c r="C25" s="35"/>
      <c r="D25" s="35"/>
      <c r="E25" s="44"/>
      <c r="F25" s="44"/>
      <c r="G25" s="36"/>
      <c r="H25" s="62"/>
    </row>
    <row r="26" spans="1:8" ht="15.75">
      <c r="A26" s="45"/>
      <c r="B26" s="55" t="s">
        <v>64</v>
      </c>
      <c r="C26" s="55"/>
      <c r="D26" s="24"/>
      <c r="E26" s="141">
        <v>0.2</v>
      </c>
      <c r="F26" s="43"/>
      <c r="G26" s="34"/>
      <c r="H26" s="66">
        <f>ROUND(E26*H22,1)</f>
        <v>0</v>
      </c>
    </row>
    <row r="27" spans="1:8" ht="12.75">
      <c r="A27" s="42"/>
      <c r="B27" s="49"/>
      <c r="C27" s="49"/>
      <c r="D27" s="49"/>
      <c r="E27" s="43"/>
      <c r="F27" s="43"/>
      <c r="G27" s="34"/>
      <c r="H27" s="65"/>
    </row>
    <row r="28" spans="1:8" ht="15.75">
      <c r="A28" s="42"/>
      <c r="B28" s="57" t="s">
        <v>50</v>
      </c>
      <c r="C28" s="57"/>
      <c r="D28" s="46"/>
      <c r="E28" s="47"/>
      <c r="F28" s="47"/>
      <c r="G28" s="48"/>
      <c r="H28" s="67">
        <f>SUM(H22:H26)</f>
        <v>0</v>
      </c>
    </row>
    <row r="29" spans="1:8" ht="13.5" thickBot="1">
      <c r="A29" s="42"/>
      <c r="B29" s="49"/>
      <c r="C29" s="49"/>
      <c r="D29" s="49"/>
      <c r="E29" s="43"/>
      <c r="F29" s="43"/>
      <c r="G29" s="34"/>
      <c r="H29" s="50"/>
    </row>
    <row r="30" spans="1:8" ht="17.25" thickBot="1" thickTop="1">
      <c r="A30" s="58" t="s">
        <v>51</v>
      </c>
      <c r="B30" s="51"/>
      <c r="C30" s="51"/>
      <c r="D30" s="51"/>
      <c r="E30" s="52"/>
      <c r="F30" s="52"/>
      <c r="G30" s="53"/>
      <c r="H30" s="59">
        <f>H28</f>
        <v>0</v>
      </c>
    </row>
    <row r="31" spans="1:8" ht="16.5" thickTop="1">
      <c r="A31" s="39"/>
      <c r="B31" s="39"/>
      <c r="C31" s="39"/>
      <c r="D31" s="39"/>
      <c r="E31" s="40"/>
      <c r="F31" s="40"/>
      <c r="G31" s="54"/>
      <c r="H31" s="54"/>
    </row>
    <row r="32" spans="1:8" ht="15.75">
      <c r="A32" s="39"/>
      <c r="B32" s="39"/>
      <c r="C32" s="39"/>
      <c r="D32" s="39"/>
      <c r="E32" s="40"/>
      <c r="F32" s="40"/>
      <c r="G32" s="54"/>
      <c r="H32" s="54"/>
    </row>
    <row r="33" spans="1:8" ht="15.75">
      <c r="A33" s="39"/>
      <c r="B33" s="39"/>
      <c r="C33" s="39"/>
      <c r="D33" s="39"/>
      <c r="E33" s="40"/>
      <c r="F33" s="40"/>
      <c r="G33" s="54"/>
      <c r="H33" s="54"/>
    </row>
    <row r="34" spans="1:8" ht="33.75">
      <c r="A34" s="1" t="s">
        <v>2</v>
      </c>
      <c r="B34" s="2" t="s">
        <v>3</v>
      </c>
      <c r="C34" s="2"/>
      <c r="D34" s="2" t="s">
        <v>4</v>
      </c>
      <c r="E34" s="2" t="s">
        <v>5</v>
      </c>
      <c r="F34" s="2" t="s">
        <v>6</v>
      </c>
      <c r="G34" s="2" t="s">
        <v>53</v>
      </c>
      <c r="H34" s="3" t="s">
        <v>54</v>
      </c>
    </row>
    <row r="35" spans="1:8" ht="12.75">
      <c r="A35" s="4">
        <v>1</v>
      </c>
      <c r="B35" s="5">
        <v>2</v>
      </c>
      <c r="C35" s="5"/>
      <c r="D35" s="5">
        <v>3</v>
      </c>
      <c r="E35" s="5">
        <v>4</v>
      </c>
      <c r="F35" s="5">
        <v>5</v>
      </c>
      <c r="G35" s="5">
        <v>6</v>
      </c>
      <c r="H35" s="126">
        <v>7</v>
      </c>
    </row>
    <row r="36" spans="1:8" ht="12.75">
      <c r="A36" s="71"/>
      <c r="B36" s="72"/>
      <c r="C36" s="72"/>
      <c r="D36" s="72"/>
      <c r="E36" s="72"/>
      <c r="F36" s="72"/>
      <c r="G36" s="72"/>
      <c r="H36" s="73"/>
    </row>
    <row r="37" spans="1:8" ht="12.75">
      <c r="A37" s="74"/>
      <c r="B37" s="6" t="s">
        <v>12</v>
      </c>
      <c r="C37" s="6"/>
      <c r="D37" s="6" t="s">
        <v>13</v>
      </c>
      <c r="E37" s="6"/>
      <c r="F37" s="7"/>
      <c r="G37" s="8"/>
      <c r="H37" s="75" t="s">
        <v>33</v>
      </c>
    </row>
    <row r="38" spans="1:8" ht="12.75" customHeight="1">
      <c r="A38" s="9">
        <v>1</v>
      </c>
      <c r="B38" s="142" t="s">
        <v>131</v>
      </c>
      <c r="C38" s="143" t="s">
        <v>132</v>
      </c>
      <c r="D38" s="144" t="s">
        <v>133</v>
      </c>
      <c r="E38" s="145" t="s">
        <v>8</v>
      </c>
      <c r="F38" s="150">
        <v>0</v>
      </c>
      <c r="G38" s="156"/>
      <c r="H38" s="152">
        <f aca="true" t="shared" si="0" ref="H38:H54">ROUND(F38*G38,3)</f>
        <v>0</v>
      </c>
    </row>
    <row r="39" spans="1:8" ht="12.75" customHeight="1">
      <c r="A39" s="11">
        <f>A38+1</f>
        <v>2</v>
      </c>
      <c r="B39" s="146" t="s">
        <v>131</v>
      </c>
      <c r="C39" s="147" t="s">
        <v>134</v>
      </c>
      <c r="D39" s="148" t="s">
        <v>135</v>
      </c>
      <c r="E39" s="149" t="s">
        <v>8</v>
      </c>
      <c r="F39" s="151">
        <v>0</v>
      </c>
      <c r="G39" s="157"/>
      <c r="H39" s="153">
        <f>F39*G39</f>
        <v>0</v>
      </c>
    </row>
    <row r="40" spans="1:8" ht="12.75" customHeight="1">
      <c r="A40" s="11">
        <f aca="true" t="shared" si="1" ref="A40:A101">A39+1</f>
        <v>3</v>
      </c>
      <c r="B40" s="146" t="s">
        <v>131</v>
      </c>
      <c r="C40" s="147" t="s">
        <v>136</v>
      </c>
      <c r="D40" s="148" t="s">
        <v>137</v>
      </c>
      <c r="E40" s="149" t="s">
        <v>8</v>
      </c>
      <c r="F40" s="151">
        <v>0</v>
      </c>
      <c r="G40" s="157"/>
      <c r="H40" s="153">
        <f t="shared" si="0"/>
        <v>0</v>
      </c>
    </row>
    <row r="41" spans="1:8" ht="12.75" customHeight="1">
      <c r="A41" s="11">
        <f t="shared" si="1"/>
        <v>4</v>
      </c>
      <c r="B41" s="146" t="s">
        <v>131</v>
      </c>
      <c r="C41" s="147" t="s">
        <v>138</v>
      </c>
      <c r="D41" s="148" t="s">
        <v>139</v>
      </c>
      <c r="E41" s="149" t="s">
        <v>8</v>
      </c>
      <c r="F41" s="151">
        <v>0</v>
      </c>
      <c r="G41" s="157"/>
      <c r="H41" s="153">
        <f t="shared" si="0"/>
        <v>0</v>
      </c>
    </row>
    <row r="42" spans="1:8" ht="12.75" customHeight="1">
      <c r="A42" s="11">
        <f t="shared" si="1"/>
        <v>5</v>
      </c>
      <c r="B42" s="146" t="s">
        <v>131</v>
      </c>
      <c r="C42" s="147" t="s">
        <v>140</v>
      </c>
      <c r="D42" s="148" t="s">
        <v>141</v>
      </c>
      <c r="E42" s="149" t="s">
        <v>8</v>
      </c>
      <c r="F42" s="151">
        <v>0</v>
      </c>
      <c r="G42" s="157"/>
      <c r="H42" s="153">
        <f t="shared" si="0"/>
        <v>0</v>
      </c>
    </row>
    <row r="43" spans="1:8" ht="12.75" customHeight="1">
      <c r="A43" s="11">
        <f t="shared" si="1"/>
        <v>6</v>
      </c>
      <c r="B43" s="146" t="s">
        <v>131</v>
      </c>
      <c r="C43" s="158" t="s">
        <v>142</v>
      </c>
      <c r="D43" s="148" t="s">
        <v>143</v>
      </c>
      <c r="E43" s="12" t="s">
        <v>8</v>
      </c>
      <c r="F43" s="159">
        <v>0</v>
      </c>
      <c r="G43" s="157"/>
      <c r="H43" s="14">
        <f t="shared" si="0"/>
        <v>0</v>
      </c>
    </row>
    <row r="44" spans="1:8" ht="12.75" customHeight="1">
      <c r="A44" s="11">
        <f t="shared" si="1"/>
        <v>7</v>
      </c>
      <c r="B44" s="146" t="s">
        <v>131</v>
      </c>
      <c r="C44" s="158" t="s">
        <v>144</v>
      </c>
      <c r="D44" s="148" t="s">
        <v>145</v>
      </c>
      <c r="E44" s="12" t="s">
        <v>8</v>
      </c>
      <c r="F44" s="159">
        <v>4</v>
      </c>
      <c r="G44" s="157"/>
      <c r="H44" s="14">
        <f t="shared" si="0"/>
        <v>0</v>
      </c>
    </row>
    <row r="45" spans="1:8" ht="12.75" customHeight="1">
      <c r="A45" s="11">
        <f t="shared" si="1"/>
        <v>8</v>
      </c>
      <c r="B45" s="146" t="s">
        <v>131</v>
      </c>
      <c r="C45" s="158" t="s">
        <v>146</v>
      </c>
      <c r="D45" s="148" t="s">
        <v>147</v>
      </c>
      <c r="E45" s="12"/>
      <c r="F45" s="159">
        <v>0</v>
      </c>
      <c r="G45" s="157"/>
      <c r="H45" s="14">
        <f t="shared" si="0"/>
        <v>0</v>
      </c>
    </row>
    <row r="46" spans="1:8" ht="12.75" customHeight="1">
      <c r="A46" s="11">
        <f t="shared" si="1"/>
        <v>9</v>
      </c>
      <c r="B46" s="146" t="s">
        <v>131</v>
      </c>
      <c r="C46" s="158" t="s">
        <v>148</v>
      </c>
      <c r="D46" s="148" t="s">
        <v>149</v>
      </c>
      <c r="E46" s="12" t="s">
        <v>8</v>
      </c>
      <c r="F46" s="159">
        <v>4</v>
      </c>
      <c r="G46" s="157"/>
      <c r="H46" s="14">
        <f t="shared" si="0"/>
        <v>0</v>
      </c>
    </row>
    <row r="47" spans="1:8" ht="12.75" customHeight="1">
      <c r="A47" s="11">
        <f t="shared" si="1"/>
        <v>10</v>
      </c>
      <c r="B47" s="146" t="s">
        <v>131</v>
      </c>
      <c r="C47" s="158" t="s">
        <v>150</v>
      </c>
      <c r="D47" s="148" t="s">
        <v>151</v>
      </c>
      <c r="E47" s="12" t="s">
        <v>8</v>
      </c>
      <c r="F47" s="159">
        <v>4</v>
      </c>
      <c r="G47" s="157"/>
      <c r="H47" s="14">
        <f t="shared" si="0"/>
        <v>0</v>
      </c>
    </row>
    <row r="48" spans="1:8" ht="12.75" customHeight="1">
      <c r="A48" s="11">
        <f t="shared" si="1"/>
        <v>11</v>
      </c>
      <c r="B48" s="146" t="s">
        <v>131</v>
      </c>
      <c r="C48" s="158" t="s">
        <v>152</v>
      </c>
      <c r="D48" s="148" t="s">
        <v>153</v>
      </c>
      <c r="E48" s="12" t="s">
        <v>8</v>
      </c>
      <c r="F48" s="159">
        <v>0</v>
      </c>
      <c r="G48" s="157"/>
      <c r="H48" s="14">
        <f t="shared" si="0"/>
        <v>0</v>
      </c>
    </row>
    <row r="49" spans="1:12" ht="12.75" customHeight="1">
      <c r="A49" s="11">
        <f t="shared" si="1"/>
        <v>12</v>
      </c>
      <c r="B49" s="146" t="s">
        <v>131</v>
      </c>
      <c r="C49" s="158" t="s">
        <v>154</v>
      </c>
      <c r="D49" s="148" t="s">
        <v>155</v>
      </c>
      <c r="E49" s="12" t="s">
        <v>8</v>
      </c>
      <c r="F49" s="159">
        <v>0</v>
      </c>
      <c r="G49" s="157"/>
      <c r="H49" s="14">
        <f t="shared" si="0"/>
        <v>0</v>
      </c>
      <c r="L49" s="127" t="s">
        <v>33</v>
      </c>
    </row>
    <row r="50" spans="1:9" ht="12.75" customHeight="1">
      <c r="A50" s="11">
        <f t="shared" si="1"/>
        <v>13</v>
      </c>
      <c r="B50" s="146" t="s">
        <v>131</v>
      </c>
      <c r="C50" s="158" t="s">
        <v>156</v>
      </c>
      <c r="D50" s="148" t="s">
        <v>157</v>
      </c>
      <c r="E50" s="12" t="s">
        <v>8</v>
      </c>
      <c r="F50" s="159">
        <v>0</v>
      </c>
      <c r="G50" s="157"/>
      <c r="H50" s="14">
        <f t="shared" si="0"/>
        <v>0</v>
      </c>
      <c r="I50" s="91" t="s">
        <v>33</v>
      </c>
    </row>
    <row r="51" spans="1:9" ht="12.75" customHeight="1">
      <c r="A51" s="11">
        <f t="shared" si="1"/>
        <v>14</v>
      </c>
      <c r="B51" s="146" t="s">
        <v>131</v>
      </c>
      <c r="C51" s="158" t="s">
        <v>158</v>
      </c>
      <c r="D51" s="148" t="s">
        <v>159</v>
      </c>
      <c r="E51" s="12" t="s">
        <v>8</v>
      </c>
      <c r="F51" s="159">
        <v>0</v>
      </c>
      <c r="G51" s="157"/>
      <c r="H51" s="14">
        <f t="shared" si="0"/>
        <v>0</v>
      </c>
      <c r="I51" s="91"/>
    </row>
    <row r="52" spans="1:9" ht="12.75" customHeight="1">
      <c r="A52" s="11">
        <f t="shared" si="1"/>
        <v>15</v>
      </c>
      <c r="B52" s="146" t="s">
        <v>131</v>
      </c>
      <c r="C52" s="158" t="s">
        <v>160</v>
      </c>
      <c r="D52" s="148" t="s">
        <v>161</v>
      </c>
      <c r="E52" s="12" t="s">
        <v>8</v>
      </c>
      <c r="F52" s="159">
        <v>0</v>
      </c>
      <c r="G52" s="157"/>
      <c r="H52" s="14">
        <f t="shared" si="0"/>
        <v>0</v>
      </c>
      <c r="I52" s="91"/>
    </row>
    <row r="53" spans="1:9" ht="12.75" customHeight="1">
      <c r="A53" s="11">
        <f>A52+1</f>
        <v>16</v>
      </c>
      <c r="B53" s="12"/>
      <c r="C53" s="12"/>
      <c r="D53" s="93" t="s">
        <v>70</v>
      </c>
      <c r="E53" s="12"/>
      <c r="F53" s="89" t="s">
        <v>33</v>
      </c>
      <c r="G53" s="100"/>
      <c r="H53" s="14" t="s">
        <v>33</v>
      </c>
      <c r="I53" s="15"/>
    </row>
    <row r="54" spans="1:11" ht="12.75" customHeight="1">
      <c r="A54" s="11">
        <f>A53+1</f>
        <v>17</v>
      </c>
      <c r="B54" s="12" t="s">
        <v>73</v>
      </c>
      <c r="C54" s="12"/>
      <c r="D54" s="12" t="s">
        <v>72</v>
      </c>
      <c r="E54" s="12" t="s">
        <v>11</v>
      </c>
      <c r="F54" s="89">
        <v>40</v>
      </c>
      <c r="G54" s="100"/>
      <c r="H54" s="14">
        <f t="shared" si="0"/>
        <v>0</v>
      </c>
      <c r="I54" s="15"/>
      <c r="K54" s="154"/>
    </row>
    <row r="55" spans="1:12" ht="12.75" customHeight="1">
      <c r="A55" s="11">
        <f t="shared" si="1"/>
        <v>18</v>
      </c>
      <c r="B55" s="12" t="s">
        <v>73</v>
      </c>
      <c r="C55" s="12"/>
      <c r="D55" s="12" t="s">
        <v>80</v>
      </c>
      <c r="E55" s="12" t="s">
        <v>11</v>
      </c>
      <c r="F55" s="89">
        <v>0</v>
      </c>
      <c r="G55" s="100"/>
      <c r="H55" s="14">
        <f aca="true" t="shared" si="2" ref="H55:H62">ROUND(F55*G55,3)</f>
        <v>0</v>
      </c>
      <c r="I55" s="15"/>
      <c r="L55" s="154" t="s">
        <v>33</v>
      </c>
    </row>
    <row r="56" spans="1:8" ht="12.75" customHeight="1">
      <c r="A56" s="11">
        <f t="shared" si="1"/>
        <v>19</v>
      </c>
      <c r="B56" s="12" t="s">
        <v>66</v>
      </c>
      <c r="C56" s="92"/>
      <c r="D56" s="94" t="s">
        <v>65</v>
      </c>
      <c r="E56" s="12" t="s">
        <v>8</v>
      </c>
      <c r="F56" s="122">
        <v>0</v>
      </c>
      <c r="G56" s="100"/>
      <c r="H56" s="14">
        <f t="shared" si="2"/>
        <v>0</v>
      </c>
    </row>
    <row r="57" spans="1:8" ht="12.75" customHeight="1">
      <c r="A57" s="11">
        <f>A56+1</f>
        <v>20</v>
      </c>
      <c r="B57" s="12"/>
      <c r="C57" s="92"/>
      <c r="D57" s="160" t="s">
        <v>89</v>
      </c>
      <c r="E57" s="12"/>
      <c r="F57" s="161"/>
      <c r="G57" s="100"/>
      <c r="H57" s="162"/>
    </row>
    <row r="58" spans="1:8" ht="12.75" customHeight="1">
      <c r="A58" s="11">
        <f t="shared" si="1"/>
        <v>21</v>
      </c>
      <c r="B58" s="92">
        <v>405508</v>
      </c>
      <c r="C58" s="155" t="s">
        <v>87</v>
      </c>
      <c r="D58" s="94" t="s">
        <v>84</v>
      </c>
      <c r="E58" s="12" t="s">
        <v>8</v>
      </c>
      <c r="F58" s="122">
        <v>0</v>
      </c>
      <c r="G58" s="100"/>
      <c r="H58" s="14">
        <f t="shared" si="2"/>
        <v>0</v>
      </c>
    </row>
    <row r="59" spans="1:8" ht="12.75" customHeight="1">
      <c r="A59" s="11">
        <f t="shared" si="1"/>
        <v>22</v>
      </c>
      <c r="B59" s="92">
        <v>803900</v>
      </c>
      <c r="C59" s="155" t="s">
        <v>87</v>
      </c>
      <c r="D59" s="155" t="s">
        <v>166</v>
      </c>
      <c r="E59" s="12" t="s">
        <v>8</v>
      </c>
      <c r="F59" s="122">
        <v>0</v>
      </c>
      <c r="G59" s="100"/>
      <c r="H59" s="14">
        <f t="shared" si="2"/>
        <v>0</v>
      </c>
    </row>
    <row r="60" spans="1:8" ht="12.75">
      <c r="A60" s="11">
        <f>A58+1</f>
        <v>22</v>
      </c>
      <c r="B60" s="12" t="s">
        <v>85</v>
      </c>
      <c r="C60" s="92"/>
      <c r="D60" s="94" t="s">
        <v>130</v>
      </c>
      <c r="E60" s="12" t="s">
        <v>8</v>
      </c>
      <c r="F60" s="122">
        <v>0</v>
      </c>
      <c r="G60" s="100"/>
      <c r="H60" s="14">
        <f t="shared" si="2"/>
        <v>0</v>
      </c>
    </row>
    <row r="61" spans="1:8" ht="12.75" customHeight="1">
      <c r="A61" s="11">
        <f t="shared" si="1"/>
        <v>23</v>
      </c>
      <c r="B61" s="12" t="s">
        <v>85</v>
      </c>
      <c r="C61" s="99" t="s">
        <v>33</v>
      </c>
      <c r="D61" s="12" t="s">
        <v>185</v>
      </c>
      <c r="E61" s="12" t="s">
        <v>11</v>
      </c>
      <c r="F61" s="123">
        <v>30</v>
      </c>
      <c r="G61" s="101"/>
      <c r="H61" s="14">
        <f t="shared" si="2"/>
        <v>0</v>
      </c>
    </row>
    <row r="62" spans="1:8" ht="12.75" customHeight="1">
      <c r="A62" s="11">
        <f t="shared" si="1"/>
        <v>24</v>
      </c>
      <c r="B62" s="12" t="s">
        <v>87</v>
      </c>
      <c r="C62" s="117" t="s">
        <v>86</v>
      </c>
      <c r="D62" s="12" t="s">
        <v>88</v>
      </c>
      <c r="E62" s="12" t="s">
        <v>8</v>
      </c>
      <c r="F62" s="95">
        <v>0</v>
      </c>
      <c r="G62" s="16"/>
      <c r="H62" s="14">
        <f t="shared" si="2"/>
        <v>0</v>
      </c>
    </row>
    <row r="63" spans="1:8" ht="12.75" customHeight="1">
      <c r="A63" s="11">
        <f t="shared" si="1"/>
        <v>25</v>
      </c>
      <c r="B63" s="128"/>
      <c r="C63" s="12"/>
      <c r="D63" s="129" t="s">
        <v>117</v>
      </c>
      <c r="E63" s="12"/>
      <c r="F63" s="89">
        <v>0</v>
      </c>
      <c r="G63" s="130"/>
      <c r="H63" s="14"/>
    </row>
    <row r="64" spans="1:8" ht="12.75" customHeight="1">
      <c r="A64" s="11">
        <f t="shared" si="1"/>
        <v>26</v>
      </c>
      <c r="B64" s="155" t="s">
        <v>87</v>
      </c>
      <c r="C64" s="163">
        <v>863033</v>
      </c>
      <c r="D64" s="131" t="s">
        <v>162</v>
      </c>
      <c r="E64" s="12" t="s">
        <v>11</v>
      </c>
      <c r="F64" s="89">
        <v>0</v>
      </c>
      <c r="G64" s="16"/>
      <c r="H64" s="14">
        <f>G64*F64</f>
        <v>0</v>
      </c>
    </row>
    <row r="65" spans="1:8" ht="12.75" customHeight="1">
      <c r="A65" s="11">
        <f t="shared" si="1"/>
        <v>27</v>
      </c>
      <c r="B65" s="155" t="s">
        <v>87</v>
      </c>
      <c r="C65" s="128">
        <v>863000</v>
      </c>
      <c r="D65" s="131" t="s">
        <v>118</v>
      </c>
      <c r="E65" s="12" t="s">
        <v>8</v>
      </c>
      <c r="F65" s="89">
        <v>0</v>
      </c>
      <c r="G65" s="16"/>
      <c r="H65" s="14">
        <f aca="true" t="shared" si="3" ref="H65:H73">G65*F65</f>
        <v>0</v>
      </c>
    </row>
    <row r="66" spans="1:8" ht="12.75" customHeight="1">
      <c r="A66" s="11">
        <f t="shared" si="1"/>
        <v>28</v>
      </c>
      <c r="B66" s="155" t="s">
        <v>87</v>
      </c>
      <c r="C66" s="128">
        <v>650142</v>
      </c>
      <c r="D66" s="131" t="s">
        <v>119</v>
      </c>
      <c r="E66" s="12" t="s">
        <v>8</v>
      </c>
      <c r="F66" s="89">
        <v>0</v>
      </c>
      <c r="G66" s="16"/>
      <c r="H66" s="14">
        <f t="shared" si="3"/>
        <v>0</v>
      </c>
    </row>
    <row r="67" spans="1:8" ht="12.75" customHeight="1">
      <c r="A67" s="116">
        <f t="shared" si="1"/>
        <v>29</v>
      </c>
      <c r="B67" s="164" t="s">
        <v>87</v>
      </c>
      <c r="C67" s="165">
        <v>805000</v>
      </c>
      <c r="D67" s="166" t="s">
        <v>120</v>
      </c>
      <c r="E67" s="68" t="s">
        <v>8</v>
      </c>
      <c r="F67" s="124">
        <v>0</v>
      </c>
      <c r="G67" s="69"/>
      <c r="H67" s="70">
        <f t="shared" si="3"/>
        <v>0</v>
      </c>
    </row>
    <row r="68" spans="1:8" ht="22.5">
      <c r="A68" s="1" t="s">
        <v>2</v>
      </c>
      <c r="B68" s="2" t="s">
        <v>3</v>
      </c>
      <c r="C68" s="2"/>
      <c r="D68" s="2" t="s">
        <v>4</v>
      </c>
      <c r="E68" s="2" t="s">
        <v>5</v>
      </c>
      <c r="F68" s="2" t="s">
        <v>6</v>
      </c>
      <c r="G68" s="2"/>
      <c r="H68" s="3" t="s">
        <v>7</v>
      </c>
    </row>
    <row r="69" spans="1:8" ht="12.75" customHeight="1">
      <c r="A69" s="4">
        <v>1</v>
      </c>
      <c r="B69" s="5">
        <v>2</v>
      </c>
      <c r="C69" s="5"/>
      <c r="D69" s="5">
        <v>3</v>
      </c>
      <c r="E69" s="5">
        <v>4</v>
      </c>
      <c r="F69" s="5">
        <v>5</v>
      </c>
      <c r="G69" s="5"/>
      <c r="H69" s="126">
        <v>7</v>
      </c>
    </row>
    <row r="70" spans="1:8" ht="12.75" customHeight="1">
      <c r="A70" s="11">
        <f>A67+1</f>
        <v>30</v>
      </c>
      <c r="B70" s="155" t="s">
        <v>87</v>
      </c>
      <c r="C70" s="128">
        <v>650342</v>
      </c>
      <c r="D70" s="131" t="s">
        <v>121</v>
      </c>
      <c r="E70" s="12" t="s">
        <v>8</v>
      </c>
      <c r="F70" s="89">
        <v>0</v>
      </c>
      <c r="G70" s="16"/>
      <c r="H70" s="14">
        <f t="shared" si="3"/>
        <v>0</v>
      </c>
    </row>
    <row r="71" spans="1:8" ht="12.75" customHeight="1">
      <c r="A71" s="11">
        <f t="shared" si="1"/>
        <v>31</v>
      </c>
      <c r="B71" s="155" t="s">
        <v>87</v>
      </c>
      <c r="C71" s="128">
        <v>801500</v>
      </c>
      <c r="D71" s="131" t="s">
        <v>122</v>
      </c>
      <c r="E71" s="12" t="s">
        <v>8</v>
      </c>
      <c r="F71" s="89">
        <v>0</v>
      </c>
      <c r="G71" s="16"/>
      <c r="H71" s="14">
        <f t="shared" si="3"/>
        <v>0</v>
      </c>
    </row>
    <row r="72" spans="1:8" ht="12.75" customHeight="1">
      <c r="A72" s="11">
        <f t="shared" si="1"/>
        <v>32</v>
      </c>
      <c r="B72" s="155" t="s">
        <v>87</v>
      </c>
      <c r="C72" s="128">
        <v>800100</v>
      </c>
      <c r="D72" s="131" t="s">
        <v>123</v>
      </c>
      <c r="E72" s="12" t="s">
        <v>8</v>
      </c>
      <c r="F72" s="89">
        <v>0</v>
      </c>
      <c r="G72" s="16"/>
      <c r="H72" s="14">
        <f t="shared" si="3"/>
        <v>0</v>
      </c>
    </row>
    <row r="73" spans="1:8" ht="12.75" customHeight="1">
      <c r="A73" s="11">
        <f t="shared" si="1"/>
        <v>33</v>
      </c>
      <c r="B73" s="155" t="s">
        <v>87</v>
      </c>
      <c r="C73" s="128">
        <v>804000</v>
      </c>
      <c r="D73" s="131" t="s">
        <v>124</v>
      </c>
      <c r="E73" s="12" t="s">
        <v>8</v>
      </c>
      <c r="F73" s="89">
        <v>0</v>
      </c>
      <c r="G73" s="16"/>
      <c r="H73" s="14">
        <f t="shared" si="3"/>
        <v>0</v>
      </c>
    </row>
    <row r="74" spans="1:8" ht="12.75" customHeight="1">
      <c r="A74" s="11">
        <f t="shared" si="1"/>
        <v>34</v>
      </c>
      <c r="B74" s="128"/>
      <c r="C74" s="128"/>
      <c r="D74" s="129" t="s">
        <v>167</v>
      </c>
      <c r="E74" s="12"/>
      <c r="F74" s="89"/>
      <c r="G74" s="16"/>
      <c r="H74" s="14"/>
    </row>
    <row r="75" spans="1:8" ht="12.75" customHeight="1">
      <c r="A75" s="11">
        <f t="shared" si="1"/>
        <v>35</v>
      </c>
      <c r="B75" s="128" t="s">
        <v>87</v>
      </c>
      <c r="C75" s="128">
        <v>862300</v>
      </c>
      <c r="D75" s="131" t="s">
        <v>168</v>
      </c>
      <c r="E75" s="12" t="s">
        <v>11</v>
      </c>
      <c r="F75" s="89">
        <v>0</v>
      </c>
      <c r="G75" s="16"/>
      <c r="H75" s="14">
        <f>G75*F75</f>
        <v>0</v>
      </c>
    </row>
    <row r="76" spans="1:8" ht="12.75" customHeight="1">
      <c r="A76" s="11">
        <f t="shared" si="1"/>
        <v>36</v>
      </c>
      <c r="B76" s="128" t="s">
        <v>87</v>
      </c>
      <c r="C76" s="128">
        <v>860700</v>
      </c>
      <c r="D76" s="131" t="s">
        <v>169</v>
      </c>
      <c r="E76" s="12" t="s">
        <v>8</v>
      </c>
      <c r="F76" s="89">
        <v>0</v>
      </c>
      <c r="G76" s="16"/>
      <c r="H76" s="14">
        <f aca="true" t="shared" si="4" ref="H76:H86">G76*F76</f>
        <v>0</v>
      </c>
    </row>
    <row r="77" spans="1:8" ht="12.75" customHeight="1">
      <c r="A77" s="11">
        <f t="shared" si="1"/>
        <v>37</v>
      </c>
      <c r="B77" s="128" t="s">
        <v>87</v>
      </c>
      <c r="C77" s="128">
        <v>862410</v>
      </c>
      <c r="D77" s="131" t="s">
        <v>170</v>
      </c>
      <c r="E77" s="12" t="s">
        <v>8</v>
      </c>
      <c r="F77" s="89">
        <v>0</v>
      </c>
      <c r="G77" s="16"/>
      <c r="H77" s="14">
        <f t="shared" si="4"/>
        <v>0</v>
      </c>
    </row>
    <row r="78" spans="1:8" ht="12.75" customHeight="1">
      <c r="A78" s="11">
        <f t="shared" si="1"/>
        <v>38</v>
      </c>
      <c r="B78" s="128" t="s">
        <v>87</v>
      </c>
      <c r="C78" s="128">
        <v>650442</v>
      </c>
      <c r="D78" s="131" t="s">
        <v>171</v>
      </c>
      <c r="E78" s="12" t="s">
        <v>8</v>
      </c>
      <c r="F78" s="89">
        <v>0</v>
      </c>
      <c r="G78" s="16"/>
      <c r="H78" s="14">
        <f t="shared" si="4"/>
        <v>0</v>
      </c>
    </row>
    <row r="79" spans="1:8" ht="12.75" customHeight="1">
      <c r="A79" s="11">
        <f t="shared" si="1"/>
        <v>39</v>
      </c>
      <c r="B79" s="128" t="s">
        <v>87</v>
      </c>
      <c r="C79" s="128">
        <v>651001</v>
      </c>
      <c r="D79" s="131" t="s">
        <v>172</v>
      </c>
      <c r="E79" s="12" t="s">
        <v>8</v>
      </c>
      <c r="F79" s="95">
        <v>0</v>
      </c>
      <c r="G79" s="16"/>
      <c r="H79" s="14">
        <f t="shared" si="4"/>
        <v>0</v>
      </c>
    </row>
    <row r="80" spans="1:8" ht="12.75" customHeight="1">
      <c r="A80" s="11">
        <f t="shared" si="1"/>
        <v>40</v>
      </c>
      <c r="B80" s="128" t="s">
        <v>87</v>
      </c>
      <c r="C80" s="128">
        <v>803700</v>
      </c>
      <c r="D80" s="131" t="s">
        <v>173</v>
      </c>
      <c r="E80" s="12" t="s">
        <v>8</v>
      </c>
      <c r="F80" s="95">
        <v>0</v>
      </c>
      <c r="G80" s="16"/>
      <c r="H80" s="14">
        <f t="shared" si="4"/>
        <v>0</v>
      </c>
    </row>
    <row r="81" spans="1:8" ht="12.75" customHeight="1">
      <c r="A81" s="11">
        <f t="shared" si="1"/>
        <v>41</v>
      </c>
      <c r="B81" s="128" t="s">
        <v>87</v>
      </c>
      <c r="C81" s="128">
        <v>650544</v>
      </c>
      <c r="D81" s="131" t="s">
        <v>174</v>
      </c>
      <c r="E81" s="12" t="s">
        <v>8</v>
      </c>
      <c r="F81" s="95">
        <v>0</v>
      </c>
      <c r="G81" s="16"/>
      <c r="H81" s="14">
        <f t="shared" si="4"/>
        <v>0</v>
      </c>
    </row>
    <row r="82" spans="1:8" ht="12.75" customHeight="1">
      <c r="A82" s="11">
        <f t="shared" si="1"/>
        <v>42</v>
      </c>
      <c r="B82" s="128" t="s">
        <v>87</v>
      </c>
      <c r="C82" s="128">
        <v>650224</v>
      </c>
      <c r="D82" s="131" t="s">
        <v>175</v>
      </c>
      <c r="E82" s="12" t="s">
        <v>8</v>
      </c>
      <c r="F82" s="95">
        <v>0</v>
      </c>
      <c r="G82" s="16"/>
      <c r="H82" s="14">
        <f t="shared" si="4"/>
        <v>0</v>
      </c>
    </row>
    <row r="83" spans="1:8" ht="12.75" customHeight="1">
      <c r="A83" s="11">
        <f t="shared" si="1"/>
        <v>43</v>
      </c>
      <c r="B83" s="128" t="s">
        <v>87</v>
      </c>
      <c r="C83" s="128">
        <v>804104</v>
      </c>
      <c r="D83" s="131" t="s">
        <v>176</v>
      </c>
      <c r="E83" s="12" t="s">
        <v>8</v>
      </c>
      <c r="F83" s="95">
        <v>0</v>
      </c>
      <c r="G83" s="16"/>
      <c r="H83" s="14">
        <f t="shared" si="4"/>
        <v>0</v>
      </c>
    </row>
    <row r="84" spans="1:8" ht="12.75" customHeight="1">
      <c r="A84" s="11">
        <f t="shared" si="1"/>
        <v>44</v>
      </c>
      <c r="B84" s="128" t="s">
        <v>87</v>
      </c>
      <c r="C84" s="128">
        <v>650442</v>
      </c>
      <c r="D84" s="131" t="s">
        <v>171</v>
      </c>
      <c r="E84" s="12" t="s">
        <v>8</v>
      </c>
      <c r="F84" s="95">
        <v>0</v>
      </c>
      <c r="G84" s="16"/>
      <c r="H84" s="14">
        <f t="shared" si="4"/>
        <v>0</v>
      </c>
    </row>
    <row r="85" spans="1:8" ht="12.75" customHeight="1">
      <c r="A85" s="11">
        <f t="shared" si="1"/>
        <v>45</v>
      </c>
      <c r="B85" s="128" t="s">
        <v>87</v>
      </c>
      <c r="C85" s="128">
        <v>650844</v>
      </c>
      <c r="D85" s="131" t="s">
        <v>177</v>
      </c>
      <c r="E85" s="12" t="s">
        <v>8</v>
      </c>
      <c r="F85" s="95">
        <v>0</v>
      </c>
      <c r="G85" s="16"/>
      <c r="H85" s="14">
        <f t="shared" si="4"/>
        <v>0</v>
      </c>
    </row>
    <row r="86" spans="1:8" ht="12.75" customHeight="1">
      <c r="A86" s="11">
        <f t="shared" si="1"/>
        <v>46</v>
      </c>
      <c r="B86" s="128" t="s">
        <v>87</v>
      </c>
      <c r="C86" s="128">
        <v>804100</v>
      </c>
      <c r="D86" s="131" t="s">
        <v>178</v>
      </c>
      <c r="E86" s="12" t="s">
        <v>8</v>
      </c>
      <c r="F86" s="95">
        <v>0</v>
      </c>
      <c r="G86" s="16"/>
      <c r="H86" s="14">
        <f t="shared" si="4"/>
        <v>0</v>
      </c>
    </row>
    <row r="87" spans="1:8" ht="12.75" customHeight="1">
      <c r="A87" s="11">
        <f t="shared" si="1"/>
        <v>47</v>
      </c>
      <c r="B87" s="12" t="s">
        <v>33</v>
      </c>
      <c r="C87" s="12"/>
      <c r="D87" s="18" t="s">
        <v>37</v>
      </c>
      <c r="E87" s="12"/>
      <c r="F87" s="13"/>
      <c r="G87" s="16"/>
      <c r="H87" s="14" t="s">
        <v>33</v>
      </c>
    </row>
    <row r="88" spans="1:8" ht="12.75" customHeight="1">
      <c r="A88" s="11">
        <f t="shared" si="1"/>
        <v>48</v>
      </c>
      <c r="B88" s="12" t="s">
        <v>14</v>
      </c>
      <c r="C88" s="98" t="s">
        <v>33</v>
      </c>
      <c r="D88" s="12" t="s">
        <v>34</v>
      </c>
      <c r="E88" s="12" t="s">
        <v>8</v>
      </c>
      <c r="F88" s="89">
        <v>0</v>
      </c>
      <c r="G88" s="16"/>
      <c r="H88" s="14">
        <f aca="true" t="shared" si="5" ref="H88:H113">ROUND(F88*G88,3)</f>
        <v>0</v>
      </c>
    </row>
    <row r="89" spans="1:8" ht="12.75">
      <c r="A89" s="11">
        <f t="shared" si="1"/>
        <v>49</v>
      </c>
      <c r="B89" s="12" t="s">
        <v>81</v>
      </c>
      <c r="C89" s="92"/>
      <c r="D89" s="12" t="s">
        <v>41</v>
      </c>
      <c r="E89" s="12" t="s">
        <v>8</v>
      </c>
      <c r="F89" s="89">
        <v>0</v>
      </c>
      <c r="G89" s="16"/>
      <c r="H89" s="14">
        <f t="shared" si="5"/>
        <v>0</v>
      </c>
    </row>
    <row r="90" spans="1:8" ht="12.75" customHeight="1">
      <c r="A90" s="11">
        <f t="shared" si="1"/>
        <v>50</v>
      </c>
      <c r="B90" s="12" t="s">
        <v>15</v>
      </c>
      <c r="C90" s="98" t="s">
        <v>33</v>
      </c>
      <c r="D90" s="12" t="s">
        <v>90</v>
      </c>
      <c r="E90" s="12" t="s">
        <v>8</v>
      </c>
      <c r="F90" s="89">
        <v>0</v>
      </c>
      <c r="G90" s="16"/>
      <c r="H90" s="14">
        <f t="shared" si="5"/>
        <v>0</v>
      </c>
    </row>
    <row r="91" spans="1:8" ht="12.75" customHeight="1">
      <c r="A91" s="11">
        <f t="shared" si="1"/>
        <v>51</v>
      </c>
      <c r="B91" s="12" t="s">
        <v>55</v>
      </c>
      <c r="C91" s="119" t="s">
        <v>109</v>
      </c>
      <c r="D91" s="12" t="s">
        <v>179</v>
      </c>
      <c r="E91" s="12" t="s">
        <v>8</v>
      </c>
      <c r="F91" s="89">
        <v>0</v>
      </c>
      <c r="G91" s="16"/>
      <c r="H91" s="14">
        <f t="shared" si="5"/>
        <v>0</v>
      </c>
    </row>
    <row r="92" spans="1:8" ht="12.75" customHeight="1">
      <c r="A92" s="11">
        <f t="shared" si="1"/>
        <v>52</v>
      </c>
      <c r="B92" s="12" t="s">
        <v>56</v>
      </c>
      <c r="C92" s="119" t="s">
        <v>110</v>
      </c>
      <c r="D92" s="12" t="s">
        <v>91</v>
      </c>
      <c r="E92" s="12" t="s">
        <v>8</v>
      </c>
      <c r="F92" s="89">
        <v>4</v>
      </c>
      <c r="G92" s="16"/>
      <c r="H92" s="14">
        <f t="shared" si="5"/>
        <v>0</v>
      </c>
    </row>
    <row r="93" spans="1:8" ht="12.75" customHeight="1">
      <c r="A93" s="11">
        <f t="shared" si="1"/>
        <v>53</v>
      </c>
      <c r="B93" s="12" t="s">
        <v>57</v>
      </c>
      <c r="C93" s="118">
        <v>220330361</v>
      </c>
      <c r="D93" s="12" t="s">
        <v>35</v>
      </c>
      <c r="E93" s="12" t="s">
        <v>8</v>
      </c>
      <c r="F93" s="89">
        <f>F44+F45</f>
        <v>4</v>
      </c>
      <c r="G93" s="16"/>
      <c r="H93" s="14">
        <f t="shared" si="5"/>
        <v>0</v>
      </c>
    </row>
    <row r="94" spans="1:8" ht="12.75" customHeight="1">
      <c r="A94" s="11">
        <f t="shared" si="1"/>
        <v>54</v>
      </c>
      <c r="B94" s="12" t="s">
        <v>58</v>
      </c>
      <c r="C94" s="118">
        <v>220330101</v>
      </c>
      <c r="D94" s="12" t="s">
        <v>36</v>
      </c>
      <c r="E94" s="12" t="s">
        <v>8</v>
      </c>
      <c r="F94" s="89">
        <f>F48</f>
        <v>0</v>
      </c>
      <c r="G94" s="16"/>
      <c r="H94" s="14">
        <f t="shared" si="5"/>
        <v>0</v>
      </c>
    </row>
    <row r="95" spans="1:8" ht="12.75" customHeight="1">
      <c r="A95" s="11">
        <f t="shared" si="1"/>
        <v>55</v>
      </c>
      <c r="B95" s="12" t="s">
        <v>59</v>
      </c>
      <c r="C95" s="120" t="s">
        <v>112</v>
      </c>
      <c r="D95" s="12" t="s">
        <v>43</v>
      </c>
      <c r="E95" s="12" t="s">
        <v>8</v>
      </c>
      <c r="F95" s="89">
        <f>F50</f>
        <v>0</v>
      </c>
      <c r="G95" s="16"/>
      <c r="H95" s="14">
        <f t="shared" si="5"/>
        <v>0</v>
      </c>
    </row>
    <row r="96" spans="1:8" ht="12.75" customHeight="1">
      <c r="A96" s="11">
        <f t="shared" si="1"/>
        <v>56</v>
      </c>
      <c r="B96" s="12" t="s">
        <v>82</v>
      </c>
      <c r="C96" s="118" t="s">
        <v>113</v>
      </c>
      <c r="D96" s="12" t="s">
        <v>29</v>
      </c>
      <c r="E96" s="12" t="s">
        <v>8</v>
      </c>
      <c r="F96" s="89">
        <v>4</v>
      </c>
      <c r="G96" s="16"/>
      <c r="H96" s="14">
        <f t="shared" si="5"/>
        <v>0</v>
      </c>
    </row>
    <row r="97" spans="1:8" ht="12.75" customHeight="1">
      <c r="A97" s="11">
        <f t="shared" si="1"/>
        <v>57</v>
      </c>
      <c r="B97" s="12" t="s">
        <v>60</v>
      </c>
      <c r="C97" s="118">
        <v>220330191</v>
      </c>
      <c r="D97" s="12" t="s">
        <v>30</v>
      </c>
      <c r="E97" s="12" t="s">
        <v>8</v>
      </c>
      <c r="F97" s="89">
        <f>F96</f>
        <v>4</v>
      </c>
      <c r="G97" s="16"/>
      <c r="H97" s="14">
        <f t="shared" si="5"/>
        <v>0</v>
      </c>
    </row>
    <row r="98" spans="1:8" ht="12.75" customHeight="1">
      <c r="A98" s="11">
        <f t="shared" si="1"/>
        <v>58</v>
      </c>
      <c r="B98" s="12" t="s">
        <v>16</v>
      </c>
      <c r="C98" s="118">
        <v>971042261</v>
      </c>
      <c r="D98" s="12" t="s">
        <v>77</v>
      </c>
      <c r="E98" s="12" t="s">
        <v>8</v>
      </c>
      <c r="F98" s="89">
        <v>0</v>
      </c>
      <c r="G98" s="16"/>
      <c r="H98" s="14">
        <f t="shared" si="5"/>
        <v>0</v>
      </c>
    </row>
    <row r="99" spans="1:8" ht="12.75" customHeight="1">
      <c r="A99" s="11">
        <f t="shared" si="1"/>
        <v>59</v>
      </c>
      <c r="B99" s="12" t="s">
        <v>17</v>
      </c>
      <c r="C99" s="118">
        <v>971033131</v>
      </c>
      <c r="D99" s="12" t="s">
        <v>40</v>
      </c>
      <c r="E99" s="12" t="s">
        <v>8</v>
      </c>
      <c r="F99" s="89">
        <v>4</v>
      </c>
      <c r="G99" s="16"/>
      <c r="H99" s="14">
        <f t="shared" si="5"/>
        <v>0</v>
      </c>
    </row>
    <row r="100" spans="1:8" ht="12.75" customHeight="1">
      <c r="A100" s="11">
        <f t="shared" si="1"/>
        <v>60</v>
      </c>
      <c r="B100" s="12" t="s">
        <v>18</v>
      </c>
      <c r="C100" s="118" t="s">
        <v>111</v>
      </c>
      <c r="D100" s="12" t="s">
        <v>31</v>
      </c>
      <c r="E100" s="12" t="s">
        <v>8</v>
      </c>
      <c r="F100" s="89">
        <v>0</v>
      </c>
      <c r="G100" s="16"/>
      <c r="H100" s="14">
        <f t="shared" si="5"/>
        <v>0</v>
      </c>
    </row>
    <row r="101" spans="1:8" ht="12.75" customHeight="1">
      <c r="A101" s="11">
        <f t="shared" si="1"/>
        <v>61</v>
      </c>
      <c r="B101" s="12" t="s">
        <v>19</v>
      </c>
      <c r="C101" s="120">
        <v>220330741</v>
      </c>
      <c r="D101" s="12" t="s">
        <v>32</v>
      </c>
      <c r="E101" s="12" t="s">
        <v>8</v>
      </c>
      <c r="F101" s="89">
        <f>F96</f>
        <v>4</v>
      </c>
      <c r="G101" s="16"/>
      <c r="H101" s="14">
        <f t="shared" si="5"/>
        <v>0</v>
      </c>
    </row>
    <row r="102" spans="1:8" ht="12.75" customHeight="1">
      <c r="A102" s="116">
        <f aca="true" t="shared" si="6" ref="A102:A125">A101+1</f>
        <v>62</v>
      </c>
      <c r="B102" s="12" t="s">
        <v>20</v>
      </c>
      <c r="C102" s="137">
        <v>220280006</v>
      </c>
      <c r="D102" s="138" t="s">
        <v>184</v>
      </c>
      <c r="E102" s="68" t="s">
        <v>11</v>
      </c>
      <c r="F102" s="124">
        <f>SUM(F54:F55)</f>
        <v>40</v>
      </c>
      <c r="G102" s="69"/>
      <c r="H102" s="70">
        <f t="shared" si="5"/>
        <v>0</v>
      </c>
    </row>
    <row r="103" spans="1:8" ht="22.5">
      <c r="A103" s="1" t="s">
        <v>2</v>
      </c>
      <c r="B103" s="2" t="s">
        <v>3</v>
      </c>
      <c r="C103" s="2"/>
      <c r="D103" s="2" t="s">
        <v>4</v>
      </c>
      <c r="E103" s="2" t="s">
        <v>5</v>
      </c>
      <c r="F103" s="2" t="s">
        <v>6</v>
      </c>
      <c r="G103" s="2"/>
      <c r="H103" s="3" t="s">
        <v>7</v>
      </c>
    </row>
    <row r="104" spans="1:8" ht="12.75" customHeight="1">
      <c r="A104" s="4">
        <v>1</v>
      </c>
      <c r="B104" s="5">
        <v>2</v>
      </c>
      <c r="C104" s="5"/>
      <c r="D104" s="5">
        <v>3</v>
      </c>
      <c r="E104" s="5">
        <v>4</v>
      </c>
      <c r="F104" s="5">
        <v>5</v>
      </c>
      <c r="G104" s="5"/>
      <c r="H104" s="126">
        <v>7</v>
      </c>
    </row>
    <row r="105" spans="1:8" ht="12.75" customHeight="1">
      <c r="A105" s="9">
        <f>A102+1</f>
        <v>63</v>
      </c>
      <c r="B105" s="10" t="s">
        <v>21</v>
      </c>
      <c r="C105" s="139">
        <v>220261661</v>
      </c>
      <c r="D105" s="10" t="s">
        <v>39</v>
      </c>
      <c r="E105" s="10" t="s">
        <v>11</v>
      </c>
      <c r="F105" s="88">
        <f>F54</f>
        <v>40</v>
      </c>
      <c r="G105" s="140"/>
      <c r="H105" s="121">
        <f t="shared" si="5"/>
        <v>0</v>
      </c>
    </row>
    <row r="106" spans="1:8" ht="12.75" customHeight="1">
      <c r="A106" s="11">
        <f t="shared" si="6"/>
        <v>64</v>
      </c>
      <c r="B106" s="12" t="s">
        <v>22</v>
      </c>
      <c r="C106" s="118">
        <v>220300001</v>
      </c>
      <c r="D106" s="12" t="s">
        <v>42</v>
      </c>
      <c r="E106" s="12" t="s">
        <v>8</v>
      </c>
      <c r="F106" s="89">
        <f>F97*2</f>
        <v>8</v>
      </c>
      <c r="G106" s="16"/>
      <c r="H106" s="14">
        <f t="shared" si="5"/>
        <v>0</v>
      </c>
    </row>
    <row r="107" spans="1:8" ht="12.75" customHeight="1">
      <c r="A107" s="11">
        <f t="shared" si="6"/>
        <v>65</v>
      </c>
      <c r="B107" s="12" t="s">
        <v>23</v>
      </c>
      <c r="C107" s="118">
        <v>210020911</v>
      </c>
      <c r="D107" s="12" t="s">
        <v>78</v>
      </c>
      <c r="E107" s="12" t="s">
        <v>79</v>
      </c>
      <c r="F107" s="89">
        <v>0.04</v>
      </c>
      <c r="G107" s="16"/>
      <c r="H107" s="14">
        <f t="shared" si="5"/>
        <v>0</v>
      </c>
    </row>
    <row r="108" spans="1:8" ht="12.75" customHeight="1">
      <c r="A108" s="11">
        <f t="shared" si="6"/>
        <v>66</v>
      </c>
      <c r="B108" s="12" t="s">
        <v>24</v>
      </c>
      <c r="C108" s="92" t="s">
        <v>33</v>
      </c>
      <c r="D108" s="96" t="s">
        <v>92</v>
      </c>
      <c r="E108" s="96" t="s">
        <v>8</v>
      </c>
      <c r="F108" s="102">
        <f>F58+F60</f>
        <v>0</v>
      </c>
      <c r="G108" s="97"/>
      <c r="H108" s="14">
        <f t="shared" si="5"/>
        <v>0</v>
      </c>
    </row>
    <row r="109" spans="1:8" ht="12.75" customHeight="1">
      <c r="A109" s="11">
        <f t="shared" si="6"/>
        <v>67</v>
      </c>
      <c r="B109" s="12" t="s">
        <v>83</v>
      </c>
      <c r="C109" s="92">
        <v>210010022</v>
      </c>
      <c r="D109" s="96" t="s">
        <v>186</v>
      </c>
      <c r="E109" s="96" t="s">
        <v>11</v>
      </c>
      <c r="F109" s="102">
        <f>F61</f>
        <v>30</v>
      </c>
      <c r="G109" s="97"/>
      <c r="H109" s="14">
        <f t="shared" si="5"/>
        <v>0</v>
      </c>
    </row>
    <row r="110" spans="1:8" ht="12.75" customHeight="1">
      <c r="A110" s="11">
        <f t="shared" si="6"/>
        <v>68</v>
      </c>
      <c r="B110" s="12" t="s">
        <v>61</v>
      </c>
      <c r="C110" s="117" t="s">
        <v>125</v>
      </c>
      <c r="D110" s="12" t="s">
        <v>126</v>
      </c>
      <c r="E110" s="12" t="s">
        <v>11</v>
      </c>
      <c r="F110" s="89">
        <f>F64+F75</f>
        <v>0</v>
      </c>
      <c r="G110" s="16"/>
      <c r="H110" s="14">
        <f t="shared" si="5"/>
        <v>0</v>
      </c>
    </row>
    <row r="111" spans="1:8" ht="22.5">
      <c r="A111" s="11">
        <f t="shared" si="6"/>
        <v>69</v>
      </c>
      <c r="B111" s="12" t="s">
        <v>25</v>
      </c>
      <c r="C111" s="92">
        <v>752989546</v>
      </c>
      <c r="D111" s="12" t="s">
        <v>127</v>
      </c>
      <c r="E111" s="12" t="s">
        <v>8</v>
      </c>
      <c r="F111" s="132">
        <v>0</v>
      </c>
      <c r="G111" s="134"/>
      <c r="H111" s="14">
        <f t="shared" si="5"/>
        <v>0</v>
      </c>
    </row>
    <row r="112" spans="1:8" ht="12.75" customHeight="1">
      <c r="A112" s="11">
        <f t="shared" si="6"/>
        <v>70</v>
      </c>
      <c r="B112" s="12" t="s">
        <v>26</v>
      </c>
      <c r="C112" s="133">
        <v>220260112</v>
      </c>
      <c r="D112" s="12" t="s">
        <v>128</v>
      </c>
      <c r="E112" s="12" t="s">
        <v>8</v>
      </c>
      <c r="F112" s="132">
        <v>0</v>
      </c>
      <c r="G112" s="134"/>
      <c r="H112" s="14">
        <f t="shared" si="5"/>
        <v>0</v>
      </c>
    </row>
    <row r="113" spans="1:8" ht="12.75" customHeight="1">
      <c r="A113" s="11">
        <f t="shared" si="6"/>
        <v>71</v>
      </c>
      <c r="B113" s="12" t="s">
        <v>27</v>
      </c>
      <c r="C113" s="92">
        <v>220300912</v>
      </c>
      <c r="D113" s="12" t="s">
        <v>129</v>
      </c>
      <c r="E113" s="12" t="s">
        <v>8</v>
      </c>
      <c r="F113" s="132">
        <f>F111</f>
        <v>0</v>
      </c>
      <c r="G113" s="134"/>
      <c r="H113" s="14">
        <f t="shared" si="5"/>
        <v>0</v>
      </c>
    </row>
    <row r="114" spans="1:8" ht="12.75" customHeight="1">
      <c r="A114" s="11">
        <f t="shared" si="6"/>
        <v>72</v>
      </c>
      <c r="B114" s="12" t="s">
        <v>74</v>
      </c>
      <c r="C114" s="12"/>
      <c r="D114" s="12" t="s">
        <v>71</v>
      </c>
      <c r="E114" s="12" t="s">
        <v>9</v>
      </c>
      <c r="F114" s="89">
        <v>0</v>
      </c>
      <c r="G114" s="16"/>
      <c r="H114" s="14">
        <f>ROUND(F114*G114,3)</f>
        <v>0</v>
      </c>
    </row>
    <row r="115" spans="1:8" ht="12.75" customHeight="1">
      <c r="A115" s="11">
        <f t="shared" si="6"/>
        <v>73</v>
      </c>
      <c r="B115" s="12" t="s">
        <v>75</v>
      </c>
      <c r="C115" s="12"/>
      <c r="D115" s="12" t="s">
        <v>104</v>
      </c>
      <c r="E115" s="12" t="s">
        <v>8</v>
      </c>
      <c r="F115" s="13">
        <v>0</v>
      </c>
      <c r="G115" s="16"/>
      <c r="H115" s="14">
        <f>ROUND(F115*G115,3)</f>
        <v>0</v>
      </c>
    </row>
    <row r="116" spans="1:8" ht="12.75" customHeight="1">
      <c r="A116" s="11">
        <f t="shared" si="6"/>
        <v>74</v>
      </c>
      <c r="B116" s="12" t="s">
        <v>76</v>
      </c>
      <c r="C116" s="12"/>
      <c r="D116" s="12" t="s">
        <v>105</v>
      </c>
      <c r="E116" s="12" t="s">
        <v>8</v>
      </c>
      <c r="F116" s="13">
        <v>0</v>
      </c>
      <c r="G116" s="16"/>
      <c r="H116" s="14">
        <f>ROUND(F116*G116,3)</f>
        <v>0</v>
      </c>
    </row>
    <row r="117" spans="1:8" ht="12.75" customHeight="1">
      <c r="A117" s="11">
        <f t="shared" si="6"/>
        <v>75</v>
      </c>
      <c r="B117" s="12" t="s">
        <v>28</v>
      </c>
      <c r="C117" s="12"/>
      <c r="D117" s="17" t="s">
        <v>106</v>
      </c>
      <c r="E117" s="17" t="s">
        <v>10</v>
      </c>
      <c r="F117" s="110">
        <v>0</v>
      </c>
      <c r="G117" s="16"/>
      <c r="H117" s="14">
        <f>ROUND(F117*G117,3)</f>
        <v>0</v>
      </c>
    </row>
    <row r="118" spans="1:8" ht="12.75" customHeight="1">
      <c r="A118" s="11">
        <f t="shared" si="6"/>
        <v>76</v>
      </c>
      <c r="B118" s="12" t="s">
        <v>69</v>
      </c>
      <c r="C118" s="12"/>
      <c r="D118" s="17" t="s">
        <v>114</v>
      </c>
      <c r="E118" s="17" t="s">
        <v>10</v>
      </c>
      <c r="F118" s="90">
        <v>0</v>
      </c>
      <c r="G118" s="16"/>
      <c r="H118" s="14">
        <f>ROUND(F118*G118,3)</f>
        <v>0</v>
      </c>
    </row>
    <row r="119" spans="1:8" ht="12.75" customHeight="1">
      <c r="A119" s="11">
        <f t="shared" si="6"/>
        <v>77</v>
      </c>
      <c r="B119" s="12" t="s">
        <v>93</v>
      </c>
      <c r="C119" s="12"/>
      <c r="D119" s="12" t="s">
        <v>45</v>
      </c>
      <c r="E119" s="12" t="s">
        <v>9</v>
      </c>
      <c r="F119" s="115">
        <v>1</v>
      </c>
      <c r="G119" s="16"/>
      <c r="H119" s="14">
        <v>0</v>
      </c>
    </row>
    <row r="120" spans="1:8" ht="12.75" customHeight="1">
      <c r="A120" s="11">
        <f t="shared" si="6"/>
        <v>78</v>
      </c>
      <c r="B120" s="12"/>
      <c r="C120" s="12"/>
      <c r="D120" s="93" t="s">
        <v>180</v>
      </c>
      <c r="E120" s="12"/>
      <c r="F120" s="115"/>
      <c r="G120" s="16"/>
      <c r="H120" s="14" t="s">
        <v>33</v>
      </c>
    </row>
    <row r="121" spans="1:8" ht="12.75" customHeight="1">
      <c r="A121" s="11">
        <f t="shared" si="6"/>
        <v>79</v>
      </c>
      <c r="B121" s="12"/>
      <c r="C121" s="12"/>
      <c r="D121" s="93" t="s">
        <v>181</v>
      </c>
      <c r="E121" s="12" t="s">
        <v>79</v>
      </c>
      <c r="F121" s="115">
        <v>0</v>
      </c>
      <c r="G121" s="16"/>
      <c r="H121" s="14">
        <v>0</v>
      </c>
    </row>
    <row r="122" spans="1:8" ht="12.75">
      <c r="A122" s="11">
        <f t="shared" si="6"/>
        <v>80</v>
      </c>
      <c r="B122" s="12" t="s">
        <v>94</v>
      </c>
      <c r="C122" s="103"/>
      <c r="D122" s="93" t="s">
        <v>96</v>
      </c>
      <c r="E122" s="12"/>
      <c r="F122" s="104"/>
      <c r="G122" s="105"/>
      <c r="H122" s="106"/>
    </row>
    <row r="123" spans="1:8" ht="12.75">
      <c r="A123" s="11">
        <f t="shared" si="6"/>
        <v>81</v>
      </c>
      <c r="B123" s="12" t="s">
        <v>95</v>
      </c>
      <c r="C123" s="111" t="s">
        <v>97</v>
      </c>
      <c r="D123" s="112" t="s">
        <v>98</v>
      </c>
      <c r="E123" s="12" t="s">
        <v>99</v>
      </c>
      <c r="F123" s="104">
        <v>0</v>
      </c>
      <c r="G123" s="107"/>
      <c r="H123" s="135">
        <v>0</v>
      </c>
    </row>
    <row r="124" spans="1:8" ht="12.75">
      <c r="A124" s="11">
        <f t="shared" si="6"/>
        <v>82</v>
      </c>
      <c r="B124" s="12" t="s">
        <v>107</v>
      </c>
      <c r="C124" s="111" t="s">
        <v>100</v>
      </c>
      <c r="D124" s="112" t="s">
        <v>101</v>
      </c>
      <c r="E124" s="12" t="s">
        <v>99</v>
      </c>
      <c r="F124" s="104">
        <v>0</v>
      </c>
      <c r="G124" s="107"/>
      <c r="H124" s="135">
        <v>0</v>
      </c>
    </row>
    <row r="125" spans="1:8" ht="12.75">
      <c r="A125" s="116">
        <f t="shared" si="6"/>
        <v>83</v>
      </c>
      <c r="B125" s="68" t="s">
        <v>108</v>
      </c>
      <c r="C125" s="113" t="s">
        <v>102</v>
      </c>
      <c r="D125" s="114" t="s">
        <v>103</v>
      </c>
      <c r="E125" s="68" t="s">
        <v>99</v>
      </c>
      <c r="F125" s="108">
        <v>0</v>
      </c>
      <c r="G125" s="109"/>
      <c r="H125" s="136">
        <v>0</v>
      </c>
    </row>
  </sheetData>
  <sheetProtection/>
  <mergeCells count="3">
    <mergeCell ref="B11:D11"/>
    <mergeCell ref="B16:D16"/>
    <mergeCell ref="B17:D17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Fittich Temis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Kažimír</dc:creator>
  <cp:keywords/>
  <dc:description/>
  <cp:lastModifiedBy>Vlado</cp:lastModifiedBy>
  <cp:lastPrinted>2016-06-28T12:26:08Z</cp:lastPrinted>
  <dcterms:created xsi:type="dcterms:W3CDTF">2007-06-05T07:25:11Z</dcterms:created>
  <dcterms:modified xsi:type="dcterms:W3CDTF">2017-05-29T09:46:35Z</dcterms:modified>
  <cp:category/>
  <cp:version/>
  <cp:contentType/>
  <cp:contentStatus/>
</cp:coreProperties>
</file>