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1. Magda\014_+105_2020 Chirurgický šijací materiál so špeciálnou úpravou\05. Dokumenty na profil\"/>
    </mc:Choice>
  </mc:AlternateContent>
  <bookViews>
    <workbookView xWindow="0" yWindow="0" windowWidth="28800" windowHeight="11835" tabRatio="890"/>
  </bookViews>
  <sheets>
    <sheet name="Príloha č. 1" sheetId="5" r:id="rId1"/>
    <sheet name="Príloha č. 2" sheetId="6" r:id="rId2"/>
    <sheet name="Príloha č. 3" sheetId="7" r:id="rId3"/>
    <sheet name="Príloha č. 4" sheetId="34" r:id="rId4"/>
    <sheet name="Príloha č. 5 - časť 1" sheetId="12" r:id="rId5"/>
    <sheet name="Príloha č. 5 - časť 2" sheetId="16" r:id="rId6"/>
    <sheet name="Príloha č. 5 - časť 3" sheetId="22" r:id="rId7"/>
    <sheet name="Príloha č. 5 - časť 4" sheetId="23" r:id="rId8"/>
    <sheet name="Príloha č. 5 - časť 5" sheetId="24" r:id="rId9"/>
    <sheet name="Príloha č. 6 - časť 1" sheetId="13" r:id="rId10"/>
    <sheet name="Príloha č. 6 - časť 2 " sheetId="26" r:id="rId11"/>
    <sheet name="Príloha č. 6 - časť 3  " sheetId="27" r:id="rId12"/>
    <sheet name="Príloha č. 6 - časť 4  " sheetId="28" r:id="rId13"/>
    <sheet name="Príloha č. 6 - časť 5 " sheetId="29" r:id="rId14"/>
    <sheet name="Príloha č. 7 - časť 1" sheetId="25" r:id="rId15"/>
    <sheet name="Príloha č. 7 - časť 2" sheetId="33" r:id="rId16"/>
    <sheet name="Príloha č. 7 - časť 3" sheetId="30" r:id="rId17"/>
    <sheet name="Príloha č. 7 - časť 4" sheetId="31" r:id="rId18"/>
    <sheet name="Príloha č. 7 - časť 5" sheetId="32" r:id="rId19"/>
    <sheet name="Príloha č. 8" sheetId="9" r:id="rId20"/>
  </sheets>
  <externalReferences>
    <externalReference r:id="rId21"/>
    <externalReference r:id="rId22"/>
  </externalReferences>
  <definedNames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3'!$A$1:$D$26</definedName>
    <definedName name="_xlnm.Print_Area" localSheetId="4">'Príloha č. 5 - časť 1'!$A$1:$D$86</definedName>
    <definedName name="_xlnm.Print_Area" localSheetId="5">'Príloha č. 5 - časť 2'!$A$1:$D$126</definedName>
    <definedName name="_xlnm.Print_Area" localSheetId="6">'Príloha č. 5 - časť 3'!$A$1:$D$55</definedName>
    <definedName name="_xlnm.Print_Area" localSheetId="7">'Príloha č. 5 - časť 4'!$A$1:$D$40</definedName>
    <definedName name="_xlnm.Print_Area" localSheetId="8">'Príloha č. 5 - časť 5'!$A$1:$D$125</definedName>
    <definedName name="_xlnm.Print_Area" localSheetId="9">'Príloha č. 6 - časť 1'!$A$1:$I$25</definedName>
    <definedName name="_xlnm.Print_Area" localSheetId="10">'Príloha č. 6 - časť 2 '!$A$1:$I$30</definedName>
    <definedName name="_xlnm.Print_Area" localSheetId="11">'Príloha č. 6 - časť 3  '!$A$1:$I$26</definedName>
    <definedName name="_xlnm.Print_Area" localSheetId="12">'Príloha č. 6 - časť 4  '!$A$1:$I$25</definedName>
    <definedName name="_xlnm.Print_Area" localSheetId="13">'Príloha č. 6 - časť 5 '!$A$1:$I$29</definedName>
    <definedName name="_xlnm.Print_Area" localSheetId="14">'Príloha č. 7 - časť 1'!$A$1:$U$84</definedName>
    <definedName name="_xlnm.Print_Area" localSheetId="15">'Príloha č. 7 - časť 2'!$A$1:$U$137</definedName>
    <definedName name="_xlnm.Print_Area" localSheetId="16">'Príloha č. 7 - časť 3'!$A$1:$U$50</definedName>
    <definedName name="_xlnm.Print_Area" localSheetId="17">'Príloha č. 7 - časť 4'!$A$1:$U$37</definedName>
    <definedName name="_xlnm.Print_Area" localSheetId="18">'Príloha č. 7 - časť 5'!$A$1:$T$65</definedName>
    <definedName name="_xlnm.Print_Area" localSheetId="19">'Príloha č. 8'!$A$1:$F$29</definedName>
  </definedNames>
  <calcPr calcId="162913"/>
</workbook>
</file>

<file path=xl/calcChain.xml><?xml version="1.0" encoding="utf-8"?>
<calcChain xmlns="http://schemas.openxmlformats.org/spreadsheetml/2006/main">
  <c r="B83" i="12" l="1"/>
  <c r="B82" i="12"/>
  <c r="C80" i="12"/>
  <c r="C79" i="12"/>
  <c r="C78" i="12"/>
  <c r="C77" i="12"/>
  <c r="B123" i="16"/>
  <c r="B122" i="16"/>
  <c r="C120" i="16"/>
  <c r="C119" i="16"/>
  <c r="C118" i="16"/>
  <c r="C117" i="16"/>
  <c r="B52" i="22"/>
  <c r="B51" i="22"/>
  <c r="C49" i="22"/>
  <c r="C48" i="22"/>
  <c r="C47" i="22"/>
  <c r="C46" i="22"/>
  <c r="B37" i="23"/>
  <c r="B36" i="23"/>
  <c r="C34" i="23"/>
  <c r="C33" i="23"/>
  <c r="C32" i="23"/>
  <c r="C31" i="23"/>
  <c r="C119" i="24"/>
  <c r="C118" i="24"/>
  <c r="C117" i="24"/>
  <c r="C116" i="24"/>
  <c r="C9" i="34"/>
  <c r="C8" i="34"/>
  <c r="C7" i="34"/>
  <c r="C6" i="34"/>
  <c r="B17" i="34"/>
  <c r="B16" i="34"/>
  <c r="A2" i="34"/>
  <c r="H9" i="29" l="1"/>
  <c r="I9" i="29" s="1"/>
  <c r="H10" i="29"/>
  <c r="I10" i="29"/>
  <c r="H11" i="29"/>
  <c r="I11" i="29" s="1"/>
  <c r="H12" i="29"/>
  <c r="I12" i="29"/>
  <c r="H13" i="29"/>
  <c r="I13" i="29" s="1"/>
  <c r="H14" i="29"/>
  <c r="I14" i="29"/>
  <c r="I8" i="29"/>
  <c r="H8" i="29"/>
  <c r="H10" i="28"/>
  <c r="I10" i="28" s="1"/>
  <c r="I9" i="28"/>
  <c r="H9" i="28"/>
  <c r="H10" i="27"/>
  <c r="I10" i="27" s="1"/>
  <c r="H11" i="27"/>
  <c r="I11" i="27"/>
  <c r="I9" i="27"/>
  <c r="H9" i="27"/>
  <c r="H13" i="26"/>
  <c r="I13" i="26" s="1"/>
  <c r="H10" i="26"/>
  <c r="I10" i="26" s="1"/>
  <c r="H11" i="26"/>
  <c r="I11" i="26" s="1"/>
  <c r="H12" i="26"/>
  <c r="I12" i="26"/>
  <c r="H14" i="26"/>
  <c r="I14" i="26" s="1"/>
  <c r="H15" i="26"/>
  <c r="I15" i="26" s="1"/>
  <c r="H16" i="26"/>
  <c r="I16" i="26"/>
  <c r="H17" i="26"/>
  <c r="I17" i="26" s="1"/>
  <c r="H9" i="26"/>
  <c r="H9" i="13"/>
  <c r="I9" i="13"/>
  <c r="H10" i="13"/>
  <c r="I10" i="13" s="1"/>
  <c r="H11" i="13"/>
  <c r="I11" i="13"/>
  <c r="H12" i="13"/>
  <c r="I12" i="13" s="1"/>
  <c r="H8" i="13"/>
  <c r="I8" i="13" s="1"/>
  <c r="E13" i="13" l="1"/>
  <c r="B61" i="32"/>
  <c r="B60" i="32"/>
  <c r="B33" i="31"/>
  <c r="B32" i="31"/>
  <c r="B46" i="30"/>
  <c r="B45" i="30"/>
  <c r="B133" i="33"/>
  <c r="B132" i="33"/>
  <c r="B80" i="25"/>
  <c r="B79" i="25"/>
  <c r="B122" i="24"/>
  <c r="B121" i="24"/>
  <c r="A2" i="32"/>
  <c r="A2" i="31"/>
  <c r="A2" i="30"/>
  <c r="A2" i="33"/>
  <c r="A2" i="25"/>
  <c r="A2" i="29"/>
  <c r="U123" i="33" l="1"/>
  <c r="R123" i="33"/>
  <c r="R124" i="33" s="1"/>
  <c r="R125" i="33" s="1"/>
  <c r="P123" i="33"/>
  <c r="Q123" i="33" s="1"/>
  <c r="S123" i="33" s="1"/>
  <c r="J124" i="33"/>
  <c r="J125" i="33" s="1"/>
  <c r="U11" i="33"/>
  <c r="R11" i="33"/>
  <c r="P11" i="33"/>
  <c r="Q11" i="33" s="1"/>
  <c r="S11" i="33" s="1"/>
  <c r="J117" i="33" l="1"/>
  <c r="J118" i="33" s="1"/>
  <c r="U116" i="33"/>
  <c r="R116" i="33"/>
  <c r="R117" i="33" s="1"/>
  <c r="P116" i="33"/>
  <c r="Q116" i="33" s="1"/>
  <c r="S116" i="33" s="1"/>
  <c r="J111" i="33"/>
  <c r="J110" i="33"/>
  <c r="U109" i="33"/>
  <c r="R109" i="33"/>
  <c r="P109" i="33"/>
  <c r="Q109" i="33" s="1"/>
  <c r="S109" i="33" s="1"/>
  <c r="U108" i="33"/>
  <c r="R108" i="33"/>
  <c r="P108" i="33"/>
  <c r="Q108" i="33" s="1"/>
  <c r="S108" i="33" s="1"/>
  <c r="J102" i="33"/>
  <c r="J103" i="33" s="1"/>
  <c r="U101" i="33"/>
  <c r="R101" i="33"/>
  <c r="P101" i="33"/>
  <c r="Q101" i="33" s="1"/>
  <c r="S101" i="33" s="1"/>
  <c r="U100" i="33"/>
  <c r="R100" i="33"/>
  <c r="P100" i="33"/>
  <c r="Q100" i="33" s="1"/>
  <c r="S100" i="33" s="1"/>
  <c r="U99" i="33"/>
  <c r="R99" i="33"/>
  <c r="P99" i="33"/>
  <c r="Q99" i="33" s="1"/>
  <c r="S99" i="33" s="1"/>
  <c r="U98" i="33"/>
  <c r="R98" i="33"/>
  <c r="P98" i="33"/>
  <c r="Q98" i="33" s="1"/>
  <c r="S98" i="33" s="1"/>
  <c r="J92" i="33"/>
  <c r="J93" i="33" s="1"/>
  <c r="U91" i="33"/>
  <c r="R91" i="33"/>
  <c r="P91" i="33"/>
  <c r="Q91" i="33" s="1"/>
  <c r="S91" i="33" s="1"/>
  <c r="U90" i="33"/>
  <c r="R90" i="33"/>
  <c r="P90" i="33"/>
  <c r="Q90" i="33" s="1"/>
  <c r="S90" i="33" s="1"/>
  <c r="U89" i="33"/>
  <c r="R89" i="33"/>
  <c r="P89" i="33"/>
  <c r="Q89" i="33" s="1"/>
  <c r="S89" i="33" s="1"/>
  <c r="U88" i="33"/>
  <c r="R88" i="33"/>
  <c r="P88" i="33"/>
  <c r="Q88" i="33" s="1"/>
  <c r="S88" i="33" s="1"/>
  <c r="U87" i="33"/>
  <c r="R87" i="33"/>
  <c r="P87" i="33"/>
  <c r="Q87" i="33" s="1"/>
  <c r="S87" i="33" s="1"/>
  <c r="U86" i="33"/>
  <c r="R86" i="33"/>
  <c r="P86" i="33"/>
  <c r="Q86" i="33" s="1"/>
  <c r="S86" i="33" s="1"/>
  <c r="U85" i="33"/>
  <c r="R85" i="33"/>
  <c r="P85" i="33"/>
  <c r="Q85" i="33" s="1"/>
  <c r="S85" i="33" s="1"/>
  <c r="U84" i="33"/>
  <c r="R84" i="33"/>
  <c r="P84" i="33"/>
  <c r="Q84" i="33" s="1"/>
  <c r="S84" i="33" s="1"/>
  <c r="U83" i="33"/>
  <c r="R83" i="33"/>
  <c r="P83" i="33"/>
  <c r="Q83" i="33" s="1"/>
  <c r="S83" i="33" s="1"/>
  <c r="U82" i="33"/>
  <c r="R82" i="33"/>
  <c r="P82" i="33"/>
  <c r="Q82" i="33" s="1"/>
  <c r="S82" i="33" s="1"/>
  <c r="U81" i="33"/>
  <c r="R81" i="33"/>
  <c r="P81" i="33"/>
  <c r="Q81" i="33" s="1"/>
  <c r="S81" i="33" s="1"/>
  <c r="U80" i="33"/>
  <c r="R80" i="33"/>
  <c r="P80" i="33"/>
  <c r="Q80" i="33" s="1"/>
  <c r="S80" i="33" s="1"/>
  <c r="U79" i="33"/>
  <c r="R79" i="33"/>
  <c r="P79" i="33"/>
  <c r="Q79" i="33" s="1"/>
  <c r="S79" i="33" s="1"/>
  <c r="U78" i="33"/>
  <c r="R78" i="33"/>
  <c r="P78" i="33"/>
  <c r="Q78" i="33" s="1"/>
  <c r="S78" i="33" s="1"/>
  <c r="U77" i="33"/>
  <c r="R77" i="33"/>
  <c r="P77" i="33"/>
  <c r="Q77" i="33" s="1"/>
  <c r="S77" i="33" s="1"/>
  <c r="U76" i="33"/>
  <c r="R76" i="33"/>
  <c r="P76" i="33"/>
  <c r="Q76" i="33" s="1"/>
  <c r="S76" i="33" s="1"/>
  <c r="U75" i="33"/>
  <c r="R75" i="33"/>
  <c r="P75" i="33"/>
  <c r="Q75" i="33" s="1"/>
  <c r="S75" i="33" s="1"/>
  <c r="U74" i="33"/>
  <c r="R74" i="33"/>
  <c r="P74" i="33"/>
  <c r="Q74" i="33" s="1"/>
  <c r="S74" i="33" s="1"/>
  <c r="U73" i="33"/>
  <c r="R73" i="33"/>
  <c r="P73" i="33"/>
  <c r="Q73" i="33" s="1"/>
  <c r="S73" i="33" s="1"/>
  <c r="U72" i="33"/>
  <c r="R72" i="33"/>
  <c r="P72" i="33"/>
  <c r="Q72" i="33" s="1"/>
  <c r="S72" i="33" s="1"/>
  <c r="J66" i="33"/>
  <c r="J67" i="33" s="1"/>
  <c r="U65" i="33"/>
  <c r="R65" i="33"/>
  <c r="P65" i="33"/>
  <c r="Q65" i="33" s="1"/>
  <c r="S65" i="33" s="1"/>
  <c r="U64" i="33"/>
  <c r="R64" i="33"/>
  <c r="P64" i="33"/>
  <c r="Q64" i="33" s="1"/>
  <c r="S64" i="33" s="1"/>
  <c r="U63" i="33"/>
  <c r="R63" i="33"/>
  <c r="P63" i="33"/>
  <c r="Q63" i="33" s="1"/>
  <c r="S63" i="33" s="1"/>
  <c r="U62" i="33"/>
  <c r="R62" i="33"/>
  <c r="Q62" i="33"/>
  <c r="S62" i="33" s="1"/>
  <c r="P62" i="33"/>
  <c r="U61" i="33"/>
  <c r="R61" i="33"/>
  <c r="P61" i="33"/>
  <c r="Q61" i="33" s="1"/>
  <c r="S61" i="33" s="1"/>
  <c r="U60" i="33"/>
  <c r="R60" i="33"/>
  <c r="P60" i="33"/>
  <c r="Q60" i="33" s="1"/>
  <c r="S60" i="33" s="1"/>
  <c r="U59" i="33"/>
  <c r="R59" i="33"/>
  <c r="P59" i="33"/>
  <c r="Q59" i="33" s="1"/>
  <c r="S59" i="33" s="1"/>
  <c r="U58" i="33"/>
  <c r="R58" i="33"/>
  <c r="P58" i="33"/>
  <c r="Q58" i="33" s="1"/>
  <c r="S58" i="33" s="1"/>
  <c r="U57" i="33"/>
  <c r="R57" i="33"/>
  <c r="P57" i="33"/>
  <c r="Q57" i="33" s="1"/>
  <c r="S57" i="33" s="1"/>
  <c r="J51" i="33"/>
  <c r="J52" i="33" s="1"/>
  <c r="U50" i="33"/>
  <c r="R50" i="33"/>
  <c r="P50" i="33"/>
  <c r="Q50" i="33" s="1"/>
  <c r="S50" i="33" s="1"/>
  <c r="U49" i="33"/>
  <c r="R49" i="33"/>
  <c r="P49" i="33"/>
  <c r="Q49" i="33" s="1"/>
  <c r="S49" i="33" s="1"/>
  <c r="U48" i="33"/>
  <c r="R48" i="33"/>
  <c r="P48" i="33"/>
  <c r="Q48" i="33" s="1"/>
  <c r="S48" i="33" s="1"/>
  <c r="U47" i="33"/>
  <c r="R47" i="33"/>
  <c r="P47" i="33"/>
  <c r="Q47" i="33" s="1"/>
  <c r="S47" i="33" s="1"/>
  <c r="U46" i="33"/>
  <c r="R46" i="33"/>
  <c r="P46" i="33"/>
  <c r="Q46" i="33" s="1"/>
  <c r="S46" i="33" s="1"/>
  <c r="U45" i="33"/>
  <c r="R45" i="33"/>
  <c r="P45" i="33"/>
  <c r="Q45" i="33" s="1"/>
  <c r="S45" i="33" s="1"/>
  <c r="U44" i="33"/>
  <c r="R44" i="33"/>
  <c r="P44" i="33"/>
  <c r="Q44" i="33" s="1"/>
  <c r="S44" i="33" s="1"/>
  <c r="U43" i="33"/>
  <c r="R43" i="33"/>
  <c r="P43" i="33"/>
  <c r="Q43" i="33" s="1"/>
  <c r="S43" i="33" s="1"/>
  <c r="D40" i="33"/>
  <c r="J37" i="33"/>
  <c r="J38" i="33" s="1"/>
  <c r="U36" i="33"/>
  <c r="R36" i="33"/>
  <c r="P36" i="33"/>
  <c r="Q36" i="33" s="1"/>
  <c r="S36" i="33" s="1"/>
  <c r="U35" i="33"/>
  <c r="R35" i="33"/>
  <c r="Q35" i="33"/>
  <c r="S35" i="33" s="1"/>
  <c r="P35" i="33"/>
  <c r="J29" i="33"/>
  <c r="J30" i="33" s="1"/>
  <c r="U28" i="33"/>
  <c r="R28" i="33"/>
  <c r="P28" i="33"/>
  <c r="Q28" i="33" s="1"/>
  <c r="S28" i="33" s="1"/>
  <c r="U27" i="33"/>
  <c r="R27" i="33"/>
  <c r="P27" i="33"/>
  <c r="Q27" i="33" s="1"/>
  <c r="S27" i="33" s="1"/>
  <c r="U26" i="33"/>
  <c r="R26" i="33"/>
  <c r="P26" i="33"/>
  <c r="Q26" i="33" s="1"/>
  <c r="S26" i="33" s="1"/>
  <c r="U25" i="33"/>
  <c r="R25" i="33"/>
  <c r="P25" i="33"/>
  <c r="Q25" i="33" s="1"/>
  <c r="S25" i="33" s="1"/>
  <c r="U24" i="33"/>
  <c r="R24" i="33"/>
  <c r="P24" i="33"/>
  <c r="Q24" i="33" s="1"/>
  <c r="S24" i="33" s="1"/>
  <c r="U23" i="33"/>
  <c r="R23" i="33"/>
  <c r="P23" i="33"/>
  <c r="Q23" i="33" s="1"/>
  <c r="S23" i="33" s="1"/>
  <c r="U22" i="33"/>
  <c r="R22" i="33"/>
  <c r="P22" i="33"/>
  <c r="Q22" i="33" s="1"/>
  <c r="S22" i="33" s="1"/>
  <c r="U21" i="33"/>
  <c r="R21" i="33"/>
  <c r="P21" i="33"/>
  <c r="Q21" i="33" s="1"/>
  <c r="S21" i="33" s="1"/>
  <c r="U20" i="33"/>
  <c r="R20" i="33"/>
  <c r="P20" i="33"/>
  <c r="Q20" i="33" s="1"/>
  <c r="S20" i="33" s="1"/>
  <c r="U19" i="33"/>
  <c r="R19" i="33"/>
  <c r="P19" i="33"/>
  <c r="Q19" i="33" s="1"/>
  <c r="S19" i="33" s="1"/>
  <c r="U18" i="33"/>
  <c r="R18" i="33"/>
  <c r="P18" i="33"/>
  <c r="Q18" i="33" s="1"/>
  <c r="S18" i="33" s="1"/>
  <c r="U17" i="33"/>
  <c r="R17" i="33"/>
  <c r="P17" i="33"/>
  <c r="Q17" i="33" s="1"/>
  <c r="S17" i="33" s="1"/>
  <c r="U16" i="33"/>
  <c r="R16" i="33"/>
  <c r="P16" i="33"/>
  <c r="Q16" i="33" s="1"/>
  <c r="S16" i="33" s="1"/>
  <c r="U15" i="33"/>
  <c r="R15" i="33"/>
  <c r="P15" i="33"/>
  <c r="Q15" i="33" s="1"/>
  <c r="S15" i="33" s="1"/>
  <c r="U14" i="33"/>
  <c r="R14" i="33"/>
  <c r="P14" i="33"/>
  <c r="Q14" i="33" s="1"/>
  <c r="S14" i="33" s="1"/>
  <c r="U13" i="33"/>
  <c r="R13" i="33"/>
  <c r="P13" i="33"/>
  <c r="Q13" i="33" s="1"/>
  <c r="S13" i="33" s="1"/>
  <c r="U12" i="33"/>
  <c r="R12" i="33"/>
  <c r="P12" i="33"/>
  <c r="Q12" i="33" s="1"/>
  <c r="S12" i="33" s="1"/>
  <c r="U10" i="33"/>
  <c r="R10" i="33"/>
  <c r="P10" i="33"/>
  <c r="Q10" i="33" s="1"/>
  <c r="S10" i="33" s="1"/>
  <c r="A5" i="33"/>
  <c r="A4" i="33"/>
  <c r="J129" i="33" l="1"/>
  <c r="R37" i="33"/>
  <c r="R38" i="33" s="1"/>
  <c r="R110" i="33"/>
  <c r="R111" i="33" s="1"/>
  <c r="R102" i="33"/>
  <c r="R103" i="33" s="1"/>
  <c r="J128" i="33"/>
  <c r="R29" i="33"/>
  <c r="R30" i="33" s="1"/>
  <c r="R66" i="33"/>
  <c r="R67" i="33" s="1"/>
  <c r="R92" i="33"/>
  <c r="R93" i="33" s="1"/>
  <c r="R51" i="33"/>
  <c r="R52" i="33" s="1"/>
  <c r="R118" i="33"/>
  <c r="R128" i="33" l="1"/>
  <c r="R129" i="33"/>
  <c r="I53" i="32"/>
  <c r="I54" i="32" s="1"/>
  <c r="T52" i="32"/>
  <c r="Q52" i="32"/>
  <c r="Q53" i="32" s="1"/>
  <c r="O52" i="32"/>
  <c r="P52" i="32" s="1"/>
  <c r="R52" i="32" s="1"/>
  <c r="I47" i="32"/>
  <c r="T45" i="32"/>
  <c r="Q45" i="32"/>
  <c r="Q46" i="32" s="1"/>
  <c r="Q47" i="32" s="1"/>
  <c r="O45" i="32"/>
  <c r="P45" i="32" s="1"/>
  <c r="R45" i="32" s="1"/>
  <c r="I39" i="32"/>
  <c r="I40" i="32" s="1"/>
  <c r="T38" i="32"/>
  <c r="Q38" i="32"/>
  <c r="Q39" i="32" s="1"/>
  <c r="Q40" i="32" s="1"/>
  <c r="O38" i="32"/>
  <c r="P38" i="32" s="1"/>
  <c r="R38" i="32" s="1"/>
  <c r="I32" i="32"/>
  <c r="I33" i="32" s="1"/>
  <c r="T31" i="32"/>
  <c r="Q31" i="32"/>
  <c r="Q32" i="32" s="1"/>
  <c r="Q33" i="32" s="1"/>
  <c r="O31" i="32"/>
  <c r="P31" i="32" s="1"/>
  <c r="R31" i="32" s="1"/>
  <c r="I25" i="32"/>
  <c r="I26" i="32" s="1"/>
  <c r="T24" i="32"/>
  <c r="Q24" i="32"/>
  <c r="Q25" i="32" s="1"/>
  <c r="Q26" i="32" s="1"/>
  <c r="O24" i="32"/>
  <c r="P24" i="32" s="1"/>
  <c r="R24" i="32" s="1"/>
  <c r="I18" i="32"/>
  <c r="T17" i="32"/>
  <c r="Q17" i="32"/>
  <c r="Q18" i="32" s="1"/>
  <c r="Q19" i="32" s="1"/>
  <c r="O17" i="32"/>
  <c r="P17" i="32" s="1"/>
  <c r="R17" i="32" s="1"/>
  <c r="I11" i="32"/>
  <c r="I12" i="32" s="1"/>
  <c r="T10" i="32"/>
  <c r="Q10" i="32"/>
  <c r="Q11" i="32" s="1"/>
  <c r="Q12" i="32" s="1"/>
  <c r="O10" i="32"/>
  <c r="P10" i="32" s="1"/>
  <c r="R10" i="32" s="1"/>
  <c r="J25" i="31"/>
  <c r="J26" i="31" s="1"/>
  <c r="U24" i="31"/>
  <c r="R24" i="31"/>
  <c r="P24" i="31"/>
  <c r="Q24" i="31" s="1"/>
  <c r="S24" i="31" s="1"/>
  <c r="U23" i="31"/>
  <c r="R23" i="31"/>
  <c r="P23" i="31"/>
  <c r="Q23" i="31" s="1"/>
  <c r="S23" i="31" s="1"/>
  <c r="U22" i="31"/>
  <c r="R22" i="31"/>
  <c r="P22" i="31"/>
  <c r="Q22" i="31" s="1"/>
  <c r="S22" i="31" s="1"/>
  <c r="U21" i="31"/>
  <c r="R21" i="31"/>
  <c r="P21" i="31"/>
  <c r="Q21" i="31" s="1"/>
  <c r="S21" i="31" s="1"/>
  <c r="J15" i="31"/>
  <c r="J16" i="31" s="1"/>
  <c r="U14" i="31"/>
  <c r="R14" i="31"/>
  <c r="P14" i="31"/>
  <c r="Q14" i="31" s="1"/>
  <c r="S14" i="31" s="1"/>
  <c r="U13" i="31"/>
  <c r="R13" i="31"/>
  <c r="P13" i="31"/>
  <c r="Q13" i="31" s="1"/>
  <c r="S13" i="31" s="1"/>
  <c r="U12" i="31"/>
  <c r="R12" i="31"/>
  <c r="P12" i="31"/>
  <c r="Q12" i="31" s="1"/>
  <c r="S12" i="31" s="1"/>
  <c r="U11" i="31"/>
  <c r="R11" i="31"/>
  <c r="P11" i="31"/>
  <c r="Q11" i="31" s="1"/>
  <c r="S11" i="31" s="1"/>
  <c r="U10" i="31"/>
  <c r="R10" i="31"/>
  <c r="Q10" i="31"/>
  <c r="S10" i="31" s="1"/>
  <c r="P10" i="31"/>
  <c r="J38" i="30"/>
  <c r="J39" i="30" s="1"/>
  <c r="U37" i="30"/>
  <c r="R37" i="30"/>
  <c r="R38" i="30" s="1"/>
  <c r="R39" i="30" s="1"/>
  <c r="P37" i="30"/>
  <c r="Q37" i="30" s="1"/>
  <c r="S37" i="30" s="1"/>
  <c r="J31" i="30"/>
  <c r="J32" i="30" s="1"/>
  <c r="U30" i="30"/>
  <c r="R30" i="30"/>
  <c r="P30" i="30"/>
  <c r="Q30" i="30" s="1"/>
  <c r="S30" i="30" s="1"/>
  <c r="U29" i="30"/>
  <c r="R29" i="30"/>
  <c r="P29" i="30"/>
  <c r="Q29" i="30" s="1"/>
  <c r="S29" i="30" s="1"/>
  <c r="U28" i="30"/>
  <c r="R28" i="30"/>
  <c r="P28" i="30"/>
  <c r="Q28" i="30" s="1"/>
  <c r="S28" i="30" s="1"/>
  <c r="U27" i="30"/>
  <c r="R27" i="30"/>
  <c r="P27" i="30"/>
  <c r="Q27" i="30" s="1"/>
  <c r="S27" i="30" s="1"/>
  <c r="U26" i="30"/>
  <c r="R26" i="30"/>
  <c r="P26" i="30"/>
  <c r="Q26" i="30" s="1"/>
  <c r="S26" i="30" s="1"/>
  <c r="U25" i="30"/>
  <c r="R25" i="30"/>
  <c r="P25" i="30"/>
  <c r="Q25" i="30" s="1"/>
  <c r="S25" i="30" s="1"/>
  <c r="J19" i="30"/>
  <c r="J20" i="30" s="1"/>
  <c r="U18" i="30"/>
  <c r="R18" i="30"/>
  <c r="P18" i="30"/>
  <c r="Q18" i="30" s="1"/>
  <c r="S18" i="30" s="1"/>
  <c r="U17" i="30"/>
  <c r="R17" i="30"/>
  <c r="P17" i="30"/>
  <c r="Q17" i="30" s="1"/>
  <c r="S17" i="30" s="1"/>
  <c r="U16" i="30"/>
  <c r="R16" i="30"/>
  <c r="P16" i="30"/>
  <c r="Q16" i="30" s="1"/>
  <c r="S16" i="30" s="1"/>
  <c r="U15" i="30"/>
  <c r="R15" i="30"/>
  <c r="P15" i="30"/>
  <c r="Q15" i="30" s="1"/>
  <c r="S15" i="30" s="1"/>
  <c r="U14" i="30"/>
  <c r="R14" i="30"/>
  <c r="P14" i="30"/>
  <c r="Q14" i="30" s="1"/>
  <c r="S14" i="30" s="1"/>
  <c r="U13" i="30"/>
  <c r="R13" i="30"/>
  <c r="P13" i="30"/>
  <c r="Q13" i="30" s="1"/>
  <c r="S13" i="30" s="1"/>
  <c r="U12" i="30"/>
  <c r="R12" i="30"/>
  <c r="P12" i="30"/>
  <c r="Q12" i="30" s="1"/>
  <c r="S12" i="30" s="1"/>
  <c r="U11" i="30"/>
  <c r="R11" i="30"/>
  <c r="P11" i="30"/>
  <c r="Q11" i="30" s="1"/>
  <c r="S11" i="30" s="1"/>
  <c r="U10" i="30"/>
  <c r="R10" i="30"/>
  <c r="P10" i="30"/>
  <c r="Q10" i="30" s="1"/>
  <c r="S10" i="30" s="1"/>
  <c r="J42" i="30" l="1"/>
  <c r="R15" i="31"/>
  <c r="R16" i="31" s="1"/>
  <c r="I56" i="32"/>
  <c r="Q57" i="32"/>
  <c r="J28" i="31"/>
  <c r="R25" i="31"/>
  <c r="R28" i="31" s="1"/>
  <c r="J29" i="31"/>
  <c r="R19" i="30"/>
  <c r="R20" i="30" s="1"/>
  <c r="R31" i="30"/>
  <c r="R32" i="30" s="1"/>
  <c r="J41" i="30"/>
  <c r="Q54" i="32"/>
  <c r="Q56" i="32"/>
  <c r="I19" i="32"/>
  <c r="I57" i="32" s="1"/>
  <c r="R26" i="31"/>
  <c r="R29" i="31" s="1"/>
  <c r="B25" i="29"/>
  <c r="B24" i="29"/>
  <c r="C20" i="29"/>
  <c r="C19" i="29"/>
  <c r="C18" i="29"/>
  <c r="C17" i="29"/>
  <c r="E15" i="29"/>
  <c r="B21" i="28"/>
  <c r="B20" i="28"/>
  <c r="C16" i="28"/>
  <c r="C15" i="28"/>
  <c r="C14" i="28"/>
  <c r="C13" i="28"/>
  <c r="E11" i="28"/>
  <c r="A2" i="28"/>
  <c r="B22" i="27"/>
  <c r="B21" i="27"/>
  <c r="C17" i="27"/>
  <c r="C16" i="27"/>
  <c r="C15" i="27"/>
  <c r="C14" i="27"/>
  <c r="E12" i="27"/>
  <c r="A2" i="27"/>
  <c r="R42" i="30" l="1"/>
  <c r="I11" i="28"/>
  <c r="R41" i="30"/>
  <c r="I15" i="29"/>
  <c r="I12" i="27" l="1"/>
  <c r="B28" i="26"/>
  <c r="B27" i="26"/>
  <c r="C23" i="26"/>
  <c r="C22" i="26"/>
  <c r="C21" i="26"/>
  <c r="C20" i="26"/>
  <c r="E18" i="26"/>
  <c r="A2" i="26"/>
  <c r="J72" i="25"/>
  <c r="U71" i="25"/>
  <c r="R71" i="25"/>
  <c r="P71" i="25"/>
  <c r="Q71" i="25" s="1"/>
  <c r="S71" i="25" s="1"/>
  <c r="U70" i="25"/>
  <c r="R70" i="25"/>
  <c r="P70" i="25"/>
  <c r="Q70" i="25" s="1"/>
  <c r="S70" i="25" s="1"/>
  <c r="U69" i="25"/>
  <c r="R69" i="25"/>
  <c r="P69" i="25"/>
  <c r="Q69" i="25" s="1"/>
  <c r="S69" i="25" s="1"/>
  <c r="U68" i="25"/>
  <c r="R68" i="25"/>
  <c r="P68" i="25"/>
  <c r="Q68" i="25" s="1"/>
  <c r="S68" i="25" s="1"/>
  <c r="J62" i="25"/>
  <c r="J63" i="25" s="1"/>
  <c r="U61" i="25"/>
  <c r="R61" i="25"/>
  <c r="P61" i="25"/>
  <c r="Q61" i="25" s="1"/>
  <c r="S61" i="25" s="1"/>
  <c r="U60" i="25"/>
  <c r="R60" i="25"/>
  <c r="P60" i="25"/>
  <c r="Q60" i="25" s="1"/>
  <c r="S60" i="25" s="1"/>
  <c r="U59" i="25"/>
  <c r="R59" i="25"/>
  <c r="P59" i="25"/>
  <c r="Q59" i="25" s="1"/>
  <c r="S59" i="25" s="1"/>
  <c r="J52" i="25"/>
  <c r="J53" i="25" s="1"/>
  <c r="U51" i="25"/>
  <c r="R51" i="25"/>
  <c r="P51" i="25"/>
  <c r="Q51" i="25" s="1"/>
  <c r="S51" i="25" s="1"/>
  <c r="U50" i="25"/>
  <c r="R50" i="25"/>
  <c r="P50" i="25"/>
  <c r="Q50" i="25" s="1"/>
  <c r="S50" i="25" s="1"/>
  <c r="U49" i="25"/>
  <c r="R49" i="25"/>
  <c r="P49" i="25"/>
  <c r="Q49" i="25" s="1"/>
  <c r="S49" i="25" s="1"/>
  <c r="U48" i="25"/>
  <c r="R48" i="25"/>
  <c r="P48" i="25"/>
  <c r="Q48" i="25" s="1"/>
  <c r="S48" i="25" s="1"/>
  <c r="U47" i="25"/>
  <c r="R47" i="25"/>
  <c r="P47" i="25"/>
  <c r="Q47" i="25" s="1"/>
  <c r="S47" i="25" s="1"/>
  <c r="J41" i="25"/>
  <c r="J42" i="25" s="1"/>
  <c r="U40" i="25"/>
  <c r="R40" i="25"/>
  <c r="Q40" i="25"/>
  <c r="S40" i="25" s="1"/>
  <c r="U39" i="25"/>
  <c r="R39" i="25"/>
  <c r="Q39" i="25"/>
  <c r="S39" i="25" s="1"/>
  <c r="U38" i="25"/>
  <c r="R38" i="25"/>
  <c r="Q38" i="25"/>
  <c r="S38" i="25" s="1"/>
  <c r="U37" i="25"/>
  <c r="R37" i="25"/>
  <c r="Q37" i="25"/>
  <c r="S37" i="25" s="1"/>
  <c r="U36" i="25"/>
  <c r="R36" i="25"/>
  <c r="P36" i="25"/>
  <c r="Q36" i="25" s="1"/>
  <c r="S36" i="25" s="1"/>
  <c r="U35" i="25"/>
  <c r="R35" i="25"/>
  <c r="P35" i="25"/>
  <c r="Q35" i="25" s="1"/>
  <c r="S35" i="25" s="1"/>
  <c r="J29" i="25"/>
  <c r="J30" i="25" s="1"/>
  <c r="U28" i="25"/>
  <c r="R28" i="25"/>
  <c r="P28" i="25"/>
  <c r="Q28" i="25" s="1"/>
  <c r="S28" i="25" s="1"/>
  <c r="U27" i="25"/>
  <c r="R27" i="25"/>
  <c r="P27" i="25"/>
  <c r="Q27" i="25" s="1"/>
  <c r="S27" i="25" s="1"/>
  <c r="U26" i="25"/>
  <c r="R26" i="25"/>
  <c r="P26" i="25"/>
  <c r="Q26" i="25" s="1"/>
  <c r="S26" i="25" s="1"/>
  <c r="U25" i="25"/>
  <c r="R25" i="25"/>
  <c r="P25" i="25"/>
  <c r="Q25" i="25" s="1"/>
  <c r="S25" i="25" s="1"/>
  <c r="U24" i="25"/>
  <c r="R24" i="25"/>
  <c r="P24" i="25"/>
  <c r="Q24" i="25" s="1"/>
  <c r="S24" i="25" s="1"/>
  <c r="U23" i="25"/>
  <c r="R23" i="25"/>
  <c r="P23" i="25"/>
  <c r="Q23" i="25" s="1"/>
  <c r="S23" i="25" s="1"/>
  <c r="U22" i="25"/>
  <c r="R22" i="25"/>
  <c r="P22" i="25"/>
  <c r="Q22" i="25" s="1"/>
  <c r="S22" i="25" s="1"/>
  <c r="U21" i="25"/>
  <c r="R21" i="25"/>
  <c r="P21" i="25"/>
  <c r="Q21" i="25" s="1"/>
  <c r="S21" i="25" s="1"/>
  <c r="U20" i="25"/>
  <c r="R20" i="25"/>
  <c r="P20" i="25"/>
  <c r="Q20" i="25" s="1"/>
  <c r="S20" i="25" s="1"/>
  <c r="U19" i="25"/>
  <c r="R19" i="25"/>
  <c r="P19" i="25"/>
  <c r="Q19" i="25" s="1"/>
  <c r="S19" i="25" s="1"/>
  <c r="U18" i="25"/>
  <c r="R18" i="25"/>
  <c r="P18" i="25"/>
  <c r="Q18" i="25" s="1"/>
  <c r="S18" i="25" s="1"/>
  <c r="U17" i="25"/>
  <c r="R17" i="25"/>
  <c r="P17" i="25"/>
  <c r="Q17" i="25" s="1"/>
  <c r="S17" i="25" s="1"/>
  <c r="U16" i="25"/>
  <c r="R16" i="25"/>
  <c r="P16" i="25"/>
  <c r="Q16" i="25" s="1"/>
  <c r="S16" i="25" s="1"/>
  <c r="U15" i="25"/>
  <c r="R15" i="25"/>
  <c r="P15" i="25"/>
  <c r="Q15" i="25" s="1"/>
  <c r="S15" i="25" s="1"/>
  <c r="U14" i="25"/>
  <c r="R14" i="25"/>
  <c r="P14" i="25"/>
  <c r="Q14" i="25" s="1"/>
  <c r="S14" i="25" s="1"/>
  <c r="U13" i="25"/>
  <c r="R13" i="25"/>
  <c r="P13" i="25"/>
  <c r="Q13" i="25" s="1"/>
  <c r="S13" i="25" s="1"/>
  <c r="U12" i="25"/>
  <c r="R12" i="25"/>
  <c r="P12" i="25"/>
  <c r="Q12" i="25" s="1"/>
  <c r="S12" i="25" s="1"/>
  <c r="U11" i="25"/>
  <c r="R11" i="25"/>
  <c r="P11" i="25"/>
  <c r="Q11" i="25" s="1"/>
  <c r="S11" i="25" s="1"/>
  <c r="U10" i="25"/>
  <c r="R10" i="25"/>
  <c r="P10" i="25"/>
  <c r="Q10" i="25" s="1"/>
  <c r="S10" i="25" s="1"/>
  <c r="A5" i="25"/>
  <c r="A2" i="24"/>
  <c r="A2" i="23"/>
  <c r="A2" i="22"/>
  <c r="R72" i="25" l="1"/>
  <c r="R62" i="25"/>
  <c r="R63" i="25" s="1"/>
  <c r="R41" i="25"/>
  <c r="R42" i="25" s="1"/>
  <c r="J75" i="25"/>
  <c r="R29" i="25"/>
  <c r="R30" i="25" s="1"/>
  <c r="J73" i="25"/>
  <c r="J76" i="25" s="1"/>
  <c r="R52" i="25"/>
  <c r="R53" i="25" s="1"/>
  <c r="I9" i="26"/>
  <c r="R73" i="25"/>
  <c r="I18" i="26" l="1"/>
  <c r="R75" i="25"/>
  <c r="R76" i="25"/>
  <c r="A2" i="16" l="1"/>
  <c r="B23" i="9" l="1"/>
  <c r="B22" i="9"/>
  <c r="B23" i="13"/>
  <c r="B22" i="13"/>
  <c r="B15" i="7"/>
  <c r="B16" i="7"/>
  <c r="B19" i="6"/>
  <c r="B18" i="6"/>
  <c r="C6" i="6"/>
  <c r="C18" i="13"/>
  <c r="C17" i="13"/>
  <c r="C16" i="13"/>
  <c r="C15" i="13"/>
  <c r="C9" i="7"/>
  <c r="C8" i="7"/>
  <c r="C7" i="7"/>
  <c r="C6" i="7"/>
  <c r="C9" i="6"/>
  <c r="C8" i="6"/>
  <c r="C7" i="6"/>
  <c r="A2" i="12" l="1"/>
  <c r="I13" i="13" l="1"/>
  <c r="A2" i="9"/>
  <c r="A2" i="13"/>
  <c r="A2" i="7" l="1"/>
  <c r="A2" i="6"/>
  <c r="D97" i="5" l="1"/>
</calcChain>
</file>

<file path=xl/sharedStrings.xml><?xml version="1.0" encoding="utf-8"?>
<sst xmlns="http://schemas.openxmlformats.org/spreadsheetml/2006/main" count="3526" uniqueCount="586">
  <si>
    <t>1.</t>
  </si>
  <si>
    <t>2.</t>
  </si>
  <si>
    <t>3.</t>
  </si>
  <si>
    <t>4.</t>
  </si>
  <si>
    <t>5.</t>
  </si>
  <si>
    <t xml:space="preserve"> 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</si>
  <si>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</si>
  <si>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</si>
  <si>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</si>
  <si>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</si>
  <si>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</si>
  <si>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</si>
  <si>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</si>
  <si>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</si>
  <si>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</si>
  <si>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</si>
  <si>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</si>
  <si>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</si>
  <si>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</si>
  <si>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</si>
  <si>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</si>
  <si>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</si>
  <si>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</si>
  <si>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</si>
  <si>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</si>
  <si>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</si>
  <si>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</si>
  <si>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</si>
  <si>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</si>
  <si>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</si>
  <si>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Dňa:</t>
  </si>
  <si>
    <t>VYHLÁSENIE UCHÁDZAČA O SÚHLASE 
S OBSAHOM NÁVRHU ZMLUVNÝCH PODMIENOK</t>
  </si>
  <si>
    <t>Špecifikácia predmetu zákazky</t>
  </si>
  <si>
    <t xml:space="preserve">Požadované minimálne technické vlastnosti, parametre a hodnoty predmetu zákazky
</t>
  </si>
  <si>
    <t>Týmto potvrdzujem, že všetky uvedené informácie sú pravdivé.</t>
  </si>
  <si>
    <t>V súlade s ustanovením § 41 Zákona o verejnom obstarávaní verejný obstarávateľ požaduje od úspešného uchádzača, aby najneskôr v čase uzavretia zmluvy uviedol: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</si>
  <si>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</si>
  <si>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</si>
  <si>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</si>
  <si>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</si>
  <si>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 *</t>
  </si>
  <si>
    <t>Predmet subdodávky</t>
  </si>
  <si>
    <t>% podiel subdodávok</t>
  </si>
  <si>
    <t>Hodnota alebo podiel zákazky s pravdepodobným subdodávateľským plnením tretími stranami v EUR bez DPH</t>
  </si>
  <si>
    <t>KALKULÁCIA CENY A NÁVRH NA PLNENIE KRITÉRIA NA VYHODNOTENIE PONÚK</t>
  </si>
  <si>
    <r>
      <t xml:space="preserve">Uchádzač vo verejnom obstarávaní na uvedený predmet zákazky týmto vyhlasuje, že s návrhom zmluvných podmienok uvedených v časti D. Záväzné zmluvné podmienky SP bez výhrad </t>
    </r>
    <r>
      <rPr>
        <b/>
        <sz val="9"/>
        <color theme="1"/>
        <rFont val="Arial"/>
        <family val="2"/>
        <charset val="238"/>
      </rPr>
      <t>SÚHLASÍ.</t>
    </r>
  </si>
  <si>
    <t>Por. č.</t>
  </si>
  <si>
    <t>Názov položky</t>
  </si>
  <si>
    <t>bez DPH</t>
  </si>
  <si>
    <t>Požadovaná hodnota</t>
  </si>
  <si>
    <t>Ponúkaná hodnota</t>
  </si>
  <si>
    <t>6.</t>
  </si>
  <si>
    <t>vrátane DPH</t>
  </si>
  <si>
    <t>Zoznam známych subdodávateľov</t>
  </si>
  <si>
    <t>údaje všetkých známych subdodávateľoch v rozsahu obchodné meno, sídlo, IČO</t>
  </si>
  <si>
    <t xml:space="preserve">údaje o osobe oprávnenej konať za subdodávateľa v rozsahu meno a priezvisko, </t>
  </si>
  <si>
    <t>...................................................................................</t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</si>
  <si>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</si>
  <si>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Merná jednotka
(MJ)</t>
  </si>
  <si>
    <t>7.</t>
  </si>
  <si>
    <t>8.</t>
  </si>
  <si>
    <t>9.</t>
  </si>
  <si>
    <t>10.</t>
  </si>
  <si>
    <t>výška DPH 
v €</t>
  </si>
  <si>
    <t>Celková cena za predpokladané množstvo MJ v EUR</t>
  </si>
  <si>
    <t>ks</t>
  </si>
  <si>
    <t>sadzba DPH 
v %</t>
  </si>
  <si>
    <t>11.</t>
  </si>
  <si>
    <t>12.</t>
  </si>
  <si>
    <t>xxx</t>
  </si>
  <si>
    <t>13.</t>
  </si>
  <si>
    <t>14.</t>
  </si>
  <si>
    <t>15.</t>
  </si>
  <si>
    <t>16.</t>
  </si>
  <si>
    <r>
      <t>Celková cena v EUR s DPH za 1. časť predmetu zákazky</t>
    </r>
    <r>
      <rPr>
        <sz val="9"/>
        <color theme="1"/>
        <rFont val="Arial"/>
        <family val="2"/>
        <charset val="238"/>
      </rPr>
      <t>:</t>
    </r>
  </si>
  <si>
    <r>
      <t>Celková cena v EUR s DPH za 2. časť predmetu zákazky</t>
    </r>
    <r>
      <rPr>
        <sz val="9"/>
        <color theme="1"/>
        <rFont val="Arial"/>
        <family val="2"/>
        <charset val="238"/>
      </rPr>
      <t>:</t>
    </r>
  </si>
  <si>
    <t>17.</t>
  </si>
  <si>
    <t>Predpokladané množstvo MJ počas trvania zmluvy
(24 mesiacov)</t>
  </si>
  <si>
    <t>CHIRURGICKÝ ŠIJACÍ MATERIÁL PRE POTREBY KLINIKY SRDCOVEJ CHIRURGIE</t>
  </si>
  <si>
    <t>Časť č. 1</t>
  </si>
  <si>
    <t>Položka č. 1 - chirurgický šijací materiál kategórie A1</t>
  </si>
  <si>
    <t>1.1</t>
  </si>
  <si>
    <t>syntetický polypropylénový monofilamentný materiál, nevstrebateľný</t>
  </si>
  <si>
    <t>áno</t>
  </si>
  <si>
    <t>1.2</t>
  </si>
  <si>
    <t>vlákno bez poťahu</t>
  </si>
  <si>
    <t>1.3</t>
  </si>
  <si>
    <t>vlákno zachovávajúce stálu pevnosť v ťahu po implantácií v tkanivách</t>
  </si>
  <si>
    <t>1.4</t>
  </si>
  <si>
    <t>hladký povrch vlákna, zamedzujúci rast baktérií s minimálnou tkanivovou reakciou, jednoduchosť viazania uzlov</t>
  </si>
  <si>
    <t>1.5</t>
  </si>
  <si>
    <t>rôzna hrúbka vlákna</t>
  </si>
  <si>
    <t>1.6</t>
  </si>
  <si>
    <t>rôzna dĺžka vlákna</t>
  </si>
  <si>
    <t>1.7</t>
  </si>
  <si>
    <t>ihla vhodná predovšetkým pre ľahkú penetráciu na kalcifikované tkanivo, kombinujúca počiatočnú penetráciu rezacej ihly s minimálnou traumatizáciou tkaniva guľatej ihly</t>
  </si>
  <si>
    <t>1.8</t>
  </si>
  <si>
    <t>typ ihly - ihla s obráteným rezacím hrotom , telo ihly trojuholníkového prierezu, vrchol rezacej hrany na vnútornej strane zakrivenia ihly</t>
  </si>
  <si>
    <t>1.9</t>
  </si>
  <si>
    <t>typ ihly - ihla s guľatým hrotom, telo ihly valcovitého tvaru</t>
  </si>
  <si>
    <t>1.10</t>
  </si>
  <si>
    <t>typ ihly - ihla s guľatým hrotom s viacvrstvovým siliconovým poťahom, s možnosťou tungsten réniovej ihly - zvýšená odolnosť ihly pri prechode kalcifikovaným tkanivom</t>
  </si>
  <si>
    <t>1.11</t>
  </si>
  <si>
    <t>typ ihly - ihla s rezacím štvorcovým prierezom pri hrote, telo valcovitého tvaru</t>
  </si>
  <si>
    <t>1.12</t>
  </si>
  <si>
    <t>rôzne zakrivenie ihly</t>
  </si>
  <si>
    <t>1.13</t>
  </si>
  <si>
    <t>rôzna dĺžka ihly</t>
  </si>
  <si>
    <t>1.14</t>
  </si>
  <si>
    <t>požadovaná farba - dobrá viditeľnosť v operačnej rane, napr. modrá</t>
  </si>
  <si>
    <t>1.15</t>
  </si>
  <si>
    <t xml:space="preserve">požaduje sa kompletný (minimálny) sortiment produktov k položke č. 1 - Chirurgický šijací materiál kategórie A1 uvedený v Prílohe č. 2 – Ponukový list – cenník </t>
  </si>
  <si>
    <t>1.16</t>
  </si>
  <si>
    <t>obal balenia musí obsahovať minimálne tieto údaje: názov, veľkosť, expiráciu, čiarový kód, katalógové číslo</t>
  </si>
  <si>
    <t>Položka č. 2 - chirurgický šijací materiál kategórie A2</t>
  </si>
  <si>
    <t>2.1</t>
  </si>
  <si>
    <t>syntetický pletený polyesterový materiál, potiahnutý polybutylátom, nevstrebateľný, na šitie hrudnej kosti, na šitie chlopní</t>
  </si>
  <si>
    <t>2.2</t>
  </si>
  <si>
    <t>mäkké a poddajné vlákno zachovávajúce stálu pevnosť v ťahu po implantácií do tkanív</t>
  </si>
  <si>
    <t>2.3</t>
  </si>
  <si>
    <t>pletené vlákno s hladkým prechodom tkanivami</t>
  </si>
  <si>
    <t>2.4</t>
  </si>
  <si>
    <t>jednoduchosť viazania uzlov do hĺbky</t>
  </si>
  <si>
    <t>2.5</t>
  </si>
  <si>
    <t>2.6</t>
  </si>
  <si>
    <t>2.7</t>
  </si>
  <si>
    <t>typ ihly - ihla s rezacím hrotom, s guľatým prierezom tela, jednonávlek</t>
  </si>
  <si>
    <t>2.8</t>
  </si>
  <si>
    <t>typ ihly - ihla s rezacím hrotom, s guľatým prierezom tela, dvojnávlek</t>
  </si>
  <si>
    <t>2.9</t>
  </si>
  <si>
    <t>typ ihly - ihla s rezací hrotom, s guľatým prierezom tela, dvojnávlek, podložka 6mmx3mmx1,5mm</t>
  </si>
  <si>
    <t>2.10</t>
  </si>
  <si>
    <t>2.11</t>
  </si>
  <si>
    <t>2.12</t>
  </si>
  <si>
    <t>2.13</t>
  </si>
  <si>
    <r>
      <t>požaduje sa kompletný (minimálny) sortiment produktov k položke č. 2 - Chirurgický šijací materiál kategórie A2 uvedený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 Prílohe č. 2 – Ponukový list – cenník </t>
    </r>
  </si>
  <si>
    <t>2.14</t>
  </si>
  <si>
    <t>Položka č. 3 - chirurgický šijací materiál kategórie A3</t>
  </si>
  <si>
    <t>3.1</t>
  </si>
  <si>
    <t>syntetický pletený polyglactin 910 poťahovaný s dobou vstrebateľnosti 56 – 70 dní</t>
  </si>
  <si>
    <t>3.2</t>
  </si>
  <si>
    <t>3.3</t>
  </si>
  <si>
    <t>3.4</t>
  </si>
  <si>
    <t>typ ihly - guľatý hrot, jednonávlek</t>
  </si>
  <si>
    <t>3.5</t>
  </si>
  <si>
    <t>typ ihly - rezací hrot, jednonávlek</t>
  </si>
  <si>
    <t>3.6</t>
  </si>
  <si>
    <t>typ ihly - obrátená rezacia, jednonávlek</t>
  </si>
  <si>
    <t>3.7</t>
  </si>
  <si>
    <t>3.8</t>
  </si>
  <si>
    <t>3.9</t>
  </si>
  <si>
    <t>3.10</t>
  </si>
  <si>
    <t xml:space="preserve">požaduje sa kompletný (minimálny) sortiment produktov k položke č. 3 - Chirurgický šijací materiál kategórie A3 uvedený v Prílohe č. 2 – Ponukový list – cenník </t>
  </si>
  <si>
    <t>3.11</t>
  </si>
  <si>
    <t>Položka č. 4 - chirurgický šijací materiál kategórie A4</t>
  </si>
  <si>
    <t>4.1</t>
  </si>
  <si>
    <t>nevstrebateľné monofilamentné vlákno z polyhexafluoropropylénu – VDF</t>
  </si>
  <si>
    <t>4.2</t>
  </si>
  <si>
    <t>4.3</t>
  </si>
  <si>
    <t>4.4</t>
  </si>
  <si>
    <t>typ ihly - ihla s guľatým hrotom, telo ihly valcovitého tvaru,dvojnávlek</t>
  </si>
  <si>
    <t>4.5</t>
  </si>
  <si>
    <t>4.6</t>
  </si>
  <si>
    <t>4.7</t>
  </si>
  <si>
    <t>4.8</t>
  </si>
  <si>
    <t xml:space="preserve">požaduje sa kompletný (minimálny) sortiment produktov k položke č. 5 - Chirurgický šijací materiál kategórie A5 uvedený v Prílohe č. 2 – Ponukový list – cenník </t>
  </si>
  <si>
    <t>4.9</t>
  </si>
  <si>
    <t>Položka č. 5 - chirurgický šijací materiál kategórie A5</t>
  </si>
  <si>
    <t>5.1</t>
  </si>
  <si>
    <t>vstrebateľné monofilamenté chirurgické vlákno poliglecaprone 25</t>
  </si>
  <si>
    <t>5.2</t>
  </si>
  <si>
    <t>vstrebateľné hydrolýzou</t>
  </si>
  <si>
    <t>5.3</t>
  </si>
  <si>
    <t>ukončenie vstrebávania 90 – 120 dní</t>
  </si>
  <si>
    <t>5.4</t>
  </si>
  <si>
    <t>5.5</t>
  </si>
  <si>
    <t>5.6</t>
  </si>
  <si>
    <t>typ ihly - obrátená rezacia, telo ihly trojuholnikovitého prierezu, jednonávlek</t>
  </si>
  <si>
    <t>5.7</t>
  </si>
  <si>
    <t>5.8</t>
  </si>
  <si>
    <t>5.9</t>
  </si>
  <si>
    <t>požadovaná farba - prírodná</t>
  </si>
  <si>
    <t>5.10</t>
  </si>
  <si>
    <t xml:space="preserve">požaduje sa kompletný (minimálny) sortiment produktov k položke č. 6 - Chirurgický šijací materiál kategórie A6 uvedený v Prílohe č. 2 – Ponukový list – cenník </t>
  </si>
  <si>
    <t>5.11</t>
  </si>
  <si>
    <t>Chirurgický šijací materiál kategórie A1</t>
  </si>
  <si>
    <t>Chirurgický šijací materiál kategórie A2</t>
  </si>
  <si>
    <t>Chirurgický šijací materiál kategórie A3</t>
  </si>
  <si>
    <t>Chirurgický šijací materiál kategórie A4</t>
  </si>
  <si>
    <t>Chirurgický šijací materiál kategórie A5</t>
  </si>
  <si>
    <t>Časť 1 - Chirurgický šijací materiál skupiny A</t>
  </si>
  <si>
    <t>Časť č. 2 -   Chirurgický šijací materiál skupiny B</t>
  </si>
  <si>
    <t>Položka č. 1 -  chirurgický šijací materiál kategórie B1</t>
  </si>
  <si>
    <t>syntetický, nevstrebateľný, polypropylénový monofilamentný materiál s polyehinol glicol PEG molekulou</t>
  </si>
  <si>
    <t>nezachovávajúci si pamäť bez poťahu</t>
  </si>
  <si>
    <t>min. tkanivová reakcia</t>
  </si>
  <si>
    <t>pri 3/0 a 4/0 potreba podložky PTFE o obdĺžnikových tuhých podložiek o veľkosti 7x3x1,5mm (bez tolerancie)</t>
  </si>
  <si>
    <t>typ ihly - rezná, tvrdená oceľ so silikónovým poťahom</t>
  </si>
  <si>
    <t>typ ihly - polorezná, dvojnávlek, tvrdená oceľ so silikónovým poťahom</t>
  </si>
  <si>
    <t>typ ihly - okrúhla, dvojnávlek, tvrdená oceľ so silikónovým poťahom</t>
  </si>
  <si>
    <t>typ ihly - okrúhla, dvojnávlek s podložkou, tvrdená oceľ so silikónovým poťahom</t>
  </si>
  <si>
    <t>typ ihly - polorezná, dvojnávlek s podložkou, tvrdená oceľ so silikónovým poťahom</t>
  </si>
  <si>
    <t>požadovaná farba - výrazne farebná  (dobrá viditeľnosť v operačnej rane, napr. modrá)</t>
  </si>
  <si>
    <t xml:space="preserve">požaduje sa kompletný (minimálny) sortiment produktov k položke č. 1 - Chirurgický šijací materiál kategórie B1 uvedený v Prílohe č. 2 – Ponukový list – cenník </t>
  </si>
  <si>
    <t>Položka č. 2 -  chirurgický šijací materiál kategórie B2</t>
  </si>
  <si>
    <t>syntetický vstrebateľný, monofilamentný materiál, na báze polyglytone</t>
  </si>
  <si>
    <t>s podporou rany 10 - 14 dní</t>
  </si>
  <si>
    <t>absorcia prebieha hydrolýzou do 56 dní</t>
  </si>
  <si>
    <t>typ ihly - rezná, so špeciálnym hrotom šetriaca tkanivo</t>
  </si>
  <si>
    <t>požadovaná farba - akákoľvek</t>
  </si>
  <si>
    <t xml:space="preserve">požaduje sa kompletný (minimálny) sortiment produktov k položke č. 2 - Chirurgický šijací materiál kategórie B2 uvedený v Prílohe č. 2 – Ponukový list – cenník </t>
  </si>
  <si>
    <t>Položka č. 3 -  chirurgický šijací materiál kategórie B3</t>
  </si>
  <si>
    <t>3.12</t>
  </si>
  <si>
    <t>syntetický pletený, vstrebateľný, poťahovaný materiál na báze Lactomeru</t>
  </si>
  <si>
    <t>s podporou rany 21 dní</t>
  </si>
  <si>
    <t>absorcia prebieha hydrolýzou 56 - 70 dní</t>
  </si>
  <si>
    <t>typ ihly - okrúhla, jednonávlek</t>
  </si>
  <si>
    <t>typ ihly - rezná, jednonávlek</t>
  </si>
  <si>
    <r>
      <t>požaduje sa kompletný (minimálny) sortiment produktov k položke č. 3 - Chirurgický šijací materiál kategórie B3 uvedený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 Prílohe č. 2 – Ponukový list – cenník </t>
    </r>
  </si>
  <si>
    <t>Položka č. 4 -  chirurgický šijací materiál kategórie B4</t>
  </si>
  <si>
    <t>4.10</t>
  </si>
  <si>
    <t>4.11</t>
  </si>
  <si>
    <t>4.12</t>
  </si>
  <si>
    <t>4.13</t>
  </si>
  <si>
    <t>4.14</t>
  </si>
  <si>
    <t>4.15</t>
  </si>
  <si>
    <t>4.16</t>
  </si>
  <si>
    <t>syntetický pletený, nevstrebateľný, polyesterový materiál silikónom poťahovaný</t>
  </si>
  <si>
    <t>vrátane vlákien bez ihly</t>
  </si>
  <si>
    <t>pri 2/0 a 4/0 potreba PTFE (polytetrafluoroethylene) obdĺžnikových tuhých podložiek o veľkosti 7x3x1,5mm (bez tolerancie)</t>
  </si>
  <si>
    <t>typ ihly - polorezná</t>
  </si>
  <si>
    <t>typ ihly - polorezná, dvojnávlek</t>
  </si>
  <si>
    <t>typ ihly - polorezná, dvojnávlek s podložkou</t>
  </si>
  <si>
    <t>typ ihly - okrúhla, dvojnávlek</t>
  </si>
  <si>
    <t>typ ihly - okrúhla, dvojnávlek s podložkou</t>
  </si>
  <si>
    <t>požadovaná farba - striedanie farieb</t>
  </si>
  <si>
    <t xml:space="preserve">požaduje sa kompletný (minimálny) sortiment produktov k položke č. 4 - Chirurgický šijací materiál kategórie B4 uvedený v Prílohe č. 2 – Ponukový list – cenník </t>
  </si>
  <si>
    <t>Položka č. 5 -  chirurgický šijací materiál kategórie B5</t>
  </si>
  <si>
    <t>syntetický pletený, nevstrebateľný polyamid, poťahovaný silikónom</t>
  </si>
  <si>
    <t>typ ihly - okrúhla</t>
  </si>
  <si>
    <t>typ ihly - rezná</t>
  </si>
  <si>
    <t>5.12</t>
  </si>
  <si>
    <t>5.13</t>
  </si>
  <si>
    <r>
      <t>požaduje sa kompletný (minimálny) sortiment produktov k položke č. 5 - Chirurgický šijací materiál kategórie B5 uvedený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 Prílohe č. 2 – Ponukový list – cenník </t>
    </r>
  </si>
  <si>
    <t>Položka č. 6 -  chirurgický šijací materiál kategórie B6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</si>
  <si>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</si>
  <si>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</si>
  <si>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</si>
  <si>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</si>
  <si>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</si>
  <si>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</si>
  <si>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</si>
  <si>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</si>
  <si>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</si>
  <si>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</si>
  <si>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</si>
  <si>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</si>
  <si>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syntetický monofilamentny, vstrebateľný na báze polyglyconate</t>
  </si>
  <si>
    <t>s podporou rany 28 dní</t>
  </si>
  <si>
    <t>absorcia prebieha hydrolýzou do 180 dní</t>
  </si>
  <si>
    <t xml:space="preserve">požaduje sa kompletný (minimálny) sortiment produktov k položke č. 6 - Chirurgický šijací materiál kategórie B6 uvedený v Prílohe č. 2 – Ponukový list – cenník </t>
  </si>
  <si>
    <t>Položka č. 7 -  chirurgický šijací materiál kategórie B7</t>
  </si>
  <si>
    <t>syntetický monofilamentný nevstrebateľný, elastický materiál na baze polybutesteru so vstrebateľným poťahom na báze polytribolate</t>
  </si>
  <si>
    <t>typ ihly - rezná okrúhla, dvojnávlek</t>
  </si>
  <si>
    <t xml:space="preserve">požaduje sa kompletný (minimálny) sortiment produktov k položke č. 7 - Chirurgický šijací materiál kategórie B7 uvedený v Prílohe č. 2 – Ponukový list – cenník 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</si>
  <si>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</si>
  <si>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</si>
  <si>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</si>
  <si>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</si>
  <si>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</si>
  <si>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</si>
  <si>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</si>
  <si>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</si>
  <si>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</si>
  <si>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Položka č. 8 -  chirurgický šijací materiál kategórie B8</t>
  </si>
  <si>
    <t>8.1</t>
  </si>
  <si>
    <t>8.2</t>
  </si>
  <si>
    <t>8.3</t>
  </si>
  <si>
    <t>8.4</t>
  </si>
  <si>
    <t>nevstrebateľná obdlžníková tuhá podložka z polytetrafluoroethylénu, 3x7x1,5 mm (bez tolerancie)</t>
  </si>
  <si>
    <t>požadovaná farba - biela</t>
  </si>
  <si>
    <t>požaduje sa kompletný (minimálny) sortiment produktov k položke č. 8 - Chirurgický šijací materiál kategórie B8 uvedený v Prílohe č. .... – Ponukový list – cenník SP</t>
  </si>
  <si>
    <t>Položka č. 9 -  chirurgický šijací materiál kategórie B9</t>
  </si>
  <si>
    <t>9.4</t>
  </si>
  <si>
    <t>9.5</t>
  </si>
  <si>
    <t>9.1</t>
  </si>
  <si>
    <t>9.2</t>
  </si>
  <si>
    <t>9.3</t>
  </si>
  <si>
    <t>vstrebateľný šijací materiál s ostňom, na jednej strane chir. ihla, na druhej strane slučka, syntetický polyester zložený z glycolidu a dioxanu, bez uzlenia</t>
  </si>
  <si>
    <t>ihla kožná rezná 3/8, 19 mm, vlákno hrúbka 3.0, dĺžka 15 cm</t>
  </si>
  <si>
    <t>podpora rany 7-14 dní a úplná vstrebateľnosť 90-110 dní</t>
  </si>
  <si>
    <t>požaduje sa kompletný (minimálny) sortiment produktov k položke č. 9 - Chirurgický šijací materiál kategórie B9 uvedený v Prílohe č. .... – Ponukový list – cenník SP</t>
  </si>
  <si>
    <t>Časť č. 3 -   Chirurgický šijací materiál skupiny C</t>
  </si>
  <si>
    <t>Nevstebateľný syntetický polypropylénový a polyetylénový monofilamentný materiál, nepotiahnutý</t>
  </si>
  <si>
    <t>typ ihly - reverzná rezacia</t>
  </si>
  <si>
    <t>typ ihly - okrúhla s podložkou, dvojnávlek</t>
  </si>
  <si>
    <t xml:space="preserve">požaduje sa kompletný (minimálny) sortiment produktov k položke č. 1 - Chirurgický šijací materiál kategórie C1 uvedený v Prílohe č. 2 – Ponukový list – cenník </t>
  </si>
  <si>
    <t>Položka č. 2 -  chirurgický šijací materiál kategórie C2</t>
  </si>
  <si>
    <t>Vstrebateľný syntetický pletený materiál vyrobený z kopolyméru kyseliny glykolovej a kyseliny L-mliečnej (PGLA), potiahnutý poly (glykolid-co-l-laktid 35/65) a stearanom vápenatým</t>
  </si>
  <si>
    <t>strednodobá, 56 až 70 dní</t>
  </si>
  <si>
    <t>typ ihly - okrúhla s rezacím hrotom</t>
  </si>
  <si>
    <t>požadovaná farba - výrazne farebná  (dobrá viditeľnosť v operačnej rane, napr. fialová)</t>
  </si>
  <si>
    <t xml:space="preserve">požaduje sa kompletný (minimálny) sortiment produktov k položke č. 2 - Chirurgický šijací materiál kategórie C2 uvedený v Prílohe č. 2 – Ponukový list – cenník </t>
  </si>
  <si>
    <t>Položka č. 3 -  chirurgický šijací materiál kategórie C3</t>
  </si>
  <si>
    <t>syntetický monofilamentný materiál vyrobený z polydioxanonu, nepotiahnutý, vstrebateľný</t>
  </si>
  <si>
    <t>dlhodobá, 180 až 210 dní</t>
  </si>
  <si>
    <t>hrúbka vlákna 1 lopp</t>
  </si>
  <si>
    <t>dĺžka vlákna cca 150 cm</t>
  </si>
  <si>
    <t>typ ihly - okrúhla alebo okrúhla taper</t>
  </si>
  <si>
    <t>zakrivenie ihly 1/2</t>
  </si>
  <si>
    <t>dĺžka ihly 48 mm</t>
  </si>
  <si>
    <t xml:space="preserve">požaduje sa kompletný (minimálny) sortiment produktov k položke č. 3 - Chirurgický šijací materiál kategórie C3 uvedený v Prílohe č. 2 – Ponukový list – cenník </t>
  </si>
  <si>
    <t>Časť č. 4 -   Chirurgický šijací materiál skupiny D</t>
  </si>
  <si>
    <t>syntetický monofilamentný materiál vstrebateľný, z kopolyméru glycolidu a e-caprolactonu</t>
  </si>
  <si>
    <t>typ ihly - celorezná obrátená ihla</t>
  </si>
  <si>
    <t>požadovaná farba - výrazne farebná  (dobrá viditeľnosť v operačnej rane, napr. modra)</t>
  </si>
  <si>
    <t xml:space="preserve">požaduje sa kompletný (minimálny) sortiment produktov k položke č. 1 - Chirurgický šijací materiál kategórie D1 uvedený v Prílohe č. 2 – Ponukový list – cenník </t>
  </si>
  <si>
    <t>Položka č. 1 -  chirurgický šijací materiál kategórie D1</t>
  </si>
  <si>
    <t>Položka č. 1 -  chirurgický šijací materiál kategórie C1</t>
  </si>
  <si>
    <t>Položka č. 2 -  chirurgický šijací materiál kategórie D2</t>
  </si>
  <si>
    <t>nevstrebateľný pletený materiál, s povrchovou úpravou Filodell, povrchový poťah polymerom</t>
  </si>
  <si>
    <t xml:space="preserve">požaduje sa kompletný (minimálny) sortiment produktov k položke č. 2 - Chirurgický šijací materiál kategórie D2 uvedený v Prílohe č. 2 – Ponukový list – cenník </t>
  </si>
  <si>
    <t>Časť č. 5 -   Chirurgický šijací materiál skupiny E</t>
  </si>
  <si>
    <t>Položka č. 1 -  chirurgický šijací materiál kategórie E1</t>
  </si>
  <si>
    <t>hrúbka vlákna: 0</t>
  </si>
  <si>
    <t>dĺžka ihly v mm: 36 (tolerancia + 1mm)</t>
  </si>
  <si>
    <t>dĺžka vlákna v cm: 90</t>
  </si>
  <si>
    <t>zakrivenie ihly: 1/2</t>
  </si>
  <si>
    <t xml:space="preserve">syntetický pletený polyglactin 910 poťahovaný </t>
  </si>
  <si>
    <t xml:space="preserve">s antibakteriálnou úpravou triclosanom </t>
  </si>
  <si>
    <t>farba: výrazne farebná (dobrá viditeľnosť v operačnej rane, napr. fialová)</t>
  </si>
  <si>
    <t>typ ihly: ihla s rezacím hrotom – tapercut, telo ihly guľovitého tvaru, rezací hrot je iba na špičke ihly, ktorá plynule prechádza do guľatého tvaru, atravmatický jednonávlek</t>
  </si>
  <si>
    <t>merná jednotka položky: ks</t>
  </si>
  <si>
    <t>umožňuje sa dodať v balení, ktoré obsahuje viac ako 1 MJ,</t>
  </si>
  <si>
    <t>požaduje sa, aby každá MJ bola samostatne sterilne balená,</t>
  </si>
  <si>
    <t xml:space="preserve">požaduje sa, aby balenie podľa bodu 1.10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</si>
  <si>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1 - Chirurgický šijací materiál kategórie E1 uvedený v Prílohe č. 2 – Ponukový list – cenník </t>
  </si>
  <si>
    <t>Položka č. 2 -  chirurgický šijací materiál kategórie E2</t>
  </si>
  <si>
    <t>dĺžka vlákna v cm: min. 70 – max 75</t>
  </si>
  <si>
    <t>syntetický pletený polyglactin 910 poťahovaný</t>
  </si>
  <si>
    <t>s antibakteriálnou úpravou triclosanom</t>
  </si>
  <si>
    <t>typ ihly: kruhová obrátená rezacia, telo ihly trojuholníkový prierez a vrchol rezacej hrany na vnútornej strane zakrivenia ihly, atravmatický jednonávlek</t>
  </si>
  <si>
    <t xml:space="preserve">požaduje sa, aby balenie podľa bodu 2.10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</si>
  <si>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2 - Chirurgický šijací materiál kategórie E2 uvedený v Prílohe č. 2 – Ponukový list – cenník </t>
  </si>
  <si>
    <t>Položka č. 3 -  chirurgický šijací materiál kategórie E3</t>
  </si>
  <si>
    <t>3.13</t>
  </si>
  <si>
    <t>3.14</t>
  </si>
  <si>
    <t xml:space="preserve">požaduje sa, aby balenie podľa bodu 3.10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</si>
  <si>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3 - Chirurgický šijací materiál kategórie E3 uvedený v Prílohe č. 2 – Ponukový list – cenník </t>
  </si>
  <si>
    <t>Položka č. 4 -  chirurgický šijací materiál kategórie E4</t>
  </si>
  <si>
    <t>hrúbka vlákna: 1</t>
  </si>
  <si>
    <t xml:space="preserve">požaduje sa, aby balenie podľa bodu 4.10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</si>
  <si>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4 - Chirurgický šijací materiál kategórie E4 uvedený v Prílohe č. 2 – Ponukový list – cenník </t>
  </si>
  <si>
    <t>Položka č. 5 -  chirurgický šijací materiál kategórie E5</t>
  </si>
  <si>
    <t>5.14</t>
  </si>
  <si>
    <t>dĺžka ihly v mm: 40</t>
  </si>
  <si>
    <t>typ ihly: kruhová obrátená rezacia, telo ihly jemne trojuholníkový prierez a vrchol rezacej hrany na vnútornej strane zakrivenia ihly, atravmatický jednonávlek</t>
  </si>
  <si>
    <t xml:space="preserve">požaduje sa, aby balenie podľa bodu 5.10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</si>
  <si>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5 - Chirurgický šijací materiál kategórie E5 uvedený v Prílohe č. 2 – Ponukový list – cenník </t>
  </si>
  <si>
    <t>Položka č. 6 -  chirurgický šijací materiál kategórie E6</t>
  </si>
  <si>
    <t>6.13</t>
  </si>
  <si>
    <t>6.14</t>
  </si>
  <si>
    <t>hrúbka vlákna: 2/0</t>
  </si>
  <si>
    <t>dĺžka ihly v mm: 31</t>
  </si>
  <si>
    <t>typ ihly: ihla s rezacím hrotom – tapercut, telo ihly guľovitého tvaru, atravmatický jednonávlek</t>
  </si>
  <si>
    <t xml:space="preserve">požaduje sa, aby balenie podľa bodu 6.10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</si>
  <si>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6 - Chirurgický šijací materiál kategórie E6 uvedený v Prílohe č. 2 – Ponukový list – cenník </t>
  </si>
  <si>
    <t>Položka č. 7 -  chirurgický šijací materiál kategórie E7</t>
  </si>
  <si>
    <t>7.10</t>
  </si>
  <si>
    <t>7.11</t>
  </si>
  <si>
    <t>7.12</t>
  </si>
  <si>
    <t>7.13</t>
  </si>
  <si>
    <t>7.14</t>
  </si>
  <si>
    <t>hrúbka vlákna: 3/0</t>
  </si>
  <si>
    <t>dĺžka ihly v mm: 24 (tolerancia + 1mm)</t>
  </si>
  <si>
    <t>dĺžka vlákna v cm: 45</t>
  </si>
  <si>
    <t>zakrivenie ihly: 3/8</t>
  </si>
  <si>
    <t xml:space="preserve">požaduje sa, aby balenie podľa bodu 7.10 bolo uskladniteľné v už existujúcej skrinke na uskladnenie chirurgického šijacieho materiálu o rozmeroch 493 mm x 142 mm x 152 mm:
max. veľkosť balenia musí umožniť uskladniť v 1 ks už existujúcej skrinky min. 16 ks balení. </t>
  </si>
  <si>
    <t xml:space="preserve">požaduje sa kompletný (minimálny) sortiment produktov k položke č. 7 - Chirurgický šijací materiál kategórie E7 uvedený v Prílohe č. 2 – Ponukový list – cenník </t>
  </si>
  <si>
    <t>požaduje sa, aby každá MJ bola samostatne sterilne balená</t>
  </si>
  <si>
    <r>
      <t xml:space="preserve">PONUKOVÝ LIST - cenník
</t>
    </r>
    <r>
      <rPr>
        <sz val="9"/>
        <color theme="1"/>
        <rFont val="Arial"/>
        <family val="2"/>
        <charset val="238"/>
      </rPr>
      <t>(sortiment ponúkaného tovaru)</t>
    </r>
  </si>
  <si>
    <t>Sortiment produktov k položke č. 1 -</t>
  </si>
  <si>
    <t>Por. číslo</t>
  </si>
  <si>
    <t>Názov položky u kupujúceho</t>
  </si>
  <si>
    <t>Hrúbka vlákna</t>
  </si>
  <si>
    <t>Dĺžka vlákna 
v cm</t>
  </si>
  <si>
    <t>Dĺžka ihly 
v mm</t>
  </si>
  <si>
    <t>Zakrivenie</t>
  </si>
  <si>
    <t>Typ ihly</t>
  </si>
  <si>
    <t>Farba</t>
  </si>
  <si>
    <r>
      <t xml:space="preserve">Merná jednotka
</t>
    </r>
    <r>
      <rPr>
        <sz val="9"/>
        <rFont val="Arial"/>
        <family val="2"/>
        <charset val="238"/>
      </rPr>
      <t>(MJ)</t>
    </r>
  </si>
  <si>
    <r>
      <t xml:space="preserve">Predpokladané množstvo MJ 
</t>
    </r>
    <r>
      <rPr>
        <sz val="9"/>
        <rFont val="Arial"/>
        <family val="2"/>
        <charset val="238"/>
      </rPr>
      <t>(12 mes.)</t>
    </r>
  </si>
  <si>
    <t>Obchodný názov u predávajúceho</t>
  </si>
  <si>
    <t>ŠUKL kód ponúkaného tovaru</t>
  </si>
  <si>
    <t>Typové označenie u predávajúceho</t>
  </si>
  <si>
    <t xml:space="preserve">Jednotková cena 
bez DPH 
za MJ  </t>
  </si>
  <si>
    <t>Sadzba DPH
v %</t>
  </si>
  <si>
    <t>Výška DPH v EUR</t>
  </si>
  <si>
    <t>Jednotková cena 
s DPH 
za MJ</t>
  </si>
  <si>
    <t>Prepočítaná celková cena 
bez DPH 
za predpokladané množstvo  MJ</t>
  </si>
  <si>
    <t>Prepočítaná celková cena 
s DPH 
za predpokladané množstvo MJ</t>
  </si>
  <si>
    <t xml:space="preserve">Počet MJ v jednom balení </t>
  </si>
  <si>
    <t>Prepočítaná jednotková cena 
bez DPH 
za balenie</t>
  </si>
  <si>
    <t>18.</t>
  </si>
  <si>
    <t>19.</t>
  </si>
  <si>
    <t>20.</t>
  </si>
  <si>
    <t>21.</t>
  </si>
  <si>
    <t xml:space="preserve">Syntetický polypropylénový monofilamentný materiál, nevstrebateľný </t>
  </si>
  <si>
    <t>1/2</t>
  </si>
  <si>
    <t>ihla s obrateným rezacím hrotom , telo ihly trojuholnikového prierezu, vrchol rezacej hrany na vnútornej strane zakrivenia ihly</t>
  </si>
  <si>
    <t>výrazne farebná  (dobrá viditeľnosť v operačnej rane, napr. modra)</t>
  </si>
  <si>
    <t>3/0</t>
  </si>
  <si>
    <t>ihla s guľatým hrotom, telo ihly valcovitého tvaru</t>
  </si>
  <si>
    <t>2/0</t>
  </si>
  <si>
    <t>ihla s rezacím štvorcovým prierezom pri hrote, telo valcovitého tvaru</t>
  </si>
  <si>
    <t>4/0</t>
  </si>
  <si>
    <t>5/0</t>
  </si>
  <si>
    <t>6/0</t>
  </si>
  <si>
    <t>3/8</t>
  </si>
  <si>
    <t>ihla s guľatým hrotom s viacvrstvovým siliconovým poťahom, s možnosťou tungsten réniovej ihly - zvýšená odolnosť ihly pri prechode kalccifikovaným tkanivom</t>
  </si>
  <si>
    <t>7/0</t>
  </si>
  <si>
    <t>8/0</t>
  </si>
  <si>
    <t>SPOLU za 12 mes.</t>
  </si>
  <si>
    <t>Spolu za 12 mes.</t>
  </si>
  <si>
    <t>SPOLU za 24 mes.</t>
  </si>
  <si>
    <t>Spolu za 24 mes.</t>
  </si>
  <si>
    <t>Sortiment produktov k položke č. 2 -</t>
  </si>
  <si>
    <t>Dĺžka vlákna v cm</t>
  </si>
  <si>
    <t>Dĺžka ihly v mm</t>
  </si>
  <si>
    <t>Syntetický pletený polyesterový materiál, potiahnutý polybutylátom, nevstrebateľný</t>
  </si>
  <si>
    <t>4x75</t>
  </si>
  <si>
    <t>ihla s rezacím hrotom, s guľatým prierezom tela, jednonávlek</t>
  </si>
  <si>
    <t>ihla s rezacím hrotom, s guľatým prierezom tela, dvojnávlek</t>
  </si>
  <si>
    <t>ihla s guľatým hrotom, telo ihly valcovitého tvaru, dvojnávlek</t>
  </si>
  <si>
    <t>ihla s rezací hrotom, s guľatým prierezom tela, dvojnávlek, podložka 6mmx3mmx1,5mm</t>
  </si>
  <si>
    <t xml:space="preserve">SPOLU za 12 mes. </t>
  </si>
  <si>
    <t xml:space="preserve">SPOLU za 24 mes. </t>
  </si>
  <si>
    <t>Sortiment produktov k položke č. 3 -</t>
  </si>
  <si>
    <t xml:space="preserve">Syntetický pletený polyglactin 910 poťahovaný </t>
  </si>
  <si>
    <t>gulatý hrot, jednonávlek</t>
  </si>
  <si>
    <t>rezací hrot, jednonávlek</t>
  </si>
  <si>
    <t>obrátená rezacia, jednonávlek</t>
  </si>
  <si>
    <t>Sortiment produktov k položke č. 4 -</t>
  </si>
  <si>
    <t xml:space="preserve">Jednotková cena bez DPH za MJ  </t>
  </si>
  <si>
    <t>Jednotková cena s DPH za MJ</t>
  </si>
  <si>
    <t>Prepočítaná celková cena bez DPH za predpokladané množstvo  MJ</t>
  </si>
  <si>
    <t>Prepočítaná celková cena s DPH za predpokladané množstvo MJ</t>
  </si>
  <si>
    <t>Prepočítaná jednotková cena bez DPH za balenie</t>
  </si>
  <si>
    <t>Nevstrebateľné monofilamentné vlákno z polyhexafluoropropylénu – VDF</t>
  </si>
  <si>
    <t>Sortiment produktov k položke č. 5 -</t>
  </si>
  <si>
    <t>Vstrebateľné monofilamenté chirurgické vlákno poliglecaprone 25,  vstrebateľné hydrolýzou</t>
  </si>
  <si>
    <t>obrátená rezacia, telo ihly trojuholnikovitého prierezu, jednonávlek</t>
  </si>
  <si>
    <t>prírodná</t>
  </si>
  <si>
    <t>SPOLU ZA ČASŤ č. 1 (12 mes.)</t>
  </si>
  <si>
    <t>SPOLU ZA ČASŤ č. 1 (24 mes.)</t>
  </si>
  <si>
    <t>Časť č. 1 - Chirurgický šijací materiál skupiny A</t>
  </si>
  <si>
    <t>Chirurgický šijací materiál kategórie B1</t>
  </si>
  <si>
    <t>Chirurgický šijací materiál kategórie B2</t>
  </si>
  <si>
    <t>Chirurgický šijací materiál kategórie B3</t>
  </si>
  <si>
    <t>Chirurgický šijací materiál kategórie B4</t>
  </si>
  <si>
    <t>Chirurgický šijací materiál kategórie B5</t>
  </si>
  <si>
    <t>Chirurgický šijací materiál kategórie B6</t>
  </si>
  <si>
    <t>Chirurgický šijací materiál kategórie B7</t>
  </si>
  <si>
    <t>Chirurgický šijací materiál kategórie B8</t>
  </si>
  <si>
    <t>Chirurgický šijací materiál kategórie B9</t>
  </si>
  <si>
    <t>Chirurgický šijací materiál kategórie C1</t>
  </si>
  <si>
    <t>Chirurgický šijací materiál kategórie C2</t>
  </si>
  <si>
    <t>Chirurgický šijací materiál kategórie C3</t>
  </si>
  <si>
    <r>
      <t>Celková cena v EUR s DPH za 3. časť predmetu zákazky</t>
    </r>
    <r>
      <rPr>
        <sz val="9"/>
        <color theme="1"/>
        <rFont val="Arial"/>
        <family val="2"/>
        <charset val="238"/>
      </rPr>
      <t>:</t>
    </r>
  </si>
  <si>
    <t>Časť č. 3 - Chirurgický šijací materiál skupiny C</t>
  </si>
  <si>
    <t>Časť č. 2 - Chirurgický šijací materiál skupiny B</t>
  </si>
  <si>
    <t>Časť č. 4 - Chirurgický šijací materiál skupiny D</t>
  </si>
  <si>
    <t>Chirurgický šijací materiál kategórie D1</t>
  </si>
  <si>
    <t>Chirurgický šijací materiál kategórie D2</t>
  </si>
  <si>
    <r>
      <t>Celková cena v EUR s DPH za 4. časť predmetu zákazky</t>
    </r>
    <r>
      <rPr>
        <sz val="9"/>
        <color theme="1"/>
        <rFont val="Arial"/>
        <family val="2"/>
        <charset val="238"/>
      </rPr>
      <t>:</t>
    </r>
  </si>
  <si>
    <t>Chirurgický šijací materiál kategórie E1</t>
  </si>
  <si>
    <t>Časť č. 5 - Chirurgický šijací materiál skupiny E</t>
  </si>
  <si>
    <r>
      <t>Celková cena v EUR s DPH za 5. časť predmetu zákazky</t>
    </r>
    <r>
      <rPr>
        <sz val="9"/>
        <color theme="1"/>
        <rFont val="Arial"/>
        <family val="2"/>
        <charset val="238"/>
      </rPr>
      <t>:</t>
    </r>
  </si>
  <si>
    <t>Chirurgický šijací materiál kategórie E7</t>
  </si>
  <si>
    <t>Chirurgický šijací materiál kategórie E2</t>
  </si>
  <si>
    <t>Chirurgický šijací materiál kategórie E3</t>
  </si>
  <si>
    <t>Chirurgický šijací materiál kategórie E4</t>
  </si>
  <si>
    <t>Chirurgický šijací materiál kategórie E5</t>
  </si>
  <si>
    <t>Chirurgický šijací materiál kategórie E6</t>
  </si>
  <si>
    <t>Časť č. 3</t>
  </si>
  <si>
    <t>Chirurgický šijací materiál kategórie C</t>
  </si>
  <si>
    <t>Výška DPH
v EUR</t>
  </si>
  <si>
    <t>reverzná rezacia, jednonávlek</t>
  </si>
  <si>
    <t>výrazne farebná  (dobrá viditeľnosť v operačnej rane, napr. modrá)</t>
  </si>
  <si>
    <t>okrúhla, dvojnávlek</t>
  </si>
  <si>
    <t>okrúhla, s PTFE podložkou 3x6x1,5mm dvojnávlek</t>
  </si>
  <si>
    <t>okrúhla, s PTFE podložkou 6x3x1,5 mm dvojnávlek</t>
  </si>
  <si>
    <t>okrúhla s rezacím hrotom</t>
  </si>
  <si>
    <t>výrazne farebná  (dobrá viditeľnosť v operačnej rane, napr. fialová)</t>
  </si>
  <si>
    <t>12x45</t>
  </si>
  <si>
    <t>bez ihly</t>
  </si>
  <si>
    <t>5x70</t>
  </si>
  <si>
    <t>okrúhla, taper</t>
  </si>
  <si>
    <t xml:space="preserve">Spolu za 12 mes. </t>
  </si>
  <si>
    <t xml:space="preserve">Spolu za 24 mes. </t>
  </si>
  <si>
    <t>Vstrebateľný syntetický monofilamentný materiál vyrobený z polydioxanonu, nepotiahnutý</t>
  </si>
  <si>
    <t>150 loop</t>
  </si>
  <si>
    <t>SPOLU ZA ČASŤ č. 3 (12 mes.)</t>
  </si>
  <si>
    <t>SPOLU ZA ČASŤ č. 3 (24 mes.)</t>
  </si>
  <si>
    <t>Časť č. 4</t>
  </si>
  <si>
    <t>Chirurgický šijací materiál kategórie D</t>
  </si>
  <si>
    <t>Syntetický monofilamentný materiál vstrebateľný, 
z kopolyméru glycolidu a e-caprolactonu</t>
  </si>
  <si>
    <t>2-0</t>
  </si>
  <si>
    <t>celorezná obrátená ihla</t>
  </si>
  <si>
    <t>3-0</t>
  </si>
  <si>
    <t>4-0</t>
  </si>
  <si>
    <t>Nevstrebateľný pletený materiál, 
s povrchovou úpravou Filodell, povrchový poťah polymerom</t>
  </si>
  <si>
    <t>6x75</t>
  </si>
  <si>
    <t>ligatúry</t>
  </si>
  <si>
    <t>6x45</t>
  </si>
  <si>
    <t>SPOLU ZA ČASŤ č. 4 (12 mes.)</t>
  </si>
  <si>
    <t>SPOLU ZA ČASŤ č. 4 (24 mes.)</t>
  </si>
  <si>
    <t>Časť č. 5</t>
  </si>
  <si>
    <t>Chirurgický šijací materiál kategórie E</t>
  </si>
  <si>
    <t>Prepočítaná celková cena bez DPH 
za predpokladané množstvo  MJ</t>
  </si>
  <si>
    <t>Chirurgický šijací materiál so špeciálnou úpravou, typ č. 1</t>
  </si>
  <si>
    <t>ihla s rezacím hrotom – tapercut</t>
  </si>
  <si>
    <t>Chirurgický šijací materiál so špeciálnou úpravou, typ č. 2</t>
  </si>
  <si>
    <t>70-75</t>
  </si>
  <si>
    <t>kruhová obrátená rezacia</t>
  </si>
  <si>
    <t>Prepočítaná jednotková cena 
bez DPH
 za balenie</t>
  </si>
  <si>
    <t>Chirurgický šijací materiál so špeciálnou úpravou, typ č. 3</t>
  </si>
  <si>
    <t>Chirurgický šijací materiál so špeciálnou úpravou, typ č. 4</t>
  </si>
  <si>
    <t>1</t>
  </si>
  <si>
    <t>Chirurgický šijací materiál so špeciálnou úpravou, typ č. 5</t>
  </si>
  <si>
    <t>Sortiment produktov k položke č. 6 -</t>
  </si>
  <si>
    <t>Chirurgický šijací materiál so špeciálnou úpravou, typ č. 6</t>
  </si>
  <si>
    <t>ihla s rezacím hrotom</t>
  </si>
  <si>
    <t>Sortiment produktov k položke č. 7 -</t>
  </si>
  <si>
    <t>Chirurgický šijací materiál so špeciálnou úpravou, typ č. 7</t>
  </si>
  <si>
    <t>SPOLU ZA ČASŤ č. 5 (12 mes.)</t>
  </si>
  <si>
    <t>SPOLU ZA ČASŤ č. 5 (24 mes.)</t>
  </si>
  <si>
    <t>SPOLU ZA ČASŤ č. 1 (48 mes.)</t>
  </si>
  <si>
    <t>Výška DPH 
v EUR</t>
  </si>
  <si>
    <t>reznárezná, tvrdená oceľ so silikónovým poťahom</t>
  </si>
  <si>
    <t>polorezná, dvojnávlek, tvrdená oceľ so silikónovým poťahom</t>
  </si>
  <si>
    <t>okrúhla, dvojnávlek, tvrdená oceľ so silikónovým poťahom</t>
  </si>
  <si>
    <t>okrúhla, dvojnávlek s podložkou, tvrdená oceľ so silikónovým poťahom</t>
  </si>
  <si>
    <t>polorezná, dvojnávlek s podložkou, tvrdená oceľ so silikónovým poťahom</t>
  </si>
  <si>
    <t>Syntetický  vstrebateľný,monofilamentný materiál na báze polyglytone</t>
  </si>
  <si>
    <t>rezná, so špeciálnym hrotom šetriaca tkanivo</t>
  </si>
  <si>
    <t>akákoľvek</t>
  </si>
  <si>
    <t>Syntetický, pletený, vstrebateľný, poťahovaný materiál na báze Lactomeru</t>
  </si>
  <si>
    <t>okrúhla, jednonávlek</t>
  </si>
  <si>
    <t>rezná, jednonávlek</t>
  </si>
  <si>
    <t>Syntetický pletený, nevstrebateľný, polyesterový materiál silikónom poťahovaný</t>
  </si>
  <si>
    <t>polorezná</t>
  </si>
  <si>
    <t>polorezná, dvojnávlek</t>
  </si>
  <si>
    <t>10x75</t>
  </si>
  <si>
    <t>polorezná, dvojnávlek s podložkou</t>
  </si>
  <si>
    <t>striedanie farieb</t>
  </si>
  <si>
    <t>okrúhla, dvojnávlek s podložkou</t>
  </si>
  <si>
    <t>8x75</t>
  </si>
  <si>
    <t>Syntetický, pletený, nevstrebateľný polyamid, poťahovaný silikónom</t>
  </si>
  <si>
    <t>okrúhla</t>
  </si>
  <si>
    <t>rezná</t>
  </si>
  <si>
    <t>7x75</t>
  </si>
  <si>
    <t>19</t>
  </si>
  <si>
    <t>rezna</t>
  </si>
  <si>
    <t xml:space="preserve">4/0 </t>
  </si>
  <si>
    <t>Syntetický monofilamentny,vstrebatelny na báze polyglyconate</t>
  </si>
  <si>
    <t>Syntetický monofilamentny,vstrebateľný na báze polyglyconate</t>
  </si>
  <si>
    <t>Syntetický monofilamentny,vstrebateľý na báze polyglyconate</t>
  </si>
  <si>
    <t>Syntetický monofilamentný nevstrebateľný, elastický materiál  na báze polybutesteru so vstrebateľným poťahom na báze polytribolate</t>
  </si>
  <si>
    <t>rezná okrúhla, dvojnávlek</t>
  </si>
  <si>
    <t>Sortiment produktov k položke č. 8 -</t>
  </si>
  <si>
    <t xml:space="preserve">Nevstrebateľná podložka z  polytetrafluoroethylénu </t>
  </si>
  <si>
    <t>3x7x1,5 mm</t>
  </si>
  <si>
    <t>biela</t>
  </si>
  <si>
    <t>SPOLU ZA ČASŤ č. 2 (12 mes.)</t>
  </si>
  <si>
    <t>SPOLU ZA ČASŤ č. 2 (24 mes.)</t>
  </si>
  <si>
    <t>rezna,tvrdena ocel so silikonovym potahom</t>
  </si>
  <si>
    <t>Sortiment produktov k položke č. 9 -</t>
  </si>
  <si>
    <t>Vstrebateľný, syntetický polyester, s ostnom bez uzlenia</t>
  </si>
  <si>
    <t>kozna rezna</t>
  </si>
  <si>
    <t>bezfarebna</t>
  </si>
  <si>
    <t>sadzba DPH 
v  %</t>
  </si>
  <si>
    <t xml:space="preserve">VYHLÁSENIE UCHÁDZAČA KU KONFLIKTOM ZÁUJMOV 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</si>
  <si>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</si>
  <si>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</si>
  <si>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budem bezodkladne informovať verejného obstarávateľa o akejkoľvek situácii, ktorá je považovaná za konflikt záujmov alebo ktorá by mohla viesť ku konfliktu záujmov kedykoľvek v priebehu procesu verejného obstarávania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</si>
</sst>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00\ &quot;€&quot;"/>
    <numFmt numFmtId="166" formatCode="#,##0.0000\ _€"/>
    <numFmt numFmtId="167" formatCode="#,##0.0"/>
  </numFmts>
  <fonts count="2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9"/>
      <color theme="10"/>
      <name val="Helvetica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8"/>
      <color rgb="FFC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thin">
        <color indexed="64"/>
      </left>
      <right style="dotted">
        <color auto="1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dotted">
        <color auto="1"/>
      </right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dotted">
        <color indexed="64"/>
      </top>
      <bottom style="dotted">
        <color auto="1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thin">
        <color indexed="64"/>
      </bottom>
      <diagonal/>
    </border>
    <border>
      <left style="thin">
        <color rgb="FFFF0000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0" fontId="7" fillId="0" borderId="0"/>
    <xf numFmtId="0" fontId="11" fillId="0" borderId="0" applyNumberFormat="0" applyFill="0" applyBorder="0" applyAlignment="0" applyProtection="0"/>
    <xf numFmtId="0" fontId="16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4" fillId="0" borderId="0"/>
    <xf numFmtId="0" fontId="3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1" fillId="0" borderId="0"/>
  </cellStyleXfs>
  <cellXfs count="630">
    <xf numFmtId="0" fontId="0" fillId="0" borderId="0" xfId="0" applyFont="1" applyAlignment="1"/>
    <xf numFmtId="0" fontId="8" fillId="0" borderId="0" xfId="1" applyFont="1"/>
    <xf numFmtId="0" fontId="9" fillId="0" borderId="0" xfId="1" applyFont="1" applyAlignment="1"/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8" fillId="0" borderId="0" xfId="1" applyFont="1" applyAlignment="1">
      <alignment wrapText="1"/>
    </xf>
    <xf numFmtId="0" fontId="8" fillId="0" borderId="0" xfId="1" applyFont="1" applyAlignment="1"/>
    <xf numFmtId="0" fontId="8" fillId="0" borderId="0" xfId="1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vertical="center" wrapText="1"/>
    </xf>
    <xf numFmtId="14" fontId="8" fillId="0" borderId="0" xfId="1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/>
    </xf>
    <xf numFmtId="0" fontId="8" fillId="0" borderId="0" xfId="1" applyFont="1" applyAlignment="1">
      <alignment horizontal="center" vertical="top" wrapText="1"/>
    </xf>
    <xf numFmtId="49" fontId="9" fillId="0" borderId="0" xfId="1" applyNumberFormat="1" applyFont="1" applyBorder="1" applyAlignment="1">
      <alignment wrapText="1"/>
    </xf>
    <xf numFmtId="0" fontId="8" fillId="0" borderId="0" xfId="1" applyFont="1" applyAlignment="1">
      <alignment horizontal="center"/>
    </xf>
    <xf numFmtId="3" fontId="8" fillId="0" borderId="0" xfId="1" applyNumberFormat="1" applyFont="1" applyAlignment="1">
      <alignment horizontal="center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wrapText="1"/>
    </xf>
    <xf numFmtId="0" fontId="8" fillId="0" borderId="0" xfId="1" applyNumberFormat="1" applyFont="1" applyAlignment="1">
      <alignment vertical="top" wrapText="1"/>
    </xf>
    <xf numFmtId="0" fontId="8" fillId="0" borderId="0" xfId="1" applyNumberFormat="1" applyFont="1" applyBorder="1" applyAlignment="1">
      <alignment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vertical="center" wrapText="1"/>
    </xf>
    <xf numFmtId="0" fontId="13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4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3" fillId="0" borderId="0" xfId="1" applyNumberFormat="1" applyFont="1" applyAlignment="1">
      <alignment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top" wrapText="1"/>
    </xf>
    <xf numFmtId="0" fontId="12" fillId="0" borderId="0" xfId="1" applyFont="1"/>
    <xf numFmtId="3" fontId="12" fillId="0" borderId="0" xfId="1" applyNumberFormat="1" applyFont="1" applyAlignment="1">
      <alignment horizontal="center"/>
    </xf>
    <xf numFmtId="0" fontId="12" fillId="0" borderId="0" xfId="1" applyFont="1" applyAlignment="1"/>
    <xf numFmtId="0" fontId="17" fillId="0" borderId="0" xfId="3" applyFont="1" applyAlignment="1">
      <alignment vertical="center"/>
    </xf>
    <xf numFmtId="14" fontId="8" fillId="0" borderId="0" xfId="1" applyNumberFormat="1" applyFont="1" applyBorder="1" applyAlignment="1">
      <alignment vertical="top"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 applyProtection="1">
      <alignment wrapText="1"/>
      <protection locked="0"/>
    </xf>
    <xf numFmtId="0" fontId="9" fillId="0" borderId="0" xfId="1" applyNumberFormat="1" applyFont="1" applyAlignment="1" applyProtection="1">
      <alignment vertical="top" wrapText="1"/>
      <protection locked="0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9" fillId="0" borderId="11" xfId="1" applyFont="1" applyBorder="1" applyAlignment="1">
      <alignment vertical="top" wrapText="1"/>
    </xf>
    <xf numFmtId="0" fontId="9" fillId="0" borderId="12" xfId="1" applyFont="1" applyBorder="1" applyAlignment="1">
      <alignment vertical="top" wrapText="1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49" fontId="8" fillId="0" borderId="15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left" vertical="center" wrapText="1"/>
    </xf>
    <xf numFmtId="9" fontId="8" fillId="0" borderId="16" xfId="1" applyNumberFormat="1" applyFont="1" applyBorder="1" applyAlignment="1">
      <alignment horizontal="center" vertical="center" wrapText="1"/>
    </xf>
    <xf numFmtId="49" fontId="8" fillId="0" borderId="17" xfId="1" applyNumberFormat="1" applyFont="1" applyBorder="1" applyAlignment="1">
      <alignment horizontal="left" vertical="center" wrapText="1"/>
    </xf>
    <xf numFmtId="9" fontId="8" fillId="0" borderId="18" xfId="1" applyNumberFormat="1" applyFont="1" applyBorder="1" applyAlignment="1">
      <alignment horizontal="center" vertical="center" wrapText="1"/>
    </xf>
    <xf numFmtId="49" fontId="8" fillId="0" borderId="19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left" vertical="center" wrapText="1"/>
    </xf>
    <xf numFmtId="9" fontId="8" fillId="0" borderId="20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left" vertical="center" wrapText="1"/>
    </xf>
    <xf numFmtId="9" fontId="8" fillId="0" borderId="22" xfId="1" applyNumberFormat="1" applyFont="1" applyBorder="1" applyAlignment="1">
      <alignment horizontal="center" vertical="center" wrapText="1"/>
    </xf>
    <xf numFmtId="49" fontId="8" fillId="0" borderId="23" xfId="1" applyNumberFormat="1" applyFont="1" applyBorder="1" applyAlignment="1">
      <alignment horizontal="center" vertical="center" wrapText="1"/>
    </xf>
    <xf numFmtId="49" fontId="8" fillId="0" borderId="24" xfId="1" applyNumberFormat="1" applyFont="1" applyBorder="1" applyAlignment="1">
      <alignment horizontal="left" vertical="center" wrapText="1"/>
    </xf>
    <xf numFmtId="9" fontId="8" fillId="0" borderId="24" xfId="1" applyNumberFormat="1" applyFont="1" applyBorder="1" applyAlignment="1">
      <alignment horizontal="center" vertical="center" wrapText="1"/>
    </xf>
    <xf numFmtId="49" fontId="8" fillId="0" borderId="25" xfId="1" applyNumberFormat="1" applyFont="1" applyBorder="1" applyAlignment="1">
      <alignment horizontal="left" vertical="center" wrapText="1"/>
    </xf>
    <xf numFmtId="9" fontId="8" fillId="0" borderId="26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wrapText="1"/>
    </xf>
    <xf numFmtId="14" fontId="8" fillId="0" borderId="0" xfId="1" applyNumberFormat="1" applyFont="1" applyBorder="1" applyAlignment="1">
      <alignment horizontal="left" wrapText="1"/>
    </xf>
    <xf numFmtId="14" fontId="8" fillId="0" borderId="0" xfId="1" applyNumberFormat="1" applyFont="1" applyBorder="1" applyAlignment="1">
      <alignment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Protection="1">
      <protection locked="0"/>
    </xf>
    <xf numFmtId="0" fontId="8" fillId="0" borderId="0" xfId="1" applyFont="1" applyAlignment="1" applyProtection="1">
      <protection locked="0"/>
    </xf>
    <xf numFmtId="0" fontId="8" fillId="0" borderId="0" xfId="5" applyFont="1" applyAlignment="1">
      <alignment vertical="top" wrapText="1"/>
    </xf>
    <xf numFmtId="0" fontId="8" fillId="0" borderId="0" xfId="5" applyFont="1" applyAlignment="1">
      <alignment vertical="center" wrapText="1"/>
    </xf>
    <xf numFmtId="0" fontId="8" fillId="0" borderId="0" xfId="5" applyFont="1" applyAlignment="1">
      <alignment horizontal="center" vertical="center" wrapText="1"/>
    </xf>
    <xf numFmtId="0" fontId="9" fillId="0" borderId="0" xfId="5" applyFont="1" applyAlignment="1">
      <alignment vertical="center"/>
    </xf>
    <xf numFmtId="0" fontId="8" fillId="0" borderId="0" xfId="5" applyFont="1" applyAlignment="1">
      <alignment wrapText="1"/>
    </xf>
    <xf numFmtId="0" fontId="8" fillId="0" borderId="0" xfId="5" applyFont="1" applyAlignment="1">
      <alignment horizontal="center" wrapText="1"/>
    </xf>
    <xf numFmtId="0" fontId="8" fillId="0" borderId="0" xfId="7" applyFont="1" applyAlignment="1">
      <alignment wrapText="1"/>
    </xf>
    <xf numFmtId="164" fontId="8" fillId="0" borderId="0" xfId="7" applyNumberFormat="1" applyFont="1" applyAlignment="1">
      <alignment horizontal="right" wrapText="1"/>
    </xf>
    <xf numFmtId="0" fontId="8" fillId="0" borderId="0" xfId="7" applyFont="1"/>
    <xf numFmtId="0" fontId="8" fillId="0" borderId="0" xfId="7" applyFont="1" applyAlignment="1">
      <alignment vertical="top" wrapText="1"/>
    </xf>
    <xf numFmtId="0" fontId="8" fillId="0" borderId="0" xfId="7" applyFont="1" applyAlignment="1">
      <alignment vertical="top"/>
    </xf>
    <xf numFmtId="0" fontId="8" fillId="0" borderId="0" xfId="5" applyFont="1" applyAlignment="1" applyProtection="1">
      <alignment wrapText="1"/>
      <protection locked="0"/>
    </xf>
    <xf numFmtId="0" fontId="9" fillId="0" borderId="0" xfId="5" applyNumberFormat="1" applyFont="1" applyAlignment="1" applyProtection="1">
      <alignment vertical="top" wrapText="1"/>
      <protection locked="0"/>
    </xf>
    <xf numFmtId="0" fontId="9" fillId="0" borderId="0" xfId="5" applyFont="1" applyAlignment="1" applyProtection="1">
      <alignment vertical="center" wrapText="1"/>
      <protection locked="0"/>
    </xf>
    <xf numFmtId="0" fontId="8" fillId="0" borderId="0" xfId="5" applyFont="1" applyAlignment="1" applyProtection="1">
      <alignment vertical="center" wrapText="1"/>
      <protection locked="0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center" vertical="center" wrapText="1"/>
      <protection locked="0"/>
    </xf>
    <xf numFmtId="0" fontId="9" fillId="0" borderId="0" xfId="5" applyFont="1" applyAlignment="1" applyProtection="1">
      <alignment vertical="center"/>
      <protection locked="0"/>
    </xf>
    <xf numFmtId="0" fontId="8" fillId="0" borderId="0" xfId="5" applyFont="1" applyBorder="1" applyAlignment="1" applyProtection="1">
      <alignment horizontal="center"/>
      <protection locked="0"/>
    </xf>
    <xf numFmtId="49" fontId="17" fillId="0" borderId="0" xfId="5" applyNumberFormat="1" applyFont="1" applyBorder="1" applyAlignment="1" applyProtection="1">
      <alignment horizontal="center" wrapText="1"/>
      <protection locked="0"/>
    </xf>
    <xf numFmtId="164" fontId="8" fillId="0" borderId="0" xfId="5" applyNumberFormat="1" applyFont="1" applyBorder="1" applyAlignment="1" applyProtection="1">
      <alignment horizontal="right"/>
      <protection locked="0"/>
    </xf>
    <xf numFmtId="164" fontId="9" fillId="3" borderId="0" xfId="5" applyNumberFormat="1" applyFont="1" applyFill="1" applyBorder="1" applyAlignment="1" applyProtection="1">
      <alignment horizontal="right"/>
      <protection locked="0"/>
    </xf>
    <xf numFmtId="0" fontId="8" fillId="0" borderId="0" xfId="5" applyFont="1" applyAlignment="1" applyProtection="1">
      <protection locked="0"/>
    </xf>
    <xf numFmtId="0" fontId="8" fillId="0" borderId="0" xfId="5" applyFont="1" applyProtection="1">
      <protection locked="0"/>
    </xf>
    <xf numFmtId="0" fontId="8" fillId="2" borderId="2" xfId="5" applyFont="1" applyFill="1" applyBorder="1" applyAlignment="1" applyProtection="1">
      <alignment wrapText="1"/>
      <protection locked="0"/>
    </xf>
    <xf numFmtId="0" fontId="8" fillId="0" borderId="0" xfId="5" applyFont="1" applyAlignment="1" applyProtection="1">
      <alignment horizontal="left" vertical="center" wrapText="1"/>
      <protection locked="0"/>
    </xf>
    <xf numFmtId="0" fontId="8" fillId="0" borderId="0" xfId="1" applyFont="1" applyAlignment="1">
      <alignment horizontal="center" wrapText="1"/>
    </xf>
    <xf numFmtId="0" fontId="8" fillId="0" borderId="0" xfId="5" applyFont="1" applyBorder="1" applyAlignment="1">
      <alignment vertical="top" wrapText="1"/>
    </xf>
    <xf numFmtId="49" fontId="8" fillId="0" borderId="0" xfId="5" applyNumberFormat="1" applyFont="1" applyFill="1" applyBorder="1" applyAlignment="1">
      <alignment horizontal="center" vertical="center" wrapText="1"/>
    </xf>
    <xf numFmtId="49" fontId="21" fillId="5" borderId="41" xfId="5" applyNumberFormat="1" applyFont="1" applyFill="1" applyBorder="1" applyAlignment="1">
      <alignment horizontal="center" vertical="center" wrapText="1"/>
    </xf>
    <xf numFmtId="49" fontId="21" fillId="5" borderId="46" xfId="5" applyNumberFormat="1" applyFont="1" applyFill="1" applyBorder="1" applyAlignment="1">
      <alignment horizontal="center" vertical="center" wrapText="1"/>
    </xf>
    <xf numFmtId="0" fontId="8" fillId="2" borderId="48" xfId="5" applyFont="1" applyFill="1" applyBorder="1" applyAlignment="1" applyProtection="1">
      <alignment horizontal="center" vertical="center" wrapText="1"/>
      <protection locked="0"/>
    </xf>
    <xf numFmtId="0" fontId="9" fillId="0" borderId="3" xfId="5" applyFont="1" applyBorder="1" applyAlignment="1" applyProtection="1">
      <alignment horizontal="right" vertical="center"/>
      <protection locked="0"/>
    </xf>
    <xf numFmtId="0" fontId="8" fillId="0" borderId="0" xfId="5" applyFont="1" applyAlignment="1" applyProtection="1">
      <alignment horizontal="left"/>
      <protection locked="0"/>
    </xf>
    <xf numFmtId="0" fontId="8" fillId="0" borderId="52" xfId="5" applyFont="1" applyFill="1" applyBorder="1" applyAlignment="1" applyProtection="1">
      <alignment horizontal="center" vertical="center" wrapText="1"/>
      <protection locked="0"/>
    </xf>
    <xf numFmtId="0" fontId="8" fillId="0" borderId="0" xfId="5" applyFont="1" applyFill="1" applyAlignment="1" applyProtection="1">
      <alignment horizontal="center" vertical="center" wrapText="1"/>
      <protection locked="0"/>
    </xf>
    <xf numFmtId="0" fontId="8" fillId="0" borderId="53" xfId="5" applyFont="1" applyFill="1" applyBorder="1" applyAlignment="1" applyProtection="1">
      <alignment horizontal="center" vertical="center" wrapText="1"/>
      <protection locked="0"/>
    </xf>
    <xf numFmtId="0" fontId="8" fillId="2" borderId="55" xfId="5" applyFont="1" applyFill="1" applyBorder="1" applyAlignment="1" applyProtection="1">
      <alignment horizontal="center" vertical="center" wrapText="1"/>
      <protection locked="0"/>
    </xf>
    <xf numFmtId="0" fontId="8" fillId="0" borderId="56" xfId="5" applyFont="1" applyFill="1" applyBorder="1" applyAlignment="1" applyProtection="1">
      <alignment horizontal="center" vertical="center" wrapText="1"/>
      <protection locked="0"/>
    </xf>
    <xf numFmtId="0" fontId="8" fillId="0" borderId="57" xfId="5" applyFont="1" applyFill="1" applyBorder="1" applyAlignment="1" applyProtection="1">
      <alignment horizontal="center" vertical="center" wrapText="1"/>
      <protection locked="0"/>
    </xf>
    <xf numFmtId="0" fontId="8" fillId="0" borderId="58" xfId="5" applyFont="1" applyFill="1" applyBorder="1" applyAlignment="1" applyProtection="1">
      <alignment horizontal="center" vertical="center" wrapText="1"/>
      <protection locked="0"/>
    </xf>
    <xf numFmtId="0" fontId="8" fillId="0" borderId="38" xfId="5" applyFont="1" applyFill="1" applyBorder="1" applyAlignment="1" applyProtection="1">
      <alignment horizontal="center" vertical="center" wrapText="1"/>
      <protection locked="0"/>
    </xf>
    <xf numFmtId="0" fontId="8" fillId="0" borderId="62" xfId="5" applyFont="1" applyBorder="1" applyAlignment="1" applyProtection="1">
      <alignment horizontal="center" vertical="center" wrapText="1"/>
      <protection locked="0"/>
    </xf>
    <xf numFmtId="0" fontId="8" fillId="0" borderId="63" xfId="5" applyFont="1" applyBorder="1" applyAlignment="1" applyProtection="1">
      <alignment horizontal="center" vertical="center" wrapText="1"/>
      <protection locked="0"/>
    </xf>
    <xf numFmtId="0" fontId="8" fillId="2" borderId="65" xfId="5" applyFont="1" applyFill="1" applyBorder="1" applyAlignment="1" applyProtection="1">
      <alignment horizontal="center" vertical="center" wrapText="1"/>
      <protection locked="0"/>
    </xf>
    <xf numFmtId="0" fontId="8" fillId="2" borderId="66" xfId="5" applyFont="1" applyFill="1" applyBorder="1" applyAlignment="1" applyProtection="1">
      <alignment horizontal="center" vertical="center" wrapText="1"/>
      <protection locked="0"/>
    </xf>
    <xf numFmtId="0" fontId="8" fillId="0" borderId="44" xfId="5" applyFont="1" applyBorder="1" applyAlignment="1" applyProtection="1">
      <alignment horizontal="center" vertical="center" wrapText="1"/>
      <protection locked="0"/>
    </xf>
    <xf numFmtId="164" fontId="9" fillId="6" borderId="40" xfId="5" applyNumberFormat="1" applyFont="1" applyFill="1" applyBorder="1" applyAlignment="1" applyProtection="1">
      <alignment horizontal="right" vertical="center"/>
      <protection locked="0"/>
    </xf>
    <xf numFmtId="0" fontId="12" fillId="2" borderId="2" xfId="8" applyFont="1" applyFill="1" applyBorder="1" applyAlignment="1" applyProtection="1">
      <alignment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8" fillId="2" borderId="2" xfId="1" applyFont="1" applyFill="1" applyBorder="1" applyAlignment="1" applyProtection="1">
      <alignment horizontal="center" wrapText="1"/>
      <protection locked="0"/>
    </xf>
    <xf numFmtId="0" fontId="8" fillId="7" borderId="45" xfId="5" applyFont="1" applyFill="1" applyBorder="1" applyAlignment="1">
      <alignment horizontal="center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8" fillId="0" borderId="0" xfId="5" applyFont="1" applyAlignment="1" applyProtection="1">
      <alignment horizontal="left" vertical="center"/>
      <protection locked="0"/>
    </xf>
    <xf numFmtId="0" fontId="8" fillId="2" borderId="83" xfId="1" applyFont="1" applyFill="1" applyBorder="1" applyAlignment="1">
      <alignment horizontal="center" vertical="center" wrapText="1"/>
    </xf>
    <xf numFmtId="0" fontId="8" fillId="2" borderId="84" xfId="1" applyFont="1" applyFill="1" applyBorder="1" applyAlignment="1">
      <alignment horizontal="center" vertical="center" wrapText="1"/>
    </xf>
    <xf numFmtId="0" fontId="8" fillId="2" borderId="82" xfId="1" applyFont="1" applyFill="1" applyBorder="1" applyAlignment="1">
      <alignment horizontal="center" vertical="center" wrapText="1"/>
    </xf>
    <xf numFmtId="0" fontId="8" fillId="2" borderId="81" xfId="1" applyFont="1" applyFill="1" applyBorder="1" applyAlignment="1">
      <alignment horizontal="center" vertical="center" wrapText="1"/>
    </xf>
    <xf numFmtId="0" fontId="8" fillId="2" borderId="55" xfId="1" applyFont="1" applyFill="1" applyBorder="1" applyAlignment="1">
      <alignment horizontal="center" vertical="center" wrapText="1"/>
    </xf>
    <xf numFmtId="0" fontId="8" fillId="2" borderId="78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65" fontId="8" fillId="0" borderId="62" xfId="5" applyNumberFormat="1" applyFont="1" applyFill="1" applyBorder="1" applyAlignment="1" applyProtection="1">
      <alignment vertical="center" wrapText="1"/>
      <protection locked="0"/>
    </xf>
    <xf numFmtId="166" fontId="8" fillId="0" borderId="44" xfId="5" applyNumberFormat="1" applyFont="1" applyFill="1" applyBorder="1" applyAlignment="1" applyProtection="1">
      <alignment horizontal="right" vertical="center" wrapText="1"/>
      <protection locked="0"/>
    </xf>
    <xf numFmtId="166" fontId="8" fillId="0" borderId="63" xfId="5" applyNumberFormat="1" applyFont="1" applyFill="1" applyBorder="1" applyAlignment="1" applyProtection="1">
      <alignment horizontal="right" vertical="center" wrapText="1"/>
      <protection locked="0"/>
    </xf>
    <xf numFmtId="0" fontId="8" fillId="2" borderId="80" xfId="5" applyFont="1" applyFill="1" applyBorder="1" applyAlignment="1" applyProtection="1">
      <alignment horizontal="center" vertical="center" wrapText="1"/>
      <protection locked="0"/>
    </xf>
    <xf numFmtId="3" fontId="8" fillId="0" borderId="96" xfId="5" applyNumberFormat="1" applyFont="1" applyFill="1" applyBorder="1" applyAlignment="1" applyProtection="1">
      <alignment horizontal="center" vertical="center" wrapText="1"/>
      <protection locked="0"/>
    </xf>
    <xf numFmtId="3" fontId="8" fillId="0" borderId="44" xfId="5" applyNumberFormat="1" applyFont="1" applyFill="1" applyBorder="1" applyAlignment="1" applyProtection="1">
      <alignment horizontal="center" vertical="center" wrapText="1"/>
      <protection locked="0"/>
    </xf>
    <xf numFmtId="3" fontId="8" fillId="0" borderId="97" xfId="5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>
      <alignment horizontal="left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center" wrapText="1"/>
    </xf>
    <xf numFmtId="14" fontId="8" fillId="0" borderId="0" xfId="1" applyNumberFormat="1" applyFont="1" applyBorder="1" applyAlignment="1">
      <alignment horizontal="left" vertical="center" wrapText="1"/>
    </xf>
    <xf numFmtId="49" fontId="8" fillId="4" borderId="9" xfId="5" applyNumberFormat="1" applyFont="1" applyFill="1" applyBorder="1" applyAlignment="1">
      <alignment horizontal="center" vertical="center" wrapText="1"/>
    </xf>
    <xf numFmtId="0" fontId="22" fillId="0" borderId="0" xfId="5" applyFont="1" applyAlignment="1" applyProtection="1">
      <alignment horizontal="center" vertical="center" wrapText="1"/>
      <protection locked="0"/>
    </xf>
    <xf numFmtId="0" fontId="8" fillId="0" borderId="0" xfId="5" applyFont="1" applyAlignment="1" applyProtection="1">
      <alignment horizontal="left"/>
      <protection locked="0"/>
    </xf>
    <xf numFmtId="0" fontId="9" fillId="0" borderId="3" xfId="5" applyFont="1" applyBorder="1" applyAlignment="1" applyProtection="1">
      <alignment horizontal="right" vertical="center"/>
      <protection locked="0"/>
    </xf>
    <xf numFmtId="0" fontId="8" fillId="2" borderId="79" xfId="5" applyFont="1" applyFill="1" applyBorder="1" applyAlignment="1" applyProtection="1">
      <alignment horizontal="center" vertical="center" wrapText="1"/>
      <protection locked="0"/>
    </xf>
    <xf numFmtId="49" fontId="16" fillId="0" borderId="101" xfId="0" applyNumberFormat="1" applyFont="1" applyBorder="1" applyAlignment="1">
      <alignment horizontal="left" vertical="center" wrapText="1"/>
    </xf>
    <xf numFmtId="49" fontId="16" fillId="0" borderId="53" xfId="0" applyNumberFormat="1" applyFont="1" applyBorder="1" applyAlignment="1">
      <alignment horizontal="left" vertical="center" wrapText="1"/>
    </xf>
    <xf numFmtId="49" fontId="16" fillId="0" borderId="53" xfId="0" applyNumberFormat="1" applyFont="1" applyFill="1" applyBorder="1" applyAlignment="1">
      <alignment horizontal="left" vertical="center" wrapText="1"/>
    </xf>
    <xf numFmtId="49" fontId="16" fillId="0" borderId="103" xfId="0" applyNumberFormat="1" applyFont="1" applyBorder="1" applyAlignment="1">
      <alignment horizontal="left" vertical="center" wrapText="1"/>
    </xf>
    <xf numFmtId="49" fontId="13" fillId="0" borderId="34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107" xfId="0" applyNumberFormat="1" applyFont="1" applyBorder="1" applyAlignment="1">
      <alignment horizontal="center" vertical="center" wrapText="1"/>
    </xf>
    <xf numFmtId="49" fontId="16" fillId="0" borderId="106" xfId="0" applyNumberFormat="1" applyFont="1" applyBorder="1" applyAlignment="1">
      <alignment horizontal="left" vertical="center" wrapText="1"/>
    </xf>
    <xf numFmtId="49" fontId="16" fillId="0" borderId="102" xfId="0" applyNumberFormat="1" applyFont="1" applyBorder="1" applyAlignment="1">
      <alignment horizontal="left" vertical="center" wrapText="1"/>
    </xf>
    <xf numFmtId="49" fontId="16" fillId="0" borderId="102" xfId="0" applyNumberFormat="1" applyFont="1" applyFill="1" applyBorder="1" applyAlignment="1">
      <alignment horizontal="left" vertical="center" wrapText="1"/>
    </xf>
    <xf numFmtId="49" fontId="16" fillId="0" borderId="108" xfId="0" applyNumberFormat="1" applyFont="1" applyFill="1" applyBorder="1" applyAlignment="1">
      <alignment horizontal="left" vertical="center" wrapText="1"/>
    </xf>
    <xf numFmtId="49" fontId="21" fillId="5" borderId="28" xfId="5" applyNumberFormat="1" applyFont="1" applyFill="1" applyBorder="1" applyAlignment="1">
      <alignment horizontal="center" vertical="center" wrapText="1"/>
    </xf>
    <xf numFmtId="49" fontId="8" fillId="8" borderId="109" xfId="5" applyNumberFormat="1" applyFont="1" applyFill="1" applyBorder="1" applyAlignment="1">
      <alignment horizontal="center" vertical="center" wrapText="1"/>
    </xf>
    <xf numFmtId="49" fontId="16" fillId="0" borderId="101" xfId="0" applyNumberFormat="1" applyFont="1" applyFill="1" applyBorder="1" applyAlignment="1">
      <alignment horizontal="left" vertical="center" wrapText="1"/>
    </xf>
    <xf numFmtId="49" fontId="16" fillId="0" borderId="98" xfId="0" applyNumberFormat="1" applyFont="1" applyFill="1" applyBorder="1" applyAlignment="1">
      <alignment horizontal="left" vertical="center" wrapText="1"/>
    </xf>
    <xf numFmtId="49" fontId="16" fillId="0" borderId="59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8" fillId="4" borderId="111" xfId="5" applyNumberFormat="1" applyFont="1" applyFill="1" applyBorder="1" applyAlignment="1">
      <alignment horizontal="center" vertical="center" wrapText="1"/>
    </xf>
    <xf numFmtId="49" fontId="13" fillId="0" borderId="112" xfId="0" applyNumberFormat="1" applyFont="1" applyBorder="1" applyAlignment="1">
      <alignment horizontal="center" vertical="center"/>
    </xf>
    <xf numFmtId="49" fontId="13" fillId="0" borderId="8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 wrapText="1"/>
    </xf>
    <xf numFmtId="49" fontId="13" fillId="0" borderId="76" xfId="0" applyNumberFormat="1" applyFont="1" applyBorder="1" applyAlignment="1">
      <alignment horizontal="center" vertical="center" wrapText="1"/>
    </xf>
    <xf numFmtId="49" fontId="13" fillId="0" borderId="113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13" fillId="0" borderId="99" xfId="0" applyNumberFormat="1" applyFont="1" applyBorder="1" applyAlignment="1">
      <alignment horizontal="center" vertical="center"/>
    </xf>
    <xf numFmtId="49" fontId="13" fillId="0" borderId="100" xfId="0" applyNumberFormat="1" applyFont="1" applyBorder="1" applyAlignment="1">
      <alignment horizontal="center" vertical="center" wrapText="1"/>
    </xf>
    <xf numFmtId="49" fontId="8" fillId="7" borderId="34" xfId="5" applyNumberFormat="1" applyFont="1" applyFill="1" applyBorder="1" applyAlignment="1">
      <alignment horizontal="center" vertical="center" wrapText="1"/>
    </xf>
    <xf numFmtId="49" fontId="16" fillId="0" borderId="106" xfId="0" applyNumberFormat="1" applyFont="1" applyFill="1" applyBorder="1" applyAlignment="1">
      <alignment horizontal="left" vertical="center" wrapText="1"/>
    </xf>
    <xf numFmtId="49" fontId="16" fillId="0" borderId="108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70" xfId="0" applyNumberFormat="1" applyFont="1" applyFill="1" applyBorder="1" applyAlignment="1">
      <alignment horizontal="left" vertical="center" wrapText="1"/>
    </xf>
    <xf numFmtId="49" fontId="16" fillId="0" borderId="74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49" fontId="8" fillId="8" borderId="22" xfId="5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45" xfId="0" applyNumberFormat="1" applyFont="1" applyFill="1" applyBorder="1" applyAlignment="1">
      <alignment horizontal="center" vertical="center" wrapText="1"/>
    </xf>
    <xf numFmtId="49" fontId="8" fillId="8" borderId="114" xfId="5" applyNumberFormat="1" applyFont="1" applyFill="1" applyBorder="1" applyAlignment="1">
      <alignment horizontal="center" vertical="center" wrapText="1"/>
    </xf>
    <xf numFmtId="49" fontId="13" fillId="0" borderId="87" xfId="0" applyNumberFormat="1" applyFont="1" applyBorder="1" applyAlignment="1">
      <alignment horizontal="center" vertical="center"/>
    </xf>
    <xf numFmtId="49" fontId="13" fillId="0" borderId="75" xfId="0" applyNumberFormat="1" applyFont="1" applyBorder="1" applyAlignment="1">
      <alignment horizontal="center" vertical="center"/>
    </xf>
    <xf numFmtId="49" fontId="13" fillId="0" borderId="88" xfId="0" applyNumberFormat="1" applyFont="1" applyBorder="1" applyAlignment="1">
      <alignment horizontal="center" vertical="center"/>
    </xf>
    <xf numFmtId="49" fontId="16" fillId="0" borderId="115" xfId="0" applyNumberFormat="1" applyFont="1" applyBorder="1" applyAlignment="1">
      <alignment horizontal="left" vertical="center" wrapText="1"/>
    </xf>
    <xf numFmtId="49" fontId="8" fillId="8" borderId="116" xfId="5" applyNumberFormat="1" applyFont="1" applyFill="1" applyBorder="1" applyAlignment="1">
      <alignment horizontal="center" vertical="center" wrapText="1"/>
    </xf>
    <xf numFmtId="49" fontId="16" fillId="0" borderId="70" xfId="0" applyNumberFormat="1" applyFont="1" applyBorder="1" applyAlignment="1">
      <alignment horizontal="left" vertical="center" wrapText="1"/>
    </xf>
    <xf numFmtId="49" fontId="16" fillId="0" borderId="105" xfId="0" applyNumberFormat="1" applyFont="1" applyBorder="1" applyAlignment="1">
      <alignment horizontal="left" vertical="center" wrapText="1"/>
    </xf>
    <xf numFmtId="49" fontId="16" fillId="0" borderId="118" xfId="0" applyNumberFormat="1" applyFont="1" applyBorder="1" applyAlignment="1">
      <alignment horizontal="left" vertical="center" wrapText="1"/>
    </xf>
    <xf numFmtId="49" fontId="16" fillId="0" borderId="101" xfId="0" applyNumberFormat="1" applyFont="1" applyBorder="1" applyAlignment="1">
      <alignment horizontal="left" vertical="top" wrapText="1"/>
    </xf>
    <xf numFmtId="49" fontId="16" fillId="0" borderId="53" xfId="0" applyNumberFormat="1" applyFont="1" applyBorder="1" applyAlignment="1">
      <alignment horizontal="left" vertical="top" wrapText="1"/>
    </xf>
    <xf numFmtId="49" fontId="16" fillId="0" borderId="103" xfId="0" applyNumberFormat="1" applyFont="1" applyBorder="1" applyAlignment="1">
      <alignment horizontal="left" vertical="top" wrapText="1"/>
    </xf>
    <xf numFmtId="49" fontId="16" fillId="0" borderId="101" xfId="0" applyNumberFormat="1" applyFont="1" applyFill="1" applyBorder="1" applyAlignment="1">
      <alignment horizontal="left" vertical="top" wrapText="1"/>
    </xf>
    <xf numFmtId="49" fontId="16" fillId="0" borderId="53" xfId="0" applyNumberFormat="1" applyFont="1" applyFill="1" applyBorder="1" applyAlignment="1">
      <alignment horizontal="left" vertical="top" wrapText="1"/>
    </xf>
    <xf numFmtId="49" fontId="16" fillId="0" borderId="104" xfId="0" applyNumberFormat="1" applyFont="1" applyFill="1" applyBorder="1" applyAlignment="1">
      <alignment horizontal="left" vertical="center" wrapText="1"/>
    </xf>
    <xf numFmtId="49" fontId="16" fillId="0" borderId="38" xfId="0" applyNumberFormat="1" applyFont="1" applyFill="1" applyBorder="1" applyAlignment="1">
      <alignment horizontal="left" vertical="center" wrapText="1"/>
    </xf>
    <xf numFmtId="49" fontId="16" fillId="0" borderId="73" xfId="0" applyNumberFormat="1" applyFont="1" applyFill="1" applyBorder="1" applyAlignment="1">
      <alignment horizontal="left" vertical="center" wrapText="1"/>
    </xf>
    <xf numFmtId="49" fontId="13" fillId="0" borderId="112" xfId="0" applyNumberFormat="1" applyFont="1" applyFill="1" applyBorder="1" applyAlignment="1">
      <alignment horizontal="center" vertical="center"/>
    </xf>
    <xf numFmtId="49" fontId="13" fillId="0" borderId="77" xfId="0" applyNumberFormat="1" applyFont="1" applyFill="1" applyBorder="1" applyAlignment="1">
      <alignment horizontal="center" vertical="center"/>
    </xf>
    <xf numFmtId="49" fontId="13" fillId="0" borderId="75" xfId="0" applyNumberFormat="1" applyFont="1" applyFill="1" applyBorder="1" applyAlignment="1">
      <alignment horizontal="center" vertical="center"/>
    </xf>
    <xf numFmtId="49" fontId="13" fillId="0" borderId="87" xfId="0" applyNumberFormat="1" applyFont="1" applyFill="1" applyBorder="1" applyAlignment="1">
      <alignment horizontal="center" vertical="center"/>
    </xf>
    <xf numFmtId="49" fontId="13" fillId="0" borderId="43" xfId="0" applyNumberFormat="1" applyFont="1" applyFill="1" applyBorder="1" applyAlignment="1">
      <alignment horizontal="center" vertical="center"/>
    </xf>
    <xf numFmtId="49" fontId="13" fillId="0" borderId="99" xfId="0" applyNumberFormat="1" applyFont="1" applyFill="1" applyBorder="1" applyAlignment="1">
      <alignment horizontal="center" vertical="center"/>
    </xf>
    <xf numFmtId="0" fontId="8" fillId="0" borderId="0" xfId="9" applyFont="1" applyAlignment="1">
      <alignment wrapText="1"/>
    </xf>
    <xf numFmtId="0" fontId="8" fillId="0" borderId="0" xfId="9" applyFont="1" applyAlignment="1">
      <alignment horizontal="center" wrapText="1"/>
    </xf>
    <xf numFmtId="0" fontId="8" fillId="0" borderId="0" xfId="9" applyFont="1" applyFill="1" applyAlignment="1">
      <alignment horizontal="center" wrapText="1"/>
    </xf>
    <xf numFmtId="0" fontId="8" fillId="0" borderId="0" xfId="9" applyFont="1" applyAlignment="1">
      <alignment vertical="center" wrapText="1"/>
    </xf>
    <xf numFmtId="49" fontId="17" fillId="0" borderId="0" xfId="3" applyNumberFormat="1" applyFont="1" applyAlignment="1">
      <alignment horizontal="left" vertical="top" wrapText="1"/>
    </xf>
    <xf numFmtId="0" fontId="8" fillId="0" borderId="0" xfId="9" applyFont="1" applyAlignment="1">
      <alignment vertical="top" wrapText="1"/>
    </xf>
    <xf numFmtId="0" fontId="8" fillId="0" borderId="0" xfId="9" applyFont="1" applyAlignment="1">
      <alignment horizontal="center" vertical="top" wrapText="1"/>
    </xf>
    <xf numFmtId="0" fontId="8" fillId="0" borderId="0" xfId="9" applyFont="1" applyFill="1" applyAlignment="1">
      <alignment horizontal="center" vertical="top" wrapText="1"/>
    </xf>
    <xf numFmtId="0" fontId="9" fillId="0" borderId="0" xfId="9" applyFont="1" applyAlignment="1">
      <alignment vertical="center"/>
    </xf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21" fillId="9" borderId="119" xfId="10" applyFont="1" applyFill="1" applyBorder="1" applyAlignment="1">
      <alignment horizontal="left" vertical="top" wrapText="1"/>
    </xf>
    <xf numFmtId="0" fontId="21" fillId="9" borderId="120" xfId="10" applyFont="1" applyFill="1" applyBorder="1" applyAlignment="1">
      <alignment horizontal="center" vertical="top" wrapText="1"/>
    </xf>
    <xf numFmtId="0" fontId="21" fillId="9" borderId="12" xfId="10" applyFont="1" applyFill="1" applyBorder="1" applyAlignment="1">
      <alignment horizontal="center" vertical="top" wrapText="1"/>
    </xf>
    <xf numFmtId="0" fontId="21" fillId="9" borderId="14" xfId="10" applyFont="1" applyFill="1" applyBorder="1" applyAlignment="1">
      <alignment horizontal="center" vertical="top" wrapText="1"/>
    </xf>
    <xf numFmtId="0" fontId="8" fillId="0" borderId="0" xfId="9" applyFont="1" applyAlignment="1">
      <alignment vertical="top"/>
    </xf>
    <xf numFmtId="0" fontId="8" fillId="3" borderId="19" xfId="9" applyFont="1" applyFill="1" applyBorder="1" applyAlignment="1">
      <alignment horizontal="center" vertical="center" wrapText="1"/>
    </xf>
    <xf numFmtId="49" fontId="8" fillId="3" borderId="20" xfId="9" applyNumberFormat="1" applyFont="1" applyFill="1" applyBorder="1" applyAlignment="1">
      <alignment horizontal="center" vertical="center" wrapText="1"/>
    </xf>
    <xf numFmtId="49" fontId="8" fillId="0" borderId="20" xfId="9" applyNumberFormat="1" applyFont="1" applyFill="1" applyBorder="1" applyAlignment="1">
      <alignment horizontal="center" vertical="center" wrapText="1"/>
    </xf>
    <xf numFmtId="49" fontId="8" fillId="2" borderId="121" xfId="9" applyNumberFormat="1" applyFont="1" applyFill="1" applyBorder="1" applyAlignment="1">
      <alignment horizontal="center" vertical="center" wrapText="1"/>
    </xf>
    <xf numFmtId="49" fontId="8" fillId="2" borderId="2" xfId="9" applyNumberFormat="1" applyFont="1" applyFill="1" applyBorder="1" applyAlignment="1">
      <alignment horizontal="center" vertical="center" wrapText="1"/>
    </xf>
    <xf numFmtId="0" fontId="17" fillId="0" borderId="19" xfId="11" applyFont="1" applyFill="1" applyBorder="1" applyAlignment="1">
      <alignment horizontal="center" vertical="center"/>
    </xf>
    <xf numFmtId="0" fontId="17" fillId="3" borderId="20" xfId="11" applyFont="1" applyFill="1" applyBorder="1" applyAlignment="1">
      <alignment horizontal="left" vertical="center" wrapText="1"/>
    </xf>
    <xf numFmtId="3" fontId="17" fillId="0" borderId="20" xfId="9" applyNumberFormat="1" applyFont="1" applyFill="1" applyBorder="1" applyAlignment="1">
      <alignment horizontal="center" vertical="center"/>
    </xf>
    <xf numFmtId="0" fontId="17" fillId="0" borderId="20" xfId="9" applyFont="1" applyFill="1" applyBorder="1" applyAlignment="1">
      <alignment horizontal="center" vertical="center"/>
    </xf>
    <xf numFmtId="49" fontId="17" fillId="0" borderId="20" xfId="9" applyNumberFormat="1" applyFont="1" applyFill="1" applyBorder="1" applyAlignment="1">
      <alignment horizontal="center" vertical="center"/>
    </xf>
    <xf numFmtId="0" fontId="17" fillId="3" borderId="20" xfId="9" applyFont="1" applyFill="1" applyBorder="1" applyAlignment="1">
      <alignment vertical="center" wrapText="1"/>
    </xf>
    <xf numFmtId="0" fontId="17" fillId="0" borderId="20" xfId="11" applyFont="1" applyFill="1" applyBorder="1" applyAlignment="1">
      <alignment horizontal="center" vertical="center"/>
    </xf>
    <xf numFmtId="3" fontId="17" fillId="0" borderId="20" xfId="11" applyNumberFormat="1" applyFont="1" applyFill="1" applyBorder="1" applyAlignment="1">
      <alignment horizontal="center" vertical="center"/>
    </xf>
    <xf numFmtId="0" fontId="17" fillId="3" borderId="122" xfId="11" applyFont="1" applyFill="1" applyBorder="1" applyAlignment="1">
      <alignment horizontal="center" vertical="center"/>
    </xf>
    <xf numFmtId="165" fontId="17" fillId="0" borderId="122" xfId="9" applyNumberFormat="1" applyFont="1" applyFill="1" applyBorder="1" applyAlignment="1">
      <alignment horizontal="right" vertical="center"/>
    </xf>
    <xf numFmtId="9" fontId="17" fillId="0" borderId="122" xfId="9" applyNumberFormat="1" applyFont="1" applyFill="1" applyBorder="1" applyAlignment="1">
      <alignment horizontal="right" vertical="center"/>
    </xf>
    <xf numFmtId="165" fontId="17" fillId="0" borderId="122" xfId="11" applyNumberFormat="1" applyFont="1" applyFill="1" applyBorder="1" applyAlignment="1">
      <alignment horizontal="right" vertical="center"/>
    </xf>
    <xf numFmtId="165" fontId="8" fillId="0" borderId="122" xfId="9" applyNumberFormat="1" applyFont="1" applyBorder="1" applyAlignment="1">
      <alignment horizontal="right" vertical="center"/>
    </xf>
    <xf numFmtId="3" fontId="17" fillId="0" borderId="122" xfId="9" applyNumberFormat="1" applyFont="1" applyFill="1" applyBorder="1" applyAlignment="1">
      <alignment horizontal="center" vertical="center"/>
    </xf>
    <xf numFmtId="165" fontId="17" fillId="3" borderId="123" xfId="11" applyNumberFormat="1" applyFont="1" applyFill="1" applyBorder="1" applyAlignment="1">
      <alignment horizontal="right" vertical="center"/>
    </xf>
    <xf numFmtId="165" fontId="8" fillId="0" borderId="0" xfId="9" applyNumberFormat="1" applyFont="1" applyAlignment="1">
      <alignment vertical="center"/>
    </xf>
    <xf numFmtId="0" fontId="17" fillId="3" borderId="20" xfId="11" applyFont="1" applyFill="1" applyBorder="1" applyAlignment="1">
      <alignment horizontal="center" vertical="center"/>
    </xf>
    <xf numFmtId="165" fontId="17" fillId="0" borderId="20" xfId="9" applyNumberFormat="1" applyFont="1" applyFill="1" applyBorder="1" applyAlignment="1">
      <alignment horizontal="right" vertical="center"/>
    </xf>
    <xf numFmtId="9" fontId="17" fillId="0" borderId="20" xfId="9" applyNumberFormat="1" applyFont="1" applyFill="1" applyBorder="1" applyAlignment="1">
      <alignment horizontal="right" vertical="center"/>
    </xf>
    <xf numFmtId="165" fontId="17" fillId="0" borderId="20" xfId="11" applyNumberFormat="1" applyFont="1" applyFill="1" applyBorder="1" applyAlignment="1">
      <alignment horizontal="right" vertical="center"/>
    </xf>
    <xf numFmtId="165" fontId="8" fillId="0" borderId="20" xfId="9" applyNumberFormat="1" applyFont="1" applyBorder="1" applyAlignment="1">
      <alignment horizontal="right" vertical="center"/>
    </xf>
    <xf numFmtId="165" fontId="17" fillId="3" borderId="22" xfId="11" applyNumberFormat="1" applyFont="1" applyFill="1" applyBorder="1" applyAlignment="1">
      <alignment horizontal="right" vertical="center"/>
    </xf>
    <xf numFmtId="167" fontId="17" fillId="0" borderId="20" xfId="9" applyNumberFormat="1" applyFont="1" applyFill="1" applyBorder="1" applyAlignment="1">
      <alignment horizontal="center" vertical="center"/>
    </xf>
    <xf numFmtId="165" fontId="17" fillId="0" borderId="16" xfId="9" applyNumberFormat="1" applyFont="1" applyFill="1" applyBorder="1" applyAlignment="1">
      <alignment horizontal="right" vertical="center"/>
    </xf>
    <xf numFmtId="9" fontId="17" fillId="0" borderId="16" xfId="9" applyNumberFormat="1" applyFont="1" applyFill="1" applyBorder="1" applyAlignment="1">
      <alignment horizontal="right" vertical="center"/>
    </xf>
    <xf numFmtId="165" fontId="17" fillId="0" borderId="16" xfId="11" applyNumberFormat="1" applyFont="1" applyFill="1" applyBorder="1" applyAlignment="1">
      <alignment horizontal="right" vertical="center"/>
    </xf>
    <xf numFmtId="165" fontId="8" fillId="0" borderId="16" xfId="9" applyNumberFormat="1" applyFont="1" applyBorder="1" applyAlignment="1">
      <alignment horizontal="right" vertical="center"/>
    </xf>
    <xf numFmtId="3" fontId="17" fillId="0" borderId="16" xfId="9" applyNumberFormat="1" applyFont="1" applyFill="1" applyBorder="1" applyAlignment="1">
      <alignment horizontal="center" vertical="center"/>
    </xf>
    <xf numFmtId="165" fontId="17" fillId="3" borderId="18" xfId="11" applyNumberFormat="1" applyFont="1" applyFill="1" applyBorder="1" applyAlignment="1">
      <alignment horizontal="right" vertical="center"/>
    </xf>
    <xf numFmtId="0" fontId="17" fillId="0" borderId="23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left" vertical="center" wrapText="1"/>
    </xf>
    <xf numFmtId="0" fontId="17" fillId="0" borderId="24" xfId="9" applyFont="1" applyFill="1" applyBorder="1" applyAlignment="1">
      <alignment horizontal="center" vertical="center"/>
    </xf>
    <xf numFmtId="49" fontId="17" fillId="0" borderId="24" xfId="9" applyNumberFormat="1" applyFont="1" applyFill="1" applyBorder="1" applyAlignment="1">
      <alignment horizontal="center" vertical="center"/>
    </xf>
    <xf numFmtId="0" fontId="17" fillId="3" borderId="24" xfId="9" applyFont="1" applyFill="1" applyBorder="1" applyAlignment="1">
      <alignment vertical="center" wrapText="1"/>
    </xf>
    <xf numFmtId="0" fontId="17" fillId="0" borderId="24" xfId="11" applyFont="1" applyFill="1" applyBorder="1" applyAlignment="1">
      <alignment horizontal="center" vertical="center"/>
    </xf>
    <xf numFmtId="3" fontId="17" fillId="0" borderId="24" xfId="11" applyNumberFormat="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/>
    </xf>
    <xf numFmtId="165" fontId="8" fillId="0" borderId="24" xfId="9" applyNumberFormat="1" applyFont="1" applyBorder="1" applyAlignment="1">
      <alignment horizontal="right" vertical="center"/>
    </xf>
    <xf numFmtId="0" fontId="21" fillId="0" borderId="49" xfId="9" applyFont="1" applyBorder="1" applyAlignment="1">
      <alignment vertical="center"/>
    </xf>
    <xf numFmtId="0" fontId="21" fillId="0" borderId="50" xfId="9" applyFont="1" applyBorder="1" applyAlignment="1">
      <alignment vertical="center"/>
    </xf>
    <xf numFmtId="0" fontId="8" fillId="0" borderId="50" xfId="9" applyFont="1" applyBorder="1" applyAlignment="1">
      <alignment vertical="center"/>
    </xf>
    <xf numFmtId="3" fontId="21" fillId="3" borderId="50" xfId="9" applyNumberFormat="1" applyFont="1" applyFill="1" applyBorder="1" applyAlignment="1">
      <alignment horizontal="center" vertical="center"/>
    </xf>
    <xf numFmtId="3" fontId="21" fillId="0" borderId="24" xfId="11" applyNumberFormat="1" applyFont="1" applyFill="1" applyBorder="1" applyAlignment="1">
      <alignment horizontal="center" vertical="center"/>
    </xf>
    <xf numFmtId="165" fontId="9" fillId="6" borderId="126" xfId="9" applyNumberFormat="1" applyFont="1" applyFill="1" applyBorder="1" applyAlignment="1">
      <alignment horizontal="right" vertical="center"/>
    </xf>
    <xf numFmtId="165" fontId="21" fillId="0" borderId="127" xfId="9" applyNumberFormat="1" applyFont="1" applyFill="1" applyBorder="1" applyAlignment="1">
      <alignment horizontal="right" vertical="center"/>
    </xf>
    <xf numFmtId="0" fontId="8" fillId="0" borderId="127" xfId="9" applyFont="1" applyBorder="1" applyAlignment="1">
      <alignment horizontal="center" vertical="center"/>
    </xf>
    <xf numFmtId="0" fontId="8" fillId="0" borderId="51" xfId="9" applyFont="1" applyBorder="1" applyAlignment="1">
      <alignment horizontal="center" vertical="center"/>
    </xf>
    <xf numFmtId="165" fontId="9" fillId="6" borderId="24" xfId="9" applyNumberFormat="1" applyFont="1" applyFill="1" applyBorder="1" applyAlignment="1">
      <alignment horizontal="right" vertical="center"/>
    </xf>
    <xf numFmtId="0" fontId="21" fillId="0" borderId="127" xfId="9" applyFont="1" applyFill="1" applyBorder="1" applyAlignment="1">
      <alignment horizontal="right" vertical="center"/>
    </xf>
    <xf numFmtId="165" fontId="17" fillId="3" borderId="20" xfId="9" applyNumberFormat="1" applyFont="1" applyFill="1" applyBorder="1" applyAlignment="1">
      <alignment horizontal="right" vertical="center"/>
    </xf>
    <xf numFmtId="3" fontId="17" fillId="3" borderId="20" xfId="9" applyNumberFormat="1" applyFont="1" applyFill="1" applyBorder="1" applyAlignment="1">
      <alignment horizontal="center" vertical="center"/>
    </xf>
    <xf numFmtId="3" fontId="17" fillId="0" borderId="128" xfId="11" applyNumberFormat="1" applyFont="1" applyFill="1" applyBorder="1" applyAlignment="1">
      <alignment horizontal="center" vertical="center"/>
    </xf>
    <xf numFmtId="3" fontId="21" fillId="0" borderId="127" xfId="11" applyNumberFormat="1" applyFont="1" applyFill="1" applyBorder="1" applyAlignment="1">
      <alignment horizontal="center" vertical="center"/>
    </xf>
    <xf numFmtId="165" fontId="9" fillId="6" borderId="127" xfId="9" applyNumberFormat="1" applyFont="1" applyFill="1" applyBorder="1" applyAlignment="1">
      <alignment horizontal="right" vertical="center"/>
    </xf>
    <xf numFmtId="9" fontId="17" fillId="3" borderId="20" xfId="9" applyNumberFormat="1" applyFont="1" applyFill="1" applyBorder="1" applyAlignment="1">
      <alignment horizontal="right" vertical="center"/>
    </xf>
    <xf numFmtId="9" fontId="17" fillId="0" borderId="20" xfId="11" applyNumberFormat="1" applyFont="1" applyFill="1" applyBorder="1" applyAlignment="1">
      <alignment horizontal="right" vertical="center"/>
    </xf>
    <xf numFmtId="0" fontId="8" fillId="0" borderId="0" xfId="9" applyFont="1" applyBorder="1" applyAlignment="1">
      <alignment horizontal="center"/>
    </xf>
    <xf numFmtId="49" fontId="17" fillId="0" borderId="0" xfId="9" applyNumberFormat="1" applyFont="1" applyBorder="1" applyAlignment="1">
      <alignment horizontal="center" wrapText="1"/>
    </xf>
    <xf numFmtId="49" fontId="17" fillId="0" borderId="0" xfId="9" applyNumberFormat="1" applyFont="1" applyBorder="1" applyAlignment="1">
      <alignment horizontal="left" wrapText="1"/>
    </xf>
    <xf numFmtId="164" fontId="8" fillId="0" borderId="0" xfId="9" applyNumberFormat="1" applyFont="1" applyBorder="1" applyAlignment="1">
      <alignment horizontal="center"/>
    </xf>
    <xf numFmtId="1" fontId="8" fillId="0" borderId="0" xfId="9" applyNumberFormat="1" applyFont="1" applyFill="1" applyBorder="1" applyAlignment="1">
      <alignment horizontal="center"/>
    </xf>
    <xf numFmtId="0" fontId="8" fillId="0" borderId="0" xfId="9" applyFont="1" applyAlignment="1">
      <alignment horizontal="center"/>
    </xf>
    <xf numFmtId="0" fontId="8" fillId="0" borderId="0" xfId="9" applyFont="1" applyAlignment="1"/>
    <xf numFmtId="3" fontId="17" fillId="0" borderId="24" xfId="9" applyNumberFormat="1" applyFont="1" applyFill="1" applyBorder="1" applyAlignment="1">
      <alignment horizontal="center" vertical="center"/>
    </xf>
    <xf numFmtId="0" fontId="8" fillId="0" borderId="69" xfId="9" applyFont="1" applyBorder="1" applyAlignment="1">
      <alignment vertical="center"/>
    </xf>
    <xf numFmtId="0" fontId="8" fillId="0" borderId="129" xfId="9" applyFont="1" applyBorder="1" applyAlignment="1">
      <alignment horizontal="center" vertical="center"/>
    </xf>
    <xf numFmtId="3" fontId="9" fillId="6" borderId="40" xfId="9" applyNumberFormat="1" applyFont="1" applyFill="1" applyBorder="1" applyAlignment="1">
      <alignment horizontal="center" vertical="center" wrapText="1"/>
    </xf>
    <xf numFmtId="165" fontId="9" fillId="6" borderId="40" xfId="9" applyNumberFormat="1" applyFont="1" applyFill="1" applyBorder="1" applyAlignment="1">
      <alignment horizontal="right" vertical="center" wrapText="1"/>
    </xf>
    <xf numFmtId="0" fontId="12" fillId="0" borderId="0" xfId="9" applyFont="1" applyAlignment="1">
      <alignment wrapText="1"/>
    </xf>
    <xf numFmtId="0" fontId="10" fillId="0" borderId="0" xfId="9" applyFont="1" applyAlignment="1">
      <alignment vertical="center" wrapText="1"/>
    </xf>
    <xf numFmtId="0" fontId="10" fillId="0" borderId="0" xfId="9" applyFont="1" applyAlignment="1">
      <alignment wrapText="1"/>
    </xf>
    <xf numFmtId="49" fontId="26" fillId="2" borderId="2" xfId="9" applyNumberFormat="1" applyFont="1" applyFill="1" applyBorder="1" applyAlignment="1">
      <alignment wrapText="1"/>
    </xf>
    <xf numFmtId="9" fontId="8" fillId="0" borderId="7" xfId="5" applyNumberFormat="1" applyFont="1" applyFill="1" applyBorder="1" applyAlignment="1" applyProtection="1">
      <alignment vertical="center" wrapText="1"/>
      <protection locked="0"/>
    </xf>
    <xf numFmtId="0" fontId="8" fillId="0" borderId="71" xfId="5" applyFont="1" applyFill="1" applyBorder="1" applyAlignment="1" applyProtection="1">
      <alignment horizontal="center" vertical="center" wrapText="1"/>
      <protection locked="0"/>
    </xf>
    <xf numFmtId="0" fontId="8" fillId="0" borderId="73" xfId="5" applyFont="1" applyFill="1" applyBorder="1" applyAlignment="1" applyProtection="1">
      <alignment horizontal="center" vertical="center" wrapText="1"/>
      <protection locked="0"/>
    </xf>
    <xf numFmtId="3" fontId="8" fillId="0" borderId="130" xfId="5" applyNumberFormat="1" applyFont="1" applyFill="1" applyBorder="1" applyAlignment="1" applyProtection="1">
      <alignment horizontal="center" vertical="center" wrapText="1"/>
      <protection locked="0"/>
    </xf>
    <xf numFmtId="165" fontId="9" fillId="0" borderId="3" xfId="5" applyNumberFormat="1" applyFont="1" applyFill="1" applyBorder="1" applyAlignment="1" applyProtection="1">
      <alignment vertical="center"/>
      <protection locked="0"/>
    </xf>
    <xf numFmtId="3" fontId="8" fillId="0" borderId="0" xfId="1" applyNumberFormat="1" applyFont="1" applyAlignment="1">
      <alignment vertical="top" wrapText="1"/>
    </xf>
    <xf numFmtId="0" fontId="8" fillId="0" borderId="0" xfId="12" applyFont="1" applyAlignment="1">
      <alignment wrapText="1"/>
    </xf>
    <xf numFmtId="0" fontId="8" fillId="0" borderId="0" xfId="12" applyFont="1" applyAlignment="1">
      <alignment horizontal="center" wrapText="1"/>
    </xf>
    <xf numFmtId="0" fontId="8" fillId="0" borderId="0" xfId="12" applyFont="1" applyAlignment="1">
      <alignment vertical="center" wrapText="1"/>
    </xf>
    <xf numFmtId="0" fontId="8" fillId="0" borderId="0" xfId="12" applyFont="1" applyAlignment="1">
      <alignment vertical="top" wrapText="1"/>
    </xf>
    <xf numFmtId="0" fontId="8" fillId="0" borderId="0" xfId="12" applyFont="1" applyAlignment="1">
      <alignment horizontal="center" vertical="top" wrapText="1"/>
    </xf>
    <xf numFmtId="0" fontId="9" fillId="0" borderId="0" xfId="12" applyFont="1" applyAlignment="1">
      <alignment vertical="center"/>
    </xf>
    <xf numFmtId="0" fontId="8" fillId="0" borderId="0" xfId="12" applyFont="1" applyAlignment="1">
      <alignment horizontal="center"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vertical="top"/>
    </xf>
    <xf numFmtId="0" fontId="8" fillId="3" borderId="19" xfId="12" applyFont="1" applyFill="1" applyBorder="1" applyAlignment="1">
      <alignment horizontal="center" vertical="center" wrapText="1"/>
    </xf>
    <xf numFmtId="49" fontId="8" fillId="3" borderId="20" xfId="12" applyNumberFormat="1" applyFont="1" applyFill="1" applyBorder="1" applyAlignment="1">
      <alignment horizontal="center" vertical="center" wrapText="1"/>
    </xf>
    <xf numFmtId="49" fontId="8" fillId="2" borderId="121" xfId="12" applyNumberFormat="1" applyFont="1" applyFill="1" applyBorder="1" applyAlignment="1">
      <alignment horizontal="center" vertical="center" wrapText="1"/>
    </xf>
    <xf numFmtId="49" fontId="8" fillId="2" borderId="2" xfId="12" applyNumberFormat="1" applyFont="1" applyFill="1" applyBorder="1" applyAlignment="1">
      <alignment horizontal="center" vertical="center" wrapText="1"/>
    </xf>
    <xf numFmtId="0" fontId="17" fillId="0" borderId="117" xfId="13" applyFont="1" applyFill="1" applyBorder="1" applyAlignment="1">
      <alignment horizontal="center" vertical="center"/>
    </xf>
    <xf numFmtId="0" fontId="17" fillId="0" borderId="20" xfId="13" applyFont="1" applyFill="1" applyBorder="1" applyAlignment="1">
      <alignment horizontal="center" vertical="center"/>
    </xf>
    <xf numFmtId="12" fontId="17" fillId="0" borderId="20" xfId="11" applyNumberFormat="1" applyFont="1" applyFill="1" applyBorder="1" applyAlignment="1">
      <alignment horizontal="center" vertical="center"/>
    </xf>
    <xf numFmtId="0" fontId="17" fillId="3" borderId="20" xfId="13" applyFont="1" applyFill="1" applyBorder="1" applyAlignment="1">
      <alignment horizontal="left" vertical="center" wrapText="1"/>
    </xf>
    <xf numFmtId="0" fontId="17" fillId="3" borderId="20" xfId="12" applyFont="1" applyFill="1" applyBorder="1" applyAlignment="1">
      <alignment vertical="center" wrapText="1"/>
    </xf>
    <xf numFmtId="165" fontId="17" fillId="0" borderId="122" xfId="12" applyNumberFormat="1" applyFont="1" applyFill="1" applyBorder="1" applyAlignment="1">
      <alignment horizontal="right" vertical="center"/>
    </xf>
    <xf numFmtId="9" fontId="17" fillId="0" borderId="122" xfId="12" applyNumberFormat="1" applyFont="1" applyFill="1" applyBorder="1" applyAlignment="1">
      <alignment horizontal="right" vertical="center"/>
    </xf>
    <xf numFmtId="165" fontId="8" fillId="0" borderId="122" xfId="12" applyNumberFormat="1" applyFont="1" applyBorder="1" applyAlignment="1">
      <alignment horizontal="right" vertical="center"/>
    </xf>
    <xf numFmtId="3" fontId="17" fillId="0" borderId="122" xfId="12" applyNumberFormat="1" applyFont="1" applyFill="1" applyBorder="1" applyAlignment="1">
      <alignment horizontal="center" vertical="center"/>
    </xf>
    <xf numFmtId="165" fontId="17" fillId="0" borderId="20" xfId="12" applyNumberFormat="1" applyFont="1" applyFill="1" applyBorder="1" applyAlignment="1">
      <alignment horizontal="right" vertical="center"/>
    </xf>
    <xf numFmtId="9" fontId="17" fillId="0" borderId="20" xfId="12" applyNumberFormat="1" applyFont="1" applyFill="1" applyBorder="1" applyAlignment="1">
      <alignment horizontal="right" vertical="center"/>
    </xf>
    <xf numFmtId="165" fontId="8" fillId="0" borderId="20" xfId="12" applyNumberFormat="1" applyFont="1" applyBorder="1" applyAlignment="1">
      <alignment horizontal="right" vertical="center"/>
    </xf>
    <xf numFmtId="3" fontId="17" fillId="3" borderId="20" xfId="12" applyNumberFormat="1" applyFont="1" applyFill="1" applyBorder="1" applyAlignment="1">
      <alignment horizontal="center" vertical="center"/>
    </xf>
    <xf numFmtId="165" fontId="17" fillId="0" borderId="16" xfId="12" applyNumberFormat="1" applyFont="1" applyFill="1" applyBorder="1" applyAlignment="1">
      <alignment horizontal="right" vertical="center"/>
    </xf>
    <xf numFmtId="9" fontId="17" fillId="0" borderId="16" xfId="12" applyNumberFormat="1" applyFont="1" applyFill="1" applyBorder="1" applyAlignment="1">
      <alignment horizontal="right" vertical="center"/>
    </xf>
    <xf numFmtId="165" fontId="8" fillId="0" borderId="16" xfId="12" applyNumberFormat="1" applyFont="1" applyBorder="1" applyAlignment="1">
      <alignment horizontal="right" vertical="center"/>
    </xf>
    <xf numFmtId="3" fontId="17" fillId="0" borderId="20" xfId="12" applyNumberFormat="1" applyFont="1" applyFill="1" applyBorder="1" applyAlignment="1">
      <alignment horizontal="center" vertical="center"/>
    </xf>
    <xf numFmtId="49" fontId="17" fillId="0" borderId="117" xfId="13" applyNumberFormat="1" applyFont="1" applyFill="1" applyBorder="1" applyAlignment="1">
      <alignment horizontal="center" vertical="center"/>
    </xf>
    <xf numFmtId="0" fontId="21" fillId="0" borderId="49" xfId="12" applyFont="1" applyBorder="1" applyAlignment="1">
      <alignment vertical="center"/>
    </xf>
    <xf numFmtId="0" fontId="21" fillId="0" borderId="50" xfId="12" applyFont="1" applyBorder="1" applyAlignment="1">
      <alignment vertical="center"/>
    </xf>
    <xf numFmtId="0" fontId="8" fillId="0" borderId="50" xfId="12" applyFont="1" applyBorder="1" applyAlignment="1">
      <alignment vertical="center"/>
    </xf>
    <xf numFmtId="3" fontId="21" fillId="3" borderId="50" xfId="12" applyNumberFormat="1" applyFont="1" applyFill="1" applyBorder="1" applyAlignment="1">
      <alignment horizontal="center" vertical="center"/>
    </xf>
    <xf numFmtId="165" fontId="9" fillId="0" borderId="127" xfId="12" applyNumberFormat="1" applyFont="1" applyBorder="1" applyAlignment="1">
      <alignment horizontal="right" vertical="center"/>
    </xf>
    <xf numFmtId="0" fontId="21" fillId="0" borderId="127" xfId="12" applyFont="1" applyFill="1" applyBorder="1" applyAlignment="1">
      <alignment horizontal="right" vertical="center"/>
    </xf>
    <xf numFmtId="0" fontId="8" fillId="0" borderId="127" xfId="12" applyFont="1" applyBorder="1" applyAlignment="1">
      <alignment horizontal="center" vertical="center"/>
    </xf>
    <xf numFmtId="0" fontId="8" fillId="0" borderId="51" xfId="12" applyFont="1" applyBorder="1" applyAlignment="1">
      <alignment horizontal="center" vertical="center"/>
    </xf>
    <xf numFmtId="0" fontId="17" fillId="0" borderId="20" xfId="12" applyFont="1" applyFill="1" applyBorder="1" applyAlignment="1">
      <alignment horizontal="center" vertical="center"/>
    </xf>
    <xf numFmtId="49" fontId="17" fillId="0" borderId="20" xfId="12" applyNumberFormat="1" applyFont="1" applyFill="1" applyBorder="1" applyAlignment="1">
      <alignment horizontal="center" vertical="center"/>
    </xf>
    <xf numFmtId="0" fontId="17" fillId="3" borderId="131" xfId="11" applyFont="1" applyFill="1" applyBorder="1" applyAlignment="1">
      <alignment horizontal="center" vertical="center"/>
    </xf>
    <xf numFmtId="165" fontId="17" fillId="0" borderId="131" xfId="12" applyNumberFormat="1" applyFont="1" applyFill="1" applyBorder="1" applyAlignment="1">
      <alignment horizontal="right" vertical="center"/>
    </xf>
    <xf numFmtId="9" fontId="17" fillId="0" borderId="131" xfId="12" applyNumberFormat="1" applyFont="1" applyFill="1" applyBorder="1" applyAlignment="1">
      <alignment horizontal="right" vertical="center"/>
    </xf>
    <xf numFmtId="165" fontId="17" fillId="0" borderId="131" xfId="11" applyNumberFormat="1" applyFont="1" applyFill="1" applyBorder="1" applyAlignment="1">
      <alignment horizontal="right" vertical="center"/>
    </xf>
    <xf numFmtId="165" fontId="8" fillId="0" borderId="131" xfId="12" applyNumberFormat="1" applyFont="1" applyBorder="1" applyAlignment="1">
      <alignment horizontal="right" vertical="center"/>
    </xf>
    <xf numFmtId="3" fontId="17" fillId="0" borderId="131" xfId="12" applyNumberFormat="1" applyFont="1" applyFill="1" applyBorder="1" applyAlignment="1">
      <alignment horizontal="center" vertical="center"/>
    </xf>
    <xf numFmtId="165" fontId="17" fillId="3" borderId="132" xfId="11" applyNumberFormat="1" applyFont="1" applyFill="1" applyBorder="1" applyAlignment="1">
      <alignment horizontal="right" vertical="center"/>
    </xf>
    <xf numFmtId="3" fontId="9" fillId="6" borderId="40" xfId="12" applyNumberFormat="1" applyFont="1" applyFill="1" applyBorder="1" applyAlignment="1">
      <alignment horizontal="center" vertical="center" wrapText="1"/>
    </xf>
    <xf numFmtId="165" fontId="9" fillId="6" borderId="40" xfId="12" applyNumberFormat="1" applyFont="1" applyFill="1" applyBorder="1" applyAlignment="1">
      <alignment horizontal="right" vertical="center" wrapText="1"/>
    </xf>
    <xf numFmtId="0" fontId="8" fillId="0" borderId="129" xfId="12" applyFont="1" applyBorder="1" applyAlignment="1">
      <alignment horizontal="center" vertical="center"/>
    </xf>
    <xf numFmtId="49" fontId="17" fillId="0" borderId="0" xfId="3" applyNumberFormat="1" applyFont="1" applyFill="1" applyAlignment="1">
      <alignment horizontal="left" vertical="top" wrapText="1"/>
    </xf>
    <xf numFmtId="0" fontId="9" fillId="0" borderId="0" xfId="12" applyFont="1" applyFill="1" applyAlignment="1">
      <alignment vertical="center"/>
    </xf>
    <xf numFmtId="0" fontId="8" fillId="0" borderId="0" xfId="12" applyFont="1" applyFill="1" applyAlignment="1">
      <alignment horizontal="center" vertical="center"/>
    </xf>
    <xf numFmtId="0" fontId="8" fillId="0" borderId="0" xfId="12" applyFont="1" applyFill="1" applyAlignment="1">
      <alignment vertical="center"/>
    </xf>
    <xf numFmtId="49" fontId="8" fillId="3" borderId="21" xfId="12" applyNumberFormat="1" applyFont="1" applyFill="1" applyBorder="1" applyAlignment="1">
      <alignment horizontal="center" vertical="center" wrapText="1"/>
    </xf>
    <xf numFmtId="0" fontId="17" fillId="3" borderId="16" xfId="11" applyFont="1" applyFill="1" applyBorder="1" applyAlignment="1">
      <alignment horizontal="center" vertical="center"/>
    </xf>
    <xf numFmtId="3" fontId="17" fillId="0" borderId="16" xfId="12" applyNumberFormat="1" applyFont="1" applyFill="1" applyBorder="1" applyAlignment="1">
      <alignment horizontal="center" vertical="center"/>
    </xf>
    <xf numFmtId="0" fontId="21" fillId="0" borderId="3" xfId="12" applyFont="1" applyBorder="1" applyAlignment="1">
      <alignment vertical="center"/>
    </xf>
    <xf numFmtId="0" fontId="8" fillId="0" borderId="3" xfId="12" applyFont="1" applyBorder="1" applyAlignment="1">
      <alignment vertical="center"/>
    </xf>
    <xf numFmtId="3" fontId="21" fillId="3" borderId="3" xfId="12" applyNumberFormat="1" applyFont="1" applyFill="1" applyBorder="1" applyAlignment="1">
      <alignment horizontal="center" vertical="center"/>
    </xf>
    <xf numFmtId="3" fontId="21" fillId="0" borderId="3" xfId="11" applyNumberFormat="1" applyFont="1" applyFill="1" applyBorder="1" applyAlignment="1">
      <alignment horizontal="center" vertical="center"/>
    </xf>
    <xf numFmtId="0" fontId="21" fillId="0" borderId="3" xfId="12" applyFont="1" applyBorder="1" applyAlignment="1">
      <alignment horizontal="center" vertical="center"/>
    </xf>
    <xf numFmtId="0" fontId="21" fillId="0" borderId="3" xfId="12" applyFont="1" applyBorder="1" applyAlignment="1">
      <alignment horizontal="right" vertical="center"/>
    </xf>
    <xf numFmtId="165" fontId="9" fillId="0" borderId="3" xfId="12" applyNumberFormat="1" applyFont="1" applyBorder="1" applyAlignment="1">
      <alignment horizontal="right" vertical="center"/>
    </xf>
    <xf numFmtId="0" fontId="21" fillId="0" borderId="3" xfId="12" applyFont="1" applyFill="1" applyBorder="1" applyAlignment="1">
      <alignment horizontal="right" vertical="center"/>
    </xf>
    <xf numFmtId="0" fontId="8" fillId="0" borderId="3" xfId="12" applyFont="1" applyBorder="1" applyAlignment="1">
      <alignment horizontal="center" vertical="center"/>
    </xf>
    <xf numFmtId="0" fontId="8" fillId="3" borderId="133" xfId="12" applyFont="1" applyFill="1" applyBorder="1" applyAlignment="1">
      <alignment horizontal="center" vertical="center" wrapText="1"/>
    </xf>
    <xf numFmtId="49" fontId="8" fillId="3" borderId="128" xfId="12" applyNumberFormat="1" applyFont="1" applyFill="1" applyBorder="1" applyAlignment="1">
      <alignment horizontal="center" vertical="center" wrapText="1"/>
    </xf>
    <xf numFmtId="0" fontId="17" fillId="0" borderId="134" xfId="13" applyFont="1" applyFill="1" applyBorder="1" applyAlignment="1">
      <alignment horizontal="center" vertical="center"/>
    </xf>
    <xf numFmtId="0" fontId="17" fillId="0" borderId="24" xfId="13" applyFont="1" applyFill="1" applyBorder="1" applyAlignment="1">
      <alignment horizontal="center" vertical="center"/>
    </xf>
    <xf numFmtId="12" fontId="17" fillId="0" borderId="24" xfId="11" applyNumberFormat="1" applyFont="1" applyFill="1" applyBorder="1" applyAlignment="1">
      <alignment horizontal="center" vertical="center"/>
    </xf>
    <xf numFmtId="0" fontId="17" fillId="3" borderId="24" xfId="13" applyFont="1" applyFill="1" applyBorder="1" applyAlignment="1">
      <alignment horizontal="left" vertical="center" wrapText="1"/>
    </xf>
    <xf numFmtId="3" fontId="17" fillId="3" borderId="131" xfId="12" applyNumberFormat="1" applyFont="1" applyFill="1" applyBorder="1" applyAlignment="1">
      <alignment horizontal="center" vertical="center"/>
    </xf>
    <xf numFmtId="0" fontId="9" fillId="0" borderId="89" xfId="12" applyFont="1" applyFill="1" applyBorder="1" applyAlignment="1">
      <alignment vertical="center"/>
    </xf>
    <xf numFmtId="0" fontId="8" fillId="0" borderId="89" xfId="12" applyFont="1" applyFill="1" applyBorder="1" applyAlignment="1">
      <alignment horizontal="center" vertical="center"/>
    </xf>
    <xf numFmtId="0" fontId="8" fillId="0" borderId="89" xfId="12" applyFont="1" applyFill="1" applyBorder="1" applyAlignment="1">
      <alignment vertical="center"/>
    </xf>
    <xf numFmtId="0" fontId="17" fillId="0" borderId="3" xfId="11" applyFont="1" applyFill="1" applyBorder="1" applyAlignment="1">
      <alignment horizontal="center" vertical="center"/>
    </xf>
    <xf numFmtId="3" fontId="21" fillId="6" borderId="40" xfId="12" applyNumberFormat="1" applyFont="1" applyFill="1" applyBorder="1" applyAlignment="1">
      <alignment horizontal="center" vertical="center" wrapText="1"/>
    </xf>
    <xf numFmtId="165" fontId="9" fillId="0" borderId="39" xfId="12" applyNumberFormat="1" applyFont="1" applyFill="1" applyBorder="1" applyAlignment="1">
      <alignment horizontal="right" vertical="center" wrapText="1"/>
    </xf>
    <xf numFmtId="3" fontId="21" fillId="6" borderId="49" xfId="12" applyNumberFormat="1" applyFont="1" applyFill="1" applyBorder="1" applyAlignment="1">
      <alignment horizontal="center" vertical="center" wrapText="1"/>
    </xf>
    <xf numFmtId="0" fontId="8" fillId="0" borderId="0" xfId="14" applyFont="1" applyAlignment="1">
      <alignment wrapText="1"/>
    </xf>
    <xf numFmtId="0" fontId="8" fillId="0" borderId="0" xfId="14" applyFont="1" applyAlignment="1">
      <alignment horizontal="center" wrapText="1"/>
    </xf>
    <xf numFmtId="0" fontId="8" fillId="0" borderId="0" xfId="14" applyFont="1" applyAlignment="1">
      <alignment vertical="center" wrapText="1"/>
    </xf>
    <xf numFmtId="0" fontId="8" fillId="0" borderId="0" xfId="14" applyFont="1" applyAlignment="1">
      <alignment vertical="top" wrapText="1"/>
    </xf>
    <xf numFmtId="0" fontId="8" fillId="0" borderId="0" xfId="14" applyFont="1" applyAlignment="1">
      <alignment horizontal="center" vertical="top" wrapText="1"/>
    </xf>
    <xf numFmtId="0" fontId="9" fillId="0" borderId="0" xfId="14" applyFont="1" applyAlignment="1">
      <alignment vertical="center"/>
    </xf>
    <xf numFmtId="0" fontId="8" fillId="0" borderId="0" xfId="14" applyFont="1" applyAlignment="1">
      <alignment horizontal="center" vertical="center"/>
    </xf>
    <xf numFmtId="0" fontId="8" fillId="0" borderId="0" xfId="14" applyFont="1" applyAlignment="1">
      <alignment vertical="center"/>
    </xf>
    <xf numFmtId="0" fontId="8" fillId="0" borderId="0" xfId="14" applyFont="1" applyAlignment="1">
      <alignment vertical="top"/>
    </xf>
    <xf numFmtId="0" fontId="8" fillId="3" borderId="19" xfId="14" applyFont="1" applyFill="1" applyBorder="1" applyAlignment="1">
      <alignment horizontal="center" vertical="center" wrapText="1"/>
    </xf>
    <xf numFmtId="49" fontId="8" fillId="3" borderId="20" xfId="14" applyNumberFormat="1" applyFont="1" applyFill="1" applyBorder="1" applyAlignment="1">
      <alignment horizontal="center" vertical="center" wrapText="1"/>
    </xf>
    <xf numFmtId="49" fontId="8" fillId="2" borderId="121" xfId="14" applyNumberFormat="1" applyFont="1" applyFill="1" applyBorder="1" applyAlignment="1">
      <alignment horizontal="center" vertical="center" wrapText="1"/>
    </xf>
    <xf numFmtId="49" fontId="8" fillId="2" borderId="2" xfId="14" applyNumberFormat="1" applyFont="1" applyFill="1" applyBorder="1" applyAlignment="1">
      <alignment horizontal="center" vertical="center" wrapText="1"/>
    </xf>
    <xf numFmtId="3" fontId="17" fillId="0" borderId="20" xfId="14" applyNumberFormat="1" applyFont="1" applyFill="1" applyBorder="1" applyAlignment="1">
      <alignment horizontal="center" vertical="center"/>
    </xf>
    <xf numFmtId="0" fontId="17" fillId="0" borderId="20" xfId="14" applyFont="1" applyFill="1" applyBorder="1" applyAlignment="1">
      <alignment horizontal="center" vertical="center"/>
    </xf>
    <xf numFmtId="49" fontId="17" fillId="0" borderId="20" xfId="14" applyNumberFormat="1" applyFont="1" applyFill="1" applyBorder="1" applyAlignment="1">
      <alignment horizontal="center" vertical="center"/>
    </xf>
    <xf numFmtId="0" fontId="17" fillId="3" borderId="20" xfId="14" applyFont="1" applyFill="1" applyBorder="1" applyAlignment="1">
      <alignment vertical="center" wrapText="1"/>
    </xf>
    <xf numFmtId="165" fontId="17" fillId="0" borderId="122" xfId="14" applyNumberFormat="1" applyFont="1" applyFill="1" applyBorder="1" applyAlignment="1">
      <alignment horizontal="right" vertical="center"/>
    </xf>
    <xf numFmtId="9" fontId="17" fillId="0" borderId="122" xfId="14" applyNumberFormat="1" applyFont="1" applyFill="1" applyBorder="1" applyAlignment="1">
      <alignment horizontal="right" vertical="center"/>
    </xf>
    <xf numFmtId="165" fontId="8" fillId="0" borderId="122" xfId="14" applyNumberFormat="1" applyFont="1" applyBorder="1" applyAlignment="1">
      <alignment horizontal="right" vertical="center"/>
    </xf>
    <xf numFmtId="3" fontId="17" fillId="0" borderId="122" xfId="14" applyNumberFormat="1" applyFont="1" applyFill="1" applyBorder="1" applyAlignment="1">
      <alignment horizontal="center" vertical="center"/>
    </xf>
    <xf numFmtId="165" fontId="17" fillId="0" borderId="20" xfId="14" applyNumberFormat="1" applyFont="1" applyFill="1" applyBorder="1" applyAlignment="1">
      <alignment horizontal="right" vertical="center"/>
    </xf>
    <xf numFmtId="9" fontId="17" fillId="0" borderId="20" xfId="14" applyNumberFormat="1" applyFont="1" applyFill="1" applyBorder="1" applyAlignment="1">
      <alignment horizontal="right" vertical="center"/>
    </xf>
    <xf numFmtId="165" fontId="8" fillId="0" borderId="20" xfId="14" applyNumberFormat="1" applyFont="1" applyBorder="1" applyAlignment="1">
      <alignment horizontal="right" vertical="center"/>
    </xf>
    <xf numFmtId="3" fontId="17" fillId="3" borderId="20" xfId="14" applyNumberFormat="1" applyFont="1" applyFill="1" applyBorder="1" applyAlignment="1">
      <alignment horizontal="center" vertical="center"/>
    </xf>
    <xf numFmtId="167" fontId="17" fillId="0" borderId="20" xfId="14" applyNumberFormat="1" applyFont="1" applyFill="1" applyBorder="1" applyAlignment="1">
      <alignment horizontal="center" vertical="center"/>
    </xf>
    <xf numFmtId="165" fontId="17" fillId="0" borderId="16" xfId="14" applyNumberFormat="1" applyFont="1" applyFill="1" applyBorder="1" applyAlignment="1">
      <alignment horizontal="right" vertical="center"/>
    </xf>
    <xf numFmtId="9" fontId="17" fillId="0" borderId="16" xfId="14" applyNumberFormat="1" applyFont="1" applyFill="1" applyBorder="1" applyAlignment="1">
      <alignment horizontal="right" vertical="center"/>
    </xf>
    <xf numFmtId="165" fontId="8" fillId="0" borderId="16" xfId="14" applyNumberFormat="1" applyFont="1" applyBorder="1" applyAlignment="1">
      <alignment horizontal="right" vertical="center"/>
    </xf>
    <xf numFmtId="165" fontId="8" fillId="0" borderId="128" xfId="14" applyNumberFormat="1" applyFont="1" applyBorder="1" applyAlignment="1">
      <alignment horizontal="right" vertical="center"/>
    </xf>
    <xf numFmtId="0" fontId="21" fillId="0" borderId="49" xfId="14" applyFont="1" applyBorder="1" applyAlignment="1">
      <alignment vertical="center"/>
    </xf>
    <xf numFmtId="0" fontId="21" fillId="0" borderId="50" xfId="14" applyFont="1" applyBorder="1" applyAlignment="1">
      <alignment vertical="center"/>
    </xf>
    <xf numFmtId="0" fontId="8" fillId="0" borderId="50" xfId="14" applyFont="1" applyBorder="1" applyAlignment="1">
      <alignment vertical="center"/>
    </xf>
    <xf numFmtId="3" fontId="21" fillId="3" borderId="50" xfId="14" applyNumberFormat="1" applyFont="1" applyFill="1" applyBorder="1" applyAlignment="1">
      <alignment horizontal="center" vertical="center"/>
    </xf>
    <xf numFmtId="165" fontId="9" fillId="6" borderId="127" xfId="14" applyNumberFormat="1" applyFont="1" applyFill="1" applyBorder="1" applyAlignment="1">
      <alignment horizontal="right" vertical="center"/>
    </xf>
    <xf numFmtId="0" fontId="21" fillId="0" borderId="127" xfId="14" applyFont="1" applyFill="1" applyBorder="1" applyAlignment="1">
      <alignment horizontal="right" vertical="center"/>
    </xf>
    <xf numFmtId="0" fontId="8" fillId="0" borderId="127" xfId="14" applyFont="1" applyBorder="1" applyAlignment="1">
      <alignment horizontal="center" vertical="center"/>
    </xf>
    <xf numFmtId="0" fontId="8" fillId="0" borderId="51" xfId="14" applyFont="1" applyBorder="1" applyAlignment="1">
      <alignment horizontal="center" vertical="center"/>
    </xf>
    <xf numFmtId="0" fontId="8" fillId="0" borderId="3" xfId="14" applyFont="1" applyBorder="1" applyAlignment="1">
      <alignment wrapText="1"/>
    </xf>
    <xf numFmtId="0" fontId="8" fillId="0" borderId="89" xfId="14" applyFont="1" applyBorder="1" applyAlignment="1">
      <alignment vertical="center"/>
    </xf>
    <xf numFmtId="0" fontId="8" fillId="0" borderId="129" xfId="14" applyFont="1" applyBorder="1" applyAlignment="1">
      <alignment horizontal="center" vertical="center"/>
    </xf>
    <xf numFmtId="0" fontId="8" fillId="0" borderId="0" xfId="14" applyFont="1" applyBorder="1" applyAlignment="1">
      <alignment horizontal="center"/>
    </xf>
    <xf numFmtId="49" fontId="17" fillId="0" borderId="0" xfId="14" applyNumberFormat="1" applyFont="1" applyBorder="1" applyAlignment="1">
      <alignment horizontal="center" wrapText="1"/>
    </xf>
    <xf numFmtId="49" fontId="17" fillId="0" borderId="0" xfId="14" applyNumberFormat="1" applyFont="1" applyBorder="1" applyAlignment="1">
      <alignment horizontal="left" wrapText="1"/>
    </xf>
    <xf numFmtId="164" fontId="8" fillId="0" borderId="0" xfId="14" applyNumberFormat="1" applyFont="1" applyBorder="1" applyAlignment="1">
      <alignment horizontal="center"/>
    </xf>
    <xf numFmtId="1" fontId="8" fillId="0" borderId="0" xfId="14" applyNumberFormat="1" applyFont="1" applyBorder="1" applyAlignment="1">
      <alignment horizontal="center"/>
    </xf>
    <xf numFmtId="0" fontId="8" fillId="0" borderId="0" xfId="14" applyFont="1" applyAlignment="1">
      <alignment horizontal="center"/>
    </xf>
    <xf numFmtId="0" fontId="8" fillId="0" borderId="0" xfId="14" applyFont="1" applyAlignment="1"/>
    <xf numFmtId="165" fontId="17" fillId="3" borderId="20" xfId="14" applyNumberFormat="1" applyFont="1" applyFill="1" applyBorder="1" applyAlignment="1">
      <alignment horizontal="right" vertical="center"/>
    </xf>
    <xf numFmtId="9" fontId="17" fillId="3" borderId="20" xfId="14" applyNumberFormat="1" applyFont="1" applyFill="1" applyBorder="1" applyAlignment="1">
      <alignment horizontal="right" vertical="center"/>
    </xf>
    <xf numFmtId="165" fontId="17" fillId="0" borderId="131" xfId="14" applyNumberFormat="1" applyFont="1" applyFill="1" applyBorder="1" applyAlignment="1">
      <alignment horizontal="right" vertical="center"/>
    </xf>
    <xf numFmtId="9" fontId="17" fillId="0" borderId="131" xfId="14" applyNumberFormat="1" applyFont="1" applyFill="1" applyBorder="1" applyAlignment="1">
      <alignment horizontal="right" vertical="center"/>
    </xf>
    <xf numFmtId="165" fontId="8" fillId="0" borderId="131" xfId="14" applyNumberFormat="1" applyFont="1" applyBorder="1" applyAlignment="1">
      <alignment horizontal="right" vertical="center"/>
    </xf>
    <xf numFmtId="3" fontId="17" fillId="0" borderId="131" xfId="14" applyNumberFormat="1" applyFont="1" applyFill="1" applyBorder="1" applyAlignment="1">
      <alignment horizontal="center" vertical="center"/>
    </xf>
    <xf numFmtId="3" fontId="9" fillId="6" borderId="40" xfId="14" applyNumberFormat="1" applyFont="1" applyFill="1" applyBorder="1" applyAlignment="1">
      <alignment horizontal="center" vertical="center" wrapText="1"/>
    </xf>
    <xf numFmtId="165" fontId="9" fillId="6" borderId="40" xfId="14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21" fillId="0" borderId="0" xfId="14" applyFont="1" applyBorder="1" applyAlignment="1">
      <alignment horizontal="left" vertical="center"/>
    </xf>
    <xf numFmtId="0" fontId="8" fillId="0" borderId="0" xfId="14" applyFont="1" applyBorder="1" applyAlignment="1">
      <alignment vertical="center"/>
    </xf>
    <xf numFmtId="0" fontId="17" fillId="0" borderId="20" xfId="11" applyFont="1" applyFill="1" applyBorder="1" applyAlignment="1">
      <alignment horizontal="left" vertical="center" wrapText="1"/>
    </xf>
    <xf numFmtId="3" fontId="17" fillId="0" borderId="2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 wrapText="1"/>
    </xf>
    <xf numFmtId="0" fontId="17" fillId="0" borderId="122" xfId="11" applyFont="1" applyFill="1" applyBorder="1" applyAlignment="1">
      <alignment horizontal="center" vertical="center"/>
    </xf>
    <xf numFmtId="0" fontId="17" fillId="0" borderId="122" xfId="11" applyFont="1" applyFill="1" applyBorder="1" applyAlignment="1">
      <alignment horizontal="center" vertical="center" wrapText="1"/>
    </xf>
    <xf numFmtId="0" fontId="17" fillId="0" borderId="16" xfId="11" applyFont="1" applyFill="1" applyBorder="1" applyAlignment="1">
      <alignment horizontal="center" vertical="center"/>
    </xf>
    <xf numFmtId="165" fontId="17" fillId="0" borderId="16" xfId="0" applyNumberFormat="1" applyFont="1" applyFill="1" applyBorder="1" applyAlignment="1">
      <alignment horizontal="right" vertical="center"/>
    </xf>
    <xf numFmtId="9" fontId="17" fillId="0" borderId="16" xfId="0" applyNumberFormat="1" applyFont="1" applyFill="1" applyBorder="1" applyAlignment="1">
      <alignment horizontal="right" vertical="center"/>
    </xf>
    <xf numFmtId="165" fontId="17" fillId="0" borderId="122" xfId="0" applyNumberFormat="1" applyFont="1" applyFill="1" applyBorder="1" applyAlignment="1">
      <alignment horizontal="right" vertical="center"/>
    </xf>
    <xf numFmtId="165" fontId="8" fillId="0" borderId="122" xfId="0" applyNumberFormat="1" applyFont="1" applyFill="1" applyBorder="1" applyAlignment="1">
      <alignment horizontal="right" vertical="center"/>
    </xf>
    <xf numFmtId="3" fontId="17" fillId="0" borderId="16" xfId="0" applyNumberFormat="1" applyFont="1" applyFill="1" applyBorder="1" applyAlignment="1">
      <alignment horizontal="center" vertical="center"/>
    </xf>
    <xf numFmtId="165" fontId="17" fillId="0" borderId="123" xfId="11" applyNumberFormat="1" applyFont="1" applyFill="1" applyBorder="1" applyAlignment="1">
      <alignment horizontal="right" vertical="center"/>
    </xf>
    <xf numFmtId="3" fontId="17" fillId="0" borderId="24" xfId="0" applyNumberFormat="1" applyFont="1" applyFill="1" applyBorder="1" applyAlignment="1">
      <alignment horizontal="center" vertical="center"/>
    </xf>
    <xf numFmtId="167" fontId="17" fillId="0" borderId="134" xfId="0" applyNumberFormat="1" applyFont="1" applyFill="1" applyBorder="1" applyAlignment="1">
      <alignment vertical="center"/>
    </xf>
    <xf numFmtId="3" fontId="17" fillId="0" borderId="134" xfId="0" applyNumberFormat="1" applyFont="1" applyFill="1" applyBorder="1" applyAlignment="1">
      <alignment vertical="center"/>
    </xf>
    <xf numFmtId="0" fontId="17" fillId="0" borderId="131" xfId="11" applyFont="1" applyFill="1" applyBorder="1" applyAlignment="1">
      <alignment horizontal="center" vertical="center"/>
    </xf>
    <xf numFmtId="49" fontId="17" fillId="0" borderId="131" xfId="11" applyNumberFormat="1" applyFont="1" applyFill="1" applyBorder="1" applyAlignment="1">
      <alignment horizontal="center" vertical="center"/>
    </xf>
    <xf numFmtId="165" fontId="17" fillId="0" borderId="131" xfId="0" applyNumberFormat="1" applyFont="1" applyFill="1" applyBorder="1" applyAlignment="1">
      <alignment horizontal="right" vertical="center"/>
    </xf>
    <xf numFmtId="9" fontId="17" fillId="0" borderId="131" xfId="0" applyNumberFormat="1" applyFont="1" applyFill="1" applyBorder="1" applyAlignment="1">
      <alignment horizontal="right" vertical="center"/>
    </xf>
    <xf numFmtId="165" fontId="8" fillId="0" borderId="131" xfId="0" applyNumberFormat="1" applyFont="1" applyFill="1" applyBorder="1" applyAlignment="1">
      <alignment horizontal="right" vertical="center"/>
    </xf>
    <xf numFmtId="3" fontId="17" fillId="0" borderId="131" xfId="0" applyNumberFormat="1" applyFont="1" applyFill="1" applyBorder="1" applyAlignment="1">
      <alignment horizontal="center" vertical="center"/>
    </xf>
    <xf numFmtId="165" fontId="17" fillId="0" borderId="132" xfId="11" applyNumberFormat="1" applyFont="1" applyFill="1" applyBorder="1" applyAlignment="1">
      <alignment horizontal="right" vertical="center"/>
    </xf>
    <xf numFmtId="0" fontId="8" fillId="2" borderId="79" xfId="5" applyFont="1" applyFill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8" fillId="0" borderId="7" xfId="5" applyFont="1" applyBorder="1" applyAlignment="1" applyProtection="1">
      <alignment horizontal="center" vertical="center" wrapText="1"/>
      <protection locked="0"/>
    </xf>
    <xf numFmtId="165" fontId="8" fillId="0" borderId="7" xfId="5" applyNumberFormat="1" applyFont="1" applyFill="1" applyBorder="1" applyAlignment="1" applyProtection="1">
      <alignment vertical="center" wrapText="1"/>
      <protection locked="0"/>
    </xf>
    <xf numFmtId="0" fontId="8" fillId="0" borderId="42" xfId="5" applyFont="1" applyBorder="1" applyAlignment="1" applyProtection="1">
      <alignment horizontal="center" vertical="center" wrapText="1"/>
      <protection locked="0"/>
    </xf>
    <xf numFmtId="0" fontId="8" fillId="0" borderId="104" xfId="5" applyFont="1" applyBorder="1" applyAlignment="1" applyProtection="1">
      <alignment horizontal="center" vertical="center" wrapText="1"/>
      <protection locked="0"/>
    </xf>
    <xf numFmtId="165" fontId="9" fillId="0" borderId="40" xfId="5" applyNumberFormat="1" applyFont="1" applyFill="1" applyBorder="1" applyAlignment="1" applyProtection="1">
      <alignment vertical="center"/>
      <protection locked="0"/>
    </xf>
    <xf numFmtId="0" fontId="8" fillId="0" borderId="0" xfId="7" applyFont="1" applyAlignment="1">
      <alignment vertical="center" wrapText="1"/>
    </xf>
    <xf numFmtId="49" fontId="13" fillId="0" borderId="136" xfId="0" applyNumberFormat="1" applyFont="1" applyBorder="1" applyAlignment="1">
      <alignment horizontal="center" vertical="center" wrapText="1"/>
    </xf>
    <xf numFmtId="49" fontId="8" fillId="7" borderId="109" xfId="5" applyNumberFormat="1" applyFont="1" applyFill="1" applyBorder="1" applyAlignment="1">
      <alignment horizontal="center" vertical="center" wrapText="1"/>
    </xf>
    <xf numFmtId="0" fontId="8" fillId="7" borderId="22" xfId="5" applyFont="1" applyFill="1" applyBorder="1" applyAlignment="1">
      <alignment horizontal="center" vertical="center" wrapText="1"/>
    </xf>
    <xf numFmtId="3" fontId="9" fillId="0" borderId="40" xfId="5" applyNumberFormat="1" applyFont="1" applyFill="1" applyBorder="1" applyAlignment="1" applyProtection="1">
      <alignment horizontal="center" vertical="center"/>
      <protection locked="0"/>
    </xf>
    <xf numFmtId="0" fontId="17" fillId="0" borderId="20" xfId="14" applyFont="1" applyFill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9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center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wrapText="1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8" fillId="0" borderId="0" xfId="1" applyFont="1" applyAlignment="1">
      <alignment horizontal="left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9" fillId="0" borderId="0" xfId="1" applyFont="1" applyAlignment="1">
      <alignment horizontal="left" wrapText="1"/>
    </xf>
    <xf numFmtId="49" fontId="8" fillId="0" borderId="0" xfId="1" applyNumberFormat="1" applyFont="1" applyBorder="1" applyAlignment="1">
      <alignment horizontal="left" vertical="center" wrapText="1"/>
    </xf>
    <xf numFmtId="49" fontId="9" fillId="0" borderId="0" xfId="1" applyNumberFormat="1" applyFont="1" applyBorder="1" applyAlignment="1">
      <alignment horizontal="left" vertical="center" wrapText="1"/>
    </xf>
    <xf numFmtId="49" fontId="19" fillId="0" borderId="0" xfId="2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8" fillId="0" borderId="0" xfId="1" applyFont="1" applyAlignment="1">
      <alignment horizontal="left" vertical="top" wrapText="1"/>
    </xf>
    <xf numFmtId="0" fontId="9" fillId="0" borderId="0" xfId="1" applyNumberFormat="1" applyFont="1" applyBorder="1" applyAlignment="1">
      <alignment horizontal="left" vertical="top" wrapText="1"/>
    </xf>
    <xf numFmtId="0" fontId="8" fillId="0" borderId="0" xfId="1" applyNumberFormat="1" applyFont="1" applyBorder="1" applyAlignment="1">
      <alignment horizontal="left" vertical="top" wrapText="1"/>
    </xf>
    <xf numFmtId="0" fontId="10" fillId="0" borderId="0" xfId="1" applyFont="1" applyAlignment="1">
      <alignment horizontal="center" vertical="center" wrapText="1"/>
    </xf>
    <xf numFmtId="0" fontId="18" fillId="0" borderId="0" xfId="1" applyFont="1" applyFill="1" applyAlignment="1">
      <alignment horizontal="center" wrapText="1"/>
    </xf>
    <xf numFmtId="49" fontId="21" fillId="5" borderId="31" xfId="5" applyNumberFormat="1" applyFont="1" applyFill="1" applyBorder="1" applyAlignment="1">
      <alignment horizontal="left" vertical="center" wrapText="1"/>
    </xf>
    <xf numFmtId="49" fontId="21" fillId="5" borderId="29" xfId="5" applyNumberFormat="1" applyFont="1" applyFill="1" applyBorder="1" applyAlignment="1">
      <alignment horizontal="left" vertical="center" wrapText="1"/>
    </xf>
    <xf numFmtId="49" fontId="9" fillId="8" borderId="85" xfId="5" applyNumberFormat="1" applyFont="1" applyFill="1" applyBorder="1" applyAlignment="1">
      <alignment horizontal="left" vertical="center" wrapText="1"/>
    </xf>
    <xf numFmtId="49" fontId="9" fillId="8" borderId="35" xfId="5" applyNumberFormat="1" applyFont="1" applyFill="1" applyBorder="1" applyAlignment="1">
      <alignment horizontal="left" vertical="center" wrapText="1"/>
    </xf>
    <xf numFmtId="0" fontId="1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left" wrapText="1"/>
      <protection locked="0"/>
    </xf>
    <xf numFmtId="0" fontId="9" fillId="0" borderId="0" xfId="1" applyNumberFormat="1" applyFont="1" applyAlignment="1" applyProtection="1">
      <alignment horizontal="left" vertical="top" wrapText="1"/>
      <protection locked="0"/>
    </xf>
    <xf numFmtId="49" fontId="8" fillId="4" borderId="4" xfId="5" applyNumberFormat="1" applyFont="1" applyFill="1" applyBorder="1" applyAlignment="1">
      <alignment horizontal="center" vertical="center" wrapText="1"/>
    </xf>
    <xf numFmtId="49" fontId="8" fillId="4" borderId="5" xfId="5" applyNumberFormat="1" applyFont="1" applyFill="1" applyBorder="1" applyAlignment="1">
      <alignment horizontal="center" vertical="center" wrapText="1"/>
    </xf>
    <xf numFmtId="49" fontId="9" fillId="4" borderId="32" xfId="5" applyNumberFormat="1" applyFont="1" applyFill="1" applyBorder="1" applyAlignment="1">
      <alignment horizontal="left" vertical="top" wrapText="1"/>
    </xf>
    <xf numFmtId="49" fontId="9" fillId="4" borderId="33" xfId="5" applyNumberFormat="1" applyFont="1" applyFill="1" applyBorder="1" applyAlignment="1">
      <alignment horizontal="left" vertical="top" wrapText="1"/>
    </xf>
    <xf numFmtId="49" fontId="18" fillId="4" borderId="30" xfId="5" applyNumberFormat="1" applyFont="1" applyFill="1" applyBorder="1" applyAlignment="1">
      <alignment horizontal="left" vertical="center" wrapText="1"/>
    </xf>
    <xf numFmtId="49" fontId="18" fillId="4" borderId="3" xfId="5" applyNumberFormat="1" applyFont="1" applyFill="1" applyBorder="1" applyAlignment="1">
      <alignment horizontal="left" vertical="center" wrapText="1"/>
    </xf>
    <xf numFmtId="49" fontId="18" fillId="4" borderId="39" xfId="5" applyNumberFormat="1" applyFont="1" applyFill="1" applyBorder="1" applyAlignment="1">
      <alignment horizontal="left" vertical="center" wrapText="1"/>
    </xf>
    <xf numFmtId="49" fontId="18" fillId="4" borderId="0" xfId="5" applyNumberFormat="1" applyFont="1" applyFill="1" applyBorder="1" applyAlignment="1">
      <alignment horizontal="left" vertical="center" wrapText="1"/>
    </xf>
    <xf numFmtId="49" fontId="9" fillId="8" borderId="110" xfId="5" applyNumberFormat="1" applyFont="1" applyFill="1" applyBorder="1" applyAlignment="1">
      <alignment horizontal="left" vertical="center" wrapText="1"/>
    </xf>
    <xf numFmtId="49" fontId="9" fillId="8" borderId="117" xfId="5" applyNumberFormat="1" applyFont="1" applyFill="1" applyBorder="1" applyAlignment="1">
      <alignment horizontal="left" vertical="center" wrapText="1"/>
    </xf>
    <xf numFmtId="0" fontId="8" fillId="0" borderId="0" xfId="1" applyFont="1" applyBorder="1" applyAlignment="1" applyProtection="1">
      <alignment horizontal="left" vertical="center" wrapText="1"/>
      <protection locked="0"/>
    </xf>
    <xf numFmtId="0" fontId="8" fillId="0" borderId="10" xfId="7" applyFont="1" applyBorder="1" applyAlignment="1">
      <alignment horizontal="center" vertical="top" wrapText="1"/>
    </xf>
    <xf numFmtId="0" fontId="8" fillId="0" borderId="0" xfId="7" applyFont="1" applyBorder="1" applyAlignment="1">
      <alignment horizontal="center" vertical="top" wrapText="1"/>
    </xf>
    <xf numFmtId="0" fontId="8" fillId="0" borderId="0" xfId="1" applyFont="1" applyBorder="1" applyAlignment="1" applyProtection="1">
      <alignment horizontal="left"/>
      <protection locked="0"/>
    </xf>
    <xf numFmtId="0" fontId="17" fillId="0" borderId="0" xfId="3" applyFont="1" applyAlignment="1">
      <alignment horizontal="left" vertical="center" wrapText="1"/>
    </xf>
    <xf numFmtId="0" fontId="8" fillId="0" borderId="0" xfId="1" applyFont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/>
      <protection locked="0"/>
    </xf>
    <xf numFmtId="49" fontId="9" fillId="7" borderId="85" xfId="5" applyNumberFormat="1" applyFont="1" applyFill="1" applyBorder="1" applyAlignment="1">
      <alignment horizontal="left" vertical="center" wrapText="1"/>
    </xf>
    <xf numFmtId="49" fontId="9" fillId="7" borderId="35" xfId="5" applyNumberFormat="1" applyFont="1" applyFill="1" applyBorder="1" applyAlignment="1">
      <alignment horizontal="left" vertical="center" wrapText="1"/>
    </xf>
    <xf numFmtId="49" fontId="9" fillId="7" borderId="110" xfId="5" applyNumberFormat="1" applyFont="1" applyFill="1" applyBorder="1" applyAlignment="1">
      <alignment horizontal="left" vertical="center" wrapText="1"/>
    </xf>
    <xf numFmtId="49" fontId="9" fillId="7" borderId="117" xfId="5" applyNumberFormat="1" applyFont="1" applyFill="1" applyBorder="1" applyAlignment="1">
      <alignment horizontal="left" vertical="center" wrapText="1"/>
    </xf>
    <xf numFmtId="49" fontId="21" fillId="5" borderId="28" xfId="5" applyNumberFormat="1" applyFont="1" applyFill="1" applyBorder="1" applyAlignment="1">
      <alignment horizontal="left" vertical="center" wrapText="1"/>
    </xf>
    <xf numFmtId="0" fontId="8" fillId="0" borderId="42" xfId="5" applyFont="1" applyFill="1" applyBorder="1" applyAlignment="1" applyProtection="1">
      <alignment horizontal="left" vertical="center" wrapText="1"/>
      <protection locked="0"/>
    </xf>
    <xf numFmtId="0" fontId="8" fillId="0" borderId="94" xfId="5" applyFont="1" applyFill="1" applyBorder="1" applyAlignment="1" applyProtection="1">
      <alignment horizontal="left" vertical="center" wrapText="1"/>
      <protection locked="0"/>
    </xf>
    <xf numFmtId="0" fontId="9" fillId="0" borderId="3" xfId="5" applyFont="1" applyBorder="1" applyAlignment="1" applyProtection="1">
      <alignment horizontal="right" vertical="center"/>
      <protection locked="0"/>
    </xf>
    <xf numFmtId="0" fontId="8" fillId="0" borderId="92" xfId="5" applyFont="1" applyFill="1" applyBorder="1" applyAlignment="1" applyProtection="1">
      <alignment horizontal="left" vertical="center" wrapText="1"/>
      <protection locked="0"/>
    </xf>
    <xf numFmtId="0" fontId="8" fillId="0" borderId="93" xfId="5" applyFont="1" applyFill="1" applyBorder="1" applyAlignment="1" applyProtection="1">
      <alignment horizontal="left" vertical="center" wrapText="1"/>
      <protection locked="0"/>
    </xf>
    <xf numFmtId="0" fontId="8" fillId="2" borderId="64" xfId="5" applyFont="1" applyFill="1" applyBorder="1" applyAlignment="1" applyProtection="1">
      <alignment horizontal="center" vertical="center" wrapText="1"/>
      <protection locked="0"/>
    </xf>
    <xf numFmtId="0" fontId="8" fillId="2" borderId="79" xfId="5" applyFont="1" applyFill="1" applyBorder="1" applyAlignment="1" applyProtection="1">
      <alignment horizontal="center" vertical="center" wrapText="1"/>
      <protection locked="0"/>
    </xf>
    <xf numFmtId="0" fontId="8" fillId="0" borderId="0" xfId="5" applyFont="1" applyAlignment="1" applyProtection="1">
      <alignment horizontal="left"/>
      <protection locked="0"/>
    </xf>
    <xf numFmtId="0" fontId="8" fillId="0" borderId="0" xfId="5" applyFont="1" applyAlignment="1" applyProtection="1">
      <alignment horizontal="left" wrapText="1"/>
      <protection locked="0"/>
    </xf>
    <xf numFmtId="0" fontId="9" fillId="0" borderId="11" xfId="5" applyFont="1" applyBorder="1" applyAlignment="1" applyProtection="1">
      <alignment horizontal="center" vertical="top" wrapText="1"/>
      <protection locked="0"/>
    </xf>
    <xf numFmtId="0" fontId="9" fillId="0" borderId="54" xfId="5" applyFont="1" applyBorder="1" applyAlignment="1" applyProtection="1">
      <alignment horizontal="center" vertical="top" wrapText="1"/>
      <protection locked="0"/>
    </xf>
    <xf numFmtId="0" fontId="9" fillId="0" borderId="89" xfId="5" applyFont="1" applyBorder="1" applyAlignment="1" applyProtection="1">
      <alignment horizontal="left" vertical="center" wrapText="1"/>
      <protection locked="0"/>
    </xf>
    <xf numFmtId="0" fontId="22" fillId="0" borderId="0" xfId="5" applyFont="1" applyAlignment="1" applyProtection="1">
      <alignment horizontal="center" vertical="center" wrapText="1"/>
      <protection locked="0"/>
    </xf>
    <xf numFmtId="0" fontId="9" fillId="0" borderId="67" xfId="5" applyFont="1" applyBorder="1" applyAlignment="1" applyProtection="1">
      <alignment horizontal="center" vertical="center" wrapText="1"/>
      <protection locked="0"/>
    </xf>
    <xf numFmtId="0" fontId="9" fillId="0" borderId="36" xfId="5" applyFont="1" applyBorder="1" applyAlignment="1" applyProtection="1">
      <alignment horizontal="center" vertical="center" wrapText="1"/>
      <protection locked="0"/>
    </xf>
    <xf numFmtId="0" fontId="9" fillId="0" borderId="37" xfId="5" applyFont="1" applyBorder="1" applyAlignment="1" applyProtection="1">
      <alignment horizontal="center" vertical="center" wrapText="1"/>
      <protection locked="0"/>
    </xf>
    <xf numFmtId="0" fontId="9" fillId="0" borderId="60" xfId="5" applyFont="1" applyBorder="1" applyAlignment="1" applyProtection="1">
      <alignment horizontal="center" vertical="top" wrapText="1"/>
      <protection locked="0"/>
    </xf>
    <xf numFmtId="0" fontId="9" fillId="0" borderId="95" xfId="5" applyFont="1" applyBorder="1" applyAlignment="1" applyProtection="1">
      <alignment horizontal="center" vertical="top" wrapText="1"/>
      <protection locked="0"/>
    </xf>
    <xf numFmtId="0" fontId="9" fillId="0" borderId="47" xfId="5" applyFont="1" applyBorder="1" applyAlignment="1" applyProtection="1">
      <alignment horizontal="center" vertical="top" wrapText="1"/>
      <protection locked="0"/>
    </xf>
    <xf numFmtId="0" fontId="9" fillId="0" borderId="61" xfId="5" applyFont="1" applyBorder="1" applyAlignment="1" applyProtection="1">
      <alignment horizontal="center" vertical="top" wrapText="1"/>
      <protection locked="0"/>
    </xf>
    <xf numFmtId="0" fontId="9" fillId="0" borderId="13" xfId="5" applyFont="1" applyBorder="1" applyAlignment="1" applyProtection="1">
      <alignment horizontal="left" vertical="top" wrapText="1"/>
      <protection locked="0"/>
    </xf>
    <xf numFmtId="0" fontId="9" fillId="0" borderId="68" xfId="5" applyFont="1" applyBorder="1" applyAlignment="1" applyProtection="1">
      <alignment horizontal="left" vertical="top" wrapText="1"/>
      <protection locked="0"/>
    </xf>
    <xf numFmtId="0" fontId="9" fillId="0" borderId="90" xfId="5" applyFont="1" applyBorder="1" applyAlignment="1" applyProtection="1">
      <alignment horizontal="left" vertical="top" wrapText="1"/>
      <protection locked="0"/>
    </xf>
    <xf numFmtId="0" fontId="9" fillId="0" borderId="91" xfId="5" applyFont="1" applyBorder="1" applyAlignment="1" applyProtection="1">
      <alignment horizontal="left" vertical="top" wrapText="1"/>
      <protection locked="0"/>
    </xf>
    <xf numFmtId="0" fontId="9" fillId="0" borderId="3" xfId="5" applyFont="1" applyBorder="1" applyAlignment="1" applyProtection="1">
      <alignment horizontal="center" vertical="center" wrapText="1"/>
      <protection locked="0"/>
    </xf>
    <xf numFmtId="0" fontId="21" fillId="0" borderId="124" xfId="9" applyFont="1" applyBorder="1" applyAlignment="1">
      <alignment horizontal="right" vertical="center"/>
    </xf>
    <xf numFmtId="0" fontId="21" fillId="0" borderId="50" xfId="9" applyFont="1" applyBorder="1" applyAlignment="1">
      <alignment horizontal="right" vertical="center"/>
    </xf>
    <xf numFmtId="0" fontId="21" fillId="0" borderId="125" xfId="9" applyFont="1" applyBorder="1" applyAlignment="1">
      <alignment horizontal="right" vertical="center"/>
    </xf>
    <xf numFmtId="0" fontId="8" fillId="0" borderId="0" xfId="9" applyFont="1" applyAlignment="1">
      <alignment horizontal="left" wrapText="1"/>
    </xf>
    <xf numFmtId="0" fontId="9" fillId="0" borderId="0" xfId="9" applyNumberFormat="1" applyFont="1" applyAlignment="1">
      <alignment horizontal="left" vertical="top" wrapText="1"/>
    </xf>
    <xf numFmtId="0" fontId="9" fillId="0" borderId="0" xfId="9" applyFont="1" applyAlignment="1">
      <alignment horizontal="center" vertical="center" wrapText="1"/>
    </xf>
    <xf numFmtId="49" fontId="17" fillId="0" borderId="0" xfId="3" applyNumberFormat="1" applyFont="1" applyAlignment="1">
      <alignment horizontal="left" wrapText="1"/>
    </xf>
    <xf numFmtId="0" fontId="21" fillId="0" borderId="0" xfId="3" applyNumberFormat="1" applyFont="1" applyBorder="1" applyAlignment="1">
      <alignment horizontal="left" vertical="top" wrapText="1"/>
    </xf>
    <xf numFmtId="0" fontId="9" fillId="0" borderId="107" xfId="9" applyFont="1" applyBorder="1" applyAlignment="1">
      <alignment horizontal="left" vertical="center" wrapText="1"/>
    </xf>
    <xf numFmtId="0" fontId="8" fillId="0" borderId="107" xfId="9" applyNumberFormat="1" applyFont="1" applyBorder="1" applyAlignment="1">
      <alignment horizontal="left" vertical="center" wrapText="1"/>
    </xf>
    <xf numFmtId="0" fontId="12" fillId="0" borderId="0" xfId="9" applyFont="1" applyAlignment="1">
      <alignment horizontal="left" vertical="center" wrapText="1"/>
    </xf>
    <xf numFmtId="0" fontId="8" fillId="0" borderId="3" xfId="9" applyFont="1" applyBorder="1" applyAlignment="1">
      <alignment horizontal="left" wrapText="1"/>
    </xf>
    <xf numFmtId="0" fontId="21" fillId="0" borderId="40" xfId="9" applyFont="1" applyBorder="1" applyAlignment="1">
      <alignment horizontal="left" vertical="center" wrapText="1"/>
    </xf>
    <xf numFmtId="0" fontId="9" fillId="0" borderId="40" xfId="9" applyFont="1" applyBorder="1" applyAlignment="1">
      <alignment horizontal="left" vertical="center" wrapText="1"/>
    </xf>
    <xf numFmtId="0" fontId="12" fillId="0" borderId="0" xfId="9" applyFont="1" applyAlignment="1">
      <alignment horizontal="left"/>
    </xf>
    <xf numFmtId="0" fontId="21" fillId="0" borderId="124" xfId="14" applyFont="1" applyBorder="1" applyAlignment="1">
      <alignment horizontal="right" vertical="center"/>
    </xf>
    <xf numFmtId="0" fontId="21" fillId="0" borderId="50" xfId="14" applyFont="1" applyBorder="1" applyAlignment="1">
      <alignment horizontal="right" vertical="center"/>
    </xf>
    <xf numFmtId="0" fontId="21" fillId="0" borderId="125" xfId="14" applyFont="1" applyBorder="1" applyAlignment="1">
      <alignment horizontal="right" vertical="center"/>
    </xf>
    <xf numFmtId="0" fontId="21" fillId="0" borderId="30" xfId="14" applyFont="1" applyBorder="1" applyAlignment="1">
      <alignment horizontal="left" vertical="center"/>
    </xf>
    <xf numFmtId="0" fontId="21" fillId="0" borderId="3" xfId="14" applyFont="1" applyBorder="1" applyAlignment="1">
      <alignment horizontal="left" vertical="center"/>
    </xf>
    <xf numFmtId="0" fontId="21" fillId="0" borderId="40" xfId="14" applyFont="1" applyBorder="1" applyAlignment="1">
      <alignment horizontal="left" vertical="center" wrapText="1"/>
    </xf>
    <xf numFmtId="0" fontId="9" fillId="0" borderId="40" xfId="14" applyFont="1" applyBorder="1" applyAlignment="1">
      <alignment horizontal="left" vertical="center" wrapText="1"/>
    </xf>
    <xf numFmtId="0" fontId="9" fillId="0" borderId="107" xfId="14" applyFont="1" applyBorder="1" applyAlignment="1">
      <alignment horizontal="left" vertical="center" wrapText="1"/>
    </xf>
    <xf numFmtId="0" fontId="8" fillId="0" borderId="107" xfId="14" applyNumberFormat="1" applyFont="1" applyBorder="1" applyAlignment="1">
      <alignment horizontal="left" vertical="center" wrapText="1"/>
    </xf>
    <xf numFmtId="3" fontId="17" fillId="0" borderId="25" xfId="14" applyNumberFormat="1" applyFont="1" applyFill="1" applyBorder="1" applyAlignment="1">
      <alignment horizontal="left" vertical="center"/>
    </xf>
    <xf numFmtId="3" fontId="17" fillId="0" borderId="135" xfId="14" applyNumberFormat="1" applyFont="1" applyFill="1" applyBorder="1" applyAlignment="1">
      <alignment horizontal="left" vertical="center"/>
    </xf>
    <xf numFmtId="3" fontId="17" fillId="0" borderId="134" xfId="14" applyNumberFormat="1" applyFont="1" applyFill="1" applyBorder="1" applyAlignment="1">
      <alignment horizontal="left" vertical="center"/>
    </xf>
    <xf numFmtId="0" fontId="9" fillId="0" borderId="107" xfId="14" applyFont="1" applyBorder="1" applyAlignment="1">
      <alignment horizontal="right" vertical="center" wrapText="1"/>
    </xf>
    <xf numFmtId="0" fontId="8" fillId="0" borderId="0" xfId="14" applyFont="1" applyAlignment="1">
      <alignment horizontal="left" wrapText="1"/>
    </xf>
    <xf numFmtId="0" fontId="9" fillId="0" borderId="0" xfId="14" applyNumberFormat="1" applyFont="1" applyAlignment="1">
      <alignment horizontal="left" vertical="top" wrapText="1"/>
    </xf>
    <xf numFmtId="0" fontId="9" fillId="0" borderId="0" xfId="14" applyFont="1" applyAlignment="1">
      <alignment horizontal="center" vertical="center" wrapText="1"/>
    </xf>
    <xf numFmtId="0" fontId="17" fillId="0" borderId="0" xfId="3" applyNumberFormat="1" applyFont="1" applyAlignment="1">
      <alignment horizontal="left" wrapText="1"/>
    </xf>
    <xf numFmtId="0" fontId="21" fillId="0" borderId="40" xfId="12" applyFont="1" applyBorder="1" applyAlignment="1">
      <alignment horizontal="left" vertical="center" wrapText="1"/>
    </xf>
    <xf numFmtId="0" fontId="9" fillId="0" borderId="40" xfId="12" applyFont="1" applyBorder="1" applyAlignment="1">
      <alignment horizontal="left" vertical="center" wrapText="1"/>
    </xf>
    <xf numFmtId="0" fontId="9" fillId="0" borderId="107" xfId="12" applyFont="1" applyBorder="1" applyAlignment="1">
      <alignment horizontal="left" vertical="center" wrapText="1"/>
    </xf>
    <xf numFmtId="0" fontId="8" fillId="0" borderId="107" xfId="12" applyNumberFormat="1" applyFont="1" applyBorder="1" applyAlignment="1">
      <alignment horizontal="left" vertical="center" wrapText="1"/>
    </xf>
    <xf numFmtId="0" fontId="21" fillId="0" borderId="124" xfId="12" applyFont="1" applyBorder="1" applyAlignment="1">
      <alignment horizontal="right" vertical="center"/>
    </xf>
    <xf numFmtId="0" fontId="21" fillId="0" borderId="50" xfId="12" applyFont="1" applyBorder="1" applyAlignment="1">
      <alignment horizontal="right" vertical="center"/>
    </xf>
    <xf numFmtId="0" fontId="21" fillId="0" borderId="125" xfId="12" applyFont="1" applyBorder="1" applyAlignment="1">
      <alignment horizontal="right" vertical="center"/>
    </xf>
    <xf numFmtId="0" fontId="8" fillId="0" borderId="3" xfId="12" applyFont="1" applyBorder="1" applyAlignment="1">
      <alignment horizontal="left" wrapText="1"/>
    </xf>
    <xf numFmtId="0" fontId="8" fillId="0" borderId="0" xfId="12" applyFont="1" applyAlignment="1">
      <alignment horizontal="left" wrapText="1"/>
    </xf>
    <xf numFmtId="0" fontId="9" fillId="0" borderId="0" xfId="12" applyNumberFormat="1" applyFont="1" applyAlignment="1">
      <alignment horizontal="left" vertical="top" wrapText="1"/>
    </xf>
    <xf numFmtId="0" fontId="9" fillId="0" borderId="0" xfId="12" applyFont="1" applyAlignment="1">
      <alignment horizontal="center" vertical="center" wrapText="1"/>
    </xf>
    <xf numFmtId="0" fontId="9" fillId="0" borderId="49" xfId="12" applyFont="1" applyBorder="1" applyAlignment="1">
      <alignment horizontal="left" vertical="center" wrapText="1"/>
    </xf>
    <xf numFmtId="0" fontId="9" fillId="0" borderId="50" xfId="12" applyFont="1" applyBorder="1" applyAlignment="1">
      <alignment horizontal="left" vertical="center" wrapText="1"/>
    </xf>
    <xf numFmtId="0" fontId="9" fillId="0" borderId="51" xfId="12" applyFont="1" applyBorder="1" applyAlignment="1">
      <alignment horizontal="left" vertical="center" wrapText="1"/>
    </xf>
    <xf numFmtId="0" fontId="21" fillId="0" borderId="49" xfId="12" applyFont="1" applyBorder="1" applyAlignment="1">
      <alignment horizontal="left" vertical="center" wrapText="1"/>
    </xf>
    <xf numFmtId="0" fontId="21" fillId="0" borderId="50" xfId="12" applyFont="1" applyBorder="1" applyAlignment="1">
      <alignment horizontal="left" vertical="center" wrapText="1"/>
    </xf>
    <xf numFmtId="0" fontId="21" fillId="0" borderId="51" xfId="12" applyFont="1" applyBorder="1" applyAlignment="1">
      <alignment horizontal="left" vertical="center" wrapText="1"/>
    </xf>
    <xf numFmtId="0" fontId="17" fillId="0" borderId="3" xfId="11" applyFont="1" applyFill="1" applyBorder="1" applyAlignment="1">
      <alignment horizontal="center" vertical="center"/>
    </xf>
    <xf numFmtId="0" fontId="9" fillId="0" borderId="89" xfId="12" applyFont="1" applyFill="1" applyBorder="1" applyAlignment="1">
      <alignment horizontal="left" vertical="center" wrapText="1"/>
    </xf>
    <xf numFmtId="49" fontId="8" fillId="0" borderId="89" xfId="12" applyNumberFormat="1" applyFont="1" applyFill="1" applyBorder="1" applyAlignment="1">
      <alignment horizontal="left" vertical="center" wrapText="1"/>
    </xf>
    <xf numFmtId="0" fontId="8" fillId="0" borderId="89" xfId="12" applyNumberFormat="1" applyFont="1" applyFill="1" applyBorder="1" applyAlignment="1">
      <alignment horizontal="left" vertical="center" wrapText="1"/>
    </xf>
    <xf numFmtId="0" fontId="8" fillId="0" borderId="3" xfId="12" applyFont="1" applyBorder="1" applyAlignment="1">
      <alignment horizontal="center" wrapText="1"/>
    </xf>
    <xf numFmtId="0" fontId="9" fillId="0" borderId="107" xfId="12" applyFont="1" applyFill="1" applyBorder="1" applyAlignment="1">
      <alignment horizontal="left" vertical="center" wrapText="1"/>
    </xf>
    <xf numFmtId="49" fontId="8" fillId="0" borderId="107" xfId="12" applyNumberFormat="1" applyFont="1" applyFill="1" applyBorder="1" applyAlignment="1">
      <alignment horizontal="left" vertical="center" wrapText="1"/>
    </xf>
    <xf numFmtId="0" fontId="8" fillId="0" borderId="107" xfId="12" applyNumberFormat="1" applyFont="1" applyFill="1" applyBorder="1" applyAlignment="1">
      <alignment horizontal="left" vertical="center" wrapText="1"/>
    </xf>
    <xf numFmtId="0" fontId="17" fillId="3" borderId="3" xfId="11" applyFont="1" applyFill="1" applyBorder="1" applyAlignment="1">
      <alignment horizontal="center" vertical="center" wrapText="1"/>
    </xf>
    <xf numFmtId="0" fontId="17" fillId="0" borderId="0" xfId="3" applyNumberFormat="1" applyFont="1" applyFill="1" applyAlignment="1">
      <alignment horizontal="left" wrapText="1"/>
    </xf>
    <xf numFmtId="0" fontId="21" fillId="0" borderId="0" xfId="3" applyNumberFormat="1" applyFont="1" applyFill="1" applyBorder="1" applyAlignment="1">
      <alignment horizontal="left" vertical="top" wrapText="1"/>
    </xf>
    <xf numFmtId="0" fontId="20" fillId="0" borderId="0" xfId="1" applyFont="1" applyAlignment="1">
      <alignment horizontal="left" vertical="top" wrapText="1"/>
    </xf>
    <xf numFmtId="0" fontId="18" fillId="0" borderId="0" xfId="1" applyFont="1" applyAlignment="1">
      <alignment horizontal="center" wrapText="1"/>
    </xf>
    <xf numFmtId="0" fontId="20" fillId="0" borderId="0" xfId="1" applyFont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top" wrapText="1"/>
    </xf>
    <xf numFmtId="14" fontId="8" fillId="0" borderId="0" xfId="1" applyNumberFormat="1" applyFont="1" applyBorder="1" applyAlignment="1">
      <alignment horizontal="center" wrapText="1"/>
    </xf>
  </cellXfs>
  <cellStyles count="15">
    <cellStyle name="Hypertextové prepojenie" xfId="2" builtinId="8"/>
    <cellStyle name="Normálna" xfId="0" builtinId="0"/>
    <cellStyle name="Normálna 2" xfId="1"/>
    <cellStyle name="Normálna 2 2" xfId="7"/>
    <cellStyle name="Normálna 3" xfId="4"/>
    <cellStyle name="Normálna 4" xfId="5"/>
    <cellStyle name="Normálna 5" xfId="8"/>
    <cellStyle name="Normálne 2" xfId="9"/>
    <cellStyle name="normálne 2 2" xfId="3"/>
    <cellStyle name="Normálne 2 3" xfId="13"/>
    <cellStyle name="Normálne 3" xfId="12"/>
    <cellStyle name="Normálne 4" xfId="6"/>
    <cellStyle name="normálne 4 2" xfId="10"/>
    <cellStyle name="Normálne 5" xfId="14"/>
    <cellStyle name="normální_List1" xfId="11"/>
  </cellStyles>
  <dxfs count="11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97D3"/>
      <color rgb="FFC2D69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ODDELENIE%20VO\01.%20S&#250;&#357;a&#382;e\2020\02.%20Oddelenie%20VO\01.%20Prebiehaj&#250;ce\01.%20Magda\014_+105_2020%20Chirurgick&#253;%20&#353;ijac&#237;%20materi&#225;l%20so%20&#353;peci&#225;lnou%20&#250;pravou\02.%20Pr&#237;prava\03.%20PTK\01.%20Odoslan&#225;%20PTK\PT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1.%20Magda/105_Chirurgick&#253;%20&#353;ijac&#237;%20materi&#225;l/Pr&#237;lohy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predmetu zákazky"/>
      <sheetName val="Príloha č. 1 - časť 1"/>
      <sheetName val="Príloha č. 1 - časť 2"/>
      <sheetName val="Príloha č. 1 - časť 3"/>
      <sheetName val="Príloha č. 1 - časť 4"/>
      <sheetName val="Príloha č. 1 - časť 5"/>
      <sheetName val="Príloha č. 2 - časť 1"/>
      <sheetName val="Príloha č. 2 - časť 2"/>
      <sheetName val="Príloha č. 2 - časť 3"/>
      <sheetName val="Príloha č. 2 - časť 4"/>
      <sheetName val="Príloha č. 2 - časť 5"/>
    </sheetNames>
    <sheetDataSet>
      <sheetData sheetId="0"/>
      <sheetData sheetId="1">
        <row r="6">
          <cell r="A6" t="str">
            <v>Chirurgický šijací materiál skupiny A</v>
          </cell>
          <cell r="B6"/>
          <cell r="C6"/>
          <cell r="D6"/>
        </row>
      </sheetData>
      <sheetData sheetId="2">
        <row r="6">
          <cell r="A6" t="str">
            <v>Chirurgický šijací materiál skupiny B</v>
          </cell>
          <cell r="B6"/>
          <cell r="C6"/>
          <cell r="D6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 - bez subdod."/>
      <sheetName val="Príloha č. 3"/>
      <sheetName val="Príloha č. 4"/>
      <sheetName val="Príloha č. 5 - časť 1"/>
      <sheetName val="Príloha č. 6 - časť 1"/>
      <sheetName val="Príloha č. 7 - časť 1"/>
      <sheetName val="Príloha č. 5 - časť 2"/>
      <sheetName val="Príloha č. 6 - časť 2"/>
      <sheetName val="Príloha č. 7 - časť 2"/>
      <sheetName val="Príloha č. 5 - časť 3"/>
      <sheetName val="Príloha č. 6 - časť 3"/>
      <sheetName val="Príloha č. 7 - časť 3"/>
      <sheetName val="Príloha č. 5 - časť 4"/>
      <sheetName val="Príloha č. 6 - časť 4"/>
      <sheetName val="Príloha č. 7 - časť 4"/>
      <sheetName val="Príloha č. 6 - časť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Časť č. 2</v>
          </cell>
          <cell r="B5">
            <v>0</v>
          </cell>
        </row>
        <row r="105">
          <cell r="B105" t="str">
            <v>Chirurgický šijací materiál kategórie B3</v>
          </cell>
        </row>
      </sheetData>
      <sheetData sheetId="9"/>
      <sheetData sheetId="10"/>
      <sheetData sheetId="11">
        <row r="5">
          <cell r="A5" t="str">
            <v>Časť č. 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490" t="s">
        <v>6</v>
      </c>
      <c r="B1" s="490"/>
    </row>
    <row r="2" spans="1:10" ht="30" customHeight="1" x14ac:dyDescent="0.2">
      <c r="A2" s="491" t="s">
        <v>78</v>
      </c>
      <c r="B2" s="491"/>
      <c r="C2" s="491"/>
      <c r="D2" s="491"/>
    </row>
    <row r="3" spans="1:10" ht="24.95" customHeight="1" x14ac:dyDescent="0.2">
      <c r="A3" s="492"/>
      <c r="B3" s="492"/>
      <c r="C3" s="492"/>
    </row>
    <row r="4" spans="1:10" ht="14.25" x14ac:dyDescent="0.2">
      <c r="A4" s="493" t="s">
        <v>7</v>
      </c>
      <c r="B4" s="493"/>
      <c r="C4" s="493"/>
      <c r="D4" s="493"/>
      <c r="E4" s="2"/>
      <c r="F4" s="2"/>
      <c r="G4" s="2"/>
      <c r="H4" s="2"/>
      <c r="I4" s="2"/>
      <c r="J4" s="2"/>
    </row>
    <row r="6" spans="1:10" s="3" customFormat="1" ht="15" customHeight="1" x14ac:dyDescent="0.25">
      <c r="A6" s="494" t="s">
        <v>8</v>
      </c>
      <c r="B6" s="494"/>
      <c r="C6" s="495"/>
      <c r="D6" s="495"/>
      <c r="F6" s="4"/>
    </row>
    <row r="7" spans="1:10" s="3" customFormat="1" ht="15" customHeight="1" x14ac:dyDescent="0.25">
      <c r="A7" s="494" t="s">
        <v>9</v>
      </c>
      <c r="B7" s="494"/>
      <c r="C7" s="496"/>
      <c r="D7" s="496"/>
    </row>
    <row r="8" spans="1:10" s="3" customFormat="1" ht="15" customHeight="1" x14ac:dyDescent="0.25">
      <c r="A8" s="494" t="s">
        <v>10</v>
      </c>
      <c r="B8" s="494"/>
      <c r="C8" s="496"/>
      <c r="D8" s="496"/>
    </row>
    <row r="9" spans="1:10" s="3" customFormat="1" ht="15" customHeight="1" x14ac:dyDescent="0.25">
      <c r="A9" s="494" t="s">
        <v>11</v>
      </c>
      <c r="B9" s="494"/>
      <c r="C9" s="496"/>
      <c r="D9" s="496"/>
    </row>
    <row r="10" spans="1:10" x14ac:dyDescent="0.2">
      <c r="A10" s="5"/>
      <c r="B10" s="5"/>
      <c r="C10" s="5"/>
    </row>
    <row r="11" spans="1:10" x14ac:dyDescent="0.2">
      <c r="A11" s="497" t="s">
        <v>12</v>
      </c>
      <c r="B11" s="497"/>
      <c r="C11" s="497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494" t="s">
        <v>13</v>
      </c>
      <c r="B12" s="494"/>
      <c r="C12" s="496"/>
      <c r="D12" s="496"/>
    </row>
    <row r="13" spans="1:10" s="3" customFormat="1" ht="15" customHeight="1" x14ac:dyDescent="0.25">
      <c r="A13" s="494" t="s">
        <v>14</v>
      </c>
      <c r="B13" s="494"/>
      <c r="C13" s="496"/>
      <c r="D13" s="496"/>
    </row>
    <row r="14" spans="1:10" s="3" customFormat="1" ht="15" customHeight="1" x14ac:dyDescent="0.25">
      <c r="A14" s="494" t="s">
        <v>15</v>
      </c>
      <c r="B14" s="494"/>
      <c r="C14" s="496"/>
      <c r="D14" s="496"/>
    </row>
    <row r="15" spans="1:10" x14ac:dyDescent="0.2">
      <c r="A15" s="5"/>
      <c r="B15" s="5"/>
      <c r="C15" s="5"/>
    </row>
    <row r="16" spans="1:10" x14ac:dyDescent="0.2">
      <c r="A16" s="497" t="s">
        <v>16</v>
      </c>
      <c r="B16" s="497"/>
      <c r="C16" s="497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494" t="s">
        <v>13</v>
      </c>
      <c r="B17" s="494"/>
      <c r="C17" s="499"/>
      <c r="D17" s="499"/>
    </row>
    <row r="18" spans="1:5" s="3" customFormat="1" ht="15" customHeight="1" x14ac:dyDescent="0.25">
      <c r="A18" s="494" t="s">
        <v>17</v>
      </c>
      <c r="B18" s="494"/>
      <c r="C18" s="498"/>
      <c r="D18" s="498"/>
    </row>
    <row r="19" spans="1:5" s="3" customFormat="1" ht="15" customHeight="1" x14ac:dyDescent="0.25">
      <c r="A19" s="494" t="s">
        <v>15</v>
      </c>
      <c r="B19" s="494"/>
      <c r="C19" s="500"/>
      <c r="D19" s="500"/>
    </row>
    <row r="20" spans="1:5" x14ac:dyDescent="0.2">
      <c r="B20" s="490"/>
      <c r="C20" s="490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18</v>
      </c>
      <c r="B23" s="7"/>
      <c r="C23" s="8"/>
    </row>
    <row r="24" spans="1:5" s="3" customFormat="1" x14ac:dyDescent="0.25">
      <c r="A24" s="3" t="s">
        <v>19</v>
      </c>
      <c r="B24" s="9"/>
      <c r="C24" s="8"/>
    </row>
    <row r="26" spans="1:5" ht="15" customHeight="1" x14ac:dyDescent="0.2">
      <c r="D26" s="10"/>
    </row>
    <row r="27" spans="1:5" ht="45" customHeight="1" x14ac:dyDescent="0.2">
      <c r="D27" s="11" t="s">
        <v>57</v>
      </c>
    </row>
    <row r="29" spans="1:5" x14ac:dyDescent="0.2">
      <c r="A29" s="490" t="s">
        <v>20</v>
      </c>
      <c r="B29" s="490"/>
    </row>
    <row r="30" spans="1:5" s="6" customFormat="1" ht="12" customHeight="1" x14ac:dyDescent="0.2">
      <c r="A30" s="12"/>
      <c r="B30" s="498" t="s">
        <v>21</v>
      </c>
      <c r="C30" s="498"/>
      <c r="D30" s="13"/>
      <c r="E30" s="14"/>
    </row>
    <row r="97" spans="4:4" x14ac:dyDescent="0.2">
      <c r="D97" s="1" t="str">
        <f>IF('Príloha č. 1'!C8="","",'Príloha č. 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109" priority="6">
      <formula>LEN(TRIM(A30))=0</formula>
    </cfRule>
  </conditionalFormatting>
  <conditionalFormatting sqref="B23:B24">
    <cfRule type="containsBlanks" dxfId="108" priority="5">
      <formula>LEN(TRIM(B23))=0</formula>
    </cfRule>
  </conditionalFormatting>
  <conditionalFormatting sqref="C6:D9">
    <cfRule type="containsBlanks" dxfId="107" priority="7">
      <formula>LEN(TRIM(C6))=0</formula>
    </cfRule>
  </conditionalFormatting>
  <conditionalFormatting sqref="C17:D19">
    <cfRule type="aboveAverage" dxfId="106" priority="2"/>
  </conditionalFormatting>
  <conditionalFormatting sqref="C12:D14">
    <cfRule type="containsBlanks" dxfId="105" priority="1">
      <formula>LEN(TRIM(C12))=0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6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20.100000000000001" customHeight="1" thickBot="1" x14ac:dyDescent="0.3">
      <c r="A4" s="550" t="s">
        <v>455</v>
      </c>
      <c r="B4" s="550"/>
      <c r="C4" s="550"/>
      <c r="D4" s="550"/>
      <c r="E4" s="550"/>
      <c r="F4" s="80"/>
      <c r="G4" s="80"/>
      <c r="H4" s="80"/>
    </row>
    <row r="5" spans="1:9" s="82" customFormat="1" ht="30" customHeight="1" x14ac:dyDescent="0.25">
      <c r="A5" s="548" t="s">
        <v>46</v>
      </c>
      <c r="B5" s="559" t="s">
        <v>47</v>
      </c>
      <c r="C5" s="560"/>
      <c r="D5" s="557" t="s">
        <v>58</v>
      </c>
      <c r="E5" s="555" t="s">
        <v>77</v>
      </c>
      <c r="F5" s="552" t="s">
        <v>64</v>
      </c>
      <c r="G5" s="553"/>
      <c r="H5" s="553"/>
      <c r="I5" s="554"/>
    </row>
    <row r="6" spans="1:9" s="82" customFormat="1" ht="30" customHeight="1" x14ac:dyDescent="0.25">
      <c r="A6" s="549"/>
      <c r="B6" s="561"/>
      <c r="C6" s="562"/>
      <c r="D6" s="558"/>
      <c r="E6" s="556"/>
      <c r="F6" s="109" t="s">
        <v>48</v>
      </c>
      <c r="G6" s="113" t="s">
        <v>581</v>
      </c>
      <c r="H6" s="113" t="s">
        <v>63</v>
      </c>
      <c r="I6" s="110" t="s">
        <v>52</v>
      </c>
    </row>
    <row r="7" spans="1:9" s="83" customFormat="1" ht="12" customHeight="1" x14ac:dyDescent="0.25">
      <c r="A7" s="104" t="s">
        <v>0</v>
      </c>
      <c r="B7" s="544" t="s">
        <v>1</v>
      </c>
      <c r="C7" s="545"/>
      <c r="D7" s="98" t="s">
        <v>2</v>
      </c>
      <c r="E7" s="112" t="s">
        <v>3</v>
      </c>
      <c r="F7" s="132" t="s">
        <v>4</v>
      </c>
      <c r="G7" s="470" t="s">
        <v>51</v>
      </c>
      <c r="H7" s="98" t="s">
        <v>59</v>
      </c>
      <c r="I7" s="111" t="s">
        <v>60</v>
      </c>
    </row>
    <row r="8" spans="1:9" s="102" customFormat="1" ht="30" customHeight="1" x14ac:dyDescent="0.25">
      <c r="A8" s="105" t="s">
        <v>0</v>
      </c>
      <c r="B8" s="542" t="s">
        <v>185</v>
      </c>
      <c r="C8" s="543"/>
      <c r="D8" s="101" t="s">
        <v>65</v>
      </c>
      <c r="E8" s="133">
        <v>6480</v>
      </c>
      <c r="F8" s="129"/>
      <c r="G8" s="474"/>
      <c r="H8" s="130">
        <f>F8*G8</f>
        <v>0</v>
      </c>
      <c r="I8" s="131">
        <f>F8+H8</f>
        <v>0</v>
      </c>
    </row>
    <row r="9" spans="1:9" s="102" customFormat="1" ht="30" customHeight="1" x14ac:dyDescent="0.25">
      <c r="A9" s="106" t="s">
        <v>1</v>
      </c>
      <c r="B9" s="539" t="s">
        <v>186</v>
      </c>
      <c r="C9" s="540"/>
      <c r="D9" s="103" t="s">
        <v>65</v>
      </c>
      <c r="E9" s="134">
        <v>900</v>
      </c>
      <c r="F9" s="129"/>
      <c r="G9" s="474"/>
      <c r="H9" s="130">
        <f t="shared" ref="H9:H12" si="0">F9*G9</f>
        <v>0</v>
      </c>
      <c r="I9" s="131">
        <f t="shared" ref="I9:I12" si="1">F9+H9</f>
        <v>0</v>
      </c>
    </row>
    <row r="10" spans="1:9" s="102" customFormat="1" ht="30" customHeight="1" x14ac:dyDescent="0.25">
      <c r="A10" s="106" t="s">
        <v>2</v>
      </c>
      <c r="B10" s="539" t="s">
        <v>187</v>
      </c>
      <c r="C10" s="540"/>
      <c r="D10" s="103" t="s">
        <v>65</v>
      </c>
      <c r="E10" s="134">
        <v>120</v>
      </c>
      <c r="F10" s="129"/>
      <c r="G10" s="474"/>
      <c r="H10" s="130">
        <f t="shared" si="0"/>
        <v>0</v>
      </c>
      <c r="I10" s="131">
        <f t="shared" si="1"/>
        <v>0</v>
      </c>
    </row>
    <row r="11" spans="1:9" s="102" customFormat="1" ht="30" customHeight="1" x14ac:dyDescent="0.25">
      <c r="A11" s="106" t="s">
        <v>3</v>
      </c>
      <c r="B11" s="539" t="s">
        <v>188</v>
      </c>
      <c r="C11" s="540"/>
      <c r="D11" s="103" t="s">
        <v>65</v>
      </c>
      <c r="E11" s="134">
        <v>216</v>
      </c>
      <c r="F11" s="129"/>
      <c r="G11" s="474"/>
      <c r="H11" s="130">
        <f t="shared" si="0"/>
        <v>0</v>
      </c>
      <c r="I11" s="131">
        <f t="shared" si="1"/>
        <v>0</v>
      </c>
    </row>
    <row r="12" spans="1:9" s="102" customFormat="1" ht="30" customHeight="1" thickBot="1" x14ac:dyDescent="0.3">
      <c r="A12" s="107" t="s">
        <v>4</v>
      </c>
      <c r="B12" s="539" t="s">
        <v>189</v>
      </c>
      <c r="C12" s="540"/>
      <c r="D12" s="108" t="s">
        <v>65</v>
      </c>
      <c r="E12" s="135">
        <v>3720</v>
      </c>
      <c r="F12" s="129"/>
      <c r="G12" s="474"/>
      <c r="H12" s="130">
        <f t="shared" si="0"/>
        <v>0</v>
      </c>
      <c r="I12" s="131">
        <f t="shared" si="1"/>
        <v>0</v>
      </c>
    </row>
    <row r="13" spans="1:9" s="84" customFormat="1" ht="24.95" customHeight="1" thickBot="1" x14ac:dyDescent="0.3">
      <c r="A13" s="541" t="s">
        <v>74</v>
      </c>
      <c r="B13" s="541"/>
      <c r="C13" s="541"/>
      <c r="D13" s="541"/>
      <c r="E13" s="482">
        <f>SUM(E8:E12)</f>
        <v>11436</v>
      </c>
      <c r="F13" s="477"/>
      <c r="G13" s="304"/>
      <c r="H13" s="99"/>
      <c r="I13" s="114">
        <f>SUM(I8:I12)</f>
        <v>0</v>
      </c>
    </row>
    <row r="15" spans="1:9" s="15" customFormat="1" ht="24.75" customHeight="1" x14ac:dyDescent="0.2">
      <c r="A15" s="504" t="s">
        <v>8</v>
      </c>
      <c r="B15" s="504"/>
      <c r="C15" s="119" t="str">
        <f>IF('Príloha č. 1'!$C$6="","",'Príloha č. 1'!$C$6)</f>
        <v/>
      </c>
      <c r="D15" s="78"/>
      <c r="E15" s="78"/>
    </row>
    <row r="16" spans="1:9" s="15" customFormat="1" ht="15" customHeight="1" x14ac:dyDescent="0.2">
      <c r="A16" s="504" t="s">
        <v>9</v>
      </c>
      <c r="B16" s="504"/>
      <c r="C16" s="120" t="str">
        <f>IF('Príloha č. 1'!$C$7="","",'Príloha č. 1'!$C$7)</f>
        <v/>
      </c>
      <c r="D16" s="78"/>
      <c r="E16" s="78"/>
      <c r="F16" s="305"/>
      <c r="G16" s="305"/>
    </row>
    <row r="17" spans="1:11" s="5" customFormat="1" ht="15" customHeight="1" x14ac:dyDescent="0.2">
      <c r="A17" s="504" t="s">
        <v>10</v>
      </c>
      <c r="B17" s="504"/>
      <c r="C17" s="120" t="str">
        <f>IF('Príloha č. 1'!$C$8="","",'Príloha č. 1'!$C$8)</f>
        <v/>
      </c>
      <c r="D17" s="78"/>
      <c r="E17" s="78"/>
    </row>
    <row r="18" spans="1:11" s="5" customFormat="1" ht="15" customHeight="1" x14ac:dyDescent="0.2">
      <c r="A18" s="504" t="s">
        <v>11</v>
      </c>
      <c r="B18" s="504"/>
      <c r="C18" s="120" t="str">
        <f>IF('Príloha č. 1'!$C$9="","",'Príloha č. 1'!$C$9)</f>
        <v/>
      </c>
      <c r="D18" s="78"/>
      <c r="E18" s="78"/>
    </row>
    <row r="19" spans="1:11" s="89" customFormat="1" ht="11.25" customHeight="1" x14ac:dyDescent="0.2">
      <c r="A19" s="85"/>
      <c r="B19" s="85"/>
      <c r="C19" s="86"/>
      <c r="D19" s="86"/>
      <c r="E19" s="86"/>
      <c r="F19" s="87"/>
      <c r="G19" s="87"/>
      <c r="H19" s="88"/>
    </row>
    <row r="20" spans="1:11" s="31" customFormat="1" ht="20.100000000000001" customHeight="1" x14ac:dyDescent="0.25">
      <c r="A20" s="530" t="s">
        <v>34</v>
      </c>
      <c r="B20" s="530"/>
      <c r="C20" s="530"/>
      <c r="D20" s="530"/>
      <c r="E20" s="530"/>
    </row>
    <row r="21" spans="1:11" s="31" customFormat="1" ht="9.75" customHeight="1" x14ac:dyDescent="0.25">
      <c r="A21" s="472"/>
      <c r="B21" s="472"/>
      <c r="C21" s="472"/>
      <c r="D21" s="472"/>
      <c r="E21" s="472"/>
    </row>
    <row r="22" spans="1:11" s="75" customFormat="1" ht="15" customHeight="1" x14ac:dyDescent="0.2">
      <c r="A22" s="478" t="s">
        <v>18</v>
      </c>
      <c r="B22" s="120" t="str">
        <f>IF('Príloha č. 1'!$B$23="","",'Príloha č. 1'!$B$23)</f>
        <v/>
      </c>
      <c r="C22" s="78"/>
      <c r="D22" s="78"/>
      <c r="E22" s="73"/>
      <c r="F22" s="74"/>
      <c r="G22" s="74"/>
      <c r="H22" s="73"/>
      <c r="I22" s="73"/>
      <c r="J22" s="73"/>
      <c r="K22" s="73"/>
    </row>
    <row r="23" spans="1:11" s="75" customFormat="1" ht="15" customHeight="1" x14ac:dyDescent="0.2">
      <c r="A23" s="478" t="s">
        <v>30</v>
      </c>
      <c r="B23" s="9" t="str">
        <f>IF('Príloha č. 1'!$B$24="","",'Príloha č. 1'!$B$24)</f>
        <v/>
      </c>
      <c r="C23" s="78"/>
      <c r="D23" s="78"/>
      <c r="E23" s="73"/>
      <c r="F23" s="78"/>
      <c r="G23" s="78"/>
      <c r="H23" s="78"/>
      <c r="I23" s="73"/>
      <c r="J23" s="73"/>
      <c r="K23" s="73"/>
    </row>
    <row r="24" spans="1:11" s="77" customFormat="1" ht="39" customHeight="1" x14ac:dyDescent="0.2">
      <c r="A24" s="546" t="s">
        <v>20</v>
      </c>
      <c r="B24" s="546"/>
      <c r="C24" s="546"/>
      <c r="F24" s="527" t="s">
        <v>57</v>
      </c>
      <c r="G24" s="527"/>
      <c r="H24" s="527"/>
      <c r="K24" s="76"/>
    </row>
    <row r="25" spans="1:11" s="90" customFormat="1" x14ac:dyDescent="0.2">
      <c r="A25" s="91"/>
      <c r="B25" s="121" t="s">
        <v>21</v>
      </c>
      <c r="D25" s="100"/>
      <c r="E25" s="100"/>
    </row>
    <row r="26" spans="1:11" s="89" customFormat="1" ht="12" customHeight="1" x14ac:dyDescent="0.2">
      <c r="D26" s="92"/>
      <c r="E26" s="92"/>
    </row>
  </sheetData>
  <mergeCells count="23">
    <mergeCell ref="A1:E1"/>
    <mergeCell ref="A2:E2"/>
    <mergeCell ref="A5:A6"/>
    <mergeCell ref="A4:E4"/>
    <mergeCell ref="A3:I3"/>
    <mergeCell ref="F5:I5"/>
    <mergeCell ref="E5:E6"/>
    <mergeCell ref="D5:D6"/>
    <mergeCell ref="B5:C6"/>
    <mergeCell ref="A20:E20"/>
    <mergeCell ref="A24:C24"/>
    <mergeCell ref="F24:H24"/>
    <mergeCell ref="A15:B15"/>
    <mergeCell ref="A16:B16"/>
    <mergeCell ref="A17:B17"/>
    <mergeCell ref="A18:B18"/>
    <mergeCell ref="B12:C12"/>
    <mergeCell ref="A13:D13"/>
    <mergeCell ref="B8:C8"/>
    <mergeCell ref="B7:C7"/>
    <mergeCell ref="B9:C9"/>
    <mergeCell ref="B10:C10"/>
    <mergeCell ref="B11:C11"/>
  </mergeCells>
  <conditionalFormatting sqref="C15:C18">
    <cfRule type="containsBlanks" dxfId="26" priority="4">
      <formula>LEN(TRIM(C15))=0</formula>
    </cfRule>
  </conditionalFormatting>
  <conditionalFormatting sqref="B22">
    <cfRule type="containsBlanks" dxfId="25" priority="2">
      <formula>LEN(TRIM(B22))=0</formula>
    </cfRule>
  </conditionalFormatting>
  <conditionalFormatting sqref="B23">
    <cfRule type="containsBlanks" dxfId="24" priority="1">
      <formula>LEN(TRIM(B23))=0</formula>
    </cfRule>
  </conditionalFormatting>
  <pageMargins left="0.59055118110236227" right="0.59055118110236227" top="0.98425196850393704" bottom="0.39370078740157483" header="0.31496062992125984" footer="0.31496062992125984"/>
  <pageSetup paperSize="9" scale="93" fitToHeight="0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31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9" customHeight="1" x14ac:dyDescent="0.25">
      <c r="A4" s="141"/>
      <c r="B4" s="141"/>
      <c r="C4" s="141"/>
      <c r="D4" s="141"/>
      <c r="E4" s="141"/>
      <c r="F4" s="80"/>
      <c r="G4" s="80"/>
      <c r="H4" s="80"/>
    </row>
    <row r="5" spans="1:9" s="81" customFormat="1" ht="20.100000000000001" customHeight="1" thickBot="1" x14ac:dyDescent="0.3">
      <c r="A5" s="550" t="s">
        <v>470</v>
      </c>
      <c r="B5" s="550"/>
      <c r="C5" s="550"/>
      <c r="D5" s="550"/>
      <c r="E5" s="550"/>
      <c r="F5" s="80"/>
      <c r="G5" s="80"/>
      <c r="H5" s="80"/>
    </row>
    <row r="6" spans="1:9" s="82" customFormat="1" ht="30" customHeight="1" x14ac:dyDescent="0.25">
      <c r="A6" s="548" t="s">
        <v>46</v>
      </c>
      <c r="B6" s="559" t="s">
        <v>47</v>
      </c>
      <c r="C6" s="560"/>
      <c r="D6" s="557" t="s">
        <v>58</v>
      </c>
      <c r="E6" s="555" t="s">
        <v>77</v>
      </c>
      <c r="F6" s="552" t="s">
        <v>64</v>
      </c>
      <c r="G6" s="563"/>
      <c r="H6" s="553"/>
      <c r="I6" s="554"/>
    </row>
    <row r="7" spans="1:9" s="82" customFormat="1" ht="30" customHeight="1" x14ac:dyDescent="0.25">
      <c r="A7" s="549"/>
      <c r="B7" s="561"/>
      <c r="C7" s="562"/>
      <c r="D7" s="558"/>
      <c r="E7" s="556"/>
      <c r="F7" s="475" t="s">
        <v>48</v>
      </c>
      <c r="G7" s="476" t="s">
        <v>66</v>
      </c>
      <c r="H7" s="473" t="s">
        <v>63</v>
      </c>
      <c r="I7" s="110" t="s">
        <v>52</v>
      </c>
    </row>
    <row r="8" spans="1:9" s="83" customFormat="1" ht="12" customHeight="1" x14ac:dyDescent="0.25">
      <c r="A8" s="104" t="s">
        <v>0</v>
      </c>
      <c r="B8" s="544" t="s">
        <v>1</v>
      </c>
      <c r="C8" s="545"/>
      <c r="D8" s="98" t="s">
        <v>2</v>
      </c>
      <c r="E8" s="112" t="s">
        <v>3</v>
      </c>
      <c r="F8" s="132" t="s">
        <v>4</v>
      </c>
      <c r="G8" s="144" t="s">
        <v>51</v>
      </c>
      <c r="H8" s="98" t="s">
        <v>59</v>
      </c>
      <c r="I8" s="111" t="s">
        <v>60</v>
      </c>
    </row>
    <row r="9" spans="1:9" s="102" customFormat="1" ht="30" customHeight="1" x14ac:dyDescent="0.25">
      <c r="A9" s="105" t="s">
        <v>0</v>
      </c>
      <c r="B9" s="542" t="s">
        <v>456</v>
      </c>
      <c r="C9" s="543"/>
      <c r="D9" s="101" t="s">
        <v>65</v>
      </c>
      <c r="E9" s="133">
        <v>48116</v>
      </c>
      <c r="F9" s="129"/>
      <c r="G9" s="300"/>
      <c r="H9" s="130">
        <f>F9*G9</f>
        <v>0</v>
      </c>
      <c r="I9" s="131">
        <f>F9+H9</f>
        <v>0</v>
      </c>
    </row>
    <row r="10" spans="1:9" s="102" customFormat="1" ht="30" customHeight="1" x14ac:dyDescent="0.25">
      <c r="A10" s="106" t="s">
        <v>1</v>
      </c>
      <c r="B10" s="539" t="s">
        <v>457</v>
      </c>
      <c r="C10" s="540"/>
      <c r="D10" s="103" t="s">
        <v>65</v>
      </c>
      <c r="E10" s="134">
        <v>4200</v>
      </c>
      <c r="F10" s="129"/>
      <c r="G10" s="300"/>
      <c r="H10" s="130">
        <f t="shared" ref="H10:H17" si="0">F10*G10</f>
        <v>0</v>
      </c>
      <c r="I10" s="131">
        <f t="shared" ref="I10:I17" si="1">F10+H10</f>
        <v>0</v>
      </c>
    </row>
    <row r="11" spans="1:9" s="102" customFormat="1" ht="30" customHeight="1" x14ac:dyDescent="0.25">
      <c r="A11" s="106" t="s">
        <v>2</v>
      </c>
      <c r="B11" s="539" t="s">
        <v>458</v>
      </c>
      <c r="C11" s="540"/>
      <c r="D11" s="103" t="s">
        <v>65</v>
      </c>
      <c r="E11" s="134">
        <v>3672</v>
      </c>
      <c r="F11" s="129"/>
      <c r="G11" s="300"/>
      <c r="H11" s="130">
        <f t="shared" si="0"/>
        <v>0</v>
      </c>
      <c r="I11" s="131">
        <f t="shared" si="1"/>
        <v>0</v>
      </c>
    </row>
    <row r="12" spans="1:9" s="102" customFormat="1" ht="30" customHeight="1" x14ac:dyDescent="0.25">
      <c r="A12" s="106" t="s">
        <v>3</v>
      </c>
      <c r="B12" s="539" t="s">
        <v>459</v>
      </c>
      <c r="C12" s="540"/>
      <c r="D12" s="103" t="s">
        <v>65</v>
      </c>
      <c r="E12" s="134">
        <v>2012</v>
      </c>
      <c r="F12" s="129"/>
      <c r="G12" s="300"/>
      <c r="H12" s="130">
        <f t="shared" si="0"/>
        <v>0</v>
      </c>
      <c r="I12" s="131">
        <f t="shared" si="1"/>
        <v>0</v>
      </c>
    </row>
    <row r="13" spans="1:9" s="102" customFormat="1" ht="30" customHeight="1" x14ac:dyDescent="0.25">
      <c r="A13" s="106" t="s">
        <v>4</v>
      </c>
      <c r="B13" s="539" t="s">
        <v>460</v>
      </c>
      <c r="C13" s="540"/>
      <c r="D13" s="103" t="s">
        <v>65</v>
      </c>
      <c r="E13" s="134">
        <v>44064</v>
      </c>
      <c r="F13" s="129"/>
      <c r="G13" s="300"/>
      <c r="H13" s="130">
        <f t="shared" si="0"/>
        <v>0</v>
      </c>
      <c r="I13" s="131">
        <f t="shared" si="1"/>
        <v>0</v>
      </c>
    </row>
    <row r="14" spans="1:9" s="102" customFormat="1" ht="30" customHeight="1" x14ac:dyDescent="0.25">
      <c r="A14" s="106" t="s">
        <v>51</v>
      </c>
      <c r="B14" s="539" t="s">
        <v>461</v>
      </c>
      <c r="C14" s="540"/>
      <c r="D14" s="103" t="s">
        <v>65</v>
      </c>
      <c r="E14" s="134">
        <v>360</v>
      </c>
      <c r="F14" s="129"/>
      <c r="G14" s="300"/>
      <c r="H14" s="130">
        <f t="shared" si="0"/>
        <v>0</v>
      </c>
      <c r="I14" s="131">
        <f t="shared" si="1"/>
        <v>0</v>
      </c>
    </row>
    <row r="15" spans="1:9" s="102" customFormat="1" ht="30" customHeight="1" x14ac:dyDescent="0.25">
      <c r="A15" s="106" t="s">
        <v>59</v>
      </c>
      <c r="B15" s="539" t="s">
        <v>462</v>
      </c>
      <c r="C15" s="540"/>
      <c r="D15" s="103" t="s">
        <v>65</v>
      </c>
      <c r="E15" s="134">
        <v>144</v>
      </c>
      <c r="F15" s="129"/>
      <c r="G15" s="300"/>
      <c r="H15" s="130">
        <f t="shared" si="0"/>
        <v>0</v>
      </c>
      <c r="I15" s="131">
        <f t="shared" si="1"/>
        <v>0</v>
      </c>
    </row>
    <row r="16" spans="1:9" s="102" customFormat="1" ht="30" customHeight="1" x14ac:dyDescent="0.25">
      <c r="A16" s="106" t="s">
        <v>60</v>
      </c>
      <c r="B16" s="539" t="s">
        <v>463</v>
      </c>
      <c r="C16" s="540"/>
      <c r="D16" s="103" t="s">
        <v>65</v>
      </c>
      <c r="E16" s="134">
        <v>1008</v>
      </c>
      <c r="F16" s="129"/>
      <c r="G16" s="300"/>
      <c r="H16" s="130">
        <f t="shared" si="0"/>
        <v>0</v>
      </c>
      <c r="I16" s="131">
        <f t="shared" si="1"/>
        <v>0</v>
      </c>
    </row>
    <row r="17" spans="1:11" s="102" customFormat="1" ht="30" customHeight="1" thickBot="1" x14ac:dyDescent="0.3">
      <c r="A17" s="107" t="s">
        <v>61</v>
      </c>
      <c r="B17" s="539" t="s">
        <v>464</v>
      </c>
      <c r="C17" s="540"/>
      <c r="D17" s="108" t="s">
        <v>65</v>
      </c>
      <c r="E17" s="135">
        <v>240</v>
      </c>
      <c r="F17" s="129"/>
      <c r="G17" s="300"/>
      <c r="H17" s="130">
        <f t="shared" si="0"/>
        <v>0</v>
      </c>
      <c r="I17" s="131">
        <f t="shared" si="1"/>
        <v>0</v>
      </c>
    </row>
    <row r="18" spans="1:11" s="84" customFormat="1" ht="24.95" customHeight="1" thickBot="1" x14ac:dyDescent="0.3">
      <c r="A18" s="541" t="s">
        <v>75</v>
      </c>
      <c r="B18" s="541"/>
      <c r="C18" s="541"/>
      <c r="D18" s="541"/>
      <c r="E18" s="482">
        <f>SUM(E9:E17)</f>
        <v>103816</v>
      </c>
      <c r="F18" s="477"/>
      <c r="G18" s="304"/>
      <c r="H18" s="143"/>
      <c r="I18" s="114">
        <f>SUM(I9:I17)</f>
        <v>0</v>
      </c>
    </row>
    <row r="20" spans="1:11" s="15" customFormat="1" ht="24.75" customHeight="1" x14ac:dyDescent="0.2">
      <c r="A20" s="504" t="s">
        <v>8</v>
      </c>
      <c r="B20" s="504"/>
      <c r="C20" s="137" t="str">
        <f>IF('Príloha č. 1'!$C$6="","",'Príloha č. 1'!$C$6)</f>
        <v/>
      </c>
      <c r="D20" s="78"/>
      <c r="E20" s="78"/>
    </row>
    <row r="21" spans="1:11" s="15" customFormat="1" ht="15" customHeight="1" x14ac:dyDescent="0.2">
      <c r="A21" s="504" t="s">
        <v>9</v>
      </c>
      <c r="B21" s="504"/>
      <c r="C21" s="136" t="str">
        <f>IF('Príloha č. 1'!$C$7="","",'Príloha č. 1'!$C$7)</f>
        <v/>
      </c>
      <c r="D21" s="78"/>
      <c r="E21" s="78"/>
    </row>
    <row r="22" spans="1:11" s="5" customFormat="1" ht="15" customHeight="1" x14ac:dyDescent="0.2">
      <c r="A22" s="504" t="s">
        <v>10</v>
      </c>
      <c r="B22" s="504"/>
      <c r="C22" s="136" t="str">
        <f>IF('Príloha č. 1'!$C$8="","",'Príloha č. 1'!$C$8)</f>
        <v/>
      </c>
      <c r="D22" s="78"/>
      <c r="E22" s="78"/>
    </row>
    <row r="23" spans="1:11" s="5" customFormat="1" ht="15" customHeight="1" x14ac:dyDescent="0.2">
      <c r="A23" s="504" t="s">
        <v>11</v>
      </c>
      <c r="B23" s="504"/>
      <c r="C23" s="136" t="str">
        <f>IF('Príloha č. 1'!$C$9="","",'Príloha č. 1'!$C$9)</f>
        <v/>
      </c>
      <c r="D23" s="78"/>
      <c r="E23" s="78"/>
    </row>
    <row r="24" spans="1:11" s="89" customFormat="1" ht="9.75" customHeight="1" x14ac:dyDescent="0.2">
      <c r="A24" s="85"/>
      <c r="B24" s="85"/>
      <c r="C24" s="86"/>
      <c r="D24" s="86"/>
      <c r="E24" s="86"/>
      <c r="F24" s="87"/>
      <c r="G24" s="87"/>
      <c r="H24" s="88"/>
    </row>
    <row r="25" spans="1:11" s="31" customFormat="1" ht="20.100000000000001" customHeight="1" x14ac:dyDescent="0.25">
      <c r="A25" s="530" t="s">
        <v>34</v>
      </c>
      <c r="B25" s="530"/>
      <c r="C25" s="530"/>
      <c r="D25" s="530"/>
      <c r="E25" s="530"/>
    </row>
    <row r="26" spans="1:11" s="31" customFormat="1" ht="11.25" customHeight="1" x14ac:dyDescent="0.25">
      <c r="A26" s="472"/>
      <c r="B26" s="472"/>
      <c r="C26" s="472"/>
      <c r="D26" s="472"/>
      <c r="E26" s="472"/>
    </row>
    <row r="27" spans="1:11" s="75" customFormat="1" ht="15" customHeight="1" x14ac:dyDescent="0.2">
      <c r="A27" s="478" t="s">
        <v>18</v>
      </c>
      <c r="B27" s="136" t="str">
        <f>IF('Príloha č. 1'!$B$23="","",'Príloha č. 1'!$B$23)</f>
        <v/>
      </c>
      <c r="C27" s="78"/>
      <c r="D27" s="78"/>
      <c r="E27" s="73"/>
      <c r="F27" s="74"/>
      <c r="G27" s="74"/>
      <c r="H27" s="73"/>
      <c r="I27" s="73"/>
      <c r="J27" s="73"/>
      <c r="K27" s="73"/>
    </row>
    <row r="28" spans="1:11" s="75" customFormat="1" ht="15" customHeight="1" x14ac:dyDescent="0.2">
      <c r="A28" s="478" t="s">
        <v>30</v>
      </c>
      <c r="B28" s="139" t="str">
        <f>IF('Príloha č. 1'!$B$24="","",'Príloha č. 1'!$B$24)</f>
        <v/>
      </c>
      <c r="C28" s="78"/>
      <c r="D28" s="78"/>
      <c r="E28" s="73"/>
      <c r="F28" s="74"/>
      <c r="G28" s="74"/>
      <c r="H28" s="73"/>
      <c r="I28" s="73"/>
      <c r="J28" s="73"/>
      <c r="K28" s="73"/>
    </row>
    <row r="29" spans="1:11" s="77" customFormat="1" ht="50.1" customHeight="1" x14ac:dyDescent="0.2">
      <c r="A29" s="546" t="s">
        <v>20</v>
      </c>
      <c r="B29" s="546"/>
      <c r="C29" s="546"/>
      <c r="F29" s="527" t="s">
        <v>57</v>
      </c>
      <c r="G29" s="527"/>
      <c r="H29" s="527"/>
      <c r="K29" s="76"/>
    </row>
    <row r="30" spans="1:11" s="90" customFormat="1" x14ac:dyDescent="0.2">
      <c r="A30" s="91"/>
      <c r="B30" s="121" t="s">
        <v>21</v>
      </c>
      <c r="D30" s="142"/>
      <c r="E30" s="142"/>
    </row>
    <row r="31" spans="1:11" s="89" customFormat="1" ht="12" customHeight="1" x14ac:dyDescent="0.2">
      <c r="D31" s="92"/>
      <c r="E31" s="92"/>
    </row>
  </sheetData>
  <mergeCells count="27">
    <mergeCell ref="F29:H29"/>
    <mergeCell ref="A29:C29"/>
    <mergeCell ref="B12:C12"/>
    <mergeCell ref="B13:C13"/>
    <mergeCell ref="B14:C14"/>
    <mergeCell ref="B15:C15"/>
    <mergeCell ref="B17:C17"/>
    <mergeCell ref="A18:D18"/>
    <mergeCell ref="A20:B20"/>
    <mergeCell ref="A21:B21"/>
    <mergeCell ref="A22:B22"/>
    <mergeCell ref="A23:B23"/>
    <mergeCell ref="B16:C16"/>
    <mergeCell ref="B8:C8"/>
    <mergeCell ref="B9:C9"/>
    <mergeCell ref="B10:C10"/>
    <mergeCell ref="B11:C11"/>
    <mergeCell ref="A25:E25"/>
    <mergeCell ref="A1:E1"/>
    <mergeCell ref="A2:E2"/>
    <mergeCell ref="A5:E5"/>
    <mergeCell ref="A6:A7"/>
    <mergeCell ref="B6:C7"/>
    <mergeCell ref="D6:D7"/>
    <mergeCell ref="E6:E7"/>
    <mergeCell ref="A3:I3"/>
    <mergeCell ref="F6:I6"/>
  </mergeCells>
  <conditionalFormatting sqref="C20:C23">
    <cfRule type="containsBlanks" dxfId="23" priority="3">
      <formula>LEN(TRIM(C20))=0</formula>
    </cfRule>
  </conditionalFormatting>
  <conditionalFormatting sqref="B27">
    <cfRule type="containsBlanks" dxfId="22" priority="2">
      <formula>LEN(TRIM(B27))=0</formula>
    </cfRule>
  </conditionalFormatting>
  <conditionalFormatting sqref="B28">
    <cfRule type="containsBlanks" dxfId="21" priority="1">
      <formula>LEN(TRIM(B28))=0</formula>
    </cfRule>
  </conditionalFormatting>
  <pageMargins left="0.59055118110236227" right="0.59055118110236227" top="0.98425196850393704" bottom="0.39370078740157483" header="0.31496062992125984" footer="0.31496062992125984"/>
  <pageSetup paperSize="9" scale="74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6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8.25" customHeight="1" x14ac:dyDescent="0.25">
      <c r="A4" s="141"/>
      <c r="B4" s="141"/>
      <c r="C4" s="141"/>
      <c r="D4" s="141"/>
      <c r="E4" s="141"/>
      <c r="F4" s="80"/>
      <c r="G4" s="80"/>
      <c r="H4" s="80"/>
    </row>
    <row r="5" spans="1:9" s="81" customFormat="1" ht="20.100000000000001" customHeight="1" thickBot="1" x14ac:dyDescent="0.3">
      <c r="A5" s="550" t="s">
        <v>469</v>
      </c>
      <c r="B5" s="550"/>
      <c r="C5" s="550"/>
      <c r="D5" s="550"/>
      <c r="E5" s="550"/>
      <c r="F5" s="80"/>
      <c r="G5" s="80"/>
      <c r="H5" s="80"/>
    </row>
    <row r="6" spans="1:9" s="82" customFormat="1" ht="30" customHeight="1" x14ac:dyDescent="0.25">
      <c r="A6" s="548" t="s">
        <v>46</v>
      </c>
      <c r="B6" s="559" t="s">
        <v>47</v>
      </c>
      <c r="C6" s="560"/>
      <c r="D6" s="557" t="s">
        <v>58</v>
      </c>
      <c r="E6" s="555" t="s">
        <v>77</v>
      </c>
      <c r="F6" s="552" t="s">
        <v>64</v>
      </c>
      <c r="G6" s="563"/>
      <c r="H6" s="553"/>
      <c r="I6" s="554"/>
    </row>
    <row r="7" spans="1:9" s="82" customFormat="1" ht="30" customHeight="1" x14ac:dyDescent="0.25">
      <c r="A7" s="549"/>
      <c r="B7" s="561"/>
      <c r="C7" s="562"/>
      <c r="D7" s="558"/>
      <c r="E7" s="556"/>
      <c r="F7" s="475" t="s">
        <v>48</v>
      </c>
      <c r="G7" s="476" t="s">
        <v>66</v>
      </c>
      <c r="H7" s="473" t="s">
        <v>63</v>
      </c>
      <c r="I7" s="110" t="s">
        <v>52</v>
      </c>
    </row>
    <row r="8" spans="1:9" s="83" customFormat="1" ht="12" customHeight="1" x14ac:dyDescent="0.25">
      <c r="A8" s="104" t="s">
        <v>0</v>
      </c>
      <c r="B8" s="544" t="s">
        <v>1</v>
      </c>
      <c r="C8" s="545"/>
      <c r="D8" s="98" t="s">
        <v>2</v>
      </c>
      <c r="E8" s="112" t="s">
        <v>3</v>
      </c>
      <c r="F8" s="132" t="s">
        <v>4</v>
      </c>
      <c r="G8" s="98" t="s">
        <v>51</v>
      </c>
      <c r="H8" s="98" t="s">
        <v>59</v>
      </c>
      <c r="I8" s="111" t="s">
        <v>60</v>
      </c>
    </row>
    <row r="9" spans="1:9" s="102" customFormat="1" ht="30" customHeight="1" x14ac:dyDescent="0.25">
      <c r="A9" s="105" t="s">
        <v>0</v>
      </c>
      <c r="B9" s="542" t="s">
        <v>465</v>
      </c>
      <c r="C9" s="543"/>
      <c r="D9" s="101" t="s">
        <v>65</v>
      </c>
      <c r="E9" s="133">
        <v>1728</v>
      </c>
      <c r="F9" s="129"/>
      <c r="G9" s="300"/>
      <c r="H9" s="130">
        <f>F9*G9</f>
        <v>0</v>
      </c>
      <c r="I9" s="131">
        <f>F9+H9</f>
        <v>0</v>
      </c>
    </row>
    <row r="10" spans="1:9" s="102" customFormat="1" ht="30" customHeight="1" x14ac:dyDescent="0.25">
      <c r="A10" s="106" t="s">
        <v>1</v>
      </c>
      <c r="B10" s="539" t="s">
        <v>466</v>
      </c>
      <c r="C10" s="540"/>
      <c r="D10" s="103" t="s">
        <v>65</v>
      </c>
      <c r="E10" s="134">
        <v>4176</v>
      </c>
      <c r="F10" s="129"/>
      <c r="G10" s="300"/>
      <c r="H10" s="130">
        <f t="shared" ref="H10:H11" si="0">F10*G10</f>
        <v>0</v>
      </c>
      <c r="I10" s="131">
        <f t="shared" ref="I10:I11" si="1">F10+H10</f>
        <v>0</v>
      </c>
    </row>
    <row r="11" spans="1:9" s="102" customFormat="1" ht="30" customHeight="1" thickBot="1" x14ac:dyDescent="0.3">
      <c r="A11" s="106" t="s">
        <v>2</v>
      </c>
      <c r="B11" s="539" t="s">
        <v>467</v>
      </c>
      <c r="C11" s="540"/>
      <c r="D11" s="103" t="s">
        <v>65</v>
      </c>
      <c r="E11" s="134">
        <v>192</v>
      </c>
      <c r="F11" s="129"/>
      <c r="G11" s="300"/>
      <c r="H11" s="130">
        <f t="shared" si="0"/>
        <v>0</v>
      </c>
      <c r="I11" s="131">
        <f t="shared" si="1"/>
        <v>0</v>
      </c>
    </row>
    <row r="12" spans="1:9" s="84" customFormat="1" ht="24.95" customHeight="1" thickBot="1" x14ac:dyDescent="0.3">
      <c r="A12" s="541" t="s">
        <v>468</v>
      </c>
      <c r="B12" s="541"/>
      <c r="C12" s="541"/>
      <c r="D12" s="541"/>
      <c r="E12" s="482">
        <f>SUM(E9:E11)</f>
        <v>6096</v>
      </c>
      <c r="F12" s="477"/>
      <c r="G12" s="304"/>
      <c r="H12" s="143"/>
      <c r="I12" s="114">
        <f>SUM(I9:I11)</f>
        <v>0</v>
      </c>
    </row>
    <row r="14" spans="1:9" s="15" customFormat="1" ht="24.75" customHeight="1" x14ac:dyDescent="0.2">
      <c r="A14" s="504" t="s">
        <v>8</v>
      </c>
      <c r="B14" s="504"/>
      <c r="C14" s="137" t="str">
        <f>IF('Príloha č. 1'!$C$6="","",'Príloha č. 1'!$C$6)</f>
        <v/>
      </c>
      <c r="D14" s="78"/>
      <c r="E14" s="78"/>
    </row>
    <row r="15" spans="1:9" s="15" customFormat="1" ht="15" customHeight="1" x14ac:dyDescent="0.2">
      <c r="A15" s="504" t="s">
        <v>9</v>
      </c>
      <c r="B15" s="504"/>
      <c r="C15" s="136" t="str">
        <f>IF('Príloha č. 1'!$C$7="","",'Príloha č. 1'!$C$7)</f>
        <v/>
      </c>
      <c r="D15" s="78"/>
      <c r="E15" s="78"/>
    </row>
    <row r="16" spans="1:9" s="5" customFormat="1" ht="15" customHeight="1" x14ac:dyDescent="0.2">
      <c r="A16" s="504" t="s">
        <v>10</v>
      </c>
      <c r="B16" s="504"/>
      <c r="C16" s="136" t="str">
        <f>IF('Príloha č. 1'!$C$8="","",'Príloha č. 1'!$C$8)</f>
        <v/>
      </c>
      <c r="D16" s="78"/>
      <c r="E16" s="78"/>
    </row>
    <row r="17" spans="1:11" s="5" customFormat="1" ht="15" customHeight="1" x14ac:dyDescent="0.2">
      <c r="A17" s="504" t="s">
        <v>11</v>
      </c>
      <c r="B17" s="504"/>
      <c r="C17" s="136" t="str">
        <f>IF('Príloha č. 1'!$C$9="","",'Príloha č. 1'!$C$9)</f>
        <v/>
      </c>
      <c r="D17" s="78"/>
      <c r="E17" s="78"/>
    </row>
    <row r="18" spans="1:11" s="89" customFormat="1" ht="12" customHeight="1" x14ac:dyDescent="0.2">
      <c r="A18" s="85"/>
      <c r="B18" s="85"/>
      <c r="C18" s="86"/>
      <c r="D18" s="86"/>
      <c r="E18" s="86"/>
      <c r="F18" s="87"/>
      <c r="G18" s="87"/>
      <c r="H18" s="88"/>
    </row>
    <row r="19" spans="1:11" s="31" customFormat="1" ht="20.100000000000001" customHeight="1" x14ac:dyDescent="0.25">
      <c r="A19" s="530" t="s">
        <v>34</v>
      </c>
      <c r="B19" s="530"/>
      <c r="C19" s="530"/>
      <c r="D19" s="530"/>
      <c r="E19" s="530"/>
    </row>
    <row r="20" spans="1:11" s="31" customFormat="1" ht="13.5" customHeight="1" x14ac:dyDescent="0.25">
      <c r="A20" s="472"/>
      <c r="B20" s="472"/>
      <c r="C20" s="472"/>
      <c r="D20" s="472"/>
      <c r="E20" s="472"/>
    </row>
    <row r="21" spans="1:11" s="75" customFormat="1" ht="15" customHeight="1" x14ac:dyDescent="0.2">
      <c r="A21" s="478" t="s">
        <v>18</v>
      </c>
      <c r="B21" s="136" t="str">
        <f>IF('Príloha č. 1'!$B$23="","",'Príloha č. 1'!$B$23)</f>
        <v/>
      </c>
      <c r="C21" s="78"/>
      <c r="D21" s="78"/>
      <c r="E21" s="73"/>
      <c r="F21" s="74"/>
      <c r="G21" s="74"/>
      <c r="H21" s="73"/>
      <c r="I21" s="73"/>
      <c r="J21" s="73"/>
      <c r="K21" s="73"/>
    </row>
    <row r="22" spans="1:11" s="75" customFormat="1" ht="15" customHeight="1" x14ac:dyDescent="0.2">
      <c r="A22" s="478" t="s">
        <v>30</v>
      </c>
      <c r="B22" s="139" t="str">
        <f>IF('Príloha č. 1'!$B$24="","",'Príloha č. 1'!$B$24)</f>
        <v/>
      </c>
      <c r="C22" s="78"/>
      <c r="D22" s="78"/>
      <c r="E22" s="73"/>
      <c r="F22" s="74"/>
      <c r="G22" s="74"/>
      <c r="H22" s="73"/>
      <c r="I22" s="73"/>
      <c r="J22" s="73"/>
      <c r="K22" s="73"/>
    </row>
    <row r="24" spans="1:11" s="77" customFormat="1" ht="50.1" customHeight="1" x14ac:dyDescent="0.25">
      <c r="A24" s="76"/>
      <c r="B24" s="76"/>
      <c r="F24" s="527" t="s">
        <v>57</v>
      </c>
      <c r="G24" s="527"/>
      <c r="H24" s="527"/>
      <c r="K24" s="76"/>
    </row>
    <row r="25" spans="1:11" s="90" customFormat="1" x14ac:dyDescent="0.2">
      <c r="A25" s="546" t="s">
        <v>20</v>
      </c>
      <c r="B25" s="546"/>
      <c r="C25" s="546"/>
      <c r="D25" s="142"/>
      <c r="E25" s="142"/>
    </row>
    <row r="26" spans="1:11" s="89" customFormat="1" ht="12" customHeight="1" x14ac:dyDescent="0.2">
      <c r="A26" s="91"/>
      <c r="B26" s="121" t="s">
        <v>21</v>
      </c>
      <c r="D26" s="92"/>
      <c r="E26" s="92"/>
    </row>
  </sheetData>
  <mergeCells count="21">
    <mergeCell ref="A25:C25"/>
    <mergeCell ref="A14:B14"/>
    <mergeCell ref="A15:B15"/>
    <mergeCell ref="A16:B16"/>
    <mergeCell ref="A17:B17"/>
    <mergeCell ref="A19:E19"/>
    <mergeCell ref="F24:H24"/>
    <mergeCell ref="A12:D12"/>
    <mergeCell ref="F6:I6"/>
    <mergeCell ref="B8:C8"/>
    <mergeCell ref="B9:C9"/>
    <mergeCell ref="B10:C10"/>
    <mergeCell ref="B11:C11"/>
    <mergeCell ref="A1:E1"/>
    <mergeCell ref="A2:E2"/>
    <mergeCell ref="A5:E5"/>
    <mergeCell ref="A6:A7"/>
    <mergeCell ref="B6:C7"/>
    <mergeCell ref="D6:D7"/>
    <mergeCell ref="E6:E7"/>
    <mergeCell ref="A3:I3"/>
  </mergeCells>
  <conditionalFormatting sqref="C14:C17">
    <cfRule type="containsBlanks" dxfId="20" priority="3">
      <formula>LEN(TRIM(C14))=0</formula>
    </cfRule>
  </conditionalFormatting>
  <conditionalFormatting sqref="B21">
    <cfRule type="containsBlanks" dxfId="19" priority="2">
      <formula>LEN(TRIM(B21))=0</formula>
    </cfRule>
  </conditionalFormatting>
  <conditionalFormatting sqref="B22">
    <cfRule type="containsBlanks" dxfId="18" priority="1">
      <formula>LEN(TRIM(B22))=0</formula>
    </cfRule>
  </conditionalFormatting>
  <pageMargins left="0.59055118110236227" right="0.59055118110236227" top="0.98425196850393704" bottom="0.39370078740157483" header="0.31496062992125984" footer="0.31496062992125984"/>
  <pageSetup paperSize="9" scale="93" fitToHeight="0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5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12" customHeight="1" x14ac:dyDescent="0.25">
      <c r="A4" s="141"/>
      <c r="B4" s="141"/>
      <c r="C4" s="141"/>
      <c r="D4" s="141"/>
      <c r="E4" s="141"/>
      <c r="F4" s="80"/>
      <c r="G4" s="80"/>
      <c r="H4" s="80"/>
    </row>
    <row r="5" spans="1:9" s="81" customFormat="1" ht="20.100000000000001" customHeight="1" thickBot="1" x14ac:dyDescent="0.3">
      <c r="A5" s="550" t="s">
        <v>471</v>
      </c>
      <c r="B5" s="550"/>
      <c r="C5" s="550"/>
      <c r="D5" s="550"/>
      <c r="E5" s="550"/>
      <c r="F5" s="80"/>
      <c r="G5" s="80"/>
      <c r="H5" s="80"/>
    </row>
    <row r="6" spans="1:9" s="82" customFormat="1" ht="30" customHeight="1" x14ac:dyDescent="0.25">
      <c r="A6" s="548" t="s">
        <v>46</v>
      </c>
      <c r="B6" s="559" t="s">
        <v>47</v>
      </c>
      <c r="C6" s="560"/>
      <c r="D6" s="557" t="s">
        <v>58</v>
      </c>
      <c r="E6" s="555" t="s">
        <v>77</v>
      </c>
      <c r="F6" s="552" t="s">
        <v>64</v>
      </c>
      <c r="G6" s="563"/>
      <c r="H6" s="553"/>
      <c r="I6" s="554"/>
    </row>
    <row r="7" spans="1:9" s="82" customFormat="1" ht="30" customHeight="1" x14ac:dyDescent="0.25">
      <c r="A7" s="549"/>
      <c r="B7" s="561"/>
      <c r="C7" s="562"/>
      <c r="D7" s="558"/>
      <c r="E7" s="556"/>
      <c r="F7" s="475" t="s">
        <v>48</v>
      </c>
      <c r="G7" s="476" t="s">
        <v>66</v>
      </c>
      <c r="H7" s="473" t="s">
        <v>63</v>
      </c>
      <c r="I7" s="110" t="s">
        <v>52</v>
      </c>
    </row>
    <row r="8" spans="1:9" s="83" customFormat="1" ht="12" customHeight="1" x14ac:dyDescent="0.25">
      <c r="A8" s="104" t="s">
        <v>0</v>
      </c>
      <c r="B8" s="544" t="s">
        <v>1</v>
      </c>
      <c r="C8" s="545"/>
      <c r="D8" s="98" t="s">
        <v>2</v>
      </c>
      <c r="E8" s="112" t="s">
        <v>3</v>
      </c>
      <c r="F8" s="132" t="s">
        <v>4</v>
      </c>
      <c r="G8" s="144" t="s">
        <v>51</v>
      </c>
      <c r="H8" s="98" t="s">
        <v>59</v>
      </c>
      <c r="I8" s="111" t="s">
        <v>60</v>
      </c>
    </row>
    <row r="9" spans="1:9" s="102" customFormat="1" ht="30" customHeight="1" x14ac:dyDescent="0.25">
      <c r="A9" s="105" t="s">
        <v>0</v>
      </c>
      <c r="B9" s="542" t="s">
        <v>472</v>
      </c>
      <c r="C9" s="543"/>
      <c r="D9" s="101" t="s">
        <v>65</v>
      </c>
      <c r="E9" s="133">
        <v>2400</v>
      </c>
      <c r="F9" s="129"/>
      <c r="G9" s="300"/>
      <c r="H9" s="130">
        <f>F9*G9</f>
        <v>0</v>
      </c>
      <c r="I9" s="131">
        <f>F9+H9</f>
        <v>0</v>
      </c>
    </row>
    <row r="10" spans="1:9" s="102" customFormat="1" ht="30" customHeight="1" thickBot="1" x14ac:dyDescent="0.3">
      <c r="A10" s="106" t="s">
        <v>1</v>
      </c>
      <c r="B10" s="539" t="s">
        <v>473</v>
      </c>
      <c r="C10" s="540"/>
      <c r="D10" s="103" t="s">
        <v>65</v>
      </c>
      <c r="E10" s="134">
        <v>48344</v>
      </c>
      <c r="F10" s="129"/>
      <c r="G10" s="300"/>
      <c r="H10" s="130">
        <f>F10*G10</f>
        <v>0</v>
      </c>
      <c r="I10" s="131">
        <f>F10+H10</f>
        <v>0</v>
      </c>
    </row>
    <row r="11" spans="1:9" s="84" customFormat="1" ht="24.95" customHeight="1" thickBot="1" x14ac:dyDescent="0.3">
      <c r="A11" s="541" t="s">
        <v>474</v>
      </c>
      <c r="B11" s="541"/>
      <c r="C11" s="541"/>
      <c r="D11" s="541"/>
      <c r="E11" s="482">
        <f>SUM(E9:E10)</f>
        <v>50744</v>
      </c>
      <c r="F11" s="477"/>
      <c r="G11" s="304"/>
      <c r="H11" s="143"/>
      <c r="I11" s="114">
        <f>SUM(I9:I10)</f>
        <v>0</v>
      </c>
    </row>
    <row r="13" spans="1:9" s="15" customFormat="1" ht="24.75" customHeight="1" x14ac:dyDescent="0.2">
      <c r="A13" s="504" t="s">
        <v>8</v>
      </c>
      <c r="B13" s="504"/>
      <c r="C13" s="137" t="str">
        <f>IF('Príloha č. 1'!$C$6="","",'Príloha č. 1'!$C$6)</f>
        <v/>
      </c>
      <c r="D13" s="78"/>
      <c r="E13" s="78"/>
    </row>
    <row r="14" spans="1:9" s="15" customFormat="1" ht="15" customHeight="1" x14ac:dyDescent="0.2">
      <c r="A14" s="504" t="s">
        <v>9</v>
      </c>
      <c r="B14" s="504"/>
      <c r="C14" s="136" t="str">
        <f>IF('Príloha č. 1'!$C$7="","",'Príloha č. 1'!$C$7)</f>
        <v/>
      </c>
      <c r="D14" s="78"/>
      <c r="E14" s="78"/>
    </row>
    <row r="15" spans="1:9" s="5" customFormat="1" ht="15" customHeight="1" x14ac:dyDescent="0.2">
      <c r="A15" s="504" t="s">
        <v>10</v>
      </c>
      <c r="B15" s="504"/>
      <c r="C15" s="136" t="str">
        <f>IF('Príloha č. 1'!$C$8="","",'Príloha č. 1'!$C$8)</f>
        <v/>
      </c>
      <c r="D15" s="78"/>
      <c r="E15" s="78"/>
    </row>
    <row r="16" spans="1:9" s="5" customFormat="1" ht="15" customHeight="1" x14ac:dyDescent="0.2">
      <c r="A16" s="504" t="s">
        <v>11</v>
      </c>
      <c r="B16" s="504"/>
      <c r="C16" s="136" t="str">
        <f>IF('Príloha č. 1'!$C$9="","",'Príloha č. 1'!$C$9)</f>
        <v/>
      </c>
      <c r="D16" s="78"/>
      <c r="E16" s="78"/>
    </row>
    <row r="17" spans="1:11" s="89" customFormat="1" ht="12.75" customHeight="1" x14ac:dyDescent="0.2">
      <c r="A17" s="85"/>
      <c r="B17" s="85"/>
      <c r="C17" s="86"/>
      <c r="D17" s="86"/>
      <c r="E17" s="86"/>
      <c r="F17" s="87"/>
      <c r="G17" s="87"/>
      <c r="H17" s="88"/>
    </row>
    <row r="18" spans="1:11" s="31" customFormat="1" ht="20.100000000000001" customHeight="1" x14ac:dyDescent="0.25">
      <c r="A18" s="530" t="s">
        <v>34</v>
      </c>
      <c r="B18" s="530"/>
      <c r="C18" s="530"/>
      <c r="D18" s="530"/>
      <c r="E18" s="530"/>
    </row>
    <row r="19" spans="1:11" s="31" customFormat="1" ht="11.25" customHeight="1" x14ac:dyDescent="0.25">
      <c r="A19" s="472"/>
      <c r="B19" s="472"/>
      <c r="C19" s="472"/>
      <c r="D19" s="472"/>
      <c r="E19" s="472"/>
    </row>
    <row r="20" spans="1:11" s="75" customFormat="1" ht="15" customHeight="1" x14ac:dyDescent="0.2">
      <c r="A20" s="478" t="s">
        <v>18</v>
      </c>
      <c r="B20" s="136" t="str">
        <f>IF('Príloha č. 1'!$B$23="","",'Príloha č. 1'!$B$23)</f>
        <v/>
      </c>
      <c r="C20" s="78"/>
      <c r="D20" s="78"/>
      <c r="E20" s="73"/>
      <c r="F20" s="74"/>
      <c r="G20" s="74"/>
      <c r="H20" s="73"/>
      <c r="I20" s="73"/>
      <c r="J20" s="73"/>
      <c r="K20" s="73"/>
    </row>
    <row r="21" spans="1:11" s="75" customFormat="1" ht="15" customHeight="1" x14ac:dyDescent="0.2">
      <c r="A21" s="478" t="s">
        <v>30</v>
      </c>
      <c r="B21" s="139" t="str">
        <f>IF('Príloha č. 1'!$B$24="","",'Príloha č. 1'!$B$24)</f>
        <v/>
      </c>
      <c r="C21" s="78"/>
      <c r="D21" s="78"/>
      <c r="E21" s="73"/>
      <c r="F21" s="74"/>
      <c r="G21" s="74"/>
      <c r="H21" s="73"/>
      <c r="I21" s="73"/>
      <c r="J21" s="73"/>
      <c r="K21" s="73"/>
    </row>
    <row r="23" spans="1:11" s="77" customFormat="1" ht="50.1" customHeight="1" x14ac:dyDescent="0.25">
      <c r="A23" s="76"/>
      <c r="B23" s="76"/>
      <c r="F23" s="527" t="s">
        <v>57</v>
      </c>
      <c r="G23" s="527"/>
      <c r="H23" s="527"/>
      <c r="K23" s="76"/>
    </row>
    <row r="24" spans="1:11" s="90" customFormat="1" x14ac:dyDescent="0.2">
      <c r="A24" s="546" t="s">
        <v>20</v>
      </c>
      <c r="B24" s="546"/>
      <c r="C24" s="546"/>
      <c r="D24" s="142"/>
      <c r="E24" s="142"/>
    </row>
    <row r="25" spans="1:11" s="89" customFormat="1" ht="12" customHeight="1" x14ac:dyDescent="0.2">
      <c r="A25" s="91"/>
      <c r="B25" s="121" t="s">
        <v>21</v>
      </c>
      <c r="D25" s="92"/>
      <c r="E25" s="92"/>
    </row>
  </sheetData>
  <mergeCells count="20">
    <mergeCell ref="A24:C24"/>
    <mergeCell ref="A13:B13"/>
    <mergeCell ref="A14:B14"/>
    <mergeCell ref="A15:B15"/>
    <mergeCell ref="A16:B16"/>
    <mergeCell ref="A18:E18"/>
    <mergeCell ref="F23:H23"/>
    <mergeCell ref="F6:I6"/>
    <mergeCell ref="B8:C8"/>
    <mergeCell ref="B9:C9"/>
    <mergeCell ref="B10:C10"/>
    <mergeCell ref="A11:D11"/>
    <mergeCell ref="A1:E1"/>
    <mergeCell ref="A2:E2"/>
    <mergeCell ref="A5:E5"/>
    <mergeCell ref="A6:A7"/>
    <mergeCell ref="B6:C7"/>
    <mergeCell ref="D6:D7"/>
    <mergeCell ref="E6:E7"/>
    <mergeCell ref="A3:I3"/>
  </mergeCells>
  <conditionalFormatting sqref="C13:C16">
    <cfRule type="containsBlanks" dxfId="17" priority="3">
      <formula>LEN(TRIM(C13))=0</formula>
    </cfRule>
  </conditionalFormatting>
  <conditionalFormatting sqref="B20">
    <cfRule type="containsBlanks" dxfId="16" priority="2">
      <formula>LEN(TRIM(B20))=0</formula>
    </cfRule>
  </conditionalFormatting>
  <conditionalFormatting sqref="B21">
    <cfRule type="containsBlanks" dxfId="15" priority="1">
      <formula>LEN(TRIM(B21))=0</formula>
    </cfRule>
  </conditionalFormatting>
  <pageMargins left="0.59055118110236227" right="0.59055118110236227" top="0.98425196850393704" bottom="0.39370078740157483" header="0.31496062992125984" footer="0.31496062992125984"/>
  <pageSetup paperSize="9" scale="93" fitToHeight="0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29"/>
  <sheetViews>
    <sheetView showGridLines="0" zoomScaleNormal="100" workbookViewId="0">
      <selection sqref="A1:E1"/>
    </sheetView>
  </sheetViews>
  <sheetFormatPr defaultRowHeight="12" x14ac:dyDescent="0.2"/>
  <cols>
    <col min="1" max="1" width="5.28515625" style="78" customWidth="1"/>
    <col min="2" max="2" width="10.42578125" style="78" customWidth="1"/>
    <col min="3" max="3" width="45.7109375" style="78" customWidth="1"/>
    <col min="4" max="4" width="8.42578125" style="78" customWidth="1"/>
    <col min="5" max="5" width="14.28515625" style="78" customWidth="1"/>
    <col min="6" max="7" width="15.28515625" style="78" customWidth="1"/>
    <col min="8" max="8" width="13.7109375" style="78" customWidth="1"/>
    <col min="9" max="9" width="15.140625" style="78" customWidth="1"/>
    <col min="10" max="16384" width="9.140625" style="78"/>
  </cols>
  <sheetData>
    <row r="1" spans="1:9" ht="20.100000000000001" customHeight="1" x14ac:dyDescent="0.2">
      <c r="A1" s="547" t="s">
        <v>6</v>
      </c>
      <c r="B1" s="547"/>
      <c r="C1" s="547"/>
      <c r="D1" s="547"/>
      <c r="E1" s="547"/>
    </row>
    <row r="2" spans="1:9" ht="20.100000000000001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79"/>
      <c r="G2" s="79"/>
      <c r="H2" s="79"/>
    </row>
    <row r="3" spans="1:9" s="81" customFormat="1" ht="39.950000000000003" customHeight="1" x14ac:dyDescent="0.25">
      <c r="A3" s="551" t="s">
        <v>44</v>
      </c>
      <c r="B3" s="551"/>
      <c r="C3" s="551"/>
      <c r="D3" s="551"/>
      <c r="E3" s="551"/>
      <c r="F3" s="551"/>
      <c r="G3" s="551"/>
      <c r="H3" s="551"/>
      <c r="I3" s="551"/>
    </row>
    <row r="4" spans="1:9" s="81" customFormat="1" ht="20.100000000000001" customHeight="1" thickBot="1" x14ac:dyDescent="0.3">
      <c r="A4" s="550" t="s">
        <v>476</v>
      </c>
      <c r="B4" s="550"/>
      <c r="C4" s="550"/>
      <c r="D4" s="550"/>
      <c r="E4" s="550"/>
      <c r="F4" s="80"/>
      <c r="G4" s="80"/>
      <c r="H4" s="80"/>
    </row>
    <row r="5" spans="1:9" s="82" customFormat="1" ht="30" customHeight="1" x14ac:dyDescent="0.25">
      <c r="A5" s="548" t="s">
        <v>46</v>
      </c>
      <c r="B5" s="559" t="s">
        <v>47</v>
      </c>
      <c r="C5" s="560"/>
      <c r="D5" s="557" t="s">
        <v>58</v>
      </c>
      <c r="E5" s="555" t="s">
        <v>77</v>
      </c>
      <c r="F5" s="552" t="s">
        <v>64</v>
      </c>
      <c r="G5" s="563"/>
      <c r="H5" s="553"/>
      <c r="I5" s="554"/>
    </row>
    <row r="6" spans="1:9" s="82" customFormat="1" ht="30" customHeight="1" x14ac:dyDescent="0.25">
      <c r="A6" s="549"/>
      <c r="B6" s="561"/>
      <c r="C6" s="562"/>
      <c r="D6" s="558"/>
      <c r="E6" s="556"/>
      <c r="F6" s="475" t="s">
        <v>48</v>
      </c>
      <c r="G6" s="476" t="s">
        <v>66</v>
      </c>
      <c r="H6" s="473" t="s">
        <v>63</v>
      </c>
      <c r="I6" s="110" t="s">
        <v>52</v>
      </c>
    </row>
    <row r="7" spans="1:9" s="83" customFormat="1" ht="12" customHeight="1" x14ac:dyDescent="0.25">
      <c r="A7" s="104" t="s">
        <v>0</v>
      </c>
      <c r="B7" s="544" t="s">
        <v>1</v>
      </c>
      <c r="C7" s="545"/>
      <c r="D7" s="98" t="s">
        <v>2</v>
      </c>
      <c r="E7" s="112" t="s">
        <v>3</v>
      </c>
      <c r="F7" s="132" t="s">
        <v>4</v>
      </c>
      <c r="G7" s="144" t="s">
        <v>51</v>
      </c>
      <c r="H7" s="98" t="s">
        <v>59</v>
      </c>
      <c r="I7" s="111" t="s">
        <v>60</v>
      </c>
    </row>
    <row r="8" spans="1:9" s="102" customFormat="1" ht="30" customHeight="1" x14ac:dyDescent="0.25">
      <c r="A8" s="105" t="s">
        <v>0</v>
      </c>
      <c r="B8" s="542" t="s">
        <v>475</v>
      </c>
      <c r="C8" s="543"/>
      <c r="D8" s="108" t="s">
        <v>65</v>
      </c>
      <c r="E8" s="133">
        <v>2160</v>
      </c>
      <c r="F8" s="129"/>
      <c r="G8" s="300"/>
      <c r="H8" s="130">
        <f>F8*G8</f>
        <v>0</v>
      </c>
      <c r="I8" s="131">
        <f>F8+H8</f>
        <v>0</v>
      </c>
    </row>
    <row r="9" spans="1:9" s="102" customFormat="1" ht="30" customHeight="1" x14ac:dyDescent="0.25">
      <c r="A9" s="301" t="s">
        <v>1</v>
      </c>
      <c r="B9" s="539" t="s">
        <v>479</v>
      </c>
      <c r="C9" s="540"/>
      <c r="D9" s="103" t="s">
        <v>65</v>
      </c>
      <c r="E9" s="303">
        <v>72</v>
      </c>
      <c r="F9" s="129"/>
      <c r="G9" s="300"/>
      <c r="H9" s="130">
        <f t="shared" ref="H9:H14" si="0">F9*G9</f>
        <v>0</v>
      </c>
      <c r="I9" s="131">
        <f t="shared" ref="I9:I14" si="1">F9+H9</f>
        <v>0</v>
      </c>
    </row>
    <row r="10" spans="1:9" s="102" customFormat="1" ht="30" customHeight="1" x14ac:dyDescent="0.25">
      <c r="A10" s="301" t="s">
        <v>2</v>
      </c>
      <c r="B10" s="539" t="s">
        <v>480</v>
      </c>
      <c r="C10" s="540"/>
      <c r="D10" s="103" t="s">
        <v>65</v>
      </c>
      <c r="E10" s="303">
        <v>72</v>
      </c>
      <c r="F10" s="129"/>
      <c r="G10" s="300"/>
      <c r="H10" s="130">
        <f t="shared" si="0"/>
        <v>0</v>
      </c>
      <c r="I10" s="131">
        <f t="shared" si="1"/>
        <v>0</v>
      </c>
    </row>
    <row r="11" spans="1:9" s="102" customFormat="1" ht="30" customHeight="1" x14ac:dyDescent="0.25">
      <c r="A11" s="301" t="s">
        <v>3</v>
      </c>
      <c r="B11" s="539" t="s">
        <v>481</v>
      </c>
      <c r="C11" s="540"/>
      <c r="D11" s="103" t="s">
        <v>65</v>
      </c>
      <c r="E11" s="303">
        <v>72</v>
      </c>
      <c r="F11" s="129"/>
      <c r="G11" s="300"/>
      <c r="H11" s="130">
        <f t="shared" si="0"/>
        <v>0</v>
      </c>
      <c r="I11" s="131">
        <f t="shared" si="1"/>
        <v>0</v>
      </c>
    </row>
    <row r="12" spans="1:9" s="102" customFormat="1" ht="30" customHeight="1" x14ac:dyDescent="0.25">
      <c r="A12" s="301" t="s">
        <v>4</v>
      </c>
      <c r="B12" s="539" t="s">
        <v>482</v>
      </c>
      <c r="C12" s="540"/>
      <c r="D12" s="103" t="s">
        <v>65</v>
      </c>
      <c r="E12" s="303">
        <v>4320</v>
      </c>
      <c r="F12" s="129"/>
      <c r="G12" s="300"/>
      <c r="H12" s="130">
        <f t="shared" si="0"/>
        <v>0</v>
      </c>
      <c r="I12" s="131">
        <f t="shared" si="1"/>
        <v>0</v>
      </c>
    </row>
    <row r="13" spans="1:9" s="102" customFormat="1" ht="30" customHeight="1" x14ac:dyDescent="0.25">
      <c r="A13" s="301" t="s">
        <v>51</v>
      </c>
      <c r="B13" s="539" t="s">
        <v>483</v>
      </c>
      <c r="C13" s="540"/>
      <c r="D13" s="302" t="s">
        <v>65</v>
      </c>
      <c r="E13" s="303">
        <v>72</v>
      </c>
      <c r="F13" s="129"/>
      <c r="G13" s="300"/>
      <c r="H13" s="130">
        <f t="shared" si="0"/>
        <v>0</v>
      </c>
      <c r="I13" s="131">
        <f t="shared" si="1"/>
        <v>0</v>
      </c>
    </row>
    <row r="14" spans="1:9" s="102" customFormat="1" ht="30" customHeight="1" thickBot="1" x14ac:dyDescent="0.3">
      <c r="A14" s="106" t="s">
        <v>59</v>
      </c>
      <c r="B14" s="539" t="s">
        <v>478</v>
      </c>
      <c r="C14" s="540"/>
      <c r="D14" s="103" t="s">
        <v>65</v>
      </c>
      <c r="E14" s="134">
        <v>72</v>
      </c>
      <c r="F14" s="129"/>
      <c r="G14" s="300"/>
      <c r="H14" s="130">
        <f t="shared" si="0"/>
        <v>0</v>
      </c>
      <c r="I14" s="131">
        <f t="shared" si="1"/>
        <v>0</v>
      </c>
    </row>
    <row r="15" spans="1:9" s="84" customFormat="1" ht="24.95" customHeight="1" thickBot="1" x14ac:dyDescent="0.3">
      <c r="A15" s="541" t="s">
        <v>477</v>
      </c>
      <c r="B15" s="541"/>
      <c r="C15" s="541"/>
      <c r="D15" s="541"/>
      <c r="E15" s="482">
        <f>SUM(E8:E14)</f>
        <v>6840</v>
      </c>
      <c r="F15" s="477"/>
      <c r="G15" s="304"/>
      <c r="H15" s="143"/>
      <c r="I15" s="114">
        <f>SUM(I8:I14)</f>
        <v>0</v>
      </c>
    </row>
    <row r="17" spans="1:11" s="15" customFormat="1" ht="24.75" customHeight="1" x14ac:dyDescent="0.2">
      <c r="A17" s="504" t="s">
        <v>8</v>
      </c>
      <c r="B17" s="504"/>
      <c r="C17" s="137" t="str">
        <f>IF('Príloha č. 1'!$C$6="","",'Príloha č. 1'!$C$6)</f>
        <v/>
      </c>
      <c r="D17" s="78"/>
      <c r="E17" s="78"/>
    </row>
    <row r="18" spans="1:11" s="15" customFormat="1" ht="15" customHeight="1" x14ac:dyDescent="0.2">
      <c r="A18" s="504" t="s">
        <v>9</v>
      </c>
      <c r="B18" s="504"/>
      <c r="C18" s="136" t="str">
        <f>IF('Príloha č. 1'!$C$7="","",'Príloha č. 1'!$C$7)</f>
        <v/>
      </c>
      <c r="D18" s="78"/>
      <c r="E18" s="78"/>
    </row>
    <row r="19" spans="1:11" s="5" customFormat="1" ht="15" customHeight="1" x14ac:dyDescent="0.2">
      <c r="A19" s="504" t="s">
        <v>10</v>
      </c>
      <c r="B19" s="504"/>
      <c r="C19" s="136" t="str">
        <f>IF('Príloha č. 1'!$C$8="","",'Príloha č. 1'!$C$8)</f>
        <v/>
      </c>
      <c r="D19" s="78"/>
      <c r="E19" s="78"/>
    </row>
    <row r="20" spans="1:11" s="5" customFormat="1" ht="15" customHeight="1" x14ac:dyDescent="0.2">
      <c r="A20" s="504" t="s">
        <v>11</v>
      </c>
      <c r="B20" s="504"/>
      <c r="C20" s="136" t="str">
        <f>IF('Príloha č. 1'!$C$9="","",'Príloha č. 1'!$C$9)</f>
        <v/>
      </c>
      <c r="D20" s="78"/>
      <c r="E20" s="78"/>
    </row>
    <row r="21" spans="1:11" s="89" customFormat="1" ht="14.25" customHeight="1" x14ac:dyDescent="0.2">
      <c r="A21" s="85"/>
      <c r="B21" s="85"/>
      <c r="C21" s="86"/>
      <c r="D21" s="86"/>
      <c r="E21" s="86"/>
      <c r="F21" s="87"/>
      <c r="G21" s="87"/>
      <c r="H21" s="88"/>
    </row>
    <row r="22" spans="1:11" s="31" customFormat="1" ht="20.100000000000001" customHeight="1" x14ac:dyDescent="0.25">
      <c r="A22" s="530" t="s">
        <v>34</v>
      </c>
      <c r="B22" s="530"/>
      <c r="C22" s="530"/>
      <c r="D22" s="530"/>
      <c r="E22" s="530"/>
    </row>
    <row r="23" spans="1:11" s="31" customFormat="1" ht="10.5" customHeight="1" x14ac:dyDescent="0.25">
      <c r="A23" s="472"/>
      <c r="B23" s="472"/>
      <c r="C23" s="472"/>
      <c r="D23" s="472"/>
      <c r="E23" s="472"/>
    </row>
    <row r="24" spans="1:11" s="75" customFormat="1" ht="15" customHeight="1" x14ac:dyDescent="0.2">
      <c r="A24" s="478" t="s">
        <v>18</v>
      </c>
      <c r="B24" s="136" t="str">
        <f>IF('Príloha č. 1'!$B$23="","",'Príloha č. 1'!$B$23)</f>
        <v/>
      </c>
      <c r="C24" s="78"/>
      <c r="D24" s="78"/>
      <c r="E24" s="73"/>
      <c r="F24" s="74"/>
      <c r="G24" s="74"/>
      <c r="H24" s="73"/>
      <c r="I24" s="73"/>
      <c r="J24" s="73"/>
      <c r="K24" s="73"/>
    </row>
    <row r="25" spans="1:11" s="75" customFormat="1" ht="15" customHeight="1" x14ac:dyDescent="0.2">
      <c r="A25" s="478" t="s">
        <v>30</v>
      </c>
      <c r="B25" s="139" t="str">
        <f>IF('Príloha č. 1'!$B$24="","",'Príloha č. 1'!$B$24)</f>
        <v/>
      </c>
      <c r="C25" s="78"/>
      <c r="D25" s="78"/>
      <c r="E25" s="73"/>
      <c r="F25" s="74"/>
      <c r="G25" s="74"/>
      <c r="H25" s="73"/>
      <c r="I25" s="73"/>
      <c r="J25" s="73"/>
      <c r="K25" s="73"/>
    </row>
    <row r="27" spans="1:11" s="77" customFormat="1" ht="36" customHeight="1" x14ac:dyDescent="0.25">
      <c r="A27" s="76"/>
      <c r="B27" s="76"/>
      <c r="F27" s="527" t="s">
        <v>57</v>
      </c>
      <c r="G27" s="527"/>
      <c r="H27" s="527"/>
      <c r="K27" s="76"/>
    </row>
    <row r="28" spans="1:11" s="90" customFormat="1" x14ac:dyDescent="0.2">
      <c r="A28" s="546" t="s">
        <v>20</v>
      </c>
      <c r="B28" s="546"/>
      <c r="C28" s="546"/>
      <c r="D28" s="142"/>
      <c r="E28" s="142"/>
    </row>
    <row r="29" spans="1:11" s="89" customFormat="1" ht="12" customHeight="1" x14ac:dyDescent="0.2">
      <c r="A29" s="91"/>
      <c r="B29" s="121" t="s">
        <v>21</v>
      </c>
      <c r="D29" s="92"/>
      <c r="E29" s="92"/>
    </row>
  </sheetData>
  <mergeCells count="25">
    <mergeCell ref="A22:E22"/>
    <mergeCell ref="F27:H27"/>
    <mergeCell ref="A28:C28"/>
    <mergeCell ref="F5:I5"/>
    <mergeCell ref="B7:C7"/>
    <mergeCell ref="B8:C8"/>
    <mergeCell ref="B14:C14"/>
    <mergeCell ref="A15:D15"/>
    <mergeCell ref="A17:B17"/>
    <mergeCell ref="B9:C9"/>
    <mergeCell ref="B10:C10"/>
    <mergeCell ref="B11:C11"/>
    <mergeCell ref="B12:C12"/>
    <mergeCell ref="B13:C13"/>
    <mergeCell ref="A18:B18"/>
    <mergeCell ref="A19:B19"/>
    <mergeCell ref="A20:B20"/>
    <mergeCell ref="A1:E1"/>
    <mergeCell ref="A2:E2"/>
    <mergeCell ref="A4:E4"/>
    <mergeCell ref="A5:A6"/>
    <mergeCell ref="B5:C6"/>
    <mergeCell ref="D5:D6"/>
    <mergeCell ref="E5:E6"/>
    <mergeCell ref="A3:I3"/>
  </mergeCells>
  <conditionalFormatting sqref="C17:C20">
    <cfRule type="containsBlanks" dxfId="14" priority="3">
      <formula>LEN(TRIM(C17))=0</formula>
    </cfRule>
  </conditionalFormatting>
  <conditionalFormatting sqref="B24">
    <cfRule type="containsBlanks" dxfId="13" priority="2">
      <formula>LEN(TRIM(B24))=0</formula>
    </cfRule>
  </conditionalFormatting>
  <conditionalFormatting sqref="B25">
    <cfRule type="containsBlanks" dxfId="12" priority="1">
      <formula>LEN(TRIM(B25))=0</formula>
    </cfRule>
  </conditionalFormatting>
  <pageMargins left="0.59055118110236227" right="0.59055118110236227" top="0.98425196850393704" bottom="0.39370078740157483" header="0.31496062992125984" footer="0.31496062992125984"/>
  <pageSetup paperSize="9" scale="80" orientation="landscape" r:id="rId1"/>
  <headerFooter>
    <oddHeader>&amp;L&amp;"Arial,Tučné"&amp;9Príloha č. 6 SP&amp;"Arial,Normálne" &amp;"Arial,Tučné"
&amp;"Arial,Normálne"Kalkulácia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X85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207" customWidth="1"/>
    <col min="2" max="2" width="28.140625" style="207" customWidth="1"/>
    <col min="3" max="5" width="7.7109375" style="207" customWidth="1"/>
    <col min="6" max="6" width="9.42578125" style="207" customWidth="1"/>
    <col min="7" max="7" width="30.7109375" style="207" customWidth="1"/>
    <col min="8" max="8" width="20.7109375" style="207" customWidth="1"/>
    <col min="9" max="9" width="9" style="208" customWidth="1"/>
    <col min="10" max="10" width="15.28515625" style="209" customWidth="1"/>
    <col min="11" max="11" width="20.7109375" style="208" customWidth="1"/>
    <col min="12" max="12" width="11.42578125" style="208" customWidth="1"/>
    <col min="13" max="13" width="13" style="208" customWidth="1"/>
    <col min="14" max="14" width="11.85546875" style="207" customWidth="1"/>
    <col min="15" max="16" width="10.7109375" style="207" customWidth="1"/>
    <col min="17" max="17" width="11.5703125" style="207" customWidth="1"/>
    <col min="18" max="19" width="15.7109375" style="207" customWidth="1"/>
    <col min="20" max="20" width="8.7109375" style="208" customWidth="1"/>
    <col min="21" max="21" width="12.140625" style="207" customWidth="1"/>
    <col min="22" max="22" width="9.140625" style="207"/>
    <col min="23" max="23" width="17" style="207" customWidth="1"/>
    <col min="24" max="24" width="11" style="207" bestFit="1" customWidth="1"/>
    <col min="25" max="16384" width="9.140625" style="207"/>
  </cols>
  <sheetData>
    <row r="1" spans="1:24" ht="15" customHeight="1" x14ac:dyDescent="0.2">
      <c r="A1" s="567" t="s">
        <v>6</v>
      </c>
      <c r="B1" s="567"/>
    </row>
    <row r="2" spans="1:24" ht="15" customHeight="1" x14ac:dyDescent="0.2">
      <c r="A2" s="568" t="str">
        <f>'Príloha č. 1'!A2:D2</f>
        <v>CHIRURGICKÝ ŠIJACÍ MATERIÁL PRE POTREBY KLINIKY SRDCOVEJ CHIRURGIE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</row>
    <row r="3" spans="1:24" s="210" customFormat="1" ht="28.5" customHeight="1" x14ac:dyDescent="0.25">
      <c r="A3" s="569" t="s">
        <v>380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</row>
    <row r="4" spans="1:24" s="212" customFormat="1" ht="15" customHeight="1" x14ac:dyDescent="0.2">
      <c r="A4" s="570" t="s">
        <v>79</v>
      </c>
      <c r="B4" s="570"/>
      <c r="C4" s="211"/>
      <c r="D4" s="211"/>
      <c r="I4" s="213"/>
      <c r="J4" s="214"/>
      <c r="K4" s="213"/>
      <c r="L4" s="213"/>
      <c r="M4" s="213"/>
      <c r="T4" s="213"/>
    </row>
    <row r="5" spans="1:24" s="212" customFormat="1" ht="15" customHeight="1" x14ac:dyDescent="0.25">
      <c r="A5" s="571" t="str">
        <f>'[1]Príloha č. 1 - časť 1'!A6:D6</f>
        <v>Chirurgický šijací materiál skupiny A</v>
      </c>
      <c r="B5" s="571"/>
      <c r="C5" s="571"/>
      <c r="D5" s="571"/>
      <c r="I5" s="213"/>
      <c r="J5" s="214"/>
      <c r="K5" s="213"/>
      <c r="L5" s="213"/>
      <c r="M5" s="213"/>
      <c r="T5" s="213"/>
    </row>
    <row r="6" spans="1:24" ht="15" customHeight="1" x14ac:dyDescent="0.2"/>
    <row r="7" spans="1:24" s="217" customFormat="1" ht="20.100000000000001" customHeight="1" thickBot="1" x14ac:dyDescent="0.3">
      <c r="A7" s="215" t="s">
        <v>0</v>
      </c>
      <c r="B7" s="572" t="s">
        <v>381</v>
      </c>
      <c r="C7" s="572"/>
      <c r="D7" s="573" t="s">
        <v>185</v>
      </c>
      <c r="E7" s="573"/>
      <c r="F7" s="573"/>
      <c r="G7" s="573"/>
      <c r="H7" s="573"/>
      <c r="I7" s="573"/>
      <c r="J7" s="573"/>
      <c r="K7" s="573"/>
      <c r="L7" s="216"/>
      <c r="M7" s="216"/>
      <c r="T7" s="216"/>
    </row>
    <row r="8" spans="1:24" s="222" customFormat="1" ht="84.95" customHeight="1" x14ac:dyDescent="0.25">
      <c r="A8" s="218" t="s">
        <v>382</v>
      </c>
      <c r="B8" s="219" t="s">
        <v>383</v>
      </c>
      <c r="C8" s="219" t="s">
        <v>384</v>
      </c>
      <c r="D8" s="219" t="s">
        <v>385</v>
      </c>
      <c r="E8" s="219" t="s">
        <v>386</v>
      </c>
      <c r="F8" s="219" t="s">
        <v>387</v>
      </c>
      <c r="G8" s="219" t="s">
        <v>388</v>
      </c>
      <c r="H8" s="219" t="s">
        <v>389</v>
      </c>
      <c r="I8" s="219" t="s">
        <v>390</v>
      </c>
      <c r="J8" s="220" t="s">
        <v>391</v>
      </c>
      <c r="K8" s="220" t="s">
        <v>392</v>
      </c>
      <c r="L8" s="220" t="s">
        <v>393</v>
      </c>
      <c r="M8" s="220" t="s">
        <v>394</v>
      </c>
      <c r="N8" s="220" t="s">
        <v>395</v>
      </c>
      <c r="O8" s="220" t="s">
        <v>396</v>
      </c>
      <c r="P8" s="220" t="s">
        <v>397</v>
      </c>
      <c r="Q8" s="220" t="s">
        <v>398</v>
      </c>
      <c r="R8" s="220" t="s">
        <v>399</v>
      </c>
      <c r="S8" s="220" t="s">
        <v>400</v>
      </c>
      <c r="T8" s="220" t="s">
        <v>401</v>
      </c>
      <c r="U8" s="221" t="s">
        <v>402</v>
      </c>
    </row>
    <row r="9" spans="1:24" s="213" customFormat="1" x14ac:dyDescent="0.25">
      <c r="A9" s="223" t="s">
        <v>0</v>
      </c>
      <c r="B9" s="224" t="s">
        <v>1</v>
      </c>
      <c r="C9" s="224" t="s">
        <v>2</v>
      </c>
      <c r="D9" s="224" t="s">
        <v>3</v>
      </c>
      <c r="E9" s="224" t="s">
        <v>4</v>
      </c>
      <c r="F9" s="224" t="s">
        <v>51</v>
      </c>
      <c r="G9" s="224" t="s">
        <v>59</v>
      </c>
      <c r="H9" s="224" t="s">
        <v>60</v>
      </c>
      <c r="I9" s="224" t="s">
        <v>61</v>
      </c>
      <c r="J9" s="225" t="s">
        <v>62</v>
      </c>
      <c r="K9" s="226" t="s">
        <v>67</v>
      </c>
      <c r="L9" s="227" t="s">
        <v>68</v>
      </c>
      <c r="M9" s="227" t="s">
        <v>70</v>
      </c>
      <c r="N9" s="227" t="s">
        <v>71</v>
      </c>
      <c r="O9" s="227" t="s">
        <v>72</v>
      </c>
      <c r="P9" s="227" t="s">
        <v>73</v>
      </c>
      <c r="Q9" s="227" t="s">
        <v>76</v>
      </c>
      <c r="R9" s="227" t="s">
        <v>403</v>
      </c>
      <c r="S9" s="227" t="s">
        <v>404</v>
      </c>
      <c r="T9" s="227" t="s">
        <v>405</v>
      </c>
      <c r="U9" s="227" t="s">
        <v>406</v>
      </c>
    </row>
    <row r="10" spans="1:24" s="217" customFormat="1" ht="50.1" customHeight="1" x14ac:dyDescent="0.25">
      <c r="A10" s="228">
        <v>1</v>
      </c>
      <c r="B10" s="229" t="s">
        <v>407</v>
      </c>
      <c r="C10" s="230">
        <v>1</v>
      </c>
      <c r="D10" s="231">
        <v>100</v>
      </c>
      <c r="E10" s="231">
        <v>48</v>
      </c>
      <c r="F10" s="232" t="s">
        <v>408</v>
      </c>
      <c r="G10" s="233" t="s">
        <v>409</v>
      </c>
      <c r="H10" s="233" t="s">
        <v>410</v>
      </c>
      <c r="I10" s="234" t="s">
        <v>65</v>
      </c>
      <c r="J10" s="235">
        <v>12</v>
      </c>
      <c r="K10" s="236"/>
      <c r="L10" s="236"/>
      <c r="M10" s="236"/>
      <c r="N10" s="237"/>
      <c r="O10" s="238"/>
      <c r="P10" s="237">
        <f>N10*O10</f>
        <v>0</v>
      </c>
      <c r="Q10" s="239">
        <f>N10+P10</f>
        <v>0</v>
      </c>
      <c r="R10" s="240">
        <f t="shared" ref="R10:R28" si="0">J10*N10</f>
        <v>0</v>
      </c>
      <c r="S10" s="240">
        <f t="shared" ref="S10:S28" si="1">J10*Q10</f>
        <v>0</v>
      </c>
      <c r="T10" s="241"/>
      <c r="U10" s="242">
        <f>T10*N10</f>
        <v>0</v>
      </c>
      <c r="X10" s="243"/>
    </row>
    <row r="11" spans="1:24" s="217" customFormat="1" ht="50.1" customHeight="1" x14ac:dyDescent="0.25">
      <c r="A11" s="228">
        <v>2</v>
      </c>
      <c r="B11" s="229" t="s">
        <v>407</v>
      </c>
      <c r="C11" s="230">
        <v>0</v>
      </c>
      <c r="D11" s="231">
        <v>100</v>
      </c>
      <c r="E11" s="231">
        <v>40</v>
      </c>
      <c r="F11" s="232" t="s">
        <v>408</v>
      </c>
      <c r="G11" s="233" t="s">
        <v>409</v>
      </c>
      <c r="H11" s="233" t="s">
        <v>410</v>
      </c>
      <c r="I11" s="234" t="s">
        <v>65</v>
      </c>
      <c r="J11" s="235">
        <v>12</v>
      </c>
      <c r="K11" s="244"/>
      <c r="L11" s="244"/>
      <c r="M11" s="244"/>
      <c r="N11" s="245"/>
      <c r="O11" s="246"/>
      <c r="P11" s="245">
        <f>N11*O11</f>
        <v>0</v>
      </c>
      <c r="Q11" s="247">
        <f>N11+P11</f>
        <v>0</v>
      </c>
      <c r="R11" s="248">
        <f t="shared" si="0"/>
        <v>0</v>
      </c>
      <c r="S11" s="248">
        <f t="shared" si="1"/>
        <v>0</v>
      </c>
      <c r="T11" s="230"/>
      <c r="U11" s="249">
        <f t="shared" ref="U11:U28" si="2">N11*T11</f>
        <v>0</v>
      </c>
      <c r="X11" s="243"/>
    </row>
    <row r="12" spans="1:24" s="217" customFormat="1" ht="50.1" customHeight="1" x14ac:dyDescent="0.25">
      <c r="A12" s="228">
        <v>3</v>
      </c>
      <c r="B12" s="229" t="s">
        <v>407</v>
      </c>
      <c r="C12" s="250" t="s">
        <v>411</v>
      </c>
      <c r="D12" s="231">
        <v>90</v>
      </c>
      <c r="E12" s="231">
        <v>31</v>
      </c>
      <c r="F12" s="232" t="s">
        <v>408</v>
      </c>
      <c r="G12" s="233" t="s">
        <v>412</v>
      </c>
      <c r="H12" s="233" t="s">
        <v>410</v>
      </c>
      <c r="I12" s="234" t="s">
        <v>65</v>
      </c>
      <c r="J12" s="235">
        <v>120</v>
      </c>
      <c r="K12" s="244"/>
      <c r="L12" s="244"/>
      <c r="M12" s="244"/>
      <c r="N12" s="251"/>
      <c r="O12" s="252"/>
      <c r="P12" s="251">
        <f>N12*O12</f>
        <v>0</v>
      </c>
      <c r="Q12" s="253">
        <f>N12+P12</f>
        <v>0</v>
      </c>
      <c r="R12" s="254">
        <f t="shared" si="0"/>
        <v>0</v>
      </c>
      <c r="S12" s="254">
        <f t="shared" si="1"/>
        <v>0</v>
      </c>
      <c r="T12" s="255"/>
      <c r="U12" s="256">
        <f t="shared" si="2"/>
        <v>0</v>
      </c>
      <c r="X12" s="243"/>
    </row>
    <row r="13" spans="1:24" s="217" customFormat="1" ht="50.1" customHeight="1" x14ac:dyDescent="0.25">
      <c r="A13" s="228">
        <v>4</v>
      </c>
      <c r="B13" s="229" t="s">
        <v>407</v>
      </c>
      <c r="C13" s="250" t="s">
        <v>413</v>
      </c>
      <c r="D13" s="231">
        <v>90</v>
      </c>
      <c r="E13" s="231">
        <v>31</v>
      </c>
      <c r="F13" s="232" t="s">
        <v>408</v>
      </c>
      <c r="G13" s="233" t="s">
        <v>414</v>
      </c>
      <c r="H13" s="233" t="s">
        <v>410</v>
      </c>
      <c r="I13" s="234" t="s">
        <v>65</v>
      </c>
      <c r="J13" s="235">
        <v>240</v>
      </c>
      <c r="K13" s="244"/>
      <c r="L13" s="244"/>
      <c r="M13" s="244"/>
      <c r="N13" s="251"/>
      <c r="O13" s="252"/>
      <c r="P13" s="251">
        <f>N13*O13</f>
        <v>0</v>
      </c>
      <c r="Q13" s="253">
        <f>N13+P13</f>
        <v>0</v>
      </c>
      <c r="R13" s="254">
        <f t="shared" si="0"/>
        <v>0</v>
      </c>
      <c r="S13" s="254">
        <f t="shared" si="1"/>
        <v>0</v>
      </c>
      <c r="T13" s="255"/>
      <c r="U13" s="256">
        <f t="shared" si="2"/>
        <v>0</v>
      </c>
    </row>
    <row r="14" spans="1:24" s="217" customFormat="1" ht="50.1" customHeight="1" x14ac:dyDescent="0.25">
      <c r="A14" s="228">
        <v>5</v>
      </c>
      <c r="B14" s="229" t="s">
        <v>407</v>
      </c>
      <c r="C14" s="250" t="s">
        <v>413</v>
      </c>
      <c r="D14" s="231">
        <v>90</v>
      </c>
      <c r="E14" s="231">
        <v>40</v>
      </c>
      <c r="F14" s="232" t="s">
        <v>408</v>
      </c>
      <c r="G14" s="233" t="s">
        <v>414</v>
      </c>
      <c r="H14" s="233" t="s">
        <v>410</v>
      </c>
      <c r="I14" s="234" t="s">
        <v>65</v>
      </c>
      <c r="J14" s="235">
        <v>240</v>
      </c>
      <c r="K14" s="244"/>
      <c r="L14" s="244"/>
      <c r="M14" s="244"/>
      <c r="N14" s="251"/>
      <c r="O14" s="252"/>
      <c r="P14" s="251">
        <f t="shared" ref="P14:P28" si="3">N14*O14</f>
        <v>0</v>
      </c>
      <c r="Q14" s="253">
        <f t="shared" ref="Q14:Q27" si="4">N14+P14</f>
        <v>0</v>
      </c>
      <c r="R14" s="254">
        <f t="shared" si="0"/>
        <v>0</v>
      </c>
      <c r="S14" s="254">
        <f t="shared" si="1"/>
        <v>0</v>
      </c>
      <c r="T14" s="255"/>
      <c r="U14" s="256">
        <f t="shared" si="2"/>
        <v>0</v>
      </c>
    </row>
    <row r="15" spans="1:24" s="217" customFormat="1" ht="50.1" customHeight="1" x14ac:dyDescent="0.25">
      <c r="A15" s="228">
        <v>6</v>
      </c>
      <c r="B15" s="229" t="s">
        <v>407</v>
      </c>
      <c r="C15" s="250" t="s">
        <v>411</v>
      </c>
      <c r="D15" s="231">
        <v>90</v>
      </c>
      <c r="E15" s="231">
        <v>26</v>
      </c>
      <c r="F15" s="232" t="s">
        <v>408</v>
      </c>
      <c r="G15" s="233" t="s">
        <v>412</v>
      </c>
      <c r="H15" s="233" t="s">
        <v>410</v>
      </c>
      <c r="I15" s="234" t="s">
        <v>65</v>
      </c>
      <c r="J15" s="235">
        <v>240</v>
      </c>
      <c r="K15" s="244"/>
      <c r="L15" s="244"/>
      <c r="M15" s="244"/>
      <c r="N15" s="251"/>
      <c r="O15" s="252"/>
      <c r="P15" s="251">
        <f t="shared" si="3"/>
        <v>0</v>
      </c>
      <c r="Q15" s="253">
        <f t="shared" si="4"/>
        <v>0</v>
      </c>
      <c r="R15" s="254">
        <f t="shared" si="0"/>
        <v>0</v>
      </c>
      <c r="S15" s="254">
        <f t="shared" si="1"/>
        <v>0</v>
      </c>
      <c r="T15" s="255"/>
      <c r="U15" s="256">
        <f t="shared" si="2"/>
        <v>0</v>
      </c>
    </row>
    <row r="16" spans="1:24" s="217" customFormat="1" ht="50.1" customHeight="1" x14ac:dyDescent="0.25">
      <c r="A16" s="228">
        <v>7</v>
      </c>
      <c r="B16" s="229" t="s">
        <v>407</v>
      </c>
      <c r="C16" s="250" t="s">
        <v>411</v>
      </c>
      <c r="D16" s="231">
        <v>90</v>
      </c>
      <c r="E16" s="231">
        <v>31</v>
      </c>
      <c r="F16" s="232" t="s">
        <v>408</v>
      </c>
      <c r="G16" s="233" t="s">
        <v>414</v>
      </c>
      <c r="H16" s="233" t="s">
        <v>410</v>
      </c>
      <c r="I16" s="234" t="s">
        <v>65</v>
      </c>
      <c r="J16" s="235">
        <v>12</v>
      </c>
      <c r="K16" s="244"/>
      <c r="L16" s="244"/>
      <c r="M16" s="244"/>
      <c r="N16" s="251"/>
      <c r="O16" s="252"/>
      <c r="P16" s="251">
        <f t="shared" si="3"/>
        <v>0</v>
      </c>
      <c r="Q16" s="253">
        <f t="shared" si="4"/>
        <v>0</v>
      </c>
      <c r="R16" s="254">
        <f t="shared" si="0"/>
        <v>0</v>
      </c>
      <c r="S16" s="254">
        <f t="shared" si="1"/>
        <v>0</v>
      </c>
      <c r="T16" s="255"/>
      <c r="U16" s="256">
        <f t="shared" si="2"/>
        <v>0</v>
      </c>
    </row>
    <row r="17" spans="1:21" s="217" customFormat="1" ht="50.1" customHeight="1" x14ac:dyDescent="0.25">
      <c r="A17" s="228">
        <v>8</v>
      </c>
      <c r="B17" s="229" t="s">
        <v>407</v>
      </c>
      <c r="C17" s="232" t="s">
        <v>415</v>
      </c>
      <c r="D17" s="231">
        <v>90</v>
      </c>
      <c r="E17" s="231">
        <v>16</v>
      </c>
      <c r="F17" s="232" t="s">
        <v>408</v>
      </c>
      <c r="G17" s="233" t="s">
        <v>414</v>
      </c>
      <c r="H17" s="233" t="s">
        <v>410</v>
      </c>
      <c r="I17" s="234" t="s">
        <v>65</v>
      </c>
      <c r="J17" s="235">
        <v>360</v>
      </c>
      <c r="K17" s="244"/>
      <c r="L17" s="244"/>
      <c r="M17" s="244"/>
      <c r="N17" s="251"/>
      <c r="O17" s="252"/>
      <c r="P17" s="251">
        <f t="shared" si="3"/>
        <v>0</v>
      </c>
      <c r="Q17" s="253">
        <f t="shared" si="4"/>
        <v>0</v>
      </c>
      <c r="R17" s="254">
        <f t="shared" si="0"/>
        <v>0</v>
      </c>
      <c r="S17" s="254">
        <f t="shared" si="1"/>
        <v>0</v>
      </c>
      <c r="T17" s="255"/>
      <c r="U17" s="256">
        <f t="shared" si="2"/>
        <v>0</v>
      </c>
    </row>
    <row r="18" spans="1:21" s="217" customFormat="1" ht="50.1" customHeight="1" x14ac:dyDescent="0.25">
      <c r="A18" s="228">
        <v>9</v>
      </c>
      <c r="B18" s="229" t="s">
        <v>407</v>
      </c>
      <c r="C18" s="232" t="s">
        <v>415</v>
      </c>
      <c r="D18" s="231">
        <v>90</v>
      </c>
      <c r="E18" s="231">
        <v>17</v>
      </c>
      <c r="F18" s="232" t="s">
        <v>408</v>
      </c>
      <c r="G18" s="233" t="s">
        <v>412</v>
      </c>
      <c r="H18" s="233" t="s">
        <v>410</v>
      </c>
      <c r="I18" s="234" t="s">
        <v>65</v>
      </c>
      <c r="J18" s="235">
        <v>12</v>
      </c>
      <c r="K18" s="244"/>
      <c r="L18" s="244"/>
      <c r="M18" s="244"/>
      <c r="N18" s="251"/>
      <c r="O18" s="252"/>
      <c r="P18" s="251">
        <f t="shared" si="3"/>
        <v>0</v>
      </c>
      <c r="Q18" s="253">
        <f t="shared" si="4"/>
        <v>0</v>
      </c>
      <c r="R18" s="254">
        <f t="shared" si="0"/>
        <v>0</v>
      </c>
      <c r="S18" s="254">
        <f t="shared" si="1"/>
        <v>0</v>
      </c>
      <c r="T18" s="255"/>
      <c r="U18" s="256">
        <f t="shared" si="2"/>
        <v>0</v>
      </c>
    </row>
    <row r="19" spans="1:21" s="217" customFormat="1" ht="50.1" customHeight="1" x14ac:dyDescent="0.25">
      <c r="A19" s="228">
        <v>10</v>
      </c>
      <c r="B19" s="229" t="s">
        <v>407</v>
      </c>
      <c r="C19" s="232" t="s">
        <v>415</v>
      </c>
      <c r="D19" s="231">
        <v>90</v>
      </c>
      <c r="E19" s="231">
        <v>20</v>
      </c>
      <c r="F19" s="231" t="s">
        <v>408</v>
      </c>
      <c r="G19" s="233" t="s">
        <v>414</v>
      </c>
      <c r="H19" s="233" t="s">
        <v>410</v>
      </c>
      <c r="I19" s="234" t="s">
        <v>65</v>
      </c>
      <c r="J19" s="235">
        <v>36</v>
      </c>
      <c r="K19" s="244"/>
      <c r="L19" s="244"/>
      <c r="M19" s="244"/>
      <c r="N19" s="251"/>
      <c r="O19" s="252"/>
      <c r="P19" s="251">
        <f t="shared" si="3"/>
        <v>0</v>
      </c>
      <c r="Q19" s="253">
        <f t="shared" si="4"/>
        <v>0</v>
      </c>
      <c r="R19" s="254">
        <f t="shared" si="0"/>
        <v>0</v>
      </c>
      <c r="S19" s="254">
        <f t="shared" si="1"/>
        <v>0</v>
      </c>
      <c r="T19" s="255"/>
      <c r="U19" s="256">
        <f t="shared" si="2"/>
        <v>0</v>
      </c>
    </row>
    <row r="20" spans="1:21" s="217" customFormat="1" ht="50.1" customHeight="1" x14ac:dyDescent="0.25">
      <c r="A20" s="228">
        <v>11</v>
      </c>
      <c r="B20" s="229" t="s">
        <v>407</v>
      </c>
      <c r="C20" s="232" t="s">
        <v>416</v>
      </c>
      <c r="D20" s="231">
        <v>75</v>
      </c>
      <c r="E20" s="231">
        <v>13</v>
      </c>
      <c r="F20" s="231" t="s">
        <v>408</v>
      </c>
      <c r="G20" s="233" t="s">
        <v>414</v>
      </c>
      <c r="H20" s="233" t="s">
        <v>410</v>
      </c>
      <c r="I20" s="234" t="s">
        <v>65</v>
      </c>
      <c r="J20" s="235">
        <v>120</v>
      </c>
      <c r="K20" s="244"/>
      <c r="L20" s="244"/>
      <c r="M20" s="244"/>
      <c r="N20" s="251"/>
      <c r="O20" s="252"/>
      <c r="P20" s="251">
        <f t="shared" si="3"/>
        <v>0</v>
      </c>
      <c r="Q20" s="253">
        <f t="shared" si="4"/>
        <v>0</v>
      </c>
      <c r="R20" s="254">
        <f t="shared" si="0"/>
        <v>0</v>
      </c>
      <c r="S20" s="254">
        <f t="shared" si="1"/>
        <v>0</v>
      </c>
      <c r="T20" s="255"/>
      <c r="U20" s="256">
        <f t="shared" si="2"/>
        <v>0</v>
      </c>
    </row>
    <row r="21" spans="1:21" s="217" customFormat="1" ht="50.1" customHeight="1" x14ac:dyDescent="0.25">
      <c r="A21" s="228">
        <v>12</v>
      </c>
      <c r="B21" s="229" t="s">
        <v>407</v>
      </c>
      <c r="C21" s="232" t="s">
        <v>416</v>
      </c>
      <c r="D21" s="231">
        <v>90</v>
      </c>
      <c r="E21" s="231">
        <v>16</v>
      </c>
      <c r="F21" s="232" t="s">
        <v>408</v>
      </c>
      <c r="G21" s="233" t="s">
        <v>414</v>
      </c>
      <c r="H21" s="233" t="s">
        <v>410</v>
      </c>
      <c r="I21" s="234" t="s">
        <v>65</v>
      </c>
      <c r="J21" s="235">
        <v>1092</v>
      </c>
      <c r="K21" s="244"/>
      <c r="L21" s="244"/>
      <c r="M21" s="244"/>
      <c r="N21" s="251"/>
      <c r="O21" s="252"/>
      <c r="P21" s="251">
        <f t="shared" si="3"/>
        <v>0</v>
      </c>
      <c r="Q21" s="253">
        <f t="shared" si="4"/>
        <v>0</v>
      </c>
      <c r="R21" s="254">
        <f t="shared" si="0"/>
        <v>0</v>
      </c>
      <c r="S21" s="254">
        <f t="shared" si="1"/>
        <v>0</v>
      </c>
      <c r="T21" s="255"/>
      <c r="U21" s="256">
        <f t="shared" si="2"/>
        <v>0</v>
      </c>
    </row>
    <row r="22" spans="1:21" s="217" customFormat="1" ht="50.1" customHeight="1" x14ac:dyDescent="0.25">
      <c r="A22" s="228">
        <v>13</v>
      </c>
      <c r="B22" s="229" t="s">
        <v>407</v>
      </c>
      <c r="C22" s="232" t="s">
        <v>416</v>
      </c>
      <c r="D22" s="231">
        <v>90</v>
      </c>
      <c r="E22" s="231">
        <v>17</v>
      </c>
      <c r="F22" s="232" t="s">
        <v>408</v>
      </c>
      <c r="G22" s="233" t="s">
        <v>412</v>
      </c>
      <c r="H22" s="233" t="s">
        <v>410</v>
      </c>
      <c r="I22" s="234" t="s">
        <v>65</v>
      </c>
      <c r="J22" s="235">
        <v>336</v>
      </c>
      <c r="K22" s="244"/>
      <c r="L22" s="244"/>
      <c r="M22" s="244"/>
      <c r="N22" s="251"/>
      <c r="O22" s="252"/>
      <c r="P22" s="251">
        <f t="shared" si="3"/>
        <v>0</v>
      </c>
      <c r="Q22" s="253">
        <f t="shared" si="4"/>
        <v>0</v>
      </c>
      <c r="R22" s="254">
        <f t="shared" si="0"/>
        <v>0</v>
      </c>
      <c r="S22" s="254">
        <f t="shared" si="1"/>
        <v>0</v>
      </c>
      <c r="T22" s="255"/>
      <c r="U22" s="256">
        <f t="shared" si="2"/>
        <v>0</v>
      </c>
    </row>
    <row r="23" spans="1:21" s="217" customFormat="1" ht="50.1" customHeight="1" x14ac:dyDescent="0.25">
      <c r="A23" s="228">
        <v>14</v>
      </c>
      <c r="B23" s="229" t="s">
        <v>407</v>
      </c>
      <c r="C23" s="232" t="s">
        <v>417</v>
      </c>
      <c r="D23" s="231">
        <v>60</v>
      </c>
      <c r="E23" s="231">
        <v>9</v>
      </c>
      <c r="F23" s="232" t="s">
        <v>418</v>
      </c>
      <c r="G23" s="233" t="s">
        <v>414</v>
      </c>
      <c r="H23" s="233" t="s">
        <v>410</v>
      </c>
      <c r="I23" s="234" t="s">
        <v>65</v>
      </c>
      <c r="J23" s="235">
        <v>12</v>
      </c>
      <c r="K23" s="244"/>
      <c r="L23" s="244"/>
      <c r="M23" s="244"/>
      <c r="N23" s="251"/>
      <c r="O23" s="252"/>
      <c r="P23" s="251">
        <f t="shared" si="3"/>
        <v>0</v>
      </c>
      <c r="Q23" s="253">
        <f t="shared" si="4"/>
        <v>0</v>
      </c>
      <c r="R23" s="254">
        <f t="shared" si="0"/>
        <v>0</v>
      </c>
      <c r="S23" s="254">
        <f t="shared" si="1"/>
        <v>0</v>
      </c>
      <c r="T23" s="255"/>
      <c r="U23" s="256">
        <f t="shared" si="2"/>
        <v>0</v>
      </c>
    </row>
    <row r="24" spans="1:21" s="217" customFormat="1" ht="50.1" customHeight="1" x14ac:dyDescent="0.25">
      <c r="A24" s="228">
        <v>15</v>
      </c>
      <c r="B24" s="229" t="s">
        <v>407</v>
      </c>
      <c r="C24" s="232" t="s">
        <v>417</v>
      </c>
      <c r="D24" s="231">
        <v>60</v>
      </c>
      <c r="E24" s="231">
        <v>11</v>
      </c>
      <c r="F24" s="232" t="s">
        <v>418</v>
      </c>
      <c r="G24" s="233" t="s">
        <v>414</v>
      </c>
      <c r="H24" s="233" t="s">
        <v>410</v>
      </c>
      <c r="I24" s="234" t="s">
        <v>65</v>
      </c>
      <c r="J24" s="235">
        <v>12</v>
      </c>
      <c r="K24" s="244"/>
      <c r="L24" s="244"/>
      <c r="M24" s="244"/>
      <c r="N24" s="251"/>
      <c r="O24" s="252"/>
      <c r="P24" s="251">
        <f t="shared" si="3"/>
        <v>0</v>
      </c>
      <c r="Q24" s="253">
        <f t="shared" si="4"/>
        <v>0</v>
      </c>
      <c r="R24" s="254">
        <f t="shared" si="0"/>
        <v>0</v>
      </c>
      <c r="S24" s="254">
        <f t="shared" si="1"/>
        <v>0</v>
      </c>
      <c r="T24" s="255"/>
      <c r="U24" s="256">
        <f t="shared" si="2"/>
        <v>0</v>
      </c>
    </row>
    <row r="25" spans="1:21" s="217" customFormat="1" ht="50.1" customHeight="1" x14ac:dyDescent="0.25">
      <c r="A25" s="228">
        <v>16</v>
      </c>
      <c r="B25" s="229" t="s">
        <v>407</v>
      </c>
      <c r="C25" s="232" t="s">
        <v>417</v>
      </c>
      <c r="D25" s="231">
        <v>60</v>
      </c>
      <c r="E25" s="231">
        <v>13</v>
      </c>
      <c r="F25" s="232" t="s">
        <v>408</v>
      </c>
      <c r="G25" s="233" t="s">
        <v>414</v>
      </c>
      <c r="H25" s="233" t="s">
        <v>410</v>
      </c>
      <c r="I25" s="234" t="s">
        <v>65</v>
      </c>
      <c r="J25" s="235">
        <v>168</v>
      </c>
      <c r="K25" s="244"/>
      <c r="L25" s="244"/>
      <c r="M25" s="244"/>
      <c r="N25" s="251"/>
      <c r="O25" s="252"/>
      <c r="P25" s="251">
        <f t="shared" si="3"/>
        <v>0</v>
      </c>
      <c r="Q25" s="253">
        <f t="shared" si="4"/>
        <v>0</v>
      </c>
      <c r="R25" s="254">
        <f t="shared" si="0"/>
        <v>0</v>
      </c>
      <c r="S25" s="254">
        <f t="shared" si="1"/>
        <v>0</v>
      </c>
      <c r="T25" s="255"/>
      <c r="U25" s="256">
        <f t="shared" si="2"/>
        <v>0</v>
      </c>
    </row>
    <row r="26" spans="1:21" s="217" customFormat="1" ht="60" x14ac:dyDescent="0.25">
      <c r="A26" s="228">
        <v>17</v>
      </c>
      <c r="B26" s="229" t="s">
        <v>407</v>
      </c>
      <c r="C26" s="232" t="s">
        <v>417</v>
      </c>
      <c r="D26" s="231">
        <v>75</v>
      </c>
      <c r="E26" s="231">
        <v>13</v>
      </c>
      <c r="F26" s="232" t="s">
        <v>418</v>
      </c>
      <c r="G26" s="233" t="s">
        <v>419</v>
      </c>
      <c r="H26" s="233" t="s">
        <v>410</v>
      </c>
      <c r="I26" s="234" t="s">
        <v>65</v>
      </c>
      <c r="J26" s="235">
        <v>36</v>
      </c>
      <c r="K26" s="244"/>
      <c r="L26" s="244"/>
      <c r="M26" s="244"/>
      <c r="N26" s="251"/>
      <c r="O26" s="252"/>
      <c r="P26" s="251">
        <f t="shared" si="3"/>
        <v>0</v>
      </c>
      <c r="Q26" s="253">
        <f t="shared" si="4"/>
        <v>0</v>
      </c>
      <c r="R26" s="254">
        <f t="shared" si="0"/>
        <v>0</v>
      </c>
      <c r="S26" s="254">
        <f t="shared" si="1"/>
        <v>0</v>
      </c>
      <c r="T26" s="255"/>
      <c r="U26" s="256">
        <f t="shared" si="2"/>
        <v>0</v>
      </c>
    </row>
    <row r="27" spans="1:21" s="217" customFormat="1" ht="60" x14ac:dyDescent="0.25">
      <c r="A27" s="228">
        <v>18</v>
      </c>
      <c r="B27" s="229" t="s">
        <v>407</v>
      </c>
      <c r="C27" s="231" t="s">
        <v>420</v>
      </c>
      <c r="D27" s="231">
        <v>60</v>
      </c>
      <c r="E27" s="231">
        <v>8</v>
      </c>
      <c r="F27" s="232" t="s">
        <v>418</v>
      </c>
      <c r="G27" s="233" t="s">
        <v>419</v>
      </c>
      <c r="H27" s="233" t="s">
        <v>410</v>
      </c>
      <c r="I27" s="234" t="s">
        <v>65</v>
      </c>
      <c r="J27" s="235">
        <v>72</v>
      </c>
      <c r="K27" s="244"/>
      <c r="L27" s="244"/>
      <c r="M27" s="244"/>
      <c r="N27" s="245"/>
      <c r="O27" s="246"/>
      <c r="P27" s="245">
        <f t="shared" si="3"/>
        <v>0</v>
      </c>
      <c r="Q27" s="247">
        <f t="shared" si="4"/>
        <v>0</v>
      </c>
      <c r="R27" s="248">
        <f t="shared" si="0"/>
        <v>0</v>
      </c>
      <c r="S27" s="248">
        <f t="shared" si="1"/>
        <v>0</v>
      </c>
      <c r="T27" s="230"/>
      <c r="U27" s="249">
        <f t="shared" si="2"/>
        <v>0</v>
      </c>
    </row>
    <row r="28" spans="1:21" s="217" customFormat="1" ht="60.75" thickBot="1" x14ac:dyDescent="0.3">
      <c r="A28" s="257">
        <v>19</v>
      </c>
      <c r="B28" s="258" t="s">
        <v>407</v>
      </c>
      <c r="C28" s="259" t="s">
        <v>421</v>
      </c>
      <c r="D28" s="259">
        <v>60</v>
      </c>
      <c r="E28" s="259">
        <v>8</v>
      </c>
      <c r="F28" s="260" t="s">
        <v>418</v>
      </c>
      <c r="G28" s="261" t="s">
        <v>419</v>
      </c>
      <c r="H28" s="261" t="s">
        <v>410</v>
      </c>
      <c r="I28" s="262" t="s">
        <v>65</v>
      </c>
      <c r="J28" s="263">
        <v>108</v>
      </c>
      <c r="K28" s="264"/>
      <c r="L28" s="264"/>
      <c r="M28" s="264"/>
      <c r="N28" s="251"/>
      <c r="O28" s="252"/>
      <c r="P28" s="251">
        <f t="shared" si="3"/>
        <v>0</v>
      </c>
      <c r="Q28" s="253">
        <f>N28+P28</f>
        <v>0</v>
      </c>
      <c r="R28" s="265">
        <f t="shared" si="0"/>
        <v>0</v>
      </c>
      <c r="S28" s="254">
        <f t="shared" si="1"/>
        <v>0</v>
      </c>
      <c r="T28" s="255"/>
      <c r="U28" s="256">
        <f t="shared" si="2"/>
        <v>0</v>
      </c>
    </row>
    <row r="29" spans="1:21" s="217" customFormat="1" ht="25.5" customHeight="1" thickBot="1" x14ac:dyDescent="0.3">
      <c r="A29" s="266" t="s">
        <v>422</v>
      </c>
      <c r="B29" s="267"/>
      <c r="C29" s="268"/>
      <c r="D29" s="268"/>
      <c r="E29" s="268"/>
      <c r="F29" s="268"/>
      <c r="G29" s="268"/>
      <c r="H29" s="268"/>
      <c r="I29" s="269"/>
      <c r="J29" s="270">
        <f>SUM(J10:J28)</f>
        <v>3240</v>
      </c>
      <c r="K29" s="564" t="s">
        <v>423</v>
      </c>
      <c r="L29" s="565"/>
      <c r="M29" s="565"/>
      <c r="N29" s="565"/>
      <c r="O29" s="565"/>
      <c r="P29" s="565"/>
      <c r="Q29" s="566"/>
      <c r="R29" s="271">
        <f>SUM(R10:R28)</f>
        <v>0</v>
      </c>
      <c r="S29" s="272"/>
      <c r="T29" s="273"/>
      <c r="U29" s="274"/>
    </row>
    <row r="30" spans="1:21" s="217" customFormat="1" ht="25.5" customHeight="1" thickBot="1" x14ac:dyDescent="0.3">
      <c r="A30" s="266" t="s">
        <v>424</v>
      </c>
      <c r="B30" s="267"/>
      <c r="C30" s="268"/>
      <c r="D30" s="268"/>
      <c r="E30" s="268"/>
      <c r="F30" s="268"/>
      <c r="G30" s="268"/>
      <c r="H30" s="268"/>
      <c r="I30" s="269"/>
      <c r="J30" s="270">
        <f>J29*2</f>
        <v>6480</v>
      </c>
      <c r="K30" s="564" t="s">
        <v>425</v>
      </c>
      <c r="L30" s="565"/>
      <c r="M30" s="565"/>
      <c r="N30" s="565"/>
      <c r="O30" s="565"/>
      <c r="P30" s="565"/>
      <c r="Q30" s="566"/>
      <c r="R30" s="275">
        <f>R29*2</f>
        <v>0</v>
      </c>
      <c r="S30" s="276"/>
      <c r="T30" s="273"/>
      <c r="U30" s="274"/>
    </row>
    <row r="32" spans="1:21" s="217" customFormat="1" ht="20.100000000000001" customHeight="1" thickBot="1" x14ac:dyDescent="0.3">
      <c r="A32" s="215" t="s">
        <v>1</v>
      </c>
      <c r="B32" s="572" t="s">
        <v>426</v>
      </c>
      <c r="C32" s="572"/>
      <c r="D32" s="573" t="s">
        <v>186</v>
      </c>
      <c r="E32" s="573"/>
      <c r="F32" s="573"/>
      <c r="G32" s="573"/>
      <c r="H32" s="573"/>
      <c r="I32" s="573"/>
      <c r="J32" s="573"/>
      <c r="K32" s="573"/>
      <c r="L32" s="216"/>
      <c r="M32" s="216"/>
      <c r="T32" s="216"/>
    </row>
    <row r="33" spans="1:23" s="222" customFormat="1" ht="84.95" customHeight="1" x14ac:dyDescent="0.25">
      <c r="A33" s="218" t="s">
        <v>382</v>
      </c>
      <c r="B33" s="219" t="s">
        <v>383</v>
      </c>
      <c r="C33" s="219" t="s">
        <v>384</v>
      </c>
      <c r="D33" s="219" t="s">
        <v>427</v>
      </c>
      <c r="E33" s="219" t="s">
        <v>428</v>
      </c>
      <c r="F33" s="219" t="s">
        <v>387</v>
      </c>
      <c r="G33" s="219" t="s">
        <v>388</v>
      </c>
      <c r="H33" s="219" t="s">
        <v>389</v>
      </c>
      <c r="I33" s="219" t="s">
        <v>390</v>
      </c>
      <c r="J33" s="220" t="s">
        <v>391</v>
      </c>
      <c r="K33" s="220" t="s">
        <v>392</v>
      </c>
      <c r="L33" s="220" t="s">
        <v>393</v>
      </c>
      <c r="M33" s="220" t="s">
        <v>394</v>
      </c>
      <c r="N33" s="220" t="s">
        <v>395</v>
      </c>
      <c r="O33" s="220" t="s">
        <v>396</v>
      </c>
      <c r="P33" s="220" t="s">
        <v>397</v>
      </c>
      <c r="Q33" s="220" t="s">
        <v>398</v>
      </c>
      <c r="R33" s="220" t="s">
        <v>399</v>
      </c>
      <c r="S33" s="220" t="s">
        <v>400</v>
      </c>
      <c r="T33" s="220" t="s">
        <v>401</v>
      </c>
      <c r="U33" s="221" t="s">
        <v>402</v>
      </c>
    </row>
    <row r="34" spans="1:23" s="213" customFormat="1" x14ac:dyDescent="0.25">
      <c r="A34" s="223" t="s">
        <v>0</v>
      </c>
      <c r="B34" s="224" t="s">
        <v>1</v>
      </c>
      <c r="C34" s="224" t="s">
        <v>2</v>
      </c>
      <c r="D34" s="224" t="s">
        <v>3</v>
      </c>
      <c r="E34" s="224" t="s">
        <v>4</v>
      </c>
      <c r="F34" s="224" t="s">
        <v>51</v>
      </c>
      <c r="G34" s="224" t="s">
        <v>59</v>
      </c>
      <c r="H34" s="224" t="s">
        <v>60</v>
      </c>
      <c r="I34" s="224" t="s">
        <v>61</v>
      </c>
      <c r="J34" s="225" t="s">
        <v>62</v>
      </c>
      <c r="K34" s="226" t="s">
        <v>67</v>
      </c>
      <c r="L34" s="227" t="s">
        <v>68</v>
      </c>
      <c r="M34" s="227" t="s">
        <v>70</v>
      </c>
      <c r="N34" s="227" t="s">
        <v>71</v>
      </c>
      <c r="O34" s="227" t="s">
        <v>72</v>
      </c>
      <c r="P34" s="227" t="s">
        <v>73</v>
      </c>
      <c r="Q34" s="227" t="s">
        <v>76</v>
      </c>
      <c r="R34" s="227" t="s">
        <v>403</v>
      </c>
      <c r="S34" s="227" t="s">
        <v>404</v>
      </c>
      <c r="T34" s="227" t="s">
        <v>405</v>
      </c>
      <c r="U34" s="227" t="s">
        <v>406</v>
      </c>
    </row>
    <row r="35" spans="1:23" s="217" customFormat="1" ht="50.1" customHeight="1" x14ac:dyDescent="0.25">
      <c r="A35" s="228">
        <v>1</v>
      </c>
      <c r="B35" s="229" t="s">
        <v>429</v>
      </c>
      <c r="C35" s="230">
        <v>5</v>
      </c>
      <c r="D35" s="231" t="s">
        <v>430</v>
      </c>
      <c r="E35" s="231">
        <v>55</v>
      </c>
      <c r="F35" s="232" t="s">
        <v>408</v>
      </c>
      <c r="G35" s="233" t="s">
        <v>431</v>
      </c>
      <c r="H35" s="233" t="s">
        <v>410</v>
      </c>
      <c r="I35" s="234" t="s">
        <v>65</v>
      </c>
      <c r="J35" s="235">
        <v>108</v>
      </c>
      <c r="K35" s="236"/>
      <c r="L35" s="236"/>
      <c r="M35" s="236"/>
      <c r="N35" s="237"/>
      <c r="O35" s="238"/>
      <c r="P35" s="237">
        <f>N35*O35</f>
        <v>0</v>
      </c>
      <c r="Q35" s="239">
        <f t="shared" ref="Q35:Q40" si="5">N35+P35</f>
        <v>0</v>
      </c>
      <c r="R35" s="240">
        <f t="shared" ref="R35:R40" si="6">J35*N35</f>
        <v>0</v>
      </c>
      <c r="S35" s="240">
        <f t="shared" ref="S35:S40" si="7">J35*Q35</f>
        <v>0</v>
      </c>
      <c r="T35" s="241"/>
      <c r="U35" s="242">
        <f t="shared" ref="U35:U40" si="8">T35*N35</f>
        <v>0</v>
      </c>
    </row>
    <row r="36" spans="1:23" s="217" customFormat="1" ht="50.1" customHeight="1" x14ac:dyDescent="0.25">
      <c r="A36" s="228">
        <v>2</v>
      </c>
      <c r="B36" s="229" t="s">
        <v>429</v>
      </c>
      <c r="C36" s="230" t="s">
        <v>413</v>
      </c>
      <c r="D36" s="231">
        <v>75</v>
      </c>
      <c r="E36" s="231">
        <v>17</v>
      </c>
      <c r="F36" s="232" t="s">
        <v>408</v>
      </c>
      <c r="G36" s="233" t="s">
        <v>432</v>
      </c>
      <c r="H36" s="233" t="s">
        <v>410</v>
      </c>
      <c r="I36" s="234" t="s">
        <v>65</v>
      </c>
      <c r="J36" s="235">
        <v>24</v>
      </c>
      <c r="K36" s="244"/>
      <c r="L36" s="244"/>
      <c r="M36" s="244"/>
      <c r="N36" s="277"/>
      <c r="O36" s="246"/>
      <c r="P36" s="245">
        <f>N36*O36</f>
        <v>0</v>
      </c>
      <c r="Q36" s="247">
        <f t="shared" si="5"/>
        <v>0</v>
      </c>
      <c r="R36" s="248">
        <f t="shared" si="6"/>
        <v>0</v>
      </c>
      <c r="S36" s="248">
        <f t="shared" si="7"/>
        <v>0</v>
      </c>
      <c r="T36" s="278"/>
      <c r="U36" s="249">
        <f t="shared" si="8"/>
        <v>0</v>
      </c>
      <c r="W36" s="243"/>
    </row>
    <row r="37" spans="1:23" s="217" customFormat="1" ht="50.1" customHeight="1" x14ac:dyDescent="0.25">
      <c r="A37" s="228">
        <v>3</v>
      </c>
      <c r="B37" s="229" t="s">
        <v>429</v>
      </c>
      <c r="C37" s="250" t="s">
        <v>413</v>
      </c>
      <c r="D37" s="231">
        <v>75</v>
      </c>
      <c r="E37" s="231">
        <v>20</v>
      </c>
      <c r="F37" s="232" t="s">
        <v>408</v>
      </c>
      <c r="G37" s="233" t="s">
        <v>433</v>
      </c>
      <c r="H37" s="233" t="s">
        <v>410</v>
      </c>
      <c r="I37" s="234" t="s">
        <v>65</v>
      </c>
      <c r="J37" s="235">
        <v>204</v>
      </c>
      <c r="K37" s="244"/>
      <c r="L37" s="244"/>
      <c r="M37" s="244"/>
      <c r="N37" s="277"/>
      <c r="O37" s="252"/>
      <c r="P37" s="251">
        <v>0</v>
      </c>
      <c r="Q37" s="253">
        <f t="shared" si="5"/>
        <v>0</v>
      </c>
      <c r="R37" s="254">
        <f t="shared" si="6"/>
        <v>0</v>
      </c>
      <c r="S37" s="254">
        <f t="shared" si="7"/>
        <v>0</v>
      </c>
      <c r="T37" s="278"/>
      <c r="U37" s="256">
        <f t="shared" si="8"/>
        <v>0</v>
      </c>
      <c r="W37" s="243"/>
    </row>
    <row r="38" spans="1:23" s="217" customFormat="1" ht="50.1" customHeight="1" x14ac:dyDescent="0.25">
      <c r="A38" s="228">
        <v>4</v>
      </c>
      <c r="B38" s="229" t="s">
        <v>429</v>
      </c>
      <c r="C38" s="250" t="s">
        <v>413</v>
      </c>
      <c r="D38" s="231">
        <v>75</v>
      </c>
      <c r="E38" s="231">
        <v>22</v>
      </c>
      <c r="F38" s="232" t="s">
        <v>408</v>
      </c>
      <c r="G38" s="233" t="s">
        <v>434</v>
      </c>
      <c r="H38" s="233" t="s">
        <v>410</v>
      </c>
      <c r="I38" s="234" t="s">
        <v>65</v>
      </c>
      <c r="J38" s="235">
        <v>24</v>
      </c>
      <c r="K38" s="244"/>
      <c r="L38" s="244"/>
      <c r="M38" s="244"/>
      <c r="N38" s="277"/>
      <c r="O38" s="252"/>
      <c r="P38" s="251">
        <v>0</v>
      </c>
      <c r="Q38" s="253">
        <f t="shared" si="5"/>
        <v>0</v>
      </c>
      <c r="R38" s="254">
        <f t="shared" si="6"/>
        <v>0</v>
      </c>
      <c r="S38" s="254">
        <f t="shared" si="7"/>
        <v>0</v>
      </c>
      <c r="T38" s="278"/>
      <c r="U38" s="256">
        <f t="shared" si="8"/>
        <v>0</v>
      </c>
    </row>
    <row r="39" spans="1:23" s="217" customFormat="1" ht="50.1" customHeight="1" x14ac:dyDescent="0.25">
      <c r="A39" s="228">
        <v>5</v>
      </c>
      <c r="B39" s="229" t="s">
        <v>429</v>
      </c>
      <c r="C39" s="250" t="s">
        <v>413</v>
      </c>
      <c r="D39" s="231">
        <v>75</v>
      </c>
      <c r="E39" s="231">
        <v>25</v>
      </c>
      <c r="F39" s="232" t="s">
        <v>408</v>
      </c>
      <c r="G39" s="233" t="s">
        <v>432</v>
      </c>
      <c r="H39" s="233" t="s">
        <v>410</v>
      </c>
      <c r="I39" s="234" t="s">
        <v>65</v>
      </c>
      <c r="J39" s="235">
        <v>54</v>
      </c>
      <c r="K39" s="244"/>
      <c r="L39" s="244"/>
      <c r="M39" s="244"/>
      <c r="N39" s="277"/>
      <c r="O39" s="252"/>
      <c r="P39" s="251">
        <v>0</v>
      </c>
      <c r="Q39" s="253">
        <f t="shared" si="5"/>
        <v>0</v>
      </c>
      <c r="R39" s="254">
        <f t="shared" si="6"/>
        <v>0</v>
      </c>
      <c r="S39" s="254">
        <f t="shared" si="7"/>
        <v>0</v>
      </c>
      <c r="T39" s="278"/>
      <c r="U39" s="256">
        <f t="shared" si="8"/>
        <v>0</v>
      </c>
    </row>
    <row r="40" spans="1:23" s="217" customFormat="1" ht="50.1" customHeight="1" thickBot="1" x14ac:dyDescent="0.3">
      <c r="A40" s="228">
        <v>6</v>
      </c>
      <c r="B40" s="229" t="s">
        <v>429</v>
      </c>
      <c r="C40" s="250" t="s">
        <v>413</v>
      </c>
      <c r="D40" s="231">
        <v>90</v>
      </c>
      <c r="E40" s="231">
        <v>25</v>
      </c>
      <c r="F40" s="232" t="s">
        <v>408</v>
      </c>
      <c r="G40" s="233" t="s">
        <v>432</v>
      </c>
      <c r="H40" s="233" t="s">
        <v>410</v>
      </c>
      <c r="I40" s="234" t="s">
        <v>65</v>
      </c>
      <c r="J40" s="279">
        <v>36</v>
      </c>
      <c r="K40" s="244"/>
      <c r="L40" s="244"/>
      <c r="M40" s="244"/>
      <c r="N40" s="277"/>
      <c r="O40" s="252"/>
      <c r="P40" s="251">
        <v>0</v>
      </c>
      <c r="Q40" s="253">
        <f t="shared" si="5"/>
        <v>0</v>
      </c>
      <c r="R40" s="254">
        <f t="shared" si="6"/>
        <v>0</v>
      </c>
      <c r="S40" s="254">
        <f t="shared" si="7"/>
        <v>0</v>
      </c>
      <c r="T40" s="278"/>
      <c r="U40" s="256">
        <f t="shared" si="8"/>
        <v>0</v>
      </c>
    </row>
    <row r="41" spans="1:23" s="217" customFormat="1" ht="25.5" customHeight="1" thickBot="1" x14ac:dyDescent="0.3">
      <c r="A41" s="266" t="s">
        <v>435</v>
      </c>
      <c r="B41" s="267"/>
      <c r="C41" s="268"/>
      <c r="D41" s="268"/>
      <c r="E41" s="268"/>
      <c r="F41" s="268"/>
      <c r="G41" s="268"/>
      <c r="H41" s="268"/>
      <c r="I41" s="269"/>
      <c r="J41" s="280">
        <f>SUM(J35:J40)</f>
        <v>450</v>
      </c>
      <c r="K41" s="564" t="s">
        <v>423</v>
      </c>
      <c r="L41" s="565"/>
      <c r="M41" s="565"/>
      <c r="N41" s="565"/>
      <c r="O41" s="565"/>
      <c r="P41" s="565"/>
      <c r="Q41" s="566"/>
      <c r="R41" s="281">
        <f>SUM(R35:R40)</f>
        <v>0</v>
      </c>
      <c r="S41" s="276"/>
      <c r="T41" s="273"/>
      <c r="U41" s="274"/>
    </row>
    <row r="42" spans="1:23" s="217" customFormat="1" ht="25.5" customHeight="1" thickBot="1" x14ac:dyDescent="0.3">
      <c r="A42" s="266" t="s">
        <v>436</v>
      </c>
      <c r="B42" s="267"/>
      <c r="C42" s="268"/>
      <c r="D42" s="268"/>
      <c r="E42" s="268"/>
      <c r="F42" s="268"/>
      <c r="G42" s="268"/>
      <c r="H42" s="268"/>
      <c r="I42" s="269"/>
      <c r="J42" s="280">
        <f>J41*2</f>
        <v>900</v>
      </c>
      <c r="K42" s="564" t="s">
        <v>425</v>
      </c>
      <c r="L42" s="565"/>
      <c r="M42" s="565"/>
      <c r="N42" s="565"/>
      <c r="O42" s="565"/>
      <c r="P42" s="565"/>
      <c r="Q42" s="566"/>
      <c r="R42" s="281">
        <f>R41*2</f>
        <v>0</v>
      </c>
      <c r="S42" s="276"/>
      <c r="T42" s="273"/>
      <c r="U42" s="274"/>
    </row>
    <row r="44" spans="1:23" s="217" customFormat="1" ht="20.100000000000001" customHeight="1" thickBot="1" x14ac:dyDescent="0.3">
      <c r="A44" s="215" t="s">
        <v>2</v>
      </c>
      <c r="B44" s="572" t="s">
        <v>437</v>
      </c>
      <c r="C44" s="572"/>
      <c r="D44" s="573" t="s">
        <v>187</v>
      </c>
      <c r="E44" s="573"/>
      <c r="F44" s="573"/>
      <c r="G44" s="573"/>
      <c r="H44" s="573"/>
      <c r="I44" s="573"/>
      <c r="J44" s="573"/>
      <c r="K44" s="573"/>
      <c r="L44" s="216"/>
      <c r="M44" s="216"/>
      <c r="T44" s="216"/>
    </row>
    <row r="45" spans="1:23" s="222" customFormat="1" ht="84.95" customHeight="1" x14ac:dyDescent="0.25">
      <c r="A45" s="218" t="s">
        <v>382</v>
      </c>
      <c r="B45" s="219" t="s">
        <v>383</v>
      </c>
      <c r="C45" s="219" t="s">
        <v>384</v>
      </c>
      <c r="D45" s="219" t="s">
        <v>427</v>
      </c>
      <c r="E45" s="219" t="s">
        <v>428</v>
      </c>
      <c r="F45" s="219" t="s">
        <v>387</v>
      </c>
      <c r="G45" s="219" t="s">
        <v>388</v>
      </c>
      <c r="H45" s="219" t="s">
        <v>389</v>
      </c>
      <c r="I45" s="219" t="s">
        <v>390</v>
      </c>
      <c r="J45" s="220" t="s">
        <v>391</v>
      </c>
      <c r="K45" s="220" t="s">
        <v>392</v>
      </c>
      <c r="L45" s="220" t="s">
        <v>393</v>
      </c>
      <c r="M45" s="220" t="s">
        <v>394</v>
      </c>
      <c r="N45" s="220" t="s">
        <v>395</v>
      </c>
      <c r="O45" s="220" t="s">
        <v>396</v>
      </c>
      <c r="P45" s="220" t="s">
        <v>397</v>
      </c>
      <c r="Q45" s="220" t="s">
        <v>398</v>
      </c>
      <c r="R45" s="220" t="s">
        <v>399</v>
      </c>
      <c r="S45" s="220" t="s">
        <v>400</v>
      </c>
      <c r="T45" s="220" t="s">
        <v>401</v>
      </c>
      <c r="U45" s="221" t="s">
        <v>402</v>
      </c>
    </row>
    <row r="46" spans="1:23" s="213" customFormat="1" x14ac:dyDescent="0.25">
      <c r="A46" s="223" t="s">
        <v>0</v>
      </c>
      <c r="B46" s="224" t="s">
        <v>1</v>
      </c>
      <c r="C46" s="224" t="s">
        <v>2</v>
      </c>
      <c r="D46" s="224" t="s">
        <v>3</v>
      </c>
      <c r="E46" s="224" t="s">
        <v>4</v>
      </c>
      <c r="F46" s="224" t="s">
        <v>51</v>
      </c>
      <c r="G46" s="224" t="s">
        <v>59</v>
      </c>
      <c r="H46" s="224" t="s">
        <v>60</v>
      </c>
      <c r="I46" s="224" t="s">
        <v>61</v>
      </c>
      <c r="J46" s="225" t="s">
        <v>62</v>
      </c>
      <c r="K46" s="226" t="s">
        <v>67</v>
      </c>
      <c r="L46" s="227" t="s">
        <v>68</v>
      </c>
      <c r="M46" s="227" t="s">
        <v>70</v>
      </c>
      <c r="N46" s="227" t="s">
        <v>71</v>
      </c>
      <c r="O46" s="227" t="s">
        <v>72</v>
      </c>
      <c r="P46" s="227" t="s">
        <v>73</v>
      </c>
      <c r="Q46" s="227" t="s">
        <v>76</v>
      </c>
      <c r="R46" s="227" t="s">
        <v>403</v>
      </c>
      <c r="S46" s="227" t="s">
        <v>404</v>
      </c>
      <c r="T46" s="227" t="s">
        <v>405</v>
      </c>
      <c r="U46" s="227" t="s">
        <v>406</v>
      </c>
    </row>
    <row r="47" spans="1:23" s="217" customFormat="1" ht="50.1" customHeight="1" x14ac:dyDescent="0.25">
      <c r="A47" s="228">
        <v>1</v>
      </c>
      <c r="B47" s="229" t="s">
        <v>438</v>
      </c>
      <c r="C47" s="230">
        <v>0</v>
      </c>
      <c r="D47" s="231">
        <v>90</v>
      </c>
      <c r="E47" s="231">
        <v>36</v>
      </c>
      <c r="F47" s="232" t="s">
        <v>408</v>
      </c>
      <c r="G47" s="233" t="s">
        <v>439</v>
      </c>
      <c r="H47" s="233" t="s">
        <v>410</v>
      </c>
      <c r="I47" s="234" t="s">
        <v>65</v>
      </c>
      <c r="J47" s="235">
        <v>12</v>
      </c>
      <c r="K47" s="236"/>
      <c r="L47" s="236"/>
      <c r="M47" s="236"/>
      <c r="N47" s="237"/>
      <c r="O47" s="238"/>
      <c r="P47" s="237">
        <f>N47*O47</f>
        <v>0</v>
      </c>
      <c r="Q47" s="239">
        <f>N47+P47</f>
        <v>0</v>
      </c>
      <c r="R47" s="240">
        <f>J47*N47</f>
        <v>0</v>
      </c>
      <c r="S47" s="240">
        <f>J47*Q47</f>
        <v>0</v>
      </c>
      <c r="T47" s="241"/>
      <c r="U47" s="242">
        <f>T47*N47</f>
        <v>0</v>
      </c>
    </row>
    <row r="48" spans="1:23" s="217" customFormat="1" ht="50.1" customHeight="1" x14ac:dyDescent="0.25">
      <c r="A48" s="228">
        <v>2</v>
      </c>
      <c r="B48" s="229" t="s">
        <v>438</v>
      </c>
      <c r="C48" s="230">
        <v>0</v>
      </c>
      <c r="D48" s="231">
        <v>75</v>
      </c>
      <c r="E48" s="231">
        <v>36</v>
      </c>
      <c r="F48" s="232" t="s">
        <v>408</v>
      </c>
      <c r="G48" s="233" t="s">
        <v>440</v>
      </c>
      <c r="H48" s="233" t="s">
        <v>410</v>
      </c>
      <c r="I48" s="234" t="s">
        <v>65</v>
      </c>
      <c r="J48" s="235">
        <v>12</v>
      </c>
      <c r="K48" s="244"/>
      <c r="L48" s="244"/>
      <c r="M48" s="244"/>
      <c r="N48" s="245"/>
      <c r="O48" s="282"/>
      <c r="P48" s="245">
        <f>J48*N48</f>
        <v>0</v>
      </c>
      <c r="Q48" s="247">
        <f>N48+P48</f>
        <v>0</v>
      </c>
      <c r="R48" s="248">
        <f>J48*N48</f>
        <v>0</v>
      </c>
      <c r="S48" s="248">
        <f>J48*Q48</f>
        <v>0</v>
      </c>
      <c r="T48" s="278"/>
      <c r="U48" s="249">
        <f>T48*N48</f>
        <v>0</v>
      </c>
    </row>
    <row r="49" spans="1:21" s="217" customFormat="1" ht="50.1" customHeight="1" x14ac:dyDescent="0.25">
      <c r="A49" s="228">
        <v>3</v>
      </c>
      <c r="B49" s="229" t="s">
        <v>438</v>
      </c>
      <c r="C49" s="230">
        <v>0</v>
      </c>
      <c r="D49" s="231">
        <v>90</v>
      </c>
      <c r="E49" s="231">
        <v>40</v>
      </c>
      <c r="F49" s="232" t="s">
        <v>408</v>
      </c>
      <c r="G49" s="233" t="s">
        <v>441</v>
      </c>
      <c r="H49" s="233" t="s">
        <v>410</v>
      </c>
      <c r="I49" s="234" t="s">
        <v>65</v>
      </c>
      <c r="J49" s="235">
        <v>12</v>
      </c>
      <c r="K49" s="244"/>
      <c r="L49" s="244"/>
      <c r="M49" s="244"/>
      <c r="N49" s="251"/>
      <c r="O49" s="246"/>
      <c r="P49" s="251">
        <f>J49*N49</f>
        <v>0</v>
      </c>
      <c r="Q49" s="253">
        <f>N49+P49</f>
        <v>0</v>
      </c>
      <c r="R49" s="254">
        <f>J49*N49</f>
        <v>0</v>
      </c>
      <c r="S49" s="254">
        <f>J49*Q49</f>
        <v>0</v>
      </c>
      <c r="T49" s="230"/>
      <c r="U49" s="256">
        <f>T49*N49</f>
        <v>0</v>
      </c>
    </row>
    <row r="50" spans="1:21" s="217" customFormat="1" ht="50.1" customHeight="1" x14ac:dyDescent="0.25">
      <c r="A50" s="228">
        <v>4</v>
      </c>
      <c r="B50" s="229" t="s">
        <v>438</v>
      </c>
      <c r="C50" s="250" t="s">
        <v>413</v>
      </c>
      <c r="D50" s="231">
        <v>75</v>
      </c>
      <c r="E50" s="231">
        <v>31</v>
      </c>
      <c r="F50" s="232" t="s">
        <v>408</v>
      </c>
      <c r="G50" s="233" t="s">
        <v>439</v>
      </c>
      <c r="H50" s="233" t="s">
        <v>410</v>
      </c>
      <c r="I50" s="234" t="s">
        <v>65</v>
      </c>
      <c r="J50" s="235">
        <v>12</v>
      </c>
      <c r="K50" s="244"/>
      <c r="L50" s="244"/>
      <c r="M50" s="244"/>
      <c r="N50" s="251"/>
      <c r="O50" s="246"/>
      <c r="P50" s="251">
        <f>J50*N50</f>
        <v>0</v>
      </c>
      <c r="Q50" s="253">
        <f>N50+P50</f>
        <v>0</v>
      </c>
      <c r="R50" s="254">
        <f>J50*N50</f>
        <v>0</v>
      </c>
      <c r="S50" s="254">
        <f>J50*Q50</f>
        <v>0</v>
      </c>
      <c r="T50" s="230"/>
      <c r="U50" s="256">
        <f>T50*N50</f>
        <v>0</v>
      </c>
    </row>
    <row r="51" spans="1:21" s="217" customFormat="1" ht="50.1" customHeight="1" thickBot="1" x14ac:dyDescent="0.3">
      <c r="A51" s="228">
        <v>5</v>
      </c>
      <c r="B51" s="229" t="s">
        <v>438</v>
      </c>
      <c r="C51" s="250" t="s">
        <v>411</v>
      </c>
      <c r="D51" s="231">
        <v>75</v>
      </c>
      <c r="E51" s="231">
        <v>31</v>
      </c>
      <c r="F51" s="232" t="s">
        <v>408</v>
      </c>
      <c r="G51" s="233" t="s">
        <v>439</v>
      </c>
      <c r="H51" s="233" t="s">
        <v>410</v>
      </c>
      <c r="I51" s="234" t="s">
        <v>65</v>
      </c>
      <c r="J51" s="235">
        <v>12</v>
      </c>
      <c r="K51" s="244"/>
      <c r="L51" s="244"/>
      <c r="M51" s="244"/>
      <c r="N51" s="251"/>
      <c r="O51" s="283"/>
      <c r="P51" s="251">
        <f>J51*N51</f>
        <v>0</v>
      </c>
      <c r="Q51" s="253">
        <f>N51+P51</f>
        <v>0</v>
      </c>
      <c r="R51" s="254">
        <f>J51*N51</f>
        <v>0</v>
      </c>
      <c r="S51" s="254">
        <f>J51*Q51</f>
        <v>0</v>
      </c>
      <c r="T51" s="235"/>
      <c r="U51" s="256">
        <f>T51*N51</f>
        <v>0</v>
      </c>
    </row>
    <row r="52" spans="1:21" s="217" customFormat="1" ht="25.5" customHeight="1" thickBot="1" x14ac:dyDescent="0.3">
      <c r="A52" s="266" t="s">
        <v>422</v>
      </c>
      <c r="B52" s="267"/>
      <c r="C52" s="268"/>
      <c r="D52" s="268"/>
      <c r="E52" s="268"/>
      <c r="F52" s="268"/>
      <c r="G52" s="268"/>
      <c r="H52" s="268"/>
      <c r="I52" s="269"/>
      <c r="J52" s="280">
        <f>SUM(J47:J51)</f>
        <v>60</v>
      </c>
      <c r="K52" s="564" t="s">
        <v>423</v>
      </c>
      <c r="L52" s="565"/>
      <c r="M52" s="565"/>
      <c r="N52" s="565"/>
      <c r="O52" s="565"/>
      <c r="P52" s="565"/>
      <c r="Q52" s="566"/>
      <c r="R52" s="281">
        <f>SUM(R47:R51)</f>
        <v>0</v>
      </c>
      <c r="S52" s="276"/>
      <c r="T52" s="273"/>
      <c r="U52" s="274"/>
    </row>
    <row r="53" spans="1:21" s="217" customFormat="1" ht="25.5" customHeight="1" thickBot="1" x14ac:dyDescent="0.3">
      <c r="A53" s="266" t="s">
        <v>424</v>
      </c>
      <c r="B53" s="267"/>
      <c r="C53" s="268"/>
      <c r="D53" s="268"/>
      <c r="E53" s="268"/>
      <c r="F53" s="268"/>
      <c r="G53" s="268"/>
      <c r="H53" s="268"/>
      <c r="I53" s="269"/>
      <c r="J53" s="270">
        <f>J52*2</f>
        <v>120</v>
      </c>
      <c r="K53" s="564" t="s">
        <v>425</v>
      </c>
      <c r="L53" s="565"/>
      <c r="M53" s="565"/>
      <c r="N53" s="565"/>
      <c r="O53" s="565"/>
      <c r="P53" s="565"/>
      <c r="Q53" s="566"/>
      <c r="R53" s="275">
        <f>R52*2</f>
        <v>0</v>
      </c>
      <c r="S53" s="276"/>
      <c r="T53" s="273"/>
      <c r="U53" s="274"/>
    </row>
    <row r="56" spans="1:21" s="217" customFormat="1" ht="19.5" customHeight="1" thickBot="1" x14ac:dyDescent="0.3">
      <c r="A56" s="215" t="s">
        <v>3</v>
      </c>
      <c r="B56" s="572" t="s">
        <v>442</v>
      </c>
      <c r="C56" s="572"/>
      <c r="D56" s="573" t="s">
        <v>188</v>
      </c>
      <c r="E56" s="573"/>
      <c r="F56" s="573"/>
      <c r="G56" s="573"/>
      <c r="H56" s="573"/>
      <c r="I56" s="573"/>
      <c r="J56" s="573"/>
      <c r="K56" s="573"/>
      <c r="L56" s="216"/>
      <c r="M56" s="216"/>
      <c r="T56" s="216"/>
    </row>
    <row r="57" spans="1:21" s="222" customFormat="1" ht="84.95" customHeight="1" x14ac:dyDescent="0.25">
      <c r="A57" s="218" t="s">
        <v>382</v>
      </c>
      <c r="B57" s="219" t="s">
        <v>383</v>
      </c>
      <c r="C57" s="219" t="s">
        <v>384</v>
      </c>
      <c r="D57" s="219" t="s">
        <v>427</v>
      </c>
      <c r="E57" s="219" t="s">
        <v>428</v>
      </c>
      <c r="F57" s="219" t="s">
        <v>387</v>
      </c>
      <c r="G57" s="219" t="s">
        <v>388</v>
      </c>
      <c r="H57" s="219" t="s">
        <v>389</v>
      </c>
      <c r="I57" s="219" t="s">
        <v>390</v>
      </c>
      <c r="J57" s="220" t="s">
        <v>391</v>
      </c>
      <c r="K57" s="220" t="s">
        <v>392</v>
      </c>
      <c r="L57" s="220" t="s">
        <v>393</v>
      </c>
      <c r="M57" s="220" t="s">
        <v>394</v>
      </c>
      <c r="N57" s="220" t="s">
        <v>443</v>
      </c>
      <c r="O57" s="220" t="s">
        <v>396</v>
      </c>
      <c r="P57" s="220" t="s">
        <v>397</v>
      </c>
      <c r="Q57" s="220" t="s">
        <v>444</v>
      </c>
      <c r="R57" s="220" t="s">
        <v>445</v>
      </c>
      <c r="S57" s="220" t="s">
        <v>446</v>
      </c>
      <c r="T57" s="220" t="s">
        <v>401</v>
      </c>
      <c r="U57" s="221" t="s">
        <v>447</v>
      </c>
    </row>
    <row r="58" spans="1:21" s="213" customFormat="1" x14ac:dyDescent="0.25">
      <c r="A58" s="223" t="s">
        <v>0</v>
      </c>
      <c r="B58" s="224" t="s">
        <v>1</v>
      </c>
      <c r="C58" s="224" t="s">
        <v>2</v>
      </c>
      <c r="D58" s="224" t="s">
        <v>3</v>
      </c>
      <c r="E58" s="224" t="s">
        <v>4</v>
      </c>
      <c r="F58" s="224" t="s">
        <v>51</v>
      </c>
      <c r="G58" s="224" t="s">
        <v>59</v>
      </c>
      <c r="H58" s="224" t="s">
        <v>60</v>
      </c>
      <c r="I58" s="224" t="s">
        <v>61</v>
      </c>
      <c r="J58" s="225" t="s">
        <v>62</v>
      </c>
      <c r="K58" s="226" t="s">
        <v>67</v>
      </c>
      <c r="L58" s="227" t="s">
        <v>68</v>
      </c>
      <c r="M58" s="227" t="s">
        <v>70</v>
      </c>
      <c r="N58" s="227" t="s">
        <v>71</v>
      </c>
      <c r="O58" s="227" t="s">
        <v>72</v>
      </c>
      <c r="P58" s="227" t="s">
        <v>73</v>
      </c>
      <c r="Q58" s="227" t="s">
        <v>76</v>
      </c>
      <c r="R58" s="227" t="s">
        <v>403</v>
      </c>
      <c r="S58" s="227" t="s">
        <v>404</v>
      </c>
      <c r="T58" s="227" t="s">
        <v>405</v>
      </c>
      <c r="U58" s="227" t="s">
        <v>406</v>
      </c>
    </row>
    <row r="59" spans="1:21" s="217" customFormat="1" ht="50.1" customHeight="1" x14ac:dyDescent="0.25">
      <c r="A59" s="228">
        <v>1</v>
      </c>
      <c r="B59" s="229" t="s">
        <v>448</v>
      </c>
      <c r="C59" s="230" t="s">
        <v>416</v>
      </c>
      <c r="D59" s="231">
        <v>75</v>
      </c>
      <c r="E59" s="231">
        <v>13</v>
      </c>
      <c r="F59" s="232" t="s">
        <v>408</v>
      </c>
      <c r="G59" s="233" t="s">
        <v>433</v>
      </c>
      <c r="H59" s="233" t="s">
        <v>410</v>
      </c>
      <c r="I59" s="234" t="s">
        <v>65</v>
      </c>
      <c r="J59" s="235">
        <v>36</v>
      </c>
      <c r="K59" s="236"/>
      <c r="L59" s="236"/>
      <c r="M59" s="236"/>
      <c r="N59" s="237"/>
      <c r="O59" s="238"/>
      <c r="P59" s="237">
        <f>N59*O59</f>
        <v>0</v>
      </c>
      <c r="Q59" s="239">
        <f>N59+P59</f>
        <v>0</v>
      </c>
      <c r="R59" s="240">
        <f>J59*N59</f>
        <v>0</v>
      </c>
      <c r="S59" s="240">
        <f>J59*Q59</f>
        <v>0</v>
      </c>
      <c r="T59" s="241"/>
      <c r="U59" s="242">
        <f>T59*N59</f>
        <v>0</v>
      </c>
    </row>
    <row r="60" spans="1:21" s="217" customFormat="1" ht="50.1" customHeight="1" x14ac:dyDescent="0.25">
      <c r="A60" s="228">
        <v>2</v>
      </c>
      <c r="B60" s="229" t="s">
        <v>448</v>
      </c>
      <c r="C60" s="230" t="s">
        <v>417</v>
      </c>
      <c r="D60" s="231">
        <v>75</v>
      </c>
      <c r="E60" s="231">
        <v>10</v>
      </c>
      <c r="F60" s="232" t="s">
        <v>408</v>
      </c>
      <c r="G60" s="233" t="s">
        <v>433</v>
      </c>
      <c r="H60" s="233" t="s">
        <v>410</v>
      </c>
      <c r="I60" s="234" t="s">
        <v>65</v>
      </c>
      <c r="J60" s="235">
        <v>36</v>
      </c>
      <c r="K60" s="244"/>
      <c r="L60" s="244"/>
      <c r="M60" s="244"/>
      <c r="N60" s="245"/>
      <c r="O60" s="246"/>
      <c r="P60" s="245">
        <f>N60*O60</f>
        <v>0</v>
      </c>
      <c r="Q60" s="247">
        <f>N60+P60</f>
        <v>0</v>
      </c>
      <c r="R60" s="248">
        <f>J60*N60</f>
        <v>0</v>
      </c>
      <c r="S60" s="248">
        <f>J60*Q60</f>
        <v>0</v>
      </c>
      <c r="T60" s="278"/>
      <c r="U60" s="249">
        <f>T60*N60</f>
        <v>0</v>
      </c>
    </row>
    <row r="61" spans="1:21" s="217" customFormat="1" ht="50.1" customHeight="1" thickBot="1" x14ac:dyDescent="0.3">
      <c r="A61" s="228">
        <v>3</v>
      </c>
      <c r="B61" s="229" t="s">
        <v>448</v>
      </c>
      <c r="C61" s="250" t="s">
        <v>417</v>
      </c>
      <c r="D61" s="231">
        <v>75</v>
      </c>
      <c r="E61" s="231">
        <v>13</v>
      </c>
      <c r="F61" s="232" t="s">
        <v>408</v>
      </c>
      <c r="G61" s="233" t="s">
        <v>433</v>
      </c>
      <c r="H61" s="233" t="s">
        <v>410</v>
      </c>
      <c r="I61" s="234" t="s">
        <v>65</v>
      </c>
      <c r="J61" s="235">
        <v>36</v>
      </c>
      <c r="K61" s="244"/>
      <c r="L61" s="244"/>
      <c r="M61" s="244"/>
      <c r="N61" s="251"/>
      <c r="O61" s="252"/>
      <c r="P61" s="251">
        <f>N61*O61</f>
        <v>0</v>
      </c>
      <c r="Q61" s="253">
        <f>N61+P61</f>
        <v>0</v>
      </c>
      <c r="R61" s="254">
        <f>J61*N61</f>
        <v>0</v>
      </c>
      <c r="S61" s="254">
        <f>J61*Q61</f>
        <v>0</v>
      </c>
      <c r="T61" s="230"/>
      <c r="U61" s="256">
        <f>T61*N61</f>
        <v>0</v>
      </c>
    </row>
    <row r="62" spans="1:21" s="217" customFormat="1" ht="25.5" customHeight="1" thickBot="1" x14ac:dyDescent="0.3">
      <c r="A62" s="266" t="s">
        <v>422</v>
      </c>
      <c r="B62" s="267"/>
      <c r="C62" s="268"/>
      <c r="D62" s="268"/>
      <c r="E62" s="268"/>
      <c r="F62" s="268"/>
      <c r="G62" s="268"/>
      <c r="H62" s="268"/>
      <c r="I62" s="269"/>
      <c r="J62" s="280">
        <f>SUM(J59:J61)</f>
        <v>108</v>
      </c>
      <c r="K62" s="564" t="s">
        <v>423</v>
      </c>
      <c r="L62" s="565"/>
      <c r="M62" s="565"/>
      <c r="N62" s="565"/>
      <c r="O62" s="565"/>
      <c r="P62" s="565"/>
      <c r="Q62" s="566"/>
      <c r="R62" s="281">
        <f>SUM(R59:R61)</f>
        <v>0</v>
      </c>
      <c r="S62" s="276"/>
      <c r="T62" s="273"/>
      <c r="U62" s="274"/>
    </row>
    <row r="63" spans="1:21" s="217" customFormat="1" ht="25.5" customHeight="1" thickBot="1" x14ac:dyDescent="0.3">
      <c r="A63" s="266" t="s">
        <v>424</v>
      </c>
      <c r="B63" s="267"/>
      <c r="C63" s="268"/>
      <c r="D63" s="268"/>
      <c r="E63" s="268"/>
      <c r="F63" s="268"/>
      <c r="G63" s="268"/>
      <c r="H63" s="268"/>
      <c r="I63" s="269"/>
      <c r="J63" s="270">
        <f>J62*2</f>
        <v>216</v>
      </c>
      <c r="K63" s="564" t="s">
        <v>425</v>
      </c>
      <c r="L63" s="565"/>
      <c r="M63" s="565"/>
      <c r="N63" s="565"/>
      <c r="O63" s="565"/>
      <c r="P63" s="565"/>
      <c r="Q63" s="566"/>
      <c r="R63" s="275">
        <f>R62*2</f>
        <v>0</v>
      </c>
      <c r="S63" s="276"/>
      <c r="T63" s="273"/>
      <c r="U63" s="274"/>
    </row>
    <row r="64" spans="1:21" s="290" customFormat="1" ht="20.100000000000001" customHeight="1" x14ac:dyDescent="0.2">
      <c r="A64" s="284"/>
      <c r="B64" s="285"/>
      <c r="C64" s="286"/>
      <c r="D64" s="286"/>
      <c r="E64" s="285"/>
      <c r="F64" s="285"/>
      <c r="G64" s="285"/>
      <c r="H64" s="285"/>
      <c r="I64" s="287"/>
      <c r="J64" s="288"/>
      <c r="K64" s="287"/>
      <c r="L64" s="289"/>
      <c r="M64" s="289"/>
      <c r="T64" s="289"/>
    </row>
    <row r="65" spans="1:21" s="217" customFormat="1" ht="20.100000000000001" customHeight="1" thickBot="1" x14ac:dyDescent="0.3">
      <c r="A65" s="215" t="s">
        <v>4</v>
      </c>
      <c r="B65" s="572" t="s">
        <v>449</v>
      </c>
      <c r="C65" s="572"/>
      <c r="D65" s="573" t="s">
        <v>189</v>
      </c>
      <c r="E65" s="573"/>
      <c r="F65" s="573"/>
      <c r="G65" s="573"/>
      <c r="H65" s="573"/>
      <c r="I65" s="573"/>
      <c r="J65" s="573"/>
      <c r="K65" s="573"/>
      <c r="L65" s="216"/>
      <c r="M65" s="216"/>
      <c r="T65" s="216"/>
    </row>
    <row r="66" spans="1:21" s="222" customFormat="1" ht="84.95" customHeight="1" x14ac:dyDescent="0.25">
      <c r="A66" s="218" t="s">
        <v>382</v>
      </c>
      <c r="B66" s="219" t="s">
        <v>383</v>
      </c>
      <c r="C66" s="219" t="s">
        <v>384</v>
      </c>
      <c r="D66" s="219" t="s">
        <v>427</v>
      </c>
      <c r="E66" s="219" t="s">
        <v>428</v>
      </c>
      <c r="F66" s="219" t="s">
        <v>387</v>
      </c>
      <c r="G66" s="219" t="s">
        <v>388</v>
      </c>
      <c r="H66" s="219" t="s">
        <v>389</v>
      </c>
      <c r="I66" s="219" t="s">
        <v>390</v>
      </c>
      <c r="J66" s="220" t="s">
        <v>391</v>
      </c>
      <c r="K66" s="220" t="s">
        <v>392</v>
      </c>
      <c r="L66" s="220" t="s">
        <v>393</v>
      </c>
      <c r="M66" s="220" t="s">
        <v>394</v>
      </c>
      <c r="N66" s="220" t="s">
        <v>395</v>
      </c>
      <c r="O66" s="220" t="s">
        <v>396</v>
      </c>
      <c r="P66" s="220" t="s">
        <v>397</v>
      </c>
      <c r="Q66" s="220" t="s">
        <v>398</v>
      </c>
      <c r="R66" s="220" t="s">
        <v>399</v>
      </c>
      <c r="S66" s="220" t="s">
        <v>400</v>
      </c>
      <c r="T66" s="220" t="s">
        <v>401</v>
      </c>
      <c r="U66" s="221" t="s">
        <v>402</v>
      </c>
    </row>
    <row r="67" spans="1:21" s="213" customFormat="1" x14ac:dyDescent="0.25">
      <c r="A67" s="223" t="s">
        <v>0</v>
      </c>
      <c r="B67" s="224" t="s">
        <v>1</v>
      </c>
      <c r="C67" s="224" t="s">
        <v>2</v>
      </c>
      <c r="D67" s="224" t="s">
        <v>3</v>
      </c>
      <c r="E67" s="224" t="s">
        <v>4</v>
      </c>
      <c r="F67" s="224" t="s">
        <v>51</v>
      </c>
      <c r="G67" s="224" t="s">
        <v>59</v>
      </c>
      <c r="H67" s="224" t="s">
        <v>60</v>
      </c>
      <c r="I67" s="224" t="s">
        <v>61</v>
      </c>
      <c r="J67" s="225" t="s">
        <v>62</v>
      </c>
      <c r="K67" s="226" t="s">
        <v>67</v>
      </c>
      <c r="L67" s="227" t="s">
        <v>68</v>
      </c>
      <c r="M67" s="227" t="s">
        <v>70</v>
      </c>
      <c r="N67" s="227" t="s">
        <v>71</v>
      </c>
      <c r="O67" s="227" t="s">
        <v>72</v>
      </c>
      <c r="P67" s="227" t="s">
        <v>73</v>
      </c>
      <c r="Q67" s="227" t="s">
        <v>76</v>
      </c>
      <c r="R67" s="227" t="s">
        <v>403</v>
      </c>
      <c r="S67" s="227" t="s">
        <v>404</v>
      </c>
      <c r="T67" s="227" t="s">
        <v>405</v>
      </c>
      <c r="U67" s="227" t="s">
        <v>406</v>
      </c>
    </row>
    <row r="68" spans="1:21" s="217" customFormat="1" ht="50.1" customHeight="1" x14ac:dyDescent="0.25">
      <c r="A68" s="228">
        <v>1</v>
      </c>
      <c r="B68" s="229" t="s">
        <v>450</v>
      </c>
      <c r="C68" s="230" t="s">
        <v>413</v>
      </c>
      <c r="D68" s="231">
        <v>70</v>
      </c>
      <c r="E68" s="231">
        <v>26</v>
      </c>
      <c r="F68" s="232" t="s">
        <v>418</v>
      </c>
      <c r="G68" s="233" t="s">
        <v>451</v>
      </c>
      <c r="H68" s="233" t="s">
        <v>452</v>
      </c>
      <c r="I68" s="234" t="s">
        <v>65</v>
      </c>
      <c r="J68" s="235">
        <v>12</v>
      </c>
      <c r="K68" s="236"/>
      <c r="L68" s="236"/>
      <c r="M68" s="236"/>
      <c r="N68" s="237">
        <v>0</v>
      </c>
      <c r="O68" s="238"/>
      <c r="P68" s="237">
        <f>N68*O68</f>
        <v>0</v>
      </c>
      <c r="Q68" s="239">
        <f>N68+P68</f>
        <v>0</v>
      </c>
      <c r="R68" s="240">
        <f>J68*N68</f>
        <v>0</v>
      </c>
      <c r="S68" s="240">
        <f>J68*Q68</f>
        <v>0</v>
      </c>
      <c r="T68" s="241"/>
      <c r="U68" s="242">
        <f>T68*N68</f>
        <v>0</v>
      </c>
    </row>
    <row r="69" spans="1:21" s="217" customFormat="1" ht="50.1" customHeight="1" x14ac:dyDescent="0.25">
      <c r="A69" s="228">
        <v>2</v>
      </c>
      <c r="B69" s="229" t="s">
        <v>450</v>
      </c>
      <c r="C69" s="230" t="s">
        <v>411</v>
      </c>
      <c r="D69" s="231">
        <v>70</v>
      </c>
      <c r="E69" s="231">
        <v>26</v>
      </c>
      <c r="F69" s="232" t="s">
        <v>418</v>
      </c>
      <c r="G69" s="233" t="s">
        <v>451</v>
      </c>
      <c r="H69" s="233" t="s">
        <v>452</v>
      </c>
      <c r="I69" s="234" t="s">
        <v>65</v>
      </c>
      <c r="J69" s="235">
        <v>1824</v>
      </c>
      <c r="K69" s="244"/>
      <c r="L69" s="244"/>
      <c r="M69" s="244"/>
      <c r="N69" s="245">
        <v>0</v>
      </c>
      <c r="O69" s="246"/>
      <c r="P69" s="245">
        <f>N69*O69</f>
        <v>0</v>
      </c>
      <c r="Q69" s="247">
        <f>N69+P69</f>
        <v>0</v>
      </c>
      <c r="R69" s="248">
        <f>J69*N69</f>
        <v>0</v>
      </c>
      <c r="S69" s="248">
        <f>J69*Q69</f>
        <v>0</v>
      </c>
      <c r="T69" s="278"/>
      <c r="U69" s="249">
        <f>T69*N69</f>
        <v>0</v>
      </c>
    </row>
    <row r="70" spans="1:21" s="217" customFormat="1" ht="50.1" customHeight="1" x14ac:dyDescent="0.25">
      <c r="A70" s="228">
        <v>3</v>
      </c>
      <c r="B70" s="229" t="s">
        <v>450</v>
      </c>
      <c r="C70" s="250" t="s">
        <v>415</v>
      </c>
      <c r="D70" s="231">
        <v>45</v>
      </c>
      <c r="E70" s="231">
        <v>19</v>
      </c>
      <c r="F70" s="232" t="s">
        <v>418</v>
      </c>
      <c r="G70" s="233" t="s">
        <v>451</v>
      </c>
      <c r="H70" s="233" t="s">
        <v>452</v>
      </c>
      <c r="I70" s="234" t="s">
        <v>65</v>
      </c>
      <c r="J70" s="235">
        <v>12</v>
      </c>
      <c r="K70" s="244"/>
      <c r="L70" s="244"/>
      <c r="M70" s="244"/>
      <c r="N70" s="251">
        <v>0</v>
      </c>
      <c r="O70" s="252"/>
      <c r="P70" s="251">
        <f>N70*O70</f>
        <v>0</v>
      </c>
      <c r="Q70" s="253">
        <f>N70+P70</f>
        <v>0</v>
      </c>
      <c r="R70" s="254">
        <f>J70*N70</f>
        <v>0</v>
      </c>
      <c r="S70" s="254">
        <f>J70*Q70</f>
        <v>0</v>
      </c>
      <c r="T70" s="230"/>
      <c r="U70" s="256">
        <f>T70*N70</f>
        <v>0</v>
      </c>
    </row>
    <row r="71" spans="1:21" s="217" customFormat="1" ht="50.1" customHeight="1" thickBot="1" x14ac:dyDescent="0.3">
      <c r="A71" s="228">
        <v>4</v>
      </c>
      <c r="B71" s="229" t="s">
        <v>450</v>
      </c>
      <c r="C71" s="250" t="s">
        <v>416</v>
      </c>
      <c r="D71" s="231">
        <v>45</v>
      </c>
      <c r="E71" s="231">
        <v>16</v>
      </c>
      <c r="F71" s="232" t="s">
        <v>418</v>
      </c>
      <c r="G71" s="233" t="s">
        <v>451</v>
      </c>
      <c r="H71" s="233" t="s">
        <v>452</v>
      </c>
      <c r="I71" s="234" t="s">
        <v>65</v>
      </c>
      <c r="J71" s="235">
        <v>12</v>
      </c>
      <c r="K71" s="244"/>
      <c r="L71" s="244"/>
      <c r="M71" s="244"/>
      <c r="N71" s="251">
        <v>0</v>
      </c>
      <c r="O71" s="252"/>
      <c r="P71" s="251">
        <f>N71*O71</f>
        <v>0</v>
      </c>
      <c r="Q71" s="253">
        <f>N71+P71</f>
        <v>0</v>
      </c>
      <c r="R71" s="254">
        <f>J71*N71</f>
        <v>0</v>
      </c>
      <c r="S71" s="254">
        <f>J71*Q71</f>
        <v>0</v>
      </c>
      <c r="T71" s="291"/>
      <c r="U71" s="256">
        <f>T71*N71</f>
        <v>0</v>
      </c>
    </row>
    <row r="72" spans="1:21" s="217" customFormat="1" ht="25.5" customHeight="1" thickBot="1" x14ac:dyDescent="0.3">
      <c r="A72" s="266" t="s">
        <v>422</v>
      </c>
      <c r="B72" s="267"/>
      <c r="C72" s="268"/>
      <c r="D72" s="268"/>
      <c r="E72" s="268"/>
      <c r="F72" s="268"/>
      <c r="G72" s="268"/>
      <c r="H72" s="268"/>
      <c r="I72" s="269"/>
      <c r="J72" s="280">
        <f>SUM(J68:J71)</f>
        <v>1860</v>
      </c>
      <c r="K72" s="564" t="s">
        <v>423</v>
      </c>
      <c r="L72" s="565"/>
      <c r="M72" s="565"/>
      <c r="N72" s="565"/>
      <c r="O72" s="565"/>
      <c r="P72" s="565"/>
      <c r="Q72" s="566"/>
      <c r="R72" s="281">
        <f>SUM(R68:R71)</f>
        <v>0</v>
      </c>
      <c r="S72" s="276"/>
      <c r="T72" s="292"/>
      <c r="U72" s="293"/>
    </row>
    <row r="73" spans="1:21" s="217" customFormat="1" ht="25.5" customHeight="1" thickBot="1" x14ac:dyDescent="0.3">
      <c r="A73" s="266" t="s">
        <v>424</v>
      </c>
      <c r="B73" s="267"/>
      <c r="C73" s="268"/>
      <c r="D73" s="268"/>
      <c r="E73" s="268"/>
      <c r="F73" s="268"/>
      <c r="G73" s="268"/>
      <c r="H73" s="268"/>
      <c r="I73" s="269"/>
      <c r="J73" s="270">
        <f>J72*2</f>
        <v>3720</v>
      </c>
      <c r="K73" s="564" t="s">
        <v>425</v>
      </c>
      <c r="L73" s="565"/>
      <c r="M73" s="565"/>
      <c r="N73" s="565"/>
      <c r="O73" s="565"/>
      <c r="P73" s="565"/>
      <c r="Q73" s="566"/>
      <c r="R73" s="275">
        <f>R72*2</f>
        <v>0</v>
      </c>
      <c r="S73" s="276"/>
      <c r="T73" s="273"/>
      <c r="U73" s="293"/>
    </row>
    <row r="74" spans="1:21" ht="20.100000000000001" customHeight="1" thickBot="1" x14ac:dyDescent="0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</row>
    <row r="75" spans="1:21" ht="20.100000000000001" customHeight="1" thickBot="1" x14ac:dyDescent="0.25">
      <c r="A75" s="576" t="s">
        <v>453</v>
      </c>
      <c r="B75" s="576"/>
      <c r="C75" s="576"/>
      <c r="D75" s="576"/>
      <c r="E75" s="576"/>
      <c r="F75" s="576"/>
      <c r="G75" s="576"/>
      <c r="H75" s="576"/>
      <c r="I75" s="576"/>
      <c r="J75" s="294">
        <f>J72+J62+J52+J41+J29</f>
        <v>5718</v>
      </c>
      <c r="K75" s="577" t="s">
        <v>453</v>
      </c>
      <c r="L75" s="577"/>
      <c r="M75" s="577"/>
      <c r="N75" s="577"/>
      <c r="O75" s="577"/>
      <c r="P75" s="577"/>
      <c r="Q75" s="577"/>
      <c r="R75" s="295">
        <f>R72+R62+R52+R41+R29</f>
        <v>0</v>
      </c>
    </row>
    <row r="76" spans="1:21" ht="20.100000000000001" customHeight="1" thickBot="1" x14ac:dyDescent="0.25">
      <c r="A76" s="576" t="s">
        <v>454</v>
      </c>
      <c r="B76" s="576"/>
      <c r="C76" s="576"/>
      <c r="D76" s="576"/>
      <c r="E76" s="576"/>
      <c r="F76" s="576"/>
      <c r="G76" s="576"/>
      <c r="H76" s="576"/>
      <c r="I76" s="576"/>
      <c r="J76" s="294">
        <f>J73+J63+J53+J42+J30</f>
        <v>11436</v>
      </c>
      <c r="K76" s="577" t="s">
        <v>454</v>
      </c>
      <c r="L76" s="577"/>
      <c r="M76" s="577"/>
      <c r="N76" s="577"/>
      <c r="O76" s="577"/>
      <c r="P76" s="577"/>
      <c r="Q76" s="577"/>
      <c r="R76" s="295">
        <f>R73+R63+R53+R42+R30</f>
        <v>0</v>
      </c>
    </row>
    <row r="77" spans="1:21" ht="20.100000000000001" customHeight="1" x14ac:dyDescent="0.2"/>
    <row r="78" spans="1:21" ht="20.100000000000001" customHeight="1" x14ac:dyDescent="0.2"/>
    <row r="79" spans="1:21" s="75" customFormat="1" ht="15" customHeight="1" x14ac:dyDescent="0.2">
      <c r="A79" s="478" t="s">
        <v>18</v>
      </c>
      <c r="B79" s="471" t="str">
        <f>IF('Príloha č. 1'!$B$23="","",'Príloha č. 1'!$B$23)</f>
        <v/>
      </c>
      <c r="C79" s="78"/>
      <c r="D79" s="78"/>
      <c r="E79" s="73"/>
      <c r="F79" s="74"/>
      <c r="G79" s="74"/>
      <c r="H79" s="73"/>
      <c r="I79" s="73"/>
      <c r="J79" s="73"/>
      <c r="K79" s="73"/>
    </row>
    <row r="80" spans="1:21" s="75" customFormat="1" ht="15" customHeight="1" x14ac:dyDescent="0.2">
      <c r="A80" s="478" t="s">
        <v>30</v>
      </c>
      <c r="B80" s="139" t="str">
        <f>IF('Príloha č. 1'!$B$24="","",'Príloha č. 1'!$B$24)</f>
        <v/>
      </c>
      <c r="C80" s="78"/>
      <c r="D80" s="78"/>
      <c r="E80" s="73"/>
      <c r="F80" s="74"/>
      <c r="G80" s="74"/>
      <c r="H80" s="73"/>
      <c r="I80" s="73"/>
      <c r="J80" s="73"/>
      <c r="K80" s="73"/>
    </row>
    <row r="81" spans="1:11" s="78" customFormat="1" x14ac:dyDescent="0.2"/>
    <row r="82" spans="1:11" s="77" customFormat="1" ht="50.1" customHeight="1" x14ac:dyDescent="0.25">
      <c r="A82" s="76"/>
      <c r="B82" s="76"/>
      <c r="F82" s="527" t="s">
        <v>57</v>
      </c>
      <c r="G82" s="527"/>
      <c r="H82" s="527"/>
      <c r="K82" s="76"/>
    </row>
    <row r="83" spans="1:11" ht="14.25" x14ac:dyDescent="0.2">
      <c r="A83" s="578" t="s">
        <v>20</v>
      </c>
      <c r="B83" s="578"/>
      <c r="C83" s="296"/>
      <c r="D83" s="297"/>
      <c r="E83" s="298"/>
    </row>
    <row r="84" spans="1:11" ht="14.25" x14ac:dyDescent="0.2">
      <c r="A84" s="299"/>
      <c r="B84" s="574" t="s">
        <v>21</v>
      </c>
      <c r="C84" s="574"/>
      <c r="D84" s="297"/>
      <c r="E84" s="298"/>
    </row>
    <row r="85" spans="1:11" ht="14.25" x14ac:dyDescent="0.2">
      <c r="A85" s="298"/>
      <c r="B85" s="298"/>
      <c r="C85" s="298"/>
      <c r="D85" s="298"/>
      <c r="E85" s="298"/>
    </row>
  </sheetData>
  <mergeCells count="33">
    <mergeCell ref="B84:C84"/>
    <mergeCell ref="A74:U74"/>
    <mergeCell ref="A75:I75"/>
    <mergeCell ref="K75:Q75"/>
    <mergeCell ref="A76:I76"/>
    <mergeCell ref="K76:Q76"/>
    <mergeCell ref="A83:B83"/>
    <mergeCell ref="F82:H82"/>
    <mergeCell ref="K73:Q73"/>
    <mergeCell ref="B44:C44"/>
    <mergeCell ref="D44:K44"/>
    <mergeCell ref="K52:Q52"/>
    <mergeCell ref="K53:Q53"/>
    <mergeCell ref="B56:C56"/>
    <mergeCell ref="D56:K56"/>
    <mergeCell ref="K62:Q62"/>
    <mergeCell ref="K63:Q63"/>
    <mergeCell ref="B65:C65"/>
    <mergeCell ref="D65:K65"/>
    <mergeCell ref="K72:Q72"/>
    <mergeCell ref="K42:Q42"/>
    <mergeCell ref="A1:B1"/>
    <mergeCell ref="A2:K2"/>
    <mergeCell ref="A3:U3"/>
    <mergeCell ref="A4:B4"/>
    <mergeCell ref="A5:D5"/>
    <mergeCell ref="B7:C7"/>
    <mergeCell ref="D7:K7"/>
    <mergeCell ref="K29:Q29"/>
    <mergeCell ref="K30:Q30"/>
    <mergeCell ref="B32:C32"/>
    <mergeCell ref="D32:K32"/>
    <mergeCell ref="K41:Q41"/>
  </mergeCells>
  <conditionalFormatting sqref="B80">
    <cfRule type="containsBlanks" dxfId="11" priority="1">
      <formula>LEN(TRIM(B80))=0</formula>
    </cfRule>
  </conditionalFormatting>
  <conditionalFormatting sqref="B79">
    <cfRule type="containsBlanks" dxfId="10" priority="2">
      <formula>LEN(TRIM(B79))=0</formula>
    </cfRule>
  </conditionalFormatting>
  <pageMargins left="0.59055118110236227" right="0.59055118110236227" top="0.78740157480314965" bottom="0.19685039370078741" header="0.31496062992125984" footer="0.11811023622047245"/>
  <pageSetup paperSize="9" scale="47" fitToHeight="0" orientation="landscape" r:id="rId1"/>
  <headerFooter>
    <oddHeader>&amp;L&amp;"Arial,Tučné"&amp;10Príloha č. 7  &amp;"Arial,Normálne"(Príloha č. 2 k RD)&amp;"Arial,Tučné"
&amp;"Arial,Normálne"Ponukový list - Sortiment ponúkaného tovaru</oddHeader>
  </headerFooter>
  <rowBreaks count="2" manualBreakCount="2">
    <brk id="26" max="20" man="1"/>
    <brk id="55" max="2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U137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387" customWidth="1"/>
    <col min="2" max="2" width="30.7109375" style="387" customWidth="1"/>
    <col min="3" max="5" width="7.7109375" style="387" customWidth="1"/>
    <col min="6" max="6" width="10.28515625" style="387" customWidth="1"/>
    <col min="7" max="7" width="30.28515625" style="387" customWidth="1"/>
    <col min="8" max="8" width="19.5703125" style="387" customWidth="1"/>
    <col min="9" max="9" width="9.140625" style="388" customWidth="1"/>
    <col min="10" max="10" width="13.5703125" style="388" customWidth="1"/>
    <col min="11" max="11" width="19.42578125" style="388" customWidth="1"/>
    <col min="12" max="12" width="11" style="388" customWidth="1"/>
    <col min="13" max="13" width="13.7109375" style="388" customWidth="1"/>
    <col min="14" max="17" width="10.7109375" style="387" customWidth="1"/>
    <col min="18" max="19" width="15.7109375" style="387" customWidth="1"/>
    <col min="20" max="20" width="8.7109375" style="388" customWidth="1"/>
    <col min="21" max="21" width="10.7109375" style="387" customWidth="1"/>
    <col min="22" max="16384" width="9.140625" style="387"/>
  </cols>
  <sheetData>
    <row r="1" spans="1:21" ht="15" customHeight="1" x14ac:dyDescent="0.2">
      <c r="A1" s="592" t="s">
        <v>6</v>
      </c>
      <c r="B1" s="592"/>
    </row>
    <row r="2" spans="1:21" ht="15" customHeight="1" x14ac:dyDescent="0.2">
      <c r="A2" s="593" t="str">
        <f>'Príloha č. 1'!A2:D2</f>
        <v>CHIRURGICKÝ ŠIJACÍ MATERIÁL PRE POTREBY KLINIKY SRDCOVEJ CHIRURGIE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</row>
    <row r="3" spans="1:21" s="389" customFormat="1" ht="28.5" customHeight="1" x14ac:dyDescent="0.25">
      <c r="A3" s="594" t="s">
        <v>380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</row>
    <row r="4" spans="1:21" s="390" customFormat="1" ht="15" customHeight="1" x14ac:dyDescent="0.2">
      <c r="A4" s="595" t="str">
        <f>'[2]Príloha č. 5 - časť 2'!A5:B5</f>
        <v>Časť č. 2</v>
      </c>
      <c r="B4" s="595"/>
      <c r="C4" s="211"/>
      <c r="D4" s="211"/>
      <c r="I4" s="391"/>
      <c r="J4" s="391"/>
      <c r="K4" s="391"/>
      <c r="L4" s="391"/>
      <c r="M4" s="391"/>
      <c r="T4" s="391"/>
    </row>
    <row r="5" spans="1:21" s="390" customFormat="1" ht="15" customHeight="1" x14ac:dyDescent="0.25">
      <c r="A5" s="571" t="str">
        <f>'[1]Príloha č. 1 - časť 2'!A6:D6</f>
        <v>Chirurgický šijací materiál skupiny B</v>
      </c>
      <c r="B5" s="571"/>
      <c r="C5" s="571"/>
      <c r="D5" s="571"/>
      <c r="I5" s="391"/>
      <c r="J5" s="391"/>
      <c r="K5" s="391"/>
      <c r="L5" s="391"/>
      <c r="M5" s="391"/>
      <c r="T5" s="391"/>
    </row>
    <row r="6" spans="1:21" ht="15" customHeight="1" x14ac:dyDescent="0.2"/>
    <row r="7" spans="1:21" s="394" customFormat="1" ht="20.100000000000001" customHeight="1" thickBot="1" x14ac:dyDescent="0.3">
      <c r="A7" s="392" t="s">
        <v>0</v>
      </c>
      <c r="B7" s="586" t="s">
        <v>381</v>
      </c>
      <c r="C7" s="586"/>
      <c r="D7" s="587" t="s">
        <v>456</v>
      </c>
      <c r="E7" s="587"/>
      <c r="F7" s="587"/>
      <c r="G7" s="587"/>
      <c r="H7" s="587"/>
      <c r="I7" s="587"/>
      <c r="J7" s="587"/>
      <c r="K7" s="587"/>
      <c r="L7" s="393"/>
      <c r="M7" s="393"/>
      <c r="T7" s="393"/>
    </row>
    <row r="8" spans="1:21" s="395" customFormat="1" ht="84.95" customHeight="1" x14ac:dyDescent="0.25">
      <c r="A8" s="218" t="s">
        <v>382</v>
      </c>
      <c r="B8" s="219" t="s">
        <v>383</v>
      </c>
      <c r="C8" s="219" t="s">
        <v>384</v>
      </c>
      <c r="D8" s="219" t="s">
        <v>427</v>
      </c>
      <c r="E8" s="219" t="s">
        <v>428</v>
      </c>
      <c r="F8" s="219" t="s">
        <v>387</v>
      </c>
      <c r="G8" s="219" t="s">
        <v>388</v>
      </c>
      <c r="H8" s="219" t="s">
        <v>389</v>
      </c>
      <c r="I8" s="219" t="s">
        <v>390</v>
      </c>
      <c r="J8" s="219" t="s">
        <v>391</v>
      </c>
      <c r="K8" s="220" t="s">
        <v>392</v>
      </c>
      <c r="L8" s="220" t="s">
        <v>393</v>
      </c>
      <c r="M8" s="220" t="s">
        <v>394</v>
      </c>
      <c r="N8" s="220" t="s">
        <v>395</v>
      </c>
      <c r="O8" s="220" t="s">
        <v>396</v>
      </c>
      <c r="P8" s="220" t="s">
        <v>538</v>
      </c>
      <c r="Q8" s="220" t="s">
        <v>398</v>
      </c>
      <c r="R8" s="220" t="s">
        <v>399</v>
      </c>
      <c r="S8" s="220" t="s">
        <v>400</v>
      </c>
      <c r="T8" s="220" t="s">
        <v>401</v>
      </c>
      <c r="U8" s="221" t="s">
        <v>402</v>
      </c>
    </row>
    <row r="9" spans="1:21" s="391" customFormat="1" x14ac:dyDescent="0.25">
      <c r="A9" s="396" t="s">
        <v>0</v>
      </c>
      <c r="B9" s="397" t="s">
        <v>1</v>
      </c>
      <c r="C9" s="397" t="s">
        <v>2</v>
      </c>
      <c r="D9" s="397" t="s">
        <v>3</v>
      </c>
      <c r="E9" s="397" t="s">
        <v>4</v>
      </c>
      <c r="F9" s="397" t="s">
        <v>51</v>
      </c>
      <c r="G9" s="397" t="s">
        <v>59</v>
      </c>
      <c r="H9" s="397" t="s">
        <v>60</v>
      </c>
      <c r="I9" s="397" t="s">
        <v>61</v>
      </c>
      <c r="J9" s="397" t="s">
        <v>62</v>
      </c>
      <c r="K9" s="398" t="s">
        <v>67</v>
      </c>
      <c r="L9" s="399" t="s">
        <v>68</v>
      </c>
      <c r="M9" s="399" t="s">
        <v>70</v>
      </c>
      <c r="N9" s="399" t="s">
        <v>71</v>
      </c>
      <c r="O9" s="399" t="s">
        <v>72</v>
      </c>
      <c r="P9" s="399" t="s">
        <v>73</v>
      </c>
      <c r="Q9" s="399" t="s">
        <v>76</v>
      </c>
      <c r="R9" s="399" t="s">
        <v>403</v>
      </c>
      <c r="S9" s="399" t="s">
        <v>404</v>
      </c>
      <c r="T9" s="399" t="s">
        <v>405</v>
      </c>
      <c r="U9" s="399" t="s">
        <v>406</v>
      </c>
    </row>
    <row r="10" spans="1:21" s="394" customFormat="1" ht="50.1" customHeight="1" x14ac:dyDescent="0.25">
      <c r="A10" s="228">
        <v>1</v>
      </c>
      <c r="B10" s="229" t="s">
        <v>193</v>
      </c>
      <c r="C10" s="400" t="s">
        <v>413</v>
      </c>
      <c r="D10" s="401">
        <v>75</v>
      </c>
      <c r="E10" s="401">
        <v>39</v>
      </c>
      <c r="F10" s="402" t="s">
        <v>418</v>
      </c>
      <c r="G10" s="403" t="s">
        <v>539</v>
      </c>
      <c r="H10" s="403" t="s">
        <v>488</v>
      </c>
      <c r="I10" s="234" t="s">
        <v>65</v>
      </c>
      <c r="J10" s="235">
        <v>900</v>
      </c>
      <c r="K10" s="236"/>
      <c r="L10" s="236"/>
      <c r="M10" s="236"/>
      <c r="N10" s="404">
        <v>0</v>
      </c>
      <c r="O10" s="405"/>
      <c r="P10" s="404">
        <f t="shared" ref="P10:P28" si="0">N10*O10</f>
        <v>0</v>
      </c>
      <c r="Q10" s="239">
        <f t="shared" ref="Q10:Q28" si="1">N10+P10</f>
        <v>0</v>
      </c>
      <c r="R10" s="406">
        <f t="shared" ref="R10:R28" si="2">J10*N10</f>
        <v>0</v>
      </c>
      <c r="S10" s="406">
        <f t="shared" ref="S10:S28" si="3">J10*Q10</f>
        <v>0</v>
      </c>
      <c r="T10" s="407"/>
      <c r="U10" s="242">
        <f t="shared" ref="U10:U28" si="4">T10*N10</f>
        <v>0</v>
      </c>
    </row>
    <row r="11" spans="1:21" s="443" customFormat="1" ht="50.1" customHeight="1" x14ac:dyDescent="0.25">
      <c r="A11" s="228">
        <v>2</v>
      </c>
      <c r="B11" s="446" t="s">
        <v>193</v>
      </c>
      <c r="C11" s="447" t="s">
        <v>411</v>
      </c>
      <c r="D11" s="448">
        <v>45</v>
      </c>
      <c r="E11" s="448">
        <v>19</v>
      </c>
      <c r="F11" s="449" t="s">
        <v>418</v>
      </c>
      <c r="G11" s="450" t="s">
        <v>576</v>
      </c>
      <c r="H11" s="450" t="s">
        <v>410</v>
      </c>
      <c r="I11" s="234" t="s">
        <v>65</v>
      </c>
      <c r="J11" s="235">
        <v>108</v>
      </c>
      <c r="K11" s="451"/>
      <c r="L11" s="452"/>
      <c r="M11" s="453"/>
      <c r="N11" s="454">
        <v>0</v>
      </c>
      <c r="O11" s="455"/>
      <c r="P11" s="456">
        <f t="shared" si="0"/>
        <v>0</v>
      </c>
      <c r="Q11" s="239">
        <f t="shared" si="1"/>
        <v>0</v>
      </c>
      <c r="R11" s="457">
        <f t="shared" si="2"/>
        <v>0</v>
      </c>
      <c r="S11" s="457">
        <f t="shared" si="3"/>
        <v>0</v>
      </c>
      <c r="T11" s="458"/>
      <c r="U11" s="459">
        <f t="shared" si="4"/>
        <v>0</v>
      </c>
    </row>
    <row r="12" spans="1:21" s="394" customFormat="1" ht="50.1" customHeight="1" x14ac:dyDescent="0.25">
      <c r="A12" s="228">
        <v>3</v>
      </c>
      <c r="B12" s="229" t="s">
        <v>193</v>
      </c>
      <c r="C12" s="400" t="s">
        <v>413</v>
      </c>
      <c r="D12" s="401">
        <v>90</v>
      </c>
      <c r="E12" s="401">
        <v>26</v>
      </c>
      <c r="F12" s="402" t="s">
        <v>408</v>
      </c>
      <c r="G12" s="403" t="s">
        <v>540</v>
      </c>
      <c r="H12" s="403" t="s">
        <v>488</v>
      </c>
      <c r="I12" s="234" t="s">
        <v>65</v>
      </c>
      <c r="J12" s="235">
        <v>36</v>
      </c>
      <c r="K12" s="244"/>
      <c r="L12" s="244"/>
      <c r="M12" s="244"/>
      <c r="N12" s="408">
        <v>0</v>
      </c>
      <c r="O12" s="409"/>
      <c r="P12" s="408">
        <f t="shared" si="0"/>
        <v>0</v>
      </c>
      <c r="Q12" s="247">
        <f t="shared" si="1"/>
        <v>0</v>
      </c>
      <c r="R12" s="410">
        <f t="shared" si="2"/>
        <v>0</v>
      </c>
      <c r="S12" s="410">
        <f t="shared" si="3"/>
        <v>0</v>
      </c>
      <c r="T12" s="411"/>
      <c r="U12" s="249">
        <f t="shared" si="4"/>
        <v>0</v>
      </c>
    </row>
    <row r="13" spans="1:21" s="394" customFormat="1" ht="50.1" customHeight="1" x14ac:dyDescent="0.25">
      <c r="A13" s="228">
        <v>4</v>
      </c>
      <c r="B13" s="229" t="s">
        <v>193</v>
      </c>
      <c r="C13" s="412" t="s">
        <v>413</v>
      </c>
      <c r="D13" s="401">
        <v>90</v>
      </c>
      <c r="E13" s="401">
        <v>37</v>
      </c>
      <c r="F13" s="402" t="s">
        <v>408</v>
      </c>
      <c r="G13" s="403" t="s">
        <v>541</v>
      </c>
      <c r="H13" s="403" t="s">
        <v>488</v>
      </c>
      <c r="I13" s="234" t="s">
        <v>65</v>
      </c>
      <c r="J13" s="235">
        <v>144</v>
      </c>
      <c r="K13" s="244"/>
      <c r="L13" s="244"/>
      <c r="M13" s="244"/>
      <c r="N13" s="413">
        <v>0</v>
      </c>
      <c r="O13" s="414"/>
      <c r="P13" s="413">
        <f t="shared" si="0"/>
        <v>0</v>
      </c>
      <c r="Q13" s="253">
        <f t="shared" si="1"/>
        <v>0</v>
      </c>
      <c r="R13" s="410">
        <f t="shared" si="2"/>
        <v>0</v>
      </c>
      <c r="S13" s="415">
        <f t="shared" si="3"/>
        <v>0</v>
      </c>
      <c r="T13" s="400"/>
      <c r="U13" s="256">
        <f t="shared" si="4"/>
        <v>0</v>
      </c>
    </row>
    <row r="14" spans="1:21" s="394" customFormat="1" ht="50.1" customHeight="1" x14ac:dyDescent="0.25">
      <c r="A14" s="228">
        <v>5</v>
      </c>
      <c r="B14" s="229" t="s">
        <v>193</v>
      </c>
      <c r="C14" s="412" t="s">
        <v>411</v>
      </c>
      <c r="D14" s="401">
        <v>90</v>
      </c>
      <c r="E14" s="401">
        <v>22</v>
      </c>
      <c r="F14" s="402" t="s">
        <v>408</v>
      </c>
      <c r="G14" s="403" t="s">
        <v>541</v>
      </c>
      <c r="H14" s="403" t="s">
        <v>488</v>
      </c>
      <c r="I14" s="234" t="s">
        <v>65</v>
      </c>
      <c r="J14" s="235">
        <v>36</v>
      </c>
      <c r="K14" s="244"/>
      <c r="L14" s="244"/>
      <c r="M14" s="244"/>
      <c r="N14" s="413">
        <v>0</v>
      </c>
      <c r="O14" s="414"/>
      <c r="P14" s="413">
        <f t="shared" si="0"/>
        <v>0</v>
      </c>
      <c r="Q14" s="253">
        <f t="shared" si="1"/>
        <v>0</v>
      </c>
      <c r="R14" s="410">
        <f t="shared" si="2"/>
        <v>0</v>
      </c>
      <c r="S14" s="415">
        <f t="shared" si="3"/>
        <v>0</v>
      </c>
      <c r="T14" s="400"/>
      <c r="U14" s="256">
        <f t="shared" si="4"/>
        <v>0</v>
      </c>
    </row>
    <row r="15" spans="1:21" s="394" customFormat="1" ht="50.1" customHeight="1" x14ac:dyDescent="0.25">
      <c r="A15" s="228">
        <v>6</v>
      </c>
      <c r="B15" s="229" t="s">
        <v>193</v>
      </c>
      <c r="C15" s="412" t="s">
        <v>411</v>
      </c>
      <c r="D15" s="401">
        <v>90</v>
      </c>
      <c r="E15" s="401">
        <v>26</v>
      </c>
      <c r="F15" s="402" t="s">
        <v>408</v>
      </c>
      <c r="G15" s="403" t="s">
        <v>541</v>
      </c>
      <c r="H15" s="403" t="s">
        <v>488</v>
      </c>
      <c r="I15" s="234" t="s">
        <v>65</v>
      </c>
      <c r="J15" s="235">
        <v>3960</v>
      </c>
      <c r="K15" s="244"/>
      <c r="L15" s="244"/>
      <c r="M15" s="244"/>
      <c r="N15" s="413">
        <v>0</v>
      </c>
      <c r="O15" s="414"/>
      <c r="P15" s="413">
        <f t="shared" si="0"/>
        <v>0</v>
      </c>
      <c r="Q15" s="253">
        <f t="shared" si="1"/>
        <v>0</v>
      </c>
      <c r="R15" s="410">
        <f t="shared" si="2"/>
        <v>0</v>
      </c>
      <c r="S15" s="415">
        <f t="shared" si="3"/>
        <v>0</v>
      </c>
      <c r="T15" s="235"/>
      <c r="U15" s="256">
        <f t="shared" si="4"/>
        <v>0</v>
      </c>
    </row>
    <row r="16" spans="1:21" s="394" customFormat="1" ht="50.1" customHeight="1" x14ac:dyDescent="0.25">
      <c r="A16" s="228">
        <v>7</v>
      </c>
      <c r="B16" s="229" t="s">
        <v>193</v>
      </c>
      <c r="C16" s="412" t="s">
        <v>411</v>
      </c>
      <c r="D16" s="401">
        <v>90</v>
      </c>
      <c r="E16" s="401">
        <v>26</v>
      </c>
      <c r="F16" s="402" t="s">
        <v>408</v>
      </c>
      <c r="G16" s="403" t="s">
        <v>542</v>
      </c>
      <c r="H16" s="403" t="s">
        <v>488</v>
      </c>
      <c r="I16" s="234" t="s">
        <v>65</v>
      </c>
      <c r="J16" s="235">
        <v>72</v>
      </c>
      <c r="K16" s="244"/>
      <c r="L16" s="244"/>
      <c r="M16" s="244"/>
      <c r="N16" s="413">
        <v>0</v>
      </c>
      <c r="O16" s="414"/>
      <c r="P16" s="413">
        <f t="shared" si="0"/>
        <v>0</v>
      </c>
      <c r="Q16" s="253">
        <f t="shared" si="1"/>
        <v>0</v>
      </c>
      <c r="R16" s="410">
        <f t="shared" si="2"/>
        <v>0</v>
      </c>
      <c r="S16" s="415">
        <f t="shared" si="3"/>
        <v>0</v>
      </c>
      <c r="T16" s="400"/>
      <c r="U16" s="256">
        <f t="shared" si="4"/>
        <v>0</v>
      </c>
    </row>
    <row r="17" spans="1:21" s="394" customFormat="1" ht="50.1" customHeight="1" x14ac:dyDescent="0.25">
      <c r="A17" s="228">
        <v>8</v>
      </c>
      <c r="B17" s="229" t="s">
        <v>193</v>
      </c>
      <c r="C17" s="412" t="s">
        <v>415</v>
      </c>
      <c r="D17" s="401">
        <v>90</v>
      </c>
      <c r="E17" s="401">
        <v>17</v>
      </c>
      <c r="F17" s="402" t="s">
        <v>408</v>
      </c>
      <c r="G17" s="403" t="s">
        <v>543</v>
      </c>
      <c r="H17" s="403" t="s">
        <v>488</v>
      </c>
      <c r="I17" s="234" t="s">
        <v>65</v>
      </c>
      <c r="J17" s="235">
        <v>216</v>
      </c>
      <c r="K17" s="244"/>
      <c r="L17" s="244"/>
      <c r="M17" s="244"/>
      <c r="N17" s="413">
        <v>0</v>
      </c>
      <c r="O17" s="414"/>
      <c r="P17" s="413">
        <f t="shared" si="0"/>
        <v>0</v>
      </c>
      <c r="Q17" s="253">
        <f t="shared" si="1"/>
        <v>0</v>
      </c>
      <c r="R17" s="410">
        <f t="shared" si="2"/>
        <v>0</v>
      </c>
      <c r="S17" s="415">
        <f t="shared" si="3"/>
        <v>0</v>
      </c>
      <c r="T17" s="400"/>
      <c r="U17" s="256">
        <f t="shared" si="4"/>
        <v>0</v>
      </c>
    </row>
    <row r="18" spans="1:21" s="394" customFormat="1" ht="50.1" customHeight="1" x14ac:dyDescent="0.25">
      <c r="A18" s="228">
        <v>9</v>
      </c>
      <c r="B18" s="229" t="s">
        <v>193</v>
      </c>
      <c r="C18" s="402" t="s">
        <v>415</v>
      </c>
      <c r="D18" s="401">
        <v>90</v>
      </c>
      <c r="E18" s="401">
        <v>22</v>
      </c>
      <c r="F18" s="402" t="s">
        <v>408</v>
      </c>
      <c r="G18" s="403" t="s">
        <v>541</v>
      </c>
      <c r="H18" s="403" t="s">
        <v>488</v>
      </c>
      <c r="I18" s="234" t="s">
        <v>65</v>
      </c>
      <c r="J18" s="235">
        <v>4366</v>
      </c>
      <c r="K18" s="244"/>
      <c r="L18" s="244"/>
      <c r="M18" s="244"/>
      <c r="N18" s="413">
        <v>0</v>
      </c>
      <c r="O18" s="414"/>
      <c r="P18" s="413">
        <f t="shared" si="0"/>
        <v>0</v>
      </c>
      <c r="Q18" s="253">
        <f t="shared" si="1"/>
        <v>0</v>
      </c>
      <c r="R18" s="410">
        <f t="shared" si="2"/>
        <v>0</v>
      </c>
      <c r="S18" s="415">
        <f t="shared" si="3"/>
        <v>0</v>
      </c>
      <c r="T18" s="400"/>
      <c r="U18" s="256">
        <f t="shared" si="4"/>
        <v>0</v>
      </c>
    </row>
    <row r="19" spans="1:21" s="394" customFormat="1" ht="50.1" customHeight="1" x14ac:dyDescent="0.25">
      <c r="A19" s="228">
        <v>10</v>
      </c>
      <c r="B19" s="229" t="s">
        <v>193</v>
      </c>
      <c r="C19" s="402" t="s">
        <v>415</v>
      </c>
      <c r="D19" s="401">
        <v>90</v>
      </c>
      <c r="E19" s="401">
        <v>26</v>
      </c>
      <c r="F19" s="402" t="s">
        <v>408</v>
      </c>
      <c r="G19" s="403" t="s">
        <v>542</v>
      </c>
      <c r="H19" s="403" t="s">
        <v>488</v>
      </c>
      <c r="I19" s="234" t="s">
        <v>65</v>
      </c>
      <c r="J19" s="235">
        <v>252</v>
      </c>
      <c r="K19" s="244"/>
      <c r="L19" s="244"/>
      <c r="M19" s="244"/>
      <c r="N19" s="413">
        <v>0</v>
      </c>
      <c r="O19" s="414"/>
      <c r="P19" s="413">
        <f t="shared" si="0"/>
        <v>0</v>
      </c>
      <c r="Q19" s="253">
        <f t="shared" si="1"/>
        <v>0</v>
      </c>
      <c r="R19" s="410">
        <f t="shared" si="2"/>
        <v>0</v>
      </c>
      <c r="S19" s="415">
        <f t="shared" si="3"/>
        <v>0</v>
      </c>
      <c r="T19" s="411"/>
      <c r="U19" s="256">
        <f t="shared" si="4"/>
        <v>0</v>
      </c>
    </row>
    <row r="20" spans="1:21" s="394" customFormat="1" ht="50.1" customHeight="1" x14ac:dyDescent="0.25">
      <c r="A20" s="228">
        <v>11</v>
      </c>
      <c r="B20" s="229" t="s">
        <v>193</v>
      </c>
      <c r="C20" s="402" t="s">
        <v>415</v>
      </c>
      <c r="D20" s="401">
        <v>90</v>
      </c>
      <c r="E20" s="401">
        <v>26</v>
      </c>
      <c r="F20" s="401" t="s">
        <v>408</v>
      </c>
      <c r="G20" s="403" t="s">
        <v>540</v>
      </c>
      <c r="H20" s="403" t="s">
        <v>488</v>
      </c>
      <c r="I20" s="234" t="s">
        <v>65</v>
      </c>
      <c r="J20" s="235">
        <v>1512</v>
      </c>
      <c r="K20" s="244"/>
      <c r="L20" s="244"/>
      <c r="M20" s="244"/>
      <c r="N20" s="413">
        <v>0</v>
      </c>
      <c r="O20" s="414"/>
      <c r="P20" s="413">
        <f t="shared" si="0"/>
        <v>0</v>
      </c>
      <c r="Q20" s="253">
        <f t="shared" si="1"/>
        <v>0</v>
      </c>
      <c r="R20" s="410">
        <f t="shared" si="2"/>
        <v>0</v>
      </c>
      <c r="S20" s="415">
        <f t="shared" si="3"/>
        <v>0</v>
      </c>
      <c r="T20" s="411"/>
      <c r="U20" s="256">
        <f t="shared" si="4"/>
        <v>0</v>
      </c>
    </row>
    <row r="21" spans="1:21" s="394" customFormat="1" ht="50.1" customHeight="1" x14ac:dyDescent="0.25">
      <c r="A21" s="228">
        <v>12</v>
      </c>
      <c r="B21" s="229" t="s">
        <v>193</v>
      </c>
      <c r="C21" s="402" t="s">
        <v>416</v>
      </c>
      <c r="D21" s="401">
        <v>75</v>
      </c>
      <c r="E21" s="401">
        <v>13</v>
      </c>
      <c r="F21" s="401" t="s">
        <v>408</v>
      </c>
      <c r="G21" s="403" t="s">
        <v>541</v>
      </c>
      <c r="H21" s="403" t="s">
        <v>488</v>
      </c>
      <c r="I21" s="234" t="s">
        <v>65</v>
      </c>
      <c r="J21" s="235">
        <v>432</v>
      </c>
      <c r="K21" s="244"/>
      <c r="L21" s="244"/>
      <c r="M21" s="244"/>
      <c r="N21" s="413">
        <v>0</v>
      </c>
      <c r="O21" s="414"/>
      <c r="P21" s="413">
        <f t="shared" si="0"/>
        <v>0</v>
      </c>
      <c r="Q21" s="253">
        <f t="shared" si="1"/>
        <v>0</v>
      </c>
      <c r="R21" s="410">
        <f t="shared" si="2"/>
        <v>0</v>
      </c>
      <c r="S21" s="415">
        <f t="shared" si="3"/>
        <v>0</v>
      </c>
      <c r="T21" s="411"/>
      <c r="U21" s="256">
        <f t="shared" si="4"/>
        <v>0</v>
      </c>
    </row>
    <row r="22" spans="1:21" s="394" customFormat="1" ht="50.1" customHeight="1" x14ac:dyDescent="0.25">
      <c r="A22" s="228">
        <v>13</v>
      </c>
      <c r="B22" s="229" t="s">
        <v>193</v>
      </c>
      <c r="C22" s="402" t="s">
        <v>416</v>
      </c>
      <c r="D22" s="401">
        <v>75</v>
      </c>
      <c r="E22" s="401">
        <v>13</v>
      </c>
      <c r="F22" s="401" t="s">
        <v>418</v>
      </c>
      <c r="G22" s="403" t="s">
        <v>540</v>
      </c>
      <c r="H22" s="403" t="s">
        <v>488</v>
      </c>
      <c r="I22" s="234" t="s">
        <v>65</v>
      </c>
      <c r="J22" s="235">
        <v>972</v>
      </c>
      <c r="K22" s="244"/>
      <c r="L22" s="244"/>
      <c r="M22" s="244"/>
      <c r="N22" s="413">
        <v>0</v>
      </c>
      <c r="O22" s="414"/>
      <c r="P22" s="413">
        <f t="shared" si="0"/>
        <v>0</v>
      </c>
      <c r="Q22" s="253">
        <f t="shared" si="1"/>
        <v>0</v>
      </c>
      <c r="R22" s="410">
        <f t="shared" si="2"/>
        <v>0</v>
      </c>
      <c r="S22" s="415">
        <f t="shared" si="3"/>
        <v>0</v>
      </c>
      <c r="T22" s="400"/>
      <c r="U22" s="256">
        <f t="shared" si="4"/>
        <v>0</v>
      </c>
    </row>
    <row r="23" spans="1:21" s="394" customFormat="1" ht="50.1" customHeight="1" x14ac:dyDescent="0.25">
      <c r="A23" s="228">
        <v>14</v>
      </c>
      <c r="B23" s="229" t="s">
        <v>193</v>
      </c>
      <c r="C23" s="402" t="s">
        <v>416</v>
      </c>
      <c r="D23" s="401">
        <v>90</v>
      </c>
      <c r="E23" s="401">
        <v>17</v>
      </c>
      <c r="F23" s="402" t="s">
        <v>408</v>
      </c>
      <c r="G23" s="403" t="s">
        <v>541</v>
      </c>
      <c r="H23" s="403" t="s">
        <v>488</v>
      </c>
      <c r="I23" s="234" t="s">
        <v>65</v>
      </c>
      <c r="J23" s="235">
        <v>72</v>
      </c>
      <c r="K23" s="244"/>
      <c r="L23" s="244"/>
      <c r="M23" s="244"/>
      <c r="N23" s="413">
        <v>0</v>
      </c>
      <c r="O23" s="414"/>
      <c r="P23" s="413">
        <f t="shared" si="0"/>
        <v>0</v>
      </c>
      <c r="Q23" s="253">
        <f t="shared" si="1"/>
        <v>0</v>
      </c>
      <c r="R23" s="410">
        <f t="shared" si="2"/>
        <v>0</v>
      </c>
      <c r="S23" s="415">
        <f t="shared" si="3"/>
        <v>0</v>
      </c>
      <c r="T23" s="411"/>
      <c r="U23" s="256">
        <f t="shared" si="4"/>
        <v>0</v>
      </c>
    </row>
    <row r="24" spans="1:21" s="394" customFormat="1" ht="50.1" customHeight="1" x14ac:dyDescent="0.25">
      <c r="A24" s="228">
        <v>15</v>
      </c>
      <c r="B24" s="229" t="s">
        <v>193</v>
      </c>
      <c r="C24" s="402" t="s">
        <v>417</v>
      </c>
      <c r="D24" s="401">
        <v>60</v>
      </c>
      <c r="E24" s="401">
        <v>9</v>
      </c>
      <c r="F24" s="402" t="s">
        <v>418</v>
      </c>
      <c r="G24" s="403" t="s">
        <v>541</v>
      </c>
      <c r="H24" s="403" t="s">
        <v>488</v>
      </c>
      <c r="I24" s="234" t="s">
        <v>65</v>
      </c>
      <c r="J24" s="235">
        <v>324</v>
      </c>
      <c r="K24" s="244"/>
      <c r="L24" s="244"/>
      <c r="M24" s="244"/>
      <c r="N24" s="413">
        <v>0</v>
      </c>
      <c r="O24" s="414"/>
      <c r="P24" s="413">
        <f t="shared" si="0"/>
        <v>0</v>
      </c>
      <c r="Q24" s="253">
        <f t="shared" si="1"/>
        <v>0</v>
      </c>
      <c r="R24" s="410">
        <f t="shared" si="2"/>
        <v>0</v>
      </c>
      <c r="S24" s="415">
        <f t="shared" si="3"/>
        <v>0</v>
      </c>
      <c r="T24" s="400"/>
      <c r="U24" s="256">
        <f t="shared" si="4"/>
        <v>0</v>
      </c>
    </row>
    <row r="25" spans="1:21" s="394" customFormat="1" ht="50.1" customHeight="1" x14ac:dyDescent="0.25">
      <c r="A25" s="228">
        <v>16</v>
      </c>
      <c r="B25" s="229" t="s">
        <v>193</v>
      </c>
      <c r="C25" s="402" t="s">
        <v>417</v>
      </c>
      <c r="D25" s="401">
        <v>60</v>
      </c>
      <c r="E25" s="401">
        <v>10</v>
      </c>
      <c r="F25" s="402" t="s">
        <v>408</v>
      </c>
      <c r="G25" s="403" t="s">
        <v>541</v>
      </c>
      <c r="H25" s="403" t="s">
        <v>488</v>
      </c>
      <c r="I25" s="234" t="s">
        <v>65</v>
      </c>
      <c r="J25" s="235">
        <v>1836</v>
      </c>
      <c r="K25" s="244"/>
      <c r="L25" s="244"/>
      <c r="M25" s="244"/>
      <c r="N25" s="413">
        <v>0</v>
      </c>
      <c r="O25" s="414"/>
      <c r="P25" s="413">
        <f t="shared" si="0"/>
        <v>0</v>
      </c>
      <c r="Q25" s="253">
        <f t="shared" si="1"/>
        <v>0</v>
      </c>
      <c r="R25" s="410">
        <f t="shared" si="2"/>
        <v>0</v>
      </c>
      <c r="S25" s="415">
        <f t="shared" si="3"/>
        <v>0</v>
      </c>
      <c r="T25" s="400"/>
      <c r="U25" s="256">
        <f t="shared" si="4"/>
        <v>0</v>
      </c>
    </row>
    <row r="26" spans="1:21" s="394" customFormat="1" ht="50.1" customHeight="1" x14ac:dyDescent="0.25">
      <c r="A26" s="228">
        <v>17</v>
      </c>
      <c r="B26" s="229" t="s">
        <v>193</v>
      </c>
      <c r="C26" s="402" t="s">
        <v>417</v>
      </c>
      <c r="D26" s="401">
        <v>75</v>
      </c>
      <c r="E26" s="401">
        <v>13</v>
      </c>
      <c r="F26" s="402" t="s">
        <v>408</v>
      </c>
      <c r="G26" s="403" t="s">
        <v>541</v>
      </c>
      <c r="H26" s="403" t="s">
        <v>488</v>
      </c>
      <c r="I26" s="234" t="s">
        <v>65</v>
      </c>
      <c r="J26" s="235">
        <v>1764</v>
      </c>
      <c r="K26" s="244"/>
      <c r="L26" s="244"/>
      <c r="M26" s="244"/>
      <c r="N26" s="408">
        <v>0</v>
      </c>
      <c r="O26" s="409"/>
      <c r="P26" s="408">
        <f t="shared" si="0"/>
        <v>0</v>
      </c>
      <c r="Q26" s="247">
        <f t="shared" si="1"/>
        <v>0</v>
      </c>
      <c r="R26" s="410">
        <f t="shared" si="2"/>
        <v>0</v>
      </c>
      <c r="S26" s="410">
        <f t="shared" si="3"/>
        <v>0</v>
      </c>
      <c r="T26" s="400"/>
      <c r="U26" s="249">
        <f t="shared" si="4"/>
        <v>0</v>
      </c>
    </row>
    <row r="27" spans="1:21" s="394" customFormat="1" ht="50.1" customHeight="1" x14ac:dyDescent="0.25">
      <c r="A27" s="228">
        <v>18</v>
      </c>
      <c r="B27" s="229" t="s">
        <v>193</v>
      </c>
      <c r="C27" s="402" t="s">
        <v>420</v>
      </c>
      <c r="D27" s="401">
        <v>60</v>
      </c>
      <c r="E27" s="401">
        <v>8</v>
      </c>
      <c r="F27" s="402" t="s">
        <v>418</v>
      </c>
      <c r="G27" s="403" t="s">
        <v>541</v>
      </c>
      <c r="H27" s="403" t="s">
        <v>488</v>
      </c>
      <c r="I27" s="234" t="s">
        <v>65</v>
      </c>
      <c r="J27" s="235">
        <v>1404</v>
      </c>
      <c r="K27" s="244"/>
      <c r="L27" s="244"/>
      <c r="M27" s="244"/>
      <c r="N27" s="408">
        <v>0</v>
      </c>
      <c r="O27" s="409"/>
      <c r="P27" s="408">
        <f t="shared" si="0"/>
        <v>0</v>
      </c>
      <c r="Q27" s="247">
        <f t="shared" si="1"/>
        <v>0</v>
      </c>
      <c r="R27" s="410">
        <f t="shared" si="2"/>
        <v>0</v>
      </c>
      <c r="S27" s="410">
        <f t="shared" si="3"/>
        <v>0</v>
      </c>
      <c r="T27" s="400"/>
      <c r="U27" s="249">
        <f t="shared" si="4"/>
        <v>0</v>
      </c>
    </row>
    <row r="28" spans="1:21" s="394" customFormat="1" ht="50.1" customHeight="1" thickBot="1" x14ac:dyDescent="0.3">
      <c r="A28" s="228">
        <v>19</v>
      </c>
      <c r="B28" s="229" t="s">
        <v>193</v>
      </c>
      <c r="C28" s="402" t="s">
        <v>421</v>
      </c>
      <c r="D28" s="401">
        <v>60</v>
      </c>
      <c r="E28" s="401">
        <v>8</v>
      </c>
      <c r="F28" s="402" t="s">
        <v>418</v>
      </c>
      <c r="G28" s="403" t="s">
        <v>541</v>
      </c>
      <c r="H28" s="403" t="s">
        <v>488</v>
      </c>
      <c r="I28" s="234" t="s">
        <v>65</v>
      </c>
      <c r="J28" s="279">
        <v>5652</v>
      </c>
      <c r="K28" s="244"/>
      <c r="L28" s="244"/>
      <c r="M28" s="244"/>
      <c r="N28" s="413">
        <v>0</v>
      </c>
      <c r="O28" s="414"/>
      <c r="P28" s="413">
        <f t="shared" si="0"/>
        <v>0</v>
      </c>
      <c r="Q28" s="253">
        <f t="shared" si="1"/>
        <v>0</v>
      </c>
      <c r="R28" s="416">
        <f t="shared" si="2"/>
        <v>0</v>
      </c>
      <c r="S28" s="415">
        <f t="shared" si="3"/>
        <v>0</v>
      </c>
      <c r="T28" s="411"/>
      <c r="U28" s="256">
        <f t="shared" si="4"/>
        <v>0</v>
      </c>
    </row>
    <row r="29" spans="1:21" s="394" customFormat="1" ht="25.5" customHeight="1" thickBot="1" x14ac:dyDescent="0.3">
      <c r="A29" s="417" t="s">
        <v>422</v>
      </c>
      <c r="B29" s="418"/>
      <c r="C29" s="419"/>
      <c r="D29" s="419"/>
      <c r="E29" s="419"/>
      <c r="F29" s="419"/>
      <c r="G29" s="419"/>
      <c r="H29" s="419"/>
      <c r="I29" s="420"/>
      <c r="J29" s="280">
        <f>SUM(J10:J28)</f>
        <v>24058</v>
      </c>
      <c r="K29" s="579" t="s">
        <v>423</v>
      </c>
      <c r="L29" s="580"/>
      <c r="M29" s="580"/>
      <c r="N29" s="580"/>
      <c r="O29" s="580"/>
      <c r="P29" s="580"/>
      <c r="Q29" s="581"/>
      <c r="R29" s="421">
        <f>SUM(R10:R28)</f>
        <v>0</v>
      </c>
      <c r="S29" s="422"/>
      <c r="T29" s="423"/>
      <c r="U29" s="424"/>
    </row>
    <row r="30" spans="1:21" s="394" customFormat="1" ht="25.5" customHeight="1" thickBot="1" x14ac:dyDescent="0.3">
      <c r="A30" s="417" t="s">
        <v>424</v>
      </c>
      <c r="B30" s="418"/>
      <c r="C30" s="419"/>
      <c r="D30" s="419"/>
      <c r="E30" s="419"/>
      <c r="F30" s="419"/>
      <c r="G30" s="419"/>
      <c r="H30" s="419"/>
      <c r="I30" s="420"/>
      <c r="J30" s="280">
        <f>J29*2</f>
        <v>48116</v>
      </c>
      <c r="K30" s="579" t="s">
        <v>425</v>
      </c>
      <c r="L30" s="580"/>
      <c r="M30" s="580"/>
      <c r="N30" s="580"/>
      <c r="O30" s="580"/>
      <c r="P30" s="580"/>
      <c r="Q30" s="581"/>
      <c r="R30" s="421">
        <f>R29*2</f>
        <v>0</v>
      </c>
      <c r="S30" s="422"/>
      <c r="T30" s="423"/>
      <c r="U30" s="424"/>
    </row>
    <row r="32" spans="1:21" s="394" customFormat="1" ht="20.100000000000001" customHeight="1" thickBot="1" x14ac:dyDescent="0.3">
      <c r="A32" s="392" t="s">
        <v>1</v>
      </c>
      <c r="B32" s="586" t="s">
        <v>426</v>
      </c>
      <c r="C32" s="586"/>
      <c r="D32" s="587" t="s">
        <v>457</v>
      </c>
      <c r="E32" s="587"/>
      <c r="F32" s="587"/>
      <c r="G32" s="587"/>
      <c r="H32" s="587"/>
      <c r="I32" s="587"/>
      <c r="J32" s="587"/>
      <c r="K32" s="587"/>
      <c r="L32" s="393"/>
      <c r="M32" s="393"/>
      <c r="T32" s="393"/>
    </row>
    <row r="33" spans="1:21" s="395" customFormat="1" ht="84.95" customHeight="1" x14ac:dyDescent="0.25">
      <c r="A33" s="218" t="s">
        <v>382</v>
      </c>
      <c r="B33" s="219" t="s">
        <v>383</v>
      </c>
      <c r="C33" s="219" t="s">
        <v>384</v>
      </c>
      <c r="D33" s="219" t="s">
        <v>427</v>
      </c>
      <c r="E33" s="219" t="s">
        <v>428</v>
      </c>
      <c r="F33" s="219" t="s">
        <v>387</v>
      </c>
      <c r="G33" s="219" t="s">
        <v>388</v>
      </c>
      <c r="H33" s="219" t="s">
        <v>389</v>
      </c>
      <c r="I33" s="219" t="s">
        <v>390</v>
      </c>
      <c r="J33" s="219" t="s">
        <v>391</v>
      </c>
      <c r="K33" s="220" t="s">
        <v>392</v>
      </c>
      <c r="L33" s="220" t="s">
        <v>393</v>
      </c>
      <c r="M33" s="220" t="s">
        <v>394</v>
      </c>
      <c r="N33" s="220" t="s">
        <v>395</v>
      </c>
      <c r="O33" s="220" t="s">
        <v>396</v>
      </c>
      <c r="P33" s="220" t="s">
        <v>538</v>
      </c>
      <c r="Q33" s="220" t="s">
        <v>398</v>
      </c>
      <c r="R33" s="220" t="s">
        <v>399</v>
      </c>
      <c r="S33" s="220" t="s">
        <v>400</v>
      </c>
      <c r="T33" s="220" t="s">
        <v>401</v>
      </c>
      <c r="U33" s="221" t="s">
        <v>402</v>
      </c>
    </row>
    <row r="34" spans="1:21" s="391" customFormat="1" x14ac:dyDescent="0.25">
      <c r="A34" s="396" t="s">
        <v>0</v>
      </c>
      <c r="B34" s="397" t="s">
        <v>1</v>
      </c>
      <c r="C34" s="397" t="s">
        <v>2</v>
      </c>
      <c r="D34" s="397" t="s">
        <v>3</v>
      </c>
      <c r="E34" s="397" t="s">
        <v>4</v>
      </c>
      <c r="F34" s="397" t="s">
        <v>51</v>
      </c>
      <c r="G34" s="397" t="s">
        <v>59</v>
      </c>
      <c r="H34" s="397" t="s">
        <v>60</v>
      </c>
      <c r="I34" s="397" t="s">
        <v>61</v>
      </c>
      <c r="J34" s="397" t="s">
        <v>62</v>
      </c>
      <c r="K34" s="398" t="s">
        <v>67</v>
      </c>
      <c r="L34" s="399" t="s">
        <v>68</v>
      </c>
      <c r="M34" s="399" t="s">
        <v>70</v>
      </c>
      <c r="N34" s="399" t="s">
        <v>71</v>
      </c>
      <c r="O34" s="399" t="s">
        <v>72</v>
      </c>
      <c r="P34" s="399" t="s">
        <v>73</v>
      </c>
      <c r="Q34" s="399" t="s">
        <v>76</v>
      </c>
      <c r="R34" s="399" t="s">
        <v>403</v>
      </c>
      <c r="S34" s="399" t="s">
        <v>404</v>
      </c>
      <c r="T34" s="399" t="s">
        <v>405</v>
      </c>
      <c r="U34" s="399" t="s">
        <v>406</v>
      </c>
    </row>
    <row r="35" spans="1:21" s="394" customFormat="1" ht="36" x14ac:dyDescent="0.25">
      <c r="A35" s="228">
        <v>1</v>
      </c>
      <c r="B35" s="229" t="s">
        <v>544</v>
      </c>
      <c r="C35" s="400" t="s">
        <v>411</v>
      </c>
      <c r="D35" s="401">
        <v>75</v>
      </c>
      <c r="E35" s="401">
        <v>24</v>
      </c>
      <c r="F35" s="402" t="s">
        <v>418</v>
      </c>
      <c r="G35" s="403" t="s">
        <v>545</v>
      </c>
      <c r="H35" s="403" t="s">
        <v>546</v>
      </c>
      <c r="I35" s="234" t="s">
        <v>65</v>
      </c>
      <c r="J35" s="235">
        <v>816</v>
      </c>
      <c r="K35" s="236"/>
      <c r="L35" s="236"/>
      <c r="M35" s="236"/>
      <c r="N35" s="404">
        <v>0</v>
      </c>
      <c r="O35" s="405"/>
      <c r="P35" s="404">
        <f t="shared" ref="P35" si="5">N35*O35</f>
        <v>0</v>
      </c>
      <c r="Q35" s="239">
        <f t="shared" ref="Q35" si="6">N35+P35</f>
        <v>0</v>
      </c>
      <c r="R35" s="406">
        <f t="shared" ref="R35" si="7">J35*N35</f>
        <v>0</v>
      </c>
      <c r="S35" s="406">
        <f t="shared" ref="S35" si="8">J35*Q35</f>
        <v>0</v>
      </c>
      <c r="T35" s="407"/>
      <c r="U35" s="242">
        <f t="shared" ref="U35" si="9">T35*N35</f>
        <v>0</v>
      </c>
    </row>
    <row r="36" spans="1:21" s="394" customFormat="1" ht="36.75" thickBot="1" x14ac:dyDescent="0.3">
      <c r="A36" s="228">
        <v>2</v>
      </c>
      <c r="B36" s="229" t="s">
        <v>544</v>
      </c>
      <c r="C36" s="400" t="s">
        <v>415</v>
      </c>
      <c r="D36" s="401">
        <v>45</v>
      </c>
      <c r="E36" s="401">
        <v>19</v>
      </c>
      <c r="F36" s="402" t="s">
        <v>418</v>
      </c>
      <c r="G36" s="403" t="s">
        <v>545</v>
      </c>
      <c r="H36" s="403" t="s">
        <v>546</v>
      </c>
      <c r="I36" s="234" t="s">
        <v>65</v>
      </c>
      <c r="J36" s="235">
        <v>1284</v>
      </c>
      <c r="K36" s="244"/>
      <c r="L36" s="244"/>
      <c r="M36" s="244"/>
      <c r="N36" s="408">
        <v>0</v>
      </c>
      <c r="O36" s="409"/>
      <c r="P36" s="408">
        <f>N36*O36</f>
        <v>0</v>
      </c>
      <c r="Q36" s="247">
        <f>N36+P36</f>
        <v>0</v>
      </c>
      <c r="R36" s="410">
        <f>J36*N36</f>
        <v>0</v>
      </c>
      <c r="S36" s="410">
        <f>J36*Q36</f>
        <v>0</v>
      </c>
      <c r="T36" s="411"/>
      <c r="U36" s="249">
        <f>T36*N36</f>
        <v>0</v>
      </c>
    </row>
    <row r="37" spans="1:21" s="394" customFormat="1" ht="25.5" customHeight="1" thickBot="1" x14ac:dyDescent="0.3">
      <c r="A37" s="417" t="s">
        <v>422</v>
      </c>
      <c r="B37" s="418"/>
      <c r="C37" s="419"/>
      <c r="D37" s="419"/>
      <c r="E37" s="419"/>
      <c r="F37" s="419"/>
      <c r="G37" s="419"/>
      <c r="H37" s="419"/>
      <c r="I37" s="420"/>
      <c r="J37" s="280">
        <f>SUM(J35:J36)</f>
        <v>2100</v>
      </c>
      <c r="K37" s="579" t="s">
        <v>423</v>
      </c>
      <c r="L37" s="580"/>
      <c r="M37" s="580"/>
      <c r="N37" s="580"/>
      <c r="O37" s="580"/>
      <c r="P37" s="580"/>
      <c r="Q37" s="581"/>
      <c r="R37" s="421">
        <f>SUM(R35:R36)</f>
        <v>0</v>
      </c>
      <c r="S37" s="422"/>
      <c r="T37" s="423"/>
      <c r="U37" s="424"/>
    </row>
    <row r="38" spans="1:21" s="394" customFormat="1" ht="25.5" customHeight="1" thickBot="1" x14ac:dyDescent="0.3">
      <c r="A38" s="417" t="s">
        <v>424</v>
      </c>
      <c r="B38" s="418"/>
      <c r="C38" s="419"/>
      <c r="D38" s="419"/>
      <c r="E38" s="419"/>
      <c r="F38" s="419"/>
      <c r="G38" s="419"/>
      <c r="H38" s="419"/>
      <c r="I38" s="420"/>
      <c r="J38" s="280">
        <f>J37*2</f>
        <v>4200</v>
      </c>
      <c r="K38" s="579" t="s">
        <v>425</v>
      </c>
      <c r="L38" s="580"/>
      <c r="M38" s="580"/>
      <c r="N38" s="580"/>
      <c r="O38" s="580"/>
      <c r="P38" s="580"/>
      <c r="Q38" s="581"/>
      <c r="R38" s="421">
        <f>R37*2</f>
        <v>0</v>
      </c>
      <c r="S38" s="422"/>
      <c r="T38" s="423"/>
      <c r="U38" s="424"/>
    </row>
    <row r="40" spans="1:21" s="394" customFormat="1" ht="20.100000000000001" customHeight="1" thickBot="1" x14ac:dyDescent="0.3">
      <c r="A40" s="392" t="s">
        <v>2</v>
      </c>
      <c r="B40" s="591" t="s">
        <v>437</v>
      </c>
      <c r="C40" s="591"/>
      <c r="D40" s="587" t="str">
        <f>'[2]Príloha č. 5 - časť 2'!B105</f>
        <v>Chirurgický šijací materiál kategórie B3</v>
      </c>
      <c r="E40" s="587"/>
      <c r="F40" s="587"/>
      <c r="G40" s="587"/>
      <c r="H40" s="587"/>
      <c r="I40" s="587"/>
      <c r="J40" s="587"/>
      <c r="K40" s="587"/>
      <c r="L40" s="393"/>
      <c r="M40" s="393"/>
      <c r="T40" s="393"/>
    </row>
    <row r="41" spans="1:21" s="395" customFormat="1" ht="84.95" customHeight="1" x14ac:dyDescent="0.25">
      <c r="A41" s="218" t="s">
        <v>382</v>
      </c>
      <c r="B41" s="219" t="s">
        <v>383</v>
      </c>
      <c r="C41" s="219" t="s">
        <v>384</v>
      </c>
      <c r="D41" s="219" t="s">
        <v>427</v>
      </c>
      <c r="E41" s="219" t="s">
        <v>428</v>
      </c>
      <c r="F41" s="219" t="s">
        <v>387</v>
      </c>
      <c r="G41" s="219" t="s">
        <v>388</v>
      </c>
      <c r="H41" s="219" t="s">
        <v>389</v>
      </c>
      <c r="I41" s="219" t="s">
        <v>390</v>
      </c>
      <c r="J41" s="219" t="s">
        <v>391</v>
      </c>
      <c r="K41" s="220" t="s">
        <v>392</v>
      </c>
      <c r="L41" s="220" t="s">
        <v>393</v>
      </c>
      <c r="M41" s="220" t="s">
        <v>394</v>
      </c>
      <c r="N41" s="220" t="s">
        <v>395</v>
      </c>
      <c r="O41" s="220" t="s">
        <v>396</v>
      </c>
      <c r="P41" s="220" t="s">
        <v>538</v>
      </c>
      <c r="Q41" s="220" t="s">
        <v>398</v>
      </c>
      <c r="R41" s="220" t="s">
        <v>399</v>
      </c>
      <c r="S41" s="220" t="s">
        <v>400</v>
      </c>
      <c r="T41" s="220" t="s">
        <v>401</v>
      </c>
      <c r="U41" s="221" t="s">
        <v>402</v>
      </c>
    </row>
    <row r="42" spans="1:21" s="391" customFormat="1" x14ac:dyDescent="0.25">
      <c r="A42" s="396" t="s">
        <v>0</v>
      </c>
      <c r="B42" s="397" t="s">
        <v>1</v>
      </c>
      <c r="C42" s="397" t="s">
        <v>2</v>
      </c>
      <c r="D42" s="397" t="s">
        <v>3</v>
      </c>
      <c r="E42" s="397" t="s">
        <v>4</v>
      </c>
      <c r="F42" s="397" t="s">
        <v>51</v>
      </c>
      <c r="G42" s="397" t="s">
        <v>59</v>
      </c>
      <c r="H42" s="397" t="s">
        <v>60</v>
      </c>
      <c r="I42" s="397" t="s">
        <v>61</v>
      </c>
      <c r="J42" s="397" t="s">
        <v>62</v>
      </c>
      <c r="K42" s="398" t="s">
        <v>67</v>
      </c>
      <c r="L42" s="399" t="s">
        <v>68</v>
      </c>
      <c r="M42" s="399" t="s">
        <v>70</v>
      </c>
      <c r="N42" s="399" t="s">
        <v>71</v>
      </c>
      <c r="O42" s="399" t="s">
        <v>72</v>
      </c>
      <c r="P42" s="399" t="s">
        <v>73</v>
      </c>
      <c r="Q42" s="399" t="s">
        <v>76</v>
      </c>
      <c r="R42" s="399" t="s">
        <v>403</v>
      </c>
      <c r="S42" s="399" t="s">
        <v>404</v>
      </c>
      <c r="T42" s="399" t="s">
        <v>405</v>
      </c>
      <c r="U42" s="399" t="s">
        <v>406</v>
      </c>
    </row>
    <row r="43" spans="1:21" s="394" customFormat="1" ht="51" customHeight="1" x14ac:dyDescent="0.25">
      <c r="A43" s="228">
        <v>1</v>
      </c>
      <c r="B43" s="229" t="s">
        <v>547</v>
      </c>
      <c r="C43" s="400">
        <v>0</v>
      </c>
      <c r="D43" s="401">
        <v>75</v>
      </c>
      <c r="E43" s="401">
        <v>40</v>
      </c>
      <c r="F43" s="402" t="s">
        <v>408</v>
      </c>
      <c r="G43" s="403" t="s">
        <v>548</v>
      </c>
      <c r="H43" s="403" t="s">
        <v>488</v>
      </c>
      <c r="I43" s="234" t="s">
        <v>65</v>
      </c>
      <c r="J43" s="235">
        <v>108</v>
      </c>
      <c r="K43" s="236"/>
      <c r="L43" s="236"/>
      <c r="M43" s="236"/>
      <c r="N43" s="404">
        <v>0</v>
      </c>
      <c r="O43" s="405"/>
      <c r="P43" s="404">
        <f t="shared" ref="P43:P50" si="10">N43*O43</f>
        <v>0</v>
      </c>
      <c r="Q43" s="239">
        <f t="shared" ref="Q43:Q50" si="11">N43+P43</f>
        <v>0</v>
      </c>
      <c r="R43" s="406">
        <f t="shared" ref="R43:R50" si="12">J43*N43</f>
        <v>0</v>
      </c>
      <c r="S43" s="406">
        <f t="shared" ref="S43:S50" si="13">J43*Q43</f>
        <v>0</v>
      </c>
      <c r="T43" s="407"/>
      <c r="U43" s="242">
        <f t="shared" ref="U43:U50" si="14">T43*N43</f>
        <v>0</v>
      </c>
    </row>
    <row r="44" spans="1:21" s="394" customFormat="1" ht="51" customHeight="1" x14ac:dyDescent="0.25">
      <c r="A44" s="228">
        <v>2</v>
      </c>
      <c r="B44" s="229" t="s">
        <v>547</v>
      </c>
      <c r="C44" s="400">
        <v>0</v>
      </c>
      <c r="D44" s="401">
        <v>90</v>
      </c>
      <c r="E44" s="401">
        <v>37</v>
      </c>
      <c r="F44" s="402" t="s">
        <v>408</v>
      </c>
      <c r="G44" s="403" t="s">
        <v>549</v>
      </c>
      <c r="H44" s="403" t="s">
        <v>488</v>
      </c>
      <c r="I44" s="234" t="s">
        <v>65</v>
      </c>
      <c r="J44" s="235">
        <v>36</v>
      </c>
      <c r="K44" s="244"/>
      <c r="L44" s="244"/>
      <c r="M44" s="244"/>
      <c r="N44" s="408">
        <v>0</v>
      </c>
      <c r="O44" s="409"/>
      <c r="P44" s="408">
        <f t="shared" si="10"/>
        <v>0</v>
      </c>
      <c r="Q44" s="247">
        <f t="shared" si="11"/>
        <v>0</v>
      </c>
      <c r="R44" s="410">
        <f t="shared" si="12"/>
        <v>0</v>
      </c>
      <c r="S44" s="410">
        <f t="shared" si="13"/>
        <v>0</v>
      </c>
      <c r="T44" s="411"/>
      <c r="U44" s="249">
        <f t="shared" si="14"/>
        <v>0</v>
      </c>
    </row>
    <row r="45" spans="1:21" s="394" customFormat="1" ht="51" customHeight="1" x14ac:dyDescent="0.25">
      <c r="A45" s="228">
        <v>3</v>
      </c>
      <c r="B45" s="229" t="s">
        <v>547</v>
      </c>
      <c r="C45" s="400">
        <v>0</v>
      </c>
      <c r="D45" s="401">
        <v>75</v>
      </c>
      <c r="E45" s="401">
        <v>40</v>
      </c>
      <c r="F45" s="402" t="s">
        <v>408</v>
      </c>
      <c r="G45" s="403" t="s">
        <v>549</v>
      </c>
      <c r="H45" s="403" t="s">
        <v>488</v>
      </c>
      <c r="I45" s="234" t="s">
        <v>65</v>
      </c>
      <c r="J45" s="235">
        <v>36</v>
      </c>
      <c r="K45" s="244"/>
      <c r="L45" s="244"/>
      <c r="M45" s="244"/>
      <c r="N45" s="413">
        <v>0</v>
      </c>
      <c r="O45" s="414"/>
      <c r="P45" s="413">
        <f t="shared" si="10"/>
        <v>0</v>
      </c>
      <c r="Q45" s="253">
        <f t="shared" si="11"/>
        <v>0</v>
      </c>
      <c r="R45" s="415">
        <f t="shared" si="12"/>
        <v>0</v>
      </c>
      <c r="S45" s="415">
        <f t="shared" si="13"/>
        <v>0</v>
      </c>
      <c r="T45" s="400"/>
      <c r="U45" s="256">
        <f t="shared" si="14"/>
        <v>0</v>
      </c>
    </row>
    <row r="46" spans="1:21" s="394" customFormat="1" ht="51" customHeight="1" x14ac:dyDescent="0.25">
      <c r="A46" s="228">
        <v>4</v>
      </c>
      <c r="B46" s="229" t="s">
        <v>547</v>
      </c>
      <c r="C46" s="412">
        <v>1</v>
      </c>
      <c r="D46" s="401">
        <v>90</v>
      </c>
      <c r="E46" s="401">
        <v>37</v>
      </c>
      <c r="F46" s="402" t="s">
        <v>408</v>
      </c>
      <c r="G46" s="403" t="s">
        <v>549</v>
      </c>
      <c r="H46" s="403" t="s">
        <v>488</v>
      </c>
      <c r="I46" s="234" t="s">
        <v>65</v>
      </c>
      <c r="J46" s="235">
        <v>36</v>
      </c>
      <c r="K46" s="244"/>
      <c r="L46" s="244"/>
      <c r="M46" s="244"/>
      <c r="N46" s="413">
        <v>0</v>
      </c>
      <c r="O46" s="414"/>
      <c r="P46" s="413">
        <f t="shared" si="10"/>
        <v>0</v>
      </c>
      <c r="Q46" s="253">
        <f t="shared" si="11"/>
        <v>0</v>
      </c>
      <c r="R46" s="415">
        <f t="shared" si="12"/>
        <v>0</v>
      </c>
      <c r="S46" s="415">
        <f t="shared" si="13"/>
        <v>0</v>
      </c>
      <c r="T46" s="400"/>
      <c r="U46" s="256">
        <f t="shared" si="14"/>
        <v>0</v>
      </c>
    </row>
    <row r="47" spans="1:21" s="394" customFormat="1" ht="51" customHeight="1" x14ac:dyDescent="0.25">
      <c r="A47" s="228">
        <v>5</v>
      </c>
      <c r="B47" s="229" t="s">
        <v>547</v>
      </c>
      <c r="C47" s="400">
        <v>1</v>
      </c>
      <c r="D47" s="401">
        <v>90</v>
      </c>
      <c r="E47" s="401">
        <v>40</v>
      </c>
      <c r="F47" s="402" t="s">
        <v>408</v>
      </c>
      <c r="G47" s="403" t="s">
        <v>549</v>
      </c>
      <c r="H47" s="403" t="s">
        <v>488</v>
      </c>
      <c r="I47" s="234" t="s">
        <v>65</v>
      </c>
      <c r="J47" s="235">
        <v>108</v>
      </c>
      <c r="K47" s="244"/>
      <c r="L47" s="244"/>
      <c r="M47" s="244"/>
      <c r="N47" s="413">
        <v>0</v>
      </c>
      <c r="O47" s="414"/>
      <c r="P47" s="413">
        <f t="shared" si="10"/>
        <v>0</v>
      </c>
      <c r="Q47" s="253">
        <f t="shared" si="11"/>
        <v>0</v>
      </c>
      <c r="R47" s="415">
        <f t="shared" si="12"/>
        <v>0</v>
      </c>
      <c r="S47" s="415">
        <f t="shared" si="13"/>
        <v>0</v>
      </c>
      <c r="T47" s="411"/>
      <c r="U47" s="256">
        <f t="shared" si="14"/>
        <v>0</v>
      </c>
    </row>
    <row r="48" spans="1:21" s="394" customFormat="1" ht="51" customHeight="1" x14ac:dyDescent="0.25">
      <c r="A48" s="228">
        <v>6</v>
      </c>
      <c r="B48" s="229" t="s">
        <v>547</v>
      </c>
      <c r="C48" s="412" t="s">
        <v>413</v>
      </c>
      <c r="D48" s="401">
        <v>75</v>
      </c>
      <c r="E48" s="401">
        <v>30</v>
      </c>
      <c r="F48" s="402" t="s">
        <v>408</v>
      </c>
      <c r="G48" s="403" t="s">
        <v>548</v>
      </c>
      <c r="H48" s="403" t="s">
        <v>488</v>
      </c>
      <c r="I48" s="234" t="s">
        <v>65</v>
      </c>
      <c r="J48" s="235">
        <v>1404</v>
      </c>
      <c r="K48" s="244"/>
      <c r="L48" s="244"/>
      <c r="M48" s="244"/>
      <c r="N48" s="413">
        <v>0</v>
      </c>
      <c r="O48" s="414"/>
      <c r="P48" s="413">
        <f t="shared" si="10"/>
        <v>0</v>
      </c>
      <c r="Q48" s="253">
        <f t="shared" si="11"/>
        <v>0</v>
      </c>
      <c r="R48" s="415">
        <f t="shared" si="12"/>
        <v>0</v>
      </c>
      <c r="S48" s="415">
        <f t="shared" si="13"/>
        <v>0</v>
      </c>
      <c r="T48" s="400"/>
      <c r="U48" s="256">
        <f t="shared" si="14"/>
        <v>0</v>
      </c>
    </row>
    <row r="49" spans="1:21" s="394" customFormat="1" ht="51" customHeight="1" x14ac:dyDescent="0.25">
      <c r="A49" s="228">
        <v>7</v>
      </c>
      <c r="B49" s="229" t="s">
        <v>547</v>
      </c>
      <c r="C49" s="412" t="s">
        <v>413</v>
      </c>
      <c r="D49" s="401">
        <v>75</v>
      </c>
      <c r="E49" s="401">
        <v>30</v>
      </c>
      <c r="F49" s="402" t="s">
        <v>408</v>
      </c>
      <c r="G49" s="403" t="s">
        <v>549</v>
      </c>
      <c r="H49" s="403" t="s">
        <v>488</v>
      </c>
      <c r="I49" s="234" t="s">
        <v>65</v>
      </c>
      <c r="J49" s="235">
        <v>36</v>
      </c>
      <c r="K49" s="244"/>
      <c r="L49" s="244"/>
      <c r="M49" s="244"/>
      <c r="N49" s="413">
        <v>0</v>
      </c>
      <c r="O49" s="414"/>
      <c r="P49" s="413">
        <f t="shared" si="10"/>
        <v>0</v>
      </c>
      <c r="Q49" s="253">
        <f t="shared" si="11"/>
        <v>0</v>
      </c>
      <c r="R49" s="415">
        <f t="shared" si="12"/>
        <v>0</v>
      </c>
      <c r="S49" s="415">
        <f t="shared" si="13"/>
        <v>0</v>
      </c>
      <c r="T49" s="400"/>
      <c r="U49" s="256">
        <f t="shared" si="14"/>
        <v>0</v>
      </c>
    </row>
    <row r="50" spans="1:21" s="394" customFormat="1" ht="51" customHeight="1" thickBot="1" x14ac:dyDescent="0.3">
      <c r="A50" s="228">
        <v>8</v>
      </c>
      <c r="B50" s="229" t="s">
        <v>547</v>
      </c>
      <c r="C50" s="412" t="s">
        <v>411</v>
      </c>
      <c r="D50" s="401">
        <v>75</v>
      </c>
      <c r="E50" s="401">
        <v>26</v>
      </c>
      <c r="F50" s="402" t="s">
        <v>408</v>
      </c>
      <c r="G50" s="483" t="s">
        <v>548</v>
      </c>
      <c r="H50" s="403" t="s">
        <v>488</v>
      </c>
      <c r="I50" s="234" t="s">
        <v>65</v>
      </c>
      <c r="J50" s="235">
        <v>72</v>
      </c>
      <c r="K50" s="244"/>
      <c r="L50" s="244"/>
      <c r="M50" s="244"/>
      <c r="N50" s="413">
        <v>0</v>
      </c>
      <c r="O50" s="414"/>
      <c r="P50" s="413">
        <f t="shared" si="10"/>
        <v>0</v>
      </c>
      <c r="Q50" s="253">
        <f t="shared" si="11"/>
        <v>0</v>
      </c>
      <c r="R50" s="415">
        <f t="shared" si="12"/>
        <v>0</v>
      </c>
      <c r="S50" s="415">
        <f t="shared" si="13"/>
        <v>0</v>
      </c>
      <c r="T50" s="235"/>
      <c r="U50" s="256">
        <f t="shared" si="14"/>
        <v>0</v>
      </c>
    </row>
    <row r="51" spans="1:21" s="394" customFormat="1" ht="25.5" customHeight="1" thickBot="1" x14ac:dyDescent="0.3">
      <c r="A51" s="417" t="s">
        <v>422</v>
      </c>
      <c r="B51" s="418"/>
      <c r="C51" s="419"/>
      <c r="D51" s="419"/>
      <c r="E51" s="419"/>
      <c r="F51" s="419"/>
      <c r="G51" s="419"/>
      <c r="H51" s="419"/>
      <c r="I51" s="420"/>
      <c r="J51" s="280">
        <f>SUM(J43:J50)</f>
        <v>1836</v>
      </c>
      <c r="K51" s="579" t="s">
        <v>423</v>
      </c>
      <c r="L51" s="580"/>
      <c r="M51" s="580"/>
      <c r="N51" s="580"/>
      <c r="O51" s="580"/>
      <c r="P51" s="580"/>
      <c r="Q51" s="581"/>
      <c r="R51" s="421">
        <f>SUM(R43:R50)</f>
        <v>0</v>
      </c>
      <c r="S51" s="422"/>
      <c r="T51" s="423"/>
      <c r="U51" s="424"/>
    </row>
    <row r="52" spans="1:21" s="394" customFormat="1" ht="25.5" customHeight="1" thickBot="1" x14ac:dyDescent="0.3">
      <c r="A52" s="417" t="s">
        <v>436</v>
      </c>
      <c r="B52" s="418"/>
      <c r="C52" s="419"/>
      <c r="D52" s="419"/>
      <c r="E52" s="419"/>
      <c r="F52" s="419"/>
      <c r="G52" s="419"/>
      <c r="H52" s="419"/>
      <c r="I52" s="420"/>
      <c r="J52" s="280">
        <f>J51*2</f>
        <v>3672</v>
      </c>
      <c r="K52" s="579" t="s">
        <v>425</v>
      </c>
      <c r="L52" s="580"/>
      <c r="M52" s="580"/>
      <c r="N52" s="580"/>
      <c r="O52" s="580"/>
      <c r="P52" s="580"/>
      <c r="Q52" s="581"/>
      <c r="R52" s="421">
        <f>R51*2</f>
        <v>0</v>
      </c>
      <c r="S52" s="422"/>
      <c r="T52" s="423"/>
      <c r="U52" s="424"/>
    </row>
    <row r="53" spans="1:21" x14ac:dyDescent="0.2">
      <c r="U53" s="425"/>
    </row>
    <row r="54" spans="1:21" s="394" customFormat="1" ht="20.100000000000001" customHeight="1" thickBot="1" x14ac:dyDescent="0.3">
      <c r="A54" s="392" t="s">
        <v>3</v>
      </c>
      <c r="B54" s="586" t="s">
        <v>442</v>
      </c>
      <c r="C54" s="586"/>
      <c r="D54" s="587" t="s">
        <v>459</v>
      </c>
      <c r="E54" s="587"/>
      <c r="F54" s="587"/>
      <c r="G54" s="587"/>
      <c r="H54" s="587"/>
      <c r="I54" s="587"/>
      <c r="J54" s="587"/>
      <c r="K54" s="587"/>
      <c r="L54" s="393"/>
      <c r="M54" s="393"/>
      <c r="T54" s="393"/>
      <c r="U54" s="426"/>
    </row>
    <row r="55" spans="1:21" s="395" customFormat="1" ht="84.95" customHeight="1" x14ac:dyDescent="0.25">
      <c r="A55" s="218" t="s">
        <v>382</v>
      </c>
      <c r="B55" s="219" t="s">
        <v>383</v>
      </c>
      <c r="C55" s="219" t="s">
        <v>384</v>
      </c>
      <c r="D55" s="219" t="s">
        <v>427</v>
      </c>
      <c r="E55" s="219" t="s">
        <v>428</v>
      </c>
      <c r="F55" s="219" t="s">
        <v>387</v>
      </c>
      <c r="G55" s="219" t="s">
        <v>388</v>
      </c>
      <c r="H55" s="219" t="s">
        <v>389</v>
      </c>
      <c r="I55" s="219" t="s">
        <v>390</v>
      </c>
      <c r="J55" s="219" t="s">
        <v>391</v>
      </c>
      <c r="K55" s="220" t="s">
        <v>392</v>
      </c>
      <c r="L55" s="220" t="s">
        <v>393</v>
      </c>
      <c r="M55" s="220" t="s">
        <v>394</v>
      </c>
      <c r="N55" s="220" t="s">
        <v>395</v>
      </c>
      <c r="O55" s="220" t="s">
        <v>396</v>
      </c>
      <c r="P55" s="220" t="s">
        <v>538</v>
      </c>
      <c r="Q55" s="220" t="s">
        <v>398</v>
      </c>
      <c r="R55" s="220" t="s">
        <v>399</v>
      </c>
      <c r="S55" s="220" t="s">
        <v>400</v>
      </c>
      <c r="T55" s="220" t="s">
        <v>401</v>
      </c>
      <c r="U55" s="221" t="s">
        <v>402</v>
      </c>
    </row>
    <row r="56" spans="1:21" s="391" customFormat="1" x14ac:dyDescent="0.25">
      <c r="A56" s="396" t="s">
        <v>0</v>
      </c>
      <c r="B56" s="397" t="s">
        <v>1</v>
      </c>
      <c r="C56" s="397" t="s">
        <v>2</v>
      </c>
      <c r="D56" s="397" t="s">
        <v>3</v>
      </c>
      <c r="E56" s="397" t="s">
        <v>4</v>
      </c>
      <c r="F56" s="397" t="s">
        <v>51</v>
      </c>
      <c r="G56" s="397" t="s">
        <v>59</v>
      </c>
      <c r="H56" s="397" t="s">
        <v>60</v>
      </c>
      <c r="I56" s="397" t="s">
        <v>61</v>
      </c>
      <c r="J56" s="397" t="s">
        <v>62</v>
      </c>
      <c r="K56" s="398" t="s">
        <v>67</v>
      </c>
      <c r="L56" s="399" t="s">
        <v>68</v>
      </c>
      <c r="M56" s="399" t="s">
        <v>70</v>
      </c>
      <c r="N56" s="399" t="s">
        <v>71</v>
      </c>
      <c r="O56" s="399" t="s">
        <v>72</v>
      </c>
      <c r="P56" s="399" t="s">
        <v>73</v>
      </c>
      <c r="Q56" s="399" t="s">
        <v>76</v>
      </c>
      <c r="R56" s="399" t="s">
        <v>403</v>
      </c>
      <c r="S56" s="399" t="s">
        <v>404</v>
      </c>
      <c r="T56" s="399" t="s">
        <v>405</v>
      </c>
      <c r="U56" s="399" t="s">
        <v>406</v>
      </c>
    </row>
    <row r="57" spans="1:21" s="394" customFormat="1" ht="51" customHeight="1" x14ac:dyDescent="0.25">
      <c r="A57" s="228">
        <v>1</v>
      </c>
      <c r="B57" s="229" t="s">
        <v>550</v>
      </c>
      <c r="C57" s="400">
        <v>5</v>
      </c>
      <c r="D57" s="401" t="s">
        <v>430</v>
      </c>
      <c r="E57" s="401">
        <v>48</v>
      </c>
      <c r="F57" s="402" t="s">
        <v>408</v>
      </c>
      <c r="G57" s="403" t="s">
        <v>551</v>
      </c>
      <c r="H57" s="403" t="s">
        <v>488</v>
      </c>
      <c r="I57" s="234" t="s">
        <v>65</v>
      </c>
      <c r="J57" s="235">
        <v>48</v>
      </c>
      <c r="K57" s="236"/>
      <c r="L57" s="236"/>
      <c r="M57" s="236"/>
      <c r="N57" s="404">
        <v>0</v>
      </c>
      <c r="O57" s="405"/>
      <c r="P57" s="404">
        <f t="shared" ref="P57:P65" si="15">N57*O57</f>
        <v>0</v>
      </c>
      <c r="Q57" s="239">
        <f t="shared" ref="Q57:Q65" si="16">N57+P57</f>
        <v>0</v>
      </c>
      <c r="R57" s="406">
        <f t="shared" ref="R57:R65" si="17">J57*N57</f>
        <v>0</v>
      </c>
      <c r="S57" s="406">
        <f t="shared" ref="S57:S65" si="18">J57*Q57</f>
        <v>0</v>
      </c>
      <c r="T57" s="407"/>
      <c r="U57" s="242">
        <f t="shared" ref="U57:U65" si="19">T57*N57</f>
        <v>0</v>
      </c>
    </row>
    <row r="58" spans="1:21" s="394" customFormat="1" ht="51" customHeight="1" x14ac:dyDescent="0.25">
      <c r="A58" s="228">
        <v>2</v>
      </c>
      <c r="B58" s="229" t="s">
        <v>550</v>
      </c>
      <c r="C58" s="400" t="s">
        <v>413</v>
      </c>
      <c r="D58" s="401">
        <v>90</v>
      </c>
      <c r="E58" s="401">
        <v>26</v>
      </c>
      <c r="F58" s="402" t="s">
        <v>408</v>
      </c>
      <c r="G58" s="403" t="s">
        <v>552</v>
      </c>
      <c r="H58" s="403" t="s">
        <v>488</v>
      </c>
      <c r="I58" s="234" t="s">
        <v>65</v>
      </c>
      <c r="J58" s="235">
        <v>36</v>
      </c>
      <c r="K58" s="244"/>
      <c r="L58" s="244"/>
      <c r="M58" s="244"/>
      <c r="N58" s="408">
        <v>0</v>
      </c>
      <c r="O58" s="409"/>
      <c r="P58" s="408">
        <f t="shared" si="15"/>
        <v>0</v>
      </c>
      <c r="Q58" s="247">
        <f t="shared" si="16"/>
        <v>0</v>
      </c>
      <c r="R58" s="410">
        <f t="shared" si="17"/>
        <v>0</v>
      </c>
      <c r="S58" s="410">
        <f t="shared" si="18"/>
        <v>0</v>
      </c>
      <c r="T58" s="411"/>
      <c r="U58" s="249">
        <f t="shared" si="19"/>
        <v>0</v>
      </c>
    </row>
    <row r="59" spans="1:21" s="394" customFormat="1" ht="51" customHeight="1" x14ac:dyDescent="0.25">
      <c r="A59" s="228">
        <v>3</v>
      </c>
      <c r="B59" s="229" t="s">
        <v>550</v>
      </c>
      <c r="C59" s="400" t="s">
        <v>413</v>
      </c>
      <c r="D59" s="401" t="s">
        <v>553</v>
      </c>
      <c r="E59" s="401">
        <v>16</v>
      </c>
      <c r="F59" s="402" t="s">
        <v>408</v>
      </c>
      <c r="G59" s="403" t="s">
        <v>554</v>
      </c>
      <c r="H59" s="403" t="s">
        <v>555</v>
      </c>
      <c r="I59" s="234" t="s">
        <v>65</v>
      </c>
      <c r="J59" s="235">
        <v>192</v>
      </c>
      <c r="K59" s="244"/>
      <c r="L59" s="244"/>
      <c r="M59" s="244"/>
      <c r="N59" s="413">
        <v>0</v>
      </c>
      <c r="O59" s="414"/>
      <c r="P59" s="413">
        <f t="shared" si="15"/>
        <v>0</v>
      </c>
      <c r="Q59" s="253">
        <f t="shared" si="16"/>
        <v>0</v>
      </c>
      <c r="R59" s="410">
        <f t="shared" si="17"/>
        <v>0</v>
      </c>
      <c r="S59" s="415">
        <f t="shared" si="18"/>
        <v>0</v>
      </c>
      <c r="T59" s="411"/>
      <c r="U59" s="256">
        <f t="shared" si="19"/>
        <v>0</v>
      </c>
    </row>
    <row r="60" spans="1:21" s="394" customFormat="1" ht="51" customHeight="1" x14ac:dyDescent="0.25">
      <c r="A60" s="228">
        <v>4</v>
      </c>
      <c r="B60" s="229" t="s">
        <v>550</v>
      </c>
      <c r="C60" s="412" t="s">
        <v>413</v>
      </c>
      <c r="D60" s="401" t="s">
        <v>553</v>
      </c>
      <c r="E60" s="401">
        <v>20</v>
      </c>
      <c r="F60" s="402" t="s">
        <v>408</v>
      </c>
      <c r="G60" s="403" t="s">
        <v>489</v>
      </c>
      <c r="H60" s="403" t="s">
        <v>555</v>
      </c>
      <c r="I60" s="234" t="s">
        <v>65</v>
      </c>
      <c r="J60" s="235">
        <v>6</v>
      </c>
      <c r="K60" s="244"/>
      <c r="L60" s="244"/>
      <c r="M60" s="244"/>
      <c r="N60" s="408">
        <v>0</v>
      </c>
      <c r="O60" s="409"/>
      <c r="P60" s="408">
        <f t="shared" si="15"/>
        <v>0</v>
      </c>
      <c r="Q60" s="247">
        <f t="shared" si="16"/>
        <v>0</v>
      </c>
      <c r="R60" s="410">
        <f t="shared" si="17"/>
        <v>0</v>
      </c>
      <c r="S60" s="410">
        <f t="shared" si="18"/>
        <v>0</v>
      </c>
      <c r="T60" s="400"/>
      <c r="U60" s="249">
        <f t="shared" si="19"/>
        <v>0</v>
      </c>
    </row>
    <row r="61" spans="1:21" s="394" customFormat="1" ht="51" customHeight="1" x14ac:dyDescent="0.25">
      <c r="A61" s="228">
        <v>5</v>
      </c>
      <c r="B61" s="229" t="s">
        <v>550</v>
      </c>
      <c r="C61" s="412" t="s">
        <v>413</v>
      </c>
      <c r="D61" s="401" t="s">
        <v>553</v>
      </c>
      <c r="E61" s="401">
        <v>20</v>
      </c>
      <c r="F61" s="402" t="s">
        <v>408</v>
      </c>
      <c r="G61" s="403" t="s">
        <v>556</v>
      </c>
      <c r="H61" s="403" t="s">
        <v>555</v>
      </c>
      <c r="I61" s="234" t="s">
        <v>65</v>
      </c>
      <c r="J61" s="235">
        <v>604</v>
      </c>
      <c r="K61" s="244"/>
      <c r="L61" s="244"/>
      <c r="M61" s="244"/>
      <c r="N61" s="413">
        <v>0</v>
      </c>
      <c r="O61" s="414"/>
      <c r="P61" s="413">
        <f t="shared" si="15"/>
        <v>0</v>
      </c>
      <c r="Q61" s="253">
        <f t="shared" si="16"/>
        <v>0</v>
      </c>
      <c r="R61" s="410">
        <f t="shared" si="17"/>
        <v>0</v>
      </c>
      <c r="S61" s="415">
        <f t="shared" si="18"/>
        <v>0</v>
      </c>
      <c r="T61" s="400"/>
      <c r="U61" s="256">
        <f t="shared" si="19"/>
        <v>0</v>
      </c>
    </row>
    <row r="62" spans="1:21" s="394" customFormat="1" ht="51" customHeight="1" x14ac:dyDescent="0.25">
      <c r="A62" s="228">
        <v>6</v>
      </c>
      <c r="B62" s="229" t="s">
        <v>550</v>
      </c>
      <c r="C62" s="400" t="s">
        <v>413</v>
      </c>
      <c r="D62" s="401" t="s">
        <v>557</v>
      </c>
      <c r="E62" s="401">
        <v>26</v>
      </c>
      <c r="F62" s="402" t="s">
        <v>408</v>
      </c>
      <c r="G62" s="403" t="s">
        <v>556</v>
      </c>
      <c r="H62" s="403" t="s">
        <v>555</v>
      </c>
      <c r="I62" s="234" t="s">
        <v>65</v>
      </c>
      <c r="J62" s="235">
        <v>12</v>
      </c>
      <c r="K62" s="244"/>
      <c r="L62" s="244"/>
      <c r="M62" s="244"/>
      <c r="N62" s="413">
        <v>0</v>
      </c>
      <c r="O62" s="414"/>
      <c r="P62" s="413">
        <f t="shared" si="15"/>
        <v>0</v>
      </c>
      <c r="Q62" s="253">
        <f t="shared" si="16"/>
        <v>0</v>
      </c>
      <c r="R62" s="410">
        <f t="shared" si="17"/>
        <v>0</v>
      </c>
      <c r="S62" s="415">
        <f t="shared" si="18"/>
        <v>0</v>
      </c>
      <c r="T62" s="411"/>
      <c r="U62" s="256">
        <f t="shared" si="19"/>
        <v>0</v>
      </c>
    </row>
    <row r="63" spans="1:21" s="394" customFormat="1" ht="51" customHeight="1" x14ac:dyDescent="0.25">
      <c r="A63" s="228">
        <v>7</v>
      </c>
      <c r="B63" s="229" t="s">
        <v>550</v>
      </c>
      <c r="C63" s="412" t="s">
        <v>411</v>
      </c>
      <c r="D63" s="401" t="s">
        <v>494</v>
      </c>
      <c r="E63" s="401" t="s">
        <v>24</v>
      </c>
      <c r="F63" s="402" t="s">
        <v>24</v>
      </c>
      <c r="G63" s="403" t="s">
        <v>495</v>
      </c>
      <c r="H63" s="403" t="s">
        <v>488</v>
      </c>
      <c r="I63" s="234" t="s">
        <v>65</v>
      </c>
      <c r="J63" s="235">
        <v>36</v>
      </c>
      <c r="K63" s="244"/>
      <c r="L63" s="244"/>
      <c r="M63" s="244"/>
      <c r="N63" s="413">
        <v>0</v>
      </c>
      <c r="O63" s="414"/>
      <c r="P63" s="413">
        <f t="shared" si="15"/>
        <v>0</v>
      </c>
      <c r="Q63" s="253">
        <f t="shared" si="16"/>
        <v>0</v>
      </c>
      <c r="R63" s="410">
        <f t="shared" si="17"/>
        <v>0</v>
      </c>
      <c r="S63" s="415">
        <f t="shared" si="18"/>
        <v>0</v>
      </c>
      <c r="T63" s="400"/>
      <c r="U63" s="256">
        <f t="shared" si="19"/>
        <v>0</v>
      </c>
    </row>
    <row r="64" spans="1:21" s="394" customFormat="1" ht="51" customHeight="1" x14ac:dyDescent="0.25">
      <c r="A64" s="228">
        <v>8</v>
      </c>
      <c r="B64" s="229" t="s">
        <v>550</v>
      </c>
      <c r="C64" s="412" t="s">
        <v>415</v>
      </c>
      <c r="D64" s="401">
        <v>75</v>
      </c>
      <c r="E64" s="401">
        <v>20</v>
      </c>
      <c r="F64" s="402" t="s">
        <v>408</v>
      </c>
      <c r="G64" s="403" t="s">
        <v>556</v>
      </c>
      <c r="H64" s="403" t="s">
        <v>488</v>
      </c>
      <c r="I64" s="234" t="s">
        <v>65</v>
      </c>
      <c r="J64" s="235">
        <v>36</v>
      </c>
      <c r="K64" s="244"/>
      <c r="L64" s="244"/>
      <c r="M64" s="244"/>
      <c r="N64" s="413">
        <v>0</v>
      </c>
      <c r="O64" s="414"/>
      <c r="P64" s="413">
        <f t="shared" si="15"/>
        <v>0</v>
      </c>
      <c r="Q64" s="253">
        <f t="shared" si="16"/>
        <v>0</v>
      </c>
      <c r="R64" s="410">
        <f t="shared" si="17"/>
        <v>0</v>
      </c>
      <c r="S64" s="415">
        <f t="shared" si="18"/>
        <v>0</v>
      </c>
      <c r="T64" s="400"/>
      <c r="U64" s="256">
        <f t="shared" si="19"/>
        <v>0</v>
      </c>
    </row>
    <row r="65" spans="1:21" s="394" customFormat="1" ht="51" customHeight="1" thickBot="1" x14ac:dyDescent="0.3">
      <c r="A65" s="228">
        <v>9</v>
      </c>
      <c r="B65" s="229" t="s">
        <v>550</v>
      </c>
      <c r="C65" s="412" t="s">
        <v>415</v>
      </c>
      <c r="D65" s="401" t="s">
        <v>494</v>
      </c>
      <c r="E65" s="401" t="s">
        <v>24</v>
      </c>
      <c r="F65" s="402" t="s">
        <v>24</v>
      </c>
      <c r="G65" s="403" t="s">
        <v>495</v>
      </c>
      <c r="H65" s="403" t="s">
        <v>488</v>
      </c>
      <c r="I65" s="234" t="s">
        <v>65</v>
      </c>
      <c r="J65" s="235">
        <v>36</v>
      </c>
      <c r="K65" s="244"/>
      <c r="L65" s="244"/>
      <c r="M65" s="244"/>
      <c r="N65" s="413">
        <v>0</v>
      </c>
      <c r="O65" s="414"/>
      <c r="P65" s="413">
        <f t="shared" si="15"/>
        <v>0</v>
      </c>
      <c r="Q65" s="253">
        <f t="shared" si="16"/>
        <v>0</v>
      </c>
      <c r="R65" s="410">
        <f t="shared" si="17"/>
        <v>0</v>
      </c>
      <c r="S65" s="415">
        <f t="shared" si="18"/>
        <v>0</v>
      </c>
      <c r="T65" s="235"/>
      <c r="U65" s="256">
        <f t="shared" si="19"/>
        <v>0</v>
      </c>
    </row>
    <row r="66" spans="1:21" s="394" customFormat="1" ht="25.5" customHeight="1" thickBot="1" x14ac:dyDescent="0.3">
      <c r="A66" s="417" t="s">
        <v>422</v>
      </c>
      <c r="B66" s="418"/>
      <c r="C66" s="419"/>
      <c r="D66" s="419"/>
      <c r="E66" s="419"/>
      <c r="F66" s="419"/>
      <c r="G66" s="419"/>
      <c r="H66" s="419"/>
      <c r="I66" s="420"/>
      <c r="J66" s="280">
        <f>SUM(J57:J65)</f>
        <v>1006</v>
      </c>
      <c r="K66" s="579" t="s">
        <v>423</v>
      </c>
      <c r="L66" s="580"/>
      <c r="M66" s="580"/>
      <c r="N66" s="580"/>
      <c r="O66" s="580"/>
      <c r="P66" s="580"/>
      <c r="Q66" s="581"/>
      <c r="R66" s="421">
        <f>SUM(R57:R65)</f>
        <v>0</v>
      </c>
      <c r="S66" s="422"/>
      <c r="T66" s="423"/>
      <c r="U66" s="427"/>
    </row>
    <row r="67" spans="1:21" s="394" customFormat="1" ht="25.5" customHeight="1" thickBot="1" x14ac:dyDescent="0.3">
      <c r="A67" s="417" t="s">
        <v>424</v>
      </c>
      <c r="B67" s="418"/>
      <c r="C67" s="419"/>
      <c r="D67" s="419"/>
      <c r="E67" s="419"/>
      <c r="F67" s="419"/>
      <c r="G67" s="419"/>
      <c r="H67" s="419"/>
      <c r="I67" s="420"/>
      <c r="J67" s="280">
        <f>J66*2</f>
        <v>2012</v>
      </c>
      <c r="K67" s="579" t="s">
        <v>425</v>
      </c>
      <c r="L67" s="580"/>
      <c r="M67" s="580"/>
      <c r="N67" s="580"/>
      <c r="O67" s="580"/>
      <c r="P67" s="580"/>
      <c r="Q67" s="581"/>
      <c r="R67" s="421">
        <f>R66*2</f>
        <v>0</v>
      </c>
      <c r="S67" s="422"/>
      <c r="T67" s="423"/>
      <c r="U67" s="427"/>
    </row>
    <row r="69" spans="1:21" s="394" customFormat="1" ht="20.100000000000001" customHeight="1" thickBot="1" x14ac:dyDescent="0.3">
      <c r="A69" s="392" t="s">
        <v>4</v>
      </c>
      <c r="B69" s="586" t="s">
        <v>449</v>
      </c>
      <c r="C69" s="586"/>
      <c r="D69" s="587" t="s">
        <v>460</v>
      </c>
      <c r="E69" s="587"/>
      <c r="F69" s="587"/>
      <c r="G69" s="587"/>
      <c r="H69" s="587"/>
      <c r="I69" s="587"/>
      <c r="J69" s="587"/>
      <c r="K69" s="587"/>
      <c r="L69" s="393"/>
      <c r="M69" s="393"/>
      <c r="T69" s="393"/>
    </row>
    <row r="70" spans="1:21" s="395" customFormat="1" ht="84.95" customHeight="1" x14ac:dyDescent="0.25">
      <c r="A70" s="218" t="s">
        <v>382</v>
      </c>
      <c r="B70" s="219" t="s">
        <v>383</v>
      </c>
      <c r="C70" s="219" t="s">
        <v>384</v>
      </c>
      <c r="D70" s="219" t="s">
        <v>427</v>
      </c>
      <c r="E70" s="219" t="s">
        <v>428</v>
      </c>
      <c r="F70" s="219" t="s">
        <v>387</v>
      </c>
      <c r="G70" s="219" t="s">
        <v>388</v>
      </c>
      <c r="H70" s="219" t="s">
        <v>389</v>
      </c>
      <c r="I70" s="219" t="s">
        <v>390</v>
      </c>
      <c r="J70" s="219" t="s">
        <v>391</v>
      </c>
      <c r="K70" s="220" t="s">
        <v>392</v>
      </c>
      <c r="L70" s="220" t="s">
        <v>393</v>
      </c>
      <c r="M70" s="220" t="s">
        <v>394</v>
      </c>
      <c r="N70" s="220" t="s">
        <v>395</v>
      </c>
      <c r="O70" s="220" t="s">
        <v>396</v>
      </c>
      <c r="P70" s="220" t="s">
        <v>538</v>
      </c>
      <c r="Q70" s="220" t="s">
        <v>398</v>
      </c>
      <c r="R70" s="220" t="s">
        <v>399</v>
      </c>
      <c r="S70" s="220" t="s">
        <v>400</v>
      </c>
      <c r="T70" s="220" t="s">
        <v>401</v>
      </c>
      <c r="U70" s="221" t="s">
        <v>402</v>
      </c>
    </row>
    <row r="71" spans="1:21" s="391" customFormat="1" x14ac:dyDescent="0.25">
      <c r="A71" s="396" t="s">
        <v>0</v>
      </c>
      <c r="B71" s="397" t="s">
        <v>1</v>
      </c>
      <c r="C71" s="397" t="s">
        <v>2</v>
      </c>
      <c r="D71" s="397" t="s">
        <v>3</v>
      </c>
      <c r="E71" s="397" t="s">
        <v>4</v>
      </c>
      <c r="F71" s="397" t="s">
        <v>51</v>
      </c>
      <c r="G71" s="397" t="s">
        <v>59</v>
      </c>
      <c r="H71" s="397" t="s">
        <v>60</v>
      </c>
      <c r="I71" s="397" t="s">
        <v>61</v>
      </c>
      <c r="J71" s="397" t="s">
        <v>62</v>
      </c>
      <c r="K71" s="398" t="s">
        <v>67</v>
      </c>
      <c r="L71" s="399" t="s">
        <v>68</v>
      </c>
      <c r="M71" s="399" t="s">
        <v>70</v>
      </c>
      <c r="N71" s="399" t="s">
        <v>71</v>
      </c>
      <c r="O71" s="399" t="s">
        <v>72</v>
      </c>
      <c r="P71" s="399" t="s">
        <v>73</v>
      </c>
      <c r="Q71" s="399" t="s">
        <v>76</v>
      </c>
      <c r="R71" s="399" t="s">
        <v>403</v>
      </c>
      <c r="S71" s="399" t="s">
        <v>404</v>
      </c>
      <c r="T71" s="399" t="s">
        <v>405</v>
      </c>
      <c r="U71" s="399" t="s">
        <v>406</v>
      </c>
    </row>
    <row r="72" spans="1:21" s="394" customFormat="1" ht="51" customHeight="1" x14ac:dyDescent="0.25">
      <c r="A72" s="228">
        <v>1</v>
      </c>
      <c r="B72" s="229" t="s">
        <v>558</v>
      </c>
      <c r="C72" s="400">
        <v>0</v>
      </c>
      <c r="D72" s="401">
        <v>75</v>
      </c>
      <c r="E72" s="401">
        <v>26</v>
      </c>
      <c r="F72" s="402" t="s">
        <v>408</v>
      </c>
      <c r="G72" s="403" t="s">
        <v>559</v>
      </c>
      <c r="H72" s="403" t="s">
        <v>488</v>
      </c>
      <c r="I72" s="234" t="s">
        <v>65</v>
      </c>
      <c r="J72" s="235">
        <v>36</v>
      </c>
      <c r="K72" s="236"/>
      <c r="L72" s="236"/>
      <c r="M72" s="236"/>
      <c r="N72" s="404">
        <v>0</v>
      </c>
      <c r="O72" s="405"/>
      <c r="P72" s="404">
        <f t="shared" ref="P72:P91" si="20">N72*O72</f>
        <v>0</v>
      </c>
      <c r="Q72" s="239">
        <f t="shared" ref="Q72:Q91" si="21">N72+P72</f>
        <v>0</v>
      </c>
      <c r="R72" s="406">
        <f t="shared" ref="R72:R91" si="22">J72*N72</f>
        <v>0</v>
      </c>
      <c r="S72" s="406">
        <f t="shared" ref="S72:S91" si="23">J72*Q72</f>
        <v>0</v>
      </c>
      <c r="T72" s="407"/>
      <c r="U72" s="242">
        <f t="shared" ref="U72:U91" si="24">T72*N72</f>
        <v>0</v>
      </c>
    </row>
    <row r="73" spans="1:21" s="394" customFormat="1" ht="51" customHeight="1" x14ac:dyDescent="0.25">
      <c r="A73" s="228">
        <v>2</v>
      </c>
      <c r="B73" s="229" t="s">
        <v>558</v>
      </c>
      <c r="C73" s="400">
        <v>0</v>
      </c>
      <c r="D73" s="401">
        <v>75</v>
      </c>
      <c r="E73" s="401">
        <v>30</v>
      </c>
      <c r="F73" s="402" t="s">
        <v>408</v>
      </c>
      <c r="G73" s="403" t="s">
        <v>559</v>
      </c>
      <c r="H73" s="403" t="s">
        <v>488</v>
      </c>
      <c r="I73" s="234" t="s">
        <v>65</v>
      </c>
      <c r="J73" s="235">
        <v>4392</v>
      </c>
      <c r="K73" s="244"/>
      <c r="L73" s="244"/>
      <c r="M73" s="244"/>
      <c r="N73" s="408">
        <v>0</v>
      </c>
      <c r="O73" s="409"/>
      <c r="P73" s="408">
        <f t="shared" si="20"/>
        <v>0</v>
      </c>
      <c r="Q73" s="247">
        <f t="shared" si="21"/>
        <v>0</v>
      </c>
      <c r="R73" s="410">
        <f t="shared" si="22"/>
        <v>0</v>
      </c>
      <c r="S73" s="410">
        <f t="shared" si="23"/>
        <v>0</v>
      </c>
      <c r="T73" s="411"/>
      <c r="U73" s="249">
        <f t="shared" si="24"/>
        <v>0</v>
      </c>
    </row>
    <row r="74" spans="1:21" s="394" customFormat="1" ht="51" customHeight="1" x14ac:dyDescent="0.25">
      <c r="A74" s="228">
        <v>3</v>
      </c>
      <c r="B74" s="229" t="s">
        <v>558</v>
      </c>
      <c r="C74" s="400">
        <v>0</v>
      </c>
      <c r="D74" s="401">
        <v>75</v>
      </c>
      <c r="E74" s="401">
        <v>30</v>
      </c>
      <c r="F74" s="402" t="s">
        <v>418</v>
      </c>
      <c r="G74" s="403" t="s">
        <v>560</v>
      </c>
      <c r="H74" s="403" t="s">
        <v>488</v>
      </c>
      <c r="I74" s="234" t="s">
        <v>65</v>
      </c>
      <c r="J74" s="235">
        <v>4140</v>
      </c>
      <c r="K74" s="244"/>
      <c r="L74" s="244"/>
      <c r="M74" s="244"/>
      <c r="N74" s="413">
        <v>0</v>
      </c>
      <c r="O74" s="414"/>
      <c r="P74" s="413">
        <f t="shared" si="20"/>
        <v>0</v>
      </c>
      <c r="Q74" s="253">
        <f t="shared" si="21"/>
        <v>0</v>
      </c>
      <c r="R74" s="410">
        <f t="shared" si="22"/>
        <v>0</v>
      </c>
      <c r="S74" s="415">
        <f t="shared" si="23"/>
        <v>0</v>
      </c>
      <c r="T74" s="411"/>
      <c r="U74" s="256">
        <f t="shared" si="24"/>
        <v>0</v>
      </c>
    </row>
    <row r="75" spans="1:21" s="394" customFormat="1" ht="51" customHeight="1" x14ac:dyDescent="0.25">
      <c r="A75" s="228">
        <v>4</v>
      </c>
      <c r="B75" s="229" t="s">
        <v>558</v>
      </c>
      <c r="C75" s="400">
        <v>0</v>
      </c>
      <c r="D75" s="401">
        <v>75</v>
      </c>
      <c r="E75" s="401">
        <v>37</v>
      </c>
      <c r="F75" s="402" t="s">
        <v>408</v>
      </c>
      <c r="G75" s="403" t="s">
        <v>559</v>
      </c>
      <c r="H75" s="403" t="s">
        <v>488</v>
      </c>
      <c r="I75" s="234" t="s">
        <v>65</v>
      </c>
      <c r="J75" s="235">
        <v>36</v>
      </c>
      <c r="K75" s="244"/>
      <c r="L75" s="244"/>
      <c r="M75" s="244"/>
      <c r="N75" s="413">
        <v>0</v>
      </c>
      <c r="O75" s="414"/>
      <c r="P75" s="413">
        <f t="shared" si="20"/>
        <v>0</v>
      </c>
      <c r="Q75" s="253">
        <f t="shared" si="21"/>
        <v>0</v>
      </c>
      <c r="R75" s="410">
        <f t="shared" si="22"/>
        <v>0</v>
      </c>
      <c r="S75" s="415">
        <f t="shared" si="23"/>
        <v>0</v>
      </c>
      <c r="T75" s="400"/>
      <c r="U75" s="256">
        <f t="shared" si="24"/>
        <v>0</v>
      </c>
    </row>
    <row r="76" spans="1:21" s="394" customFormat="1" ht="51" customHeight="1" x14ac:dyDescent="0.25">
      <c r="A76" s="228">
        <v>5</v>
      </c>
      <c r="B76" s="229" t="s">
        <v>558</v>
      </c>
      <c r="C76" s="400">
        <v>0</v>
      </c>
      <c r="D76" s="401" t="s">
        <v>561</v>
      </c>
      <c r="E76" s="401" t="s">
        <v>24</v>
      </c>
      <c r="F76" s="402" t="s">
        <v>24</v>
      </c>
      <c r="G76" s="403" t="s">
        <v>495</v>
      </c>
      <c r="H76" s="403" t="s">
        <v>488</v>
      </c>
      <c r="I76" s="234" t="s">
        <v>65</v>
      </c>
      <c r="J76" s="235">
        <v>396</v>
      </c>
      <c r="K76" s="244"/>
      <c r="L76" s="244"/>
      <c r="M76" s="244"/>
      <c r="N76" s="413">
        <v>0</v>
      </c>
      <c r="O76" s="414"/>
      <c r="P76" s="413">
        <f t="shared" si="20"/>
        <v>0</v>
      </c>
      <c r="Q76" s="253">
        <f t="shared" si="21"/>
        <v>0</v>
      </c>
      <c r="R76" s="410">
        <f t="shared" si="22"/>
        <v>0</v>
      </c>
      <c r="S76" s="415">
        <f t="shared" si="23"/>
        <v>0</v>
      </c>
      <c r="T76" s="400"/>
      <c r="U76" s="256">
        <f t="shared" si="24"/>
        <v>0</v>
      </c>
    </row>
    <row r="77" spans="1:21" s="394" customFormat="1" ht="51" customHeight="1" x14ac:dyDescent="0.25">
      <c r="A77" s="228">
        <v>6</v>
      </c>
      <c r="B77" s="229" t="s">
        <v>558</v>
      </c>
      <c r="C77" s="400">
        <v>1</v>
      </c>
      <c r="D77" s="401">
        <v>75</v>
      </c>
      <c r="E77" s="401">
        <v>30</v>
      </c>
      <c r="F77" s="402" t="s">
        <v>418</v>
      </c>
      <c r="G77" s="403" t="s">
        <v>560</v>
      </c>
      <c r="H77" s="403" t="s">
        <v>488</v>
      </c>
      <c r="I77" s="234" t="s">
        <v>65</v>
      </c>
      <c r="J77" s="235">
        <v>4896</v>
      </c>
      <c r="K77" s="244"/>
      <c r="L77" s="244"/>
      <c r="M77" s="244"/>
      <c r="N77" s="413">
        <v>0</v>
      </c>
      <c r="O77" s="414"/>
      <c r="P77" s="413">
        <f t="shared" si="20"/>
        <v>0</v>
      </c>
      <c r="Q77" s="253">
        <f t="shared" si="21"/>
        <v>0</v>
      </c>
      <c r="R77" s="410">
        <f t="shared" si="22"/>
        <v>0</v>
      </c>
      <c r="S77" s="415">
        <f t="shared" si="23"/>
        <v>0</v>
      </c>
      <c r="T77" s="411"/>
      <c r="U77" s="256">
        <f t="shared" si="24"/>
        <v>0</v>
      </c>
    </row>
    <row r="78" spans="1:21" s="394" customFormat="1" ht="51" customHeight="1" x14ac:dyDescent="0.25">
      <c r="A78" s="228">
        <v>7</v>
      </c>
      <c r="B78" s="229" t="s">
        <v>558</v>
      </c>
      <c r="C78" s="400">
        <v>1</v>
      </c>
      <c r="D78" s="401">
        <v>75</v>
      </c>
      <c r="E78" s="401">
        <v>40</v>
      </c>
      <c r="F78" s="402" t="s">
        <v>408</v>
      </c>
      <c r="G78" s="403" t="s">
        <v>560</v>
      </c>
      <c r="H78" s="403" t="s">
        <v>488</v>
      </c>
      <c r="I78" s="234" t="s">
        <v>65</v>
      </c>
      <c r="J78" s="235">
        <v>1908</v>
      </c>
      <c r="K78" s="244"/>
      <c r="L78" s="244"/>
      <c r="M78" s="244"/>
      <c r="N78" s="413">
        <v>0</v>
      </c>
      <c r="O78" s="414"/>
      <c r="P78" s="413">
        <f t="shared" si="20"/>
        <v>0</v>
      </c>
      <c r="Q78" s="253">
        <f t="shared" si="21"/>
        <v>0</v>
      </c>
      <c r="R78" s="410">
        <f t="shared" si="22"/>
        <v>0</v>
      </c>
      <c r="S78" s="415">
        <f t="shared" si="23"/>
        <v>0</v>
      </c>
      <c r="T78" s="400"/>
      <c r="U78" s="256">
        <f t="shared" si="24"/>
        <v>0</v>
      </c>
    </row>
    <row r="79" spans="1:21" s="394" customFormat="1" ht="51" customHeight="1" x14ac:dyDescent="0.25">
      <c r="A79" s="228">
        <v>8</v>
      </c>
      <c r="B79" s="229" t="s">
        <v>558</v>
      </c>
      <c r="C79" s="400">
        <v>1</v>
      </c>
      <c r="D79" s="401" t="s">
        <v>514</v>
      </c>
      <c r="E79" s="401" t="s">
        <v>24</v>
      </c>
      <c r="F79" s="402" t="s">
        <v>24</v>
      </c>
      <c r="G79" s="403" t="s">
        <v>495</v>
      </c>
      <c r="H79" s="403" t="s">
        <v>488</v>
      </c>
      <c r="I79" s="234" t="s">
        <v>65</v>
      </c>
      <c r="J79" s="235">
        <v>36</v>
      </c>
      <c r="K79" s="244"/>
      <c r="L79" s="244"/>
      <c r="M79" s="244"/>
      <c r="N79" s="408">
        <v>0</v>
      </c>
      <c r="O79" s="409"/>
      <c r="P79" s="408">
        <f t="shared" si="20"/>
        <v>0</v>
      </c>
      <c r="Q79" s="247">
        <f t="shared" si="21"/>
        <v>0</v>
      </c>
      <c r="R79" s="410">
        <f t="shared" si="22"/>
        <v>0</v>
      </c>
      <c r="S79" s="410">
        <f t="shared" si="23"/>
        <v>0</v>
      </c>
      <c r="T79" s="400"/>
      <c r="U79" s="249">
        <f t="shared" si="24"/>
        <v>0</v>
      </c>
    </row>
    <row r="80" spans="1:21" s="394" customFormat="1" ht="51" customHeight="1" x14ac:dyDescent="0.25">
      <c r="A80" s="228">
        <v>9</v>
      </c>
      <c r="B80" s="229" t="s">
        <v>558</v>
      </c>
      <c r="C80" s="400">
        <v>1</v>
      </c>
      <c r="D80" s="401" t="s">
        <v>561</v>
      </c>
      <c r="E80" s="401" t="s">
        <v>24</v>
      </c>
      <c r="F80" s="402" t="s">
        <v>24</v>
      </c>
      <c r="G80" s="403" t="s">
        <v>495</v>
      </c>
      <c r="H80" s="403" t="s">
        <v>488</v>
      </c>
      <c r="I80" s="234" t="s">
        <v>65</v>
      </c>
      <c r="J80" s="235">
        <v>1692</v>
      </c>
      <c r="K80" s="244"/>
      <c r="L80" s="244"/>
      <c r="M80" s="244"/>
      <c r="N80" s="408">
        <v>0</v>
      </c>
      <c r="O80" s="409"/>
      <c r="P80" s="408">
        <f t="shared" si="20"/>
        <v>0</v>
      </c>
      <c r="Q80" s="247">
        <f t="shared" si="21"/>
        <v>0</v>
      </c>
      <c r="R80" s="410">
        <f t="shared" si="22"/>
        <v>0</v>
      </c>
      <c r="S80" s="410">
        <f t="shared" si="23"/>
        <v>0</v>
      </c>
      <c r="T80" s="411"/>
      <c r="U80" s="249">
        <f t="shared" si="24"/>
        <v>0</v>
      </c>
    </row>
    <row r="81" spans="1:21" s="394" customFormat="1" ht="51" customHeight="1" x14ac:dyDescent="0.25">
      <c r="A81" s="228">
        <v>10</v>
      </c>
      <c r="B81" s="229" t="s">
        <v>558</v>
      </c>
      <c r="C81" s="400">
        <v>2</v>
      </c>
      <c r="D81" s="401">
        <v>300</v>
      </c>
      <c r="E81" s="401" t="s">
        <v>24</v>
      </c>
      <c r="F81" s="402" t="s">
        <v>24</v>
      </c>
      <c r="G81" s="403" t="s">
        <v>495</v>
      </c>
      <c r="H81" s="403" t="s">
        <v>488</v>
      </c>
      <c r="I81" s="234" t="s">
        <v>65</v>
      </c>
      <c r="J81" s="235">
        <v>12</v>
      </c>
      <c r="K81" s="244"/>
      <c r="L81" s="244"/>
      <c r="M81" s="244"/>
      <c r="N81" s="413">
        <v>0</v>
      </c>
      <c r="O81" s="414"/>
      <c r="P81" s="413">
        <f t="shared" si="20"/>
        <v>0</v>
      </c>
      <c r="Q81" s="253">
        <f t="shared" si="21"/>
        <v>0</v>
      </c>
      <c r="R81" s="410">
        <f t="shared" si="22"/>
        <v>0</v>
      </c>
      <c r="S81" s="415">
        <f t="shared" si="23"/>
        <v>0</v>
      </c>
      <c r="T81" s="411"/>
      <c r="U81" s="256">
        <f t="shared" si="24"/>
        <v>0</v>
      </c>
    </row>
    <row r="82" spans="1:21" s="394" customFormat="1" ht="51" customHeight="1" x14ac:dyDescent="0.25">
      <c r="A82" s="228">
        <v>11</v>
      </c>
      <c r="B82" s="229" t="s">
        <v>558</v>
      </c>
      <c r="C82" s="400">
        <v>3</v>
      </c>
      <c r="D82" s="401">
        <v>238</v>
      </c>
      <c r="E82" s="401" t="s">
        <v>24</v>
      </c>
      <c r="F82" s="402" t="s">
        <v>24</v>
      </c>
      <c r="G82" s="403" t="s">
        <v>495</v>
      </c>
      <c r="H82" s="403" t="s">
        <v>488</v>
      </c>
      <c r="I82" s="234" t="s">
        <v>65</v>
      </c>
      <c r="J82" s="235">
        <v>12</v>
      </c>
      <c r="K82" s="244"/>
      <c r="L82" s="244"/>
      <c r="M82" s="244"/>
      <c r="N82" s="413">
        <v>0</v>
      </c>
      <c r="O82" s="414"/>
      <c r="P82" s="413">
        <f t="shared" si="20"/>
        <v>0</v>
      </c>
      <c r="Q82" s="253">
        <f t="shared" si="21"/>
        <v>0</v>
      </c>
      <c r="R82" s="410">
        <f t="shared" si="22"/>
        <v>0</v>
      </c>
      <c r="S82" s="415">
        <f t="shared" si="23"/>
        <v>0</v>
      </c>
      <c r="T82" s="411"/>
      <c r="U82" s="256">
        <f t="shared" si="24"/>
        <v>0</v>
      </c>
    </row>
    <row r="83" spans="1:21" s="394" customFormat="1" ht="51" customHeight="1" x14ac:dyDescent="0.25">
      <c r="A83" s="228">
        <v>12</v>
      </c>
      <c r="B83" s="229" t="s">
        <v>558</v>
      </c>
      <c r="C83" s="412" t="s">
        <v>528</v>
      </c>
      <c r="D83" s="401">
        <v>75</v>
      </c>
      <c r="E83" s="401">
        <v>37</v>
      </c>
      <c r="F83" s="402" t="s">
        <v>408</v>
      </c>
      <c r="G83" s="403" t="s">
        <v>549</v>
      </c>
      <c r="H83" s="403" t="s">
        <v>488</v>
      </c>
      <c r="I83" s="234" t="s">
        <v>65</v>
      </c>
      <c r="J83" s="235">
        <v>36</v>
      </c>
      <c r="K83" s="244"/>
      <c r="L83" s="244"/>
      <c r="M83" s="244"/>
      <c r="N83" s="413">
        <v>0</v>
      </c>
      <c r="O83" s="414"/>
      <c r="P83" s="413">
        <f t="shared" si="20"/>
        <v>0</v>
      </c>
      <c r="Q83" s="253">
        <f t="shared" si="21"/>
        <v>0</v>
      </c>
      <c r="R83" s="410">
        <f t="shared" si="22"/>
        <v>0</v>
      </c>
      <c r="S83" s="415">
        <f t="shared" si="23"/>
        <v>0</v>
      </c>
      <c r="T83" s="400"/>
      <c r="U83" s="256">
        <f t="shared" si="24"/>
        <v>0</v>
      </c>
    </row>
    <row r="84" spans="1:21" s="394" customFormat="1" ht="51" customHeight="1" x14ac:dyDescent="0.25">
      <c r="A84" s="228">
        <v>13</v>
      </c>
      <c r="B84" s="229" t="s">
        <v>558</v>
      </c>
      <c r="C84" s="400" t="s">
        <v>413</v>
      </c>
      <c r="D84" s="401">
        <v>45</v>
      </c>
      <c r="E84" s="401">
        <v>24</v>
      </c>
      <c r="F84" s="402" t="s">
        <v>418</v>
      </c>
      <c r="G84" s="403" t="s">
        <v>560</v>
      </c>
      <c r="H84" s="403" t="s">
        <v>488</v>
      </c>
      <c r="I84" s="234" t="s">
        <v>65</v>
      </c>
      <c r="J84" s="235">
        <v>12</v>
      </c>
      <c r="K84" s="244"/>
      <c r="L84" s="244"/>
      <c r="M84" s="244"/>
      <c r="N84" s="413">
        <v>0</v>
      </c>
      <c r="O84" s="414"/>
      <c r="P84" s="413">
        <f t="shared" si="20"/>
        <v>0</v>
      </c>
      <c r="Q84" s="253">
        <f t="shared" si="21"/>
        <v>0</v>
      </c>
      <c r="R84" s="410">
        <f t="shared" si="22"/>
        <v>0</v>
      </c>
      <c r="S84" s="415">
        <f t="shared" si="23"/>
        <v>0</v>
      </c>
      <c r="T84" s="411"/>
      <c r="U84" s="256">
        <f t="shared" si="24"/>
        <v>0</v>
      </c>
    </row>
    <row r="85" spans="1:21" s="394" customFormat="1" ht="51" customHeight="1" x14ac:dyDescent="0.25">
      <c r="A85" s="228">
        <v>14</v>
      </c>
      <c r="B85" s="229" t="s">
        <v>558</v>
      </c>
      <c r="C85" s="412" t="s">
        <v>413</v>
      </c>
      <c r="D85" s="401">
        <v>75</v>
      </c>
      <c r="E85" s="401">
        <v>24</v>
      </c>
      <c r="F85" s="402" t="s">
        <v>418</v>
      </c>
      <c r="G85" s="403" t="s">
        <v>560</v>
      </c>
      <c r="H85" s="403" t="s">
        <v>488</v>
      </c>
      <c r="I85" s="234" t="s">
        <v>65</v>
      </c>
      <c r="J85" s="235">
        <v>684</v>
      </c>
      <c r="K85" s="244"/>
      <c r="L85" s="244"/>
      <c r="M85" s="244"/>
      <c r="N85" s="408">
        <v>0</v>
      </c>
      <c r="O85" s="409"/>
      <c r="P85" s="408">
        <f t="shared" si="20"/>
        <v>0</v>
      </c>
      <c r="Q85" s="247">
        <f t="shared" si="21"/>
        <v>0</v>
      </c>
      <c r="R85" s="410">
        <f t="shared" si="22"/>
        <v>0</v>
      </c>
      <c r="S85" s="410">
        <f t="shared" si="23"/>
        <v>0</v>
      </c>
      <c r="T85" s="400"/>
      <c r="U85" s="249">
        <f t="shared" si="24"/>
        <v>0</v>
      </c>
    </row>
    <row r="86" spans="1:21" s="394" customFormat="1" ht="51" customHeight="1" x14ac:dyDescent="0.25">
      <c r="A86" s="228">
        <v>15</v>
      </c>
      <c r="B86" s="229" t="s">
        <v>558</v>
      </c>
      <c r="C86" s="412" t="s">
        <v>413</v>
      </c>
      <c r="D86" s="401">
        <v>75</v>
      </c>
      <c r="E86" s="401">
        <v>26</v>
      </c>
      <c r="F86" s="402" t="s">
        <v>408</v>
      </c>
      <c r="G86" s="403" t="s">
        <v>548</v>
      </c>
      <c r="H86" s="403" t="s">
        <v>488</v>
      </c>
      <c r="I86" s="234" t="s">
        <v>65</v>
      </c>
      <c r="J86" s="235">
        <v>360</v>
      </c>
      <c r="K86" s="244"/>
      <c r="L86" s="244"/>
      <c r="M86" s="244"/>
      <c r="N86" s="413">
        <v>0</v>
      </c>
      <c r="O86" s="414"/>
      <c r="P86" s="413">
        <f t="shared" si="20"/>
        <v>0</v>
      </c>
      <c r="Q86" s="253">
        <f t="shared" si="21"/>
        <v>0</v>
      </c>
      <c r="R86" s="410">
        <f t="shared" si="22"/>
        <v>0</v>
      </c>
      <c r="S86" s="415">
        <f t="shared" si="23"/>
        <v>0</v>
      </c>
      <c r="T86" s="400"/>
      <c r="U86" s="256">
        <f t="shared" si="24"/>
        <v>0</v>
      </c>
    </row>
    <row r="87" spans="1:21" s="394" customFormat="1" ht="51" customHeight="1" x14ac:dyDescent="0.25">
      <c r="A87" s="228">
        <v>16</v>
      </c>
      <c r="B87" s="229" t="s">
        <v>558</v>
      </c>
      <c r="C87" s="412" t="s">
        <v>413</v>
      </c>
      <c r="D87" s="401">
        <v>75</v>
      </c>
      <c r="E87" s="401" t="s">
        <v>562</v>
      </c>
      <c r="F87" s="402" t="s">
        <v>418</v>
      </c>
      <c r="G87" s="403" t="s">
        <v>563</v>
      </c>
      <c r="H87" s="403" t="s">
        <v>488</v>
      </c>
      <c r="I87" s="234" t="s">
        <v>65</v>
      </c>
      <c r="J87" s="235">
        <v>36</v>
      </c>
      <c r="K87" s="244"/>
      <c r="L87" s="244"/>
      <c r="M87" s="244"/>
      <c r="N87" s="413">
        <v>0</v>
      </c>
      <c r="O87" s="414"/>
      <c r="P87" s="413">
        <f t="shared" si="20"/>
        <v>0</v>
      </c>
      <c r="Q87" s="253">
        <f t="shared" si="21"/>
        <v>0</v>
      </c>
      <c r="R87" s="410">
        <f t="shared" si="22"/>
        <v>0</v>
      </c>
      <c r="S87" s="415">
        <f t="shared" si="23"/>
        <v>0</v>
      </c>
      <c r="T87" s="400"/>
      <c r="U87" s="256">
        <f t="shared" si="24"/>
        <v>0</v>
      </c>
    </row>
    <row r="88" spans="1:21" s="394" customFormat="1" ht="51" customHeight="1" x14ac:dyDescent="0.25">
      <c r="A88" s="228">
        <v>17</v>
      </c>
      <c r="B88" s="229" t="s">
        <v>558</v>
      </c>
      <c r="C88" s="400" t="s">
        <v>413</v>
      </c>
      <c r="D88" s="401" t="s">
        <v>494</v>
      </c>
      <c r="E88" s="401" t="s">
        <v>24</v>
      </c>
      <c r="F88" s="402" t="s">
        <v>24</v>
      </c>
      <c r="G88" s="403" t="s">
        <v>495</v>
      </c>
      <c r="H88" s="403" t="s">
        <v>488</v>
      </c>
      <c r="I88" s="234" t="s">
        <v>65</v>
      </c>
      <c r="J88" s="235">
        <v>432</v>
      </c>
      <c r="K88" s="244"/>
      <c r="L88" s="244"/>
      <c r="M88" s="244"/>
      <c r="N88" s="413">
        <v>0</v>
      </c>
      <c r="O88" s="414"/>
      <c r="P88" s="413">
        <f t="shared" si="20"/>
        <v>0</v>
      </c>
      <c r="Q88" s="253">
        <f t="shared" si="21"/>
        <v>0</v>
      </c>
      <c r="R88" s="410">
        <f t="shared" si="22"/>
        <v>0</v>
      </c>
      <c r="S88" s="415">
        <f t="shared" si="23"/>
        <v>0</v>
      </c>
      <c r="T88" s="411"/>
      <c r="U88" s="256">
        <f t="shared" si="24"/>
        <v>0</v>
      </c>
    </row>
    <row r="89" spans="1:21" s="394" customFormat="1" ht="51" customHeight="1" x14ac:dyDescent="0.25">
      <c r="A89" s="228">
        <v>18</v>
      </c>
      <c r="B89" s="229" t="s">
        <v>558</v>
      </c>
      <c r="C89" s="400" t="s">
        <v>411</v>
      </c>
      <c r="D89" s="401" t="s">
        <v>494</v>
      </c>
      <c r="E89" s="401" t="s">
        <v>24</v>
      </c>
      <c r="F89" s="402" t="s">
        <v>24</v>
      </c>
      <c r="G89" s="403" t="s">
        <v>495</v>
      </c>
      <c r="H89" s="403" t="s">
        <v>488</v>
      </c>
      <c r="I89" s="234" t="s">
        <v>65</v>
      </c>
      <c r="J89" s="235">
        <v>1728</v>
      </c>
      <c r="K89" s="244"/>
      <c r="L89" s="244"/>
      <c r="M89" s="244"/>
      <c r="N89" s="413">
        <v>0</v>
      </c>
      <c r="O89" s="414"/>
      <c r="P89" s="413">
        <f t="shared" si="20"/>
        <v>0</v>
      </c>
      <c r="Q89" s="253">
        <f t="shared" si="21"/>
        <v>0</v>
      </c>
      <c r="R89" s="410">
        <f t="shared" si="22"/>
        <v>0</v>
      </c>
      <c r="S89" s="415">
        <f t="shared" si="23"/>
        <v>0</v>
      </c>
      <c r="T89" s="411"/>
      <c r="U89" s="256">
        <f t="shared" si="24"/>
        <v>0</v>
      </c>
    </row>
    <row r="90" spans="1:21" s="394" customFormat="1" ht="51" customHeight="1" x14ac:dyDescent="0.25">
      <c r="A90" s="228">
        <v>19</v>
      </c>
      <c r="B90" s="229" t="s">
        <v>558</v>
      </c>
      <c r="C90" s="400" t="s">
        <v>564</v>
      </c>
      <c r="D90" s="401" t="s">
        <v>494</v>
      </c>
      <c r="E90" s="401" t="s">
        <v>24</v>
      </c>
      <c r="F90" s="402" t="s">
        <v>24</v>
      </c>
      <c r="G90" s="403" t="s">
        <v>495</v>
      </c>
      <c r="H90" s="403" t="s">
        <v>488</v>
      </c>
      <c r="I90" s="234" t="s">
        <v>65</v>
      </c>
      <c r="J90" s="235">
        <v>792</v>
      </c>
      <c r="K90" s="244"/>
      <c r="L90" s="244"/>
      <c r="M90" s="244"/>
      <c r="N90" s="413">
        <v>0</v>
      </c>
      <c r="O90" s="414"/>
      <c r="P90" s="413">
        <f t="shared" si="20"/>
        <v>0</v>
      </c>
      <c r="Q90" s="253">
        <f t="shared" si="21"/>
        <v>0</v>
      </c>
      <c r="R90" s="410">
        <f t="shared" si="22"/>
        <v>0</v>
      </c>
      <c r="S90" s="415">
        <f t="shared" si="23"/>
        <v>0</v>
      </c>
      <c r="T90" s="411"/>
      <c r="U90" s="256">
        <f t="shared" si="24"/>
        <v>0</v>
      </c>
    </row>
    <row r="91" spans="1:21" s="394" customFormat="1" ht="51" customHeight="1" thickBot="1" x14ac:dyDescent="0.3">
      <c r="A91" s="228">
        <v>20</v>
      </c>
      <c r="B91" s="229" t="s">
        <v>558</v>
      </c>
      <c r="C91" s="400">
        <v>0</v>
      </c>
      <c r="D91" s="401">
        <v>75</v>
      </c>
      <c r="E91" s="401">
        <v>24</v>
      </c>
      <c r="F91" s="402" t="s">
        <v>418</v>
      </c>
      <c r="G91" s="403" t="s">
        <v>560</v>
      </c>
      <c r="H91" s="403" t="s">
        <v>488</v>
      </c>
      <c r="I91" s="234" t="s">
        <v>65</v>
      </c>
      <c r="J91" s="235">
        <v>396</v>
      </c>
      <c r="K91" s="244"/>
      <c r="L91" s="244"/>
      <c r="M91" s="244"/>
      <c r="N91" s="413">
        <v>0</v>
      </c>
      <c r="O91" s="414"/>
      <c r="P91" s="413">
        <f t="shared" si="20"/>
        <v>0</v>
      </c>
      <c r="Q91" s="253">
        <f t="shared" si="21"/>
        <v>0</v>
      </c>
      <c r="R91" s="410">
        <f t="shared" si="22"/>
        <v>0</v>
      </c>
      <c r="S91" s="415">
        <f t="shared" si="23"/>
        <v>0</v>
      </c>
      <c r="T91" s="400"/>
      <c r="U91" s="256">
        <f t="shared" si="24"/>
        <v>0</v>
      </c>
    </row>
    <row r="92" spans="1:21" s="394" customFormat="1" ht="25.5" customHeight="1" thickBot="1" x14ac:dyDescent="0.3">
      <c r="A92" s="417" t="s">
        <v>422</v>
      </c>
      <c r="B92" s="418"/>
      <c r="C92" s="419"/>
      <c r="D92" s="419"/>
      <c r="E92" s="419"/>
      <c r="F92" s="419"/>
      <c r="G92" s="419"/>
      <c r="H92" s="419"/>
      <c r="I92" s="420"/>
      <c r="J92" s="280">
        <f>SUM(J72:J91)</f>
        <v>22032</v>
      </c>
      <c r="K92" s="579" t="s">
        <v>423</v>
      </c>
      <c r="L92" s="580"/>
      <c r="M92" s="580"/>
      <c r="N92" s="580"/>
      <c r="O92" s="580"/>
      <c r="P92" s="580"/>
      <c r="Q92" s="581"/>
      <c r="R92" s="421">
        <f>SUM(R72:R91)</f>
        <v>0</v>
      </c>
      <c r="S92" s="422"/>
      <c r="T92" s="423"/>
      <c r="U92" s="424"/>
    </row>
    <row r="93" spans="1:21" s="394" customFormat="1" ht="25.5" customHeight="1" thickBot="1" x14ac:dyDescent="0.3">
      <c r="A93" s="417" t="s">
        <v>424</v>
      </c>
      <c r="B93" s="418"/>
      <c r="C93" s="419"/>
      <c r="D93" s="419"/>
      <c r="E93" s="419"/>
      <c r="F93" s="419"/>
      <c r="G93" s="419"/>
      <c r="H93" s="419"/>
      <c r="I93" s="420"/>
      <c r="J93" s="280">
        <f>J92*2</f>
        <v>44064</v>
      </c>
      <c r="K93" s="579" t="s">
        <v>425</v>
      </c>
      <c r="L93" s="580"/>
      <c r="M93" s="580"/>
      <c r="N93" s="580"/>
      <c r="O93" s="580"/>
      <c r="P93" s="580"/>
      <c r="Q93" s="581"/>
      <c r="R93" s="421">
        <f>R92*2</f>
        <v>0</v>
      </c>
      <c r="S93" s="422"/>
      <c r="T93" s="423"/>
      <c r="U93" s="427"/>
    </row>
    <row r="94" spans="1:21" s="434" customFormat="1" ht="20.100000000000001" customHeight="1" x14ac:dyDescent="0.2">
      <c r="A94" s="428"/>
      <c r="B94" s="429"/>
      <c r="C94" s="430"/>
      <c r="D94" s="430"/>
      <c r="E94" s="429"/>
      <c r="F94" s="429"/>
      <c r="G94" s="429"/>
      <c r="H94" s="429"/>
      <c r="I94" s="431"/>
      <c r="J94" s="432"/>
      <c r="K94" s="431"/>
      <c r="L94" s="433"/>
      <c r="M94" s="433"/>
      <c r="T94" s="433"/>
    </row>
    <row r="95" spans="1:21" s="394" customFormat="1" ht="20.100000000000001" customHeight="1" thickBot="1" x14ac:dyDescent="0.3">
      <c r="A95" s="392" t="s">
        <v>51</v>
      </c>
      <c r="B95" s="586" t="s">
        <v>530</v>
      </c>
      <c r="C95" s="586"/>
      <c r="D95" s="587" t="s">
        <v>461</v>
      </c>
      <c r="E95" s="587"/>
      <c r="F95" s="587"/>
      <c r="G95" s="587"/>
      <c r="H95" s="587"/>
      <c r="I95" s="587"/>
      <c r="J95" s="587"/>
      <c r="K95" s="587"/>
      <c r="L95" s="393"/>
      <c r="M95" s="393"/>
      <c r="T95" s="393"/>
    </row>
    <row r="96" spans="1:21" s="395" customFormat="1" ht="84.95" customHeight="1" x14ac:dyDescent="0.25">
      <c r="A96" s="218" t="s">
        <v>382</v>
      </c>
      <c r="B96" s="219" t="s">
        <v>383</v>
      </c>
      <c r="C96" s="219" t="s">
        <v>384</v>
      </c>
      <c r="D96" s="219" t="s">
        <v>427</v>
      </c>
      <c r="E96" s="219" t="s">
        <v>428</v>
      </c>
      <c r="F96" s="219" t="s">
        <v>387</v>
      </c>
      <c r="G96" s="219" t="s">
        <v>388</v>
      </c>
      <c r="H96" s="219" t="s">
        <v>389</v>
      </c>
      <c r="I96" s="219" t="s">
        <v>390</v>
      </c>
      <c r="J96" s="219" t="s">
        <v>391</v>
      </c>
      <c r="K96" s="220" t="s">
        <v>392</v>
      </c>
      <c r="L96" s="220" t="s">
        <v>393</v>
      </c>
      <c r="M96" s="220" t="s">
        <v>394</v>
      </c>
      <c r="N96" s="220" t="s">
        <v>395</v>
      </c>
      <c r="O96" s="220" t="s">
        <v>396</v>
      </c>
      <c r="P96" s="220" t="s">
        <v>538</v>
      </c>
      <c r="Q96" s="220" t="s">
        <v>398</v>
      </c>
      <c r="R96" s="220" t="s">
        <v>399</v>
      </c>
      <c r="S96" s="220" t="s">
        <v>400</v>
      </c>
      <c r="T96" s="220" t="s">
        <v>401</v>
      </c>
      <c r="U96" s="221" t="s">
        <v>402</v>
      </c>
    </row>
    <row r="97" spans="1:21" s="391" customFormat="1" x14ac:dyDescent="0.25">
      <c r="A97" s="396" t="s">
        <v>0</v>
      </c>
      <c r="B97" s="397" t="s">
        <v>1</v>
      </c>
      <c r="C97" s="397" t="s">
        <v>2</v>
      </c>
      <c r="D97" s="397" t="s">
        <v>3</v>
      </c>
      <c r="E97" s="397" t="s">
        <v>4</v>
      </c>
      <c r="F97" s="397" t="s">
        <v>51</v>
      </c>
      <c r="G97" s="397" t="s">
        <v>59</v>
      </c>
      <c r="H97" s="397" t="s">
        <v>60</v>
      </c>
      <c r="I97" s="397" t="s">
        <v>61</v>
      </c>
      <c r="J97" s="397" t="s">
        <v>62</v>
      </c>
      <c r="K97" s="398" t="s">
        <v>67</v>
      </c>
      <c r="L97" s="399" t="s">
        <v>68</v>
      </c>
      <c r="M97" s="399" t="s">
        <v>70</v>
      </c>
      <c r="N97" s="399" t="s">
        <v>71</v>
      </c>
      <c r="O97" s="399" t="s">
        <v>72</v>
      </c>
      <c r="P97" s="399" t="s">
        <v>73</v>
      </c>
      <c r="Q97" s="399" t="s">
        <v>76</v>
      </c>
      <c r="R97" s="399" t="s">
        <v>403</v>
      </c>
      <c r="S97" s="399" t="s">
        <v>404</v>
      </c>
      <c r="T97" s="399" t="s">
        <v>405</v>
      </c>
      <c r="U97" s="399" t="s">
        <v>406</v>
      </c>
    </row>
    <row r="98" spans="1:21" s="394" customFormat="1" ht="51" customHeight="1" x14ac:dyDescent="0.25">
      <c r="A98" s="228">
        <v>1</v>
      </c>
      <c r="B98" s="229" t="s">
        <v>565</v>
      </c>
      <c r="C98" s="400">
        <v>0</v>
      </c>
      <c r="D98" s="401">
        <v>150</v>
      </c>
      <c r="E98" s="401">
        <v>40</v>
      </c>
      <c r="F98" s="402" t="s">
        <v>408</v>
      </c>
      <c r="G98" s="403" t="s">
        <v>559</v>
      </c>
      <c r="H98" s="403" t="s">
        <v>488</v>
      </c>
      <c r="I98" s="234" t="s">
        <v>65</v>
      </c>
      <c r="J98" s="235">
        <v>36</v>
      </c>
      <c r="K98" s="236"/>
      <c r="L98" s="236"/>
      <c r="M98" s="236"/>
      <c r="N98" s="404">
        <v>0</v>
      </c>
      <c r="O98" s="405"/>
      <c r="P98" s="404">
        <f t="shared" ref="P98:P101" si="25">N98*O98</f>
        <v>0</v>
      </c>
      <c r="Q98" s="239">
        <f t="shared" ref="Q98:Q101" si="26">N98+P98</f>
        <v>0</v>
      </c>
      <c r="R98" s="406">
        <f t="shared" ref="R98:R101" si="27">J98*N98</f>
        <v>0</v>
      </c>
      <c r="S98" s="406">
        <f t="shared" ref="S98:S101" si="28">J98*Q98</f>
        <v>0</v>
      </c>
      <c r="T98" s="407"/>
      <c r="U98" s="242">
        <f t="shared" ref="U98:U101" si="29">T98*N98</f>
        <v>0</v>
      </c>
    </row>
    <row r="99" spans="1:21" s="394" customFormat="1" ht="51" customHeight="1" x14ac:dyDescent="0.25">
      <c r="A99" s="228">
        <v>2</v>
      </c>
      <c r="B99" s="229" t="s">
        <v>566</v>
      </c>
      <c r="C99" s="400">
        <v>1</v>
      </c>
      <c r="D99" s="401">
        <v>90</v>
      </c>
      <c r="E99" s="401">
        <v>48</v>
      </c>
      <c r="F99" s="402" t="s">
        <v>408</v>
      </c>
      <c r="G99" s="403" t="s">
        <v>560</v>
      </c>
      <c r="H99" s="403" t="s">
        <v>488</v>
      </c>
      <c r="I99" s="234" t="s">
        <v>65</v>
      </c>
      <c r="J99" s="235">
        <v>72</v>
      </c>
      <c r="K99" s="244"/>
      <c r="L99" s="244"/>
      <c r="M99" s="244"/>
      <c r="N99" s="435">
        <v>0</v>
      </c>
      <c r="O99" s="436"/>
      <c r="P99" s="408">
        <f t="shared" si="25"/>
        <v>0</v>
      </c>
      <c r="Q99" s="247">
        <f t="shared" si="26"/>
        <v>0</v>
      </c>
      <c r="R99" s="410">
        <f t="shared" si="27"/>
        <v>0</v>
      </c>
      <c r="S99" s="410">
        <f t="shared" si="28"/>
        <v>0</v>
      </c>
      <c r="T99" s="411"/>
      <c r="U99" s="249">
        <f t="shared" si="29"/>
        <v>0</v>
      </c>
    </row>
    <row r="100" spans="1:21" s="394" customFormat="1" ht="51" customHeight="1" x14ac:dyDescent="0.25">
      <c r="A100" s="228">
        <v>3</v>
      </c>
      <c r="B100" s="229" t="s">
        <v>567</v>
      </c>
      <c r="C100" s="400">
        <v>1</v>
      </c>
      <c r="D100" s="401">
        <v>150</v>
      </c>
      <c r="E100" s="401">
        <v>48</v>
      </c>
      <c r="F100" s="402" t="s">
        <v>408</v>
      </c>
      <c r="G100" s="403" t="s">
        <v>559</v>
      </c>
      <c r="H100" s="403" t="s">
        <v>488</v>
      </c>
      <c r="I100" s="234" t="s">
        <v>65</v>
      </c>
      <c r="J100" s="235">
        <v>36</v>
      </c>
      <c r="K100" s="244"/>
      <c r="L100" s="244"/>
      <c r="M100" s="244"/>
      <c r="N100" s="408">
        <v>0</v>
      </c>
      <c r="O100" s="409"/>
      <c r="P100" s="413">
        <f t="shared" si="25"/>
        <v>0</v>
      </c>
      <c r="Q100" s="253">
        <f t="shared" si="26"/>
        <v>0</v>
      </c>
      <c r="R100" s="415">
        <f t="shared" si="27"/>
        <v>0</v>
      </c>
      <c r="S100" s="415">
        <f t="shared" si="28"/>
        <v>0</v>
      </c>
      <c r="T100" s="400"/>
      <c r="U100" s="256">
        <f t="shared" si="29"/>
        <v>0</v>
      </c>
    </row>
    <row r="101" spans="1:21" s="394" customFormat="1" ht="51" customHeight="1" thickBot="1" x14ac:dyDescent="0.3">
      <c r="A101" s="228">
        <v>4</v>
      </c>
      <c r="B101" s="229" t="s">
        <v>567</v>
      </c>
      <c r="C101" s="400">
        <v>1</v>
      </c>
      <c r="D101" s="401">
        <v>90</v>
      </c>
      <c r="E101" s="401">
        <v>48</v>
      </c>
      <c r="F101" s="402" t="s">
        <v>408</v>
      </c>
      <c r="G101" s="403" t="s">
        <v>559</v>
      </c>
      <c r="H101" s="403" t="s">
        <v>488</v>
      </c>
      <c r="I101" s="234" t="s">
        <v>65</v>
      </c>
      <c r="J101" s="235">
        <v>36</v>
      </c>
      <c r="K101" s="244"/>
      <c r="L101" s="244"/>
      <c r="M101" s="244"/>
      <c r="N101" s="408">
        <v>0</v>
      </c>
      <c r="O101" s="409"/>
      <c r="P101" s="413">
        <f t="shared" si="25"/>
        <v>0</v>
      </c>
      <c r="Q101" s="253">
        <f t="shared" si="26"/>
        <v>0</v>
      </c>
      <c r="R101" s="415">
        <f t="shared" si="27"/>
        <v>0</v>
      </c>
      <c r="S101" s="415">
        <f t="shared" si="28"/>
        <v>0</v>
      </c>
      <c r="T101" s="400"/>
      <c r="U101" s="256">
        <f t="shared" si="29"/>
        <v>0</v>
      </c>
    </row>
    <row r="102" spans="1:21" s="394" customFormat="1" ht="25.5" customHeight="1" thickBot="1" x14ac:dyDescent="0.3">
      <c r="A102" s="417" t="s">
        <v>422</v>
      </c>
      <c r="B102" s="418"/>
      <c r="C102" s="419"/>
      <c r="D102" s="419"/>
      <c r="E102" s="419"/>
      <c r="F102" s="419"/>
      <c r="G102" s="419"/>
      <c r="H102" s="419"/>
      <c r="I102" s="420"/>
      <c r="J102" s="280">
        <f>SUM(J98:J101)</f>
        <v>180</v>
      </c>
      <c r="K102" s="579" t="s">
        <v>423</v>
      </c>
      <c r="L102" s="580"/>
      <c r="M102" s="580"/>
      <c r="N102" s="580"/>
      <c r="O102" s="580"/>
      <c r="P102" s="580"/>
      <c r="Q102" s="581"/>
      <c r="R102" s="421">
        <f>SUM(R98:R101)</f>
        <v>0</v>
      </c>
      <c r="S102" s="422"/>
      <c r="T102" s="423"/>
      <c r="U102" s="424"/>
    </row>
    <row r="103" spans="1:21" s="394" customFormat="1" ht="25.5" customHeight="1" thickBot="1" x14ac:dyDescent="0.3">
      <c r="A103" s="417" t="s">
        <v>436</v>
      </c>
      <c r="B103" s="418"/>
      <c r="C103" s="419"/>
      <c r="D103" s="419"/>
      <c r="E103" s="419"/>
      <c r="F103" s="419"/>
      <c r="G103" s="419"/>
      <c r="H103" s="419"/>
      <c r="I103" s="420"/>
      <c r="J103" s="280">
        <f>J102*2</f>
        <v>360</v>
      </c>
      <c r="K103" s="579" t="s">
        <v>499</v>
      </c>
      <c r="L103" s="580"/>
      <c r="M103" s="580"/>
      <c r="N103" s="580"/>
      <c r="O103" s="580"/>
      <c r="P103" s="580"/>
      <c r="Q103" s="581"/>
      <c r="R103" s="421">
        <f>R102*2</f>
        <v>0</v>
      </c>
      <c r="S103" s="422"/>
      <c r="T103" s="423"/>
      <c r="U103" s="424"/>
    </row>
    <row r="105" spans="1:21" s="394" customFormat="1" ht="20.100000000000001" customHeight="1" thickBot="1" x14ac:dyDescent="0.3">
      <c r="A105" s="392" t="s">
        <v>59</v>
      </c>
      <c r="B105" s="586" t="s">
        <v>533</v>
      </c>
      <c r="C105" s="586"/>
      <c r="D105" s="587" t="s">
        <v>462</v>
      </c>
      <c r="E105" s="587"/>
      <c r="F105" s="587"/>
      <c r="G105" s="587"/>
      <c r="H105" s="587"/>
      <c r="I105" s="587"/>
      <c r="J105" s="587"/>
      <c r="K105" s="587"/>
      <c r="L105" s="393"/>
      <c r="M105" s="393"/>
      <c r="T105" s="393"/>
    </row>
    <row r="106" spans="1:21" s="395" customFormat="1" ht="84.95" customHeight="1" x14ac:dyDescent="0.25">
      <c r="A106" s="218" t="s">
        <v>382</v>
      </c>
      <c r="B106" s="219" t="s">
        <v>383</v>
      </c>
      <c r="C106" s="219" t="s">
        <v>384</v>
      </c>
      <c r="D106" s="219" t="s">
        <v>427</v>
      </c>
      <c r="E106" s="219" t="s">
        <v>428</v>
      </c>
      <c r="F106" s="219" t="s">
        <v>387</v>
      </c>
      <c r="G106" s="219" t="s">
        <v>388</v>
      </c>
      <c r="H106" s="219" t="s">
        <v>389</v>
      </c>
      <c r="I106" s="219" t="s">
        <v>390</v>
      </c>
      <c r="J106" s="219" t="s">
        <v>391</v>
      </c>
      <c r="K106" s="220" t="s">
        <v>392</v>
      </c>
      <c r="L106" s="220" t="s">
        <v>393</v>
      </c>
      <c r="M106" s="220" t="s">
        <v>394</v>
      </c>
      <c r="N106" s="220" t="s">
        <v>395</v>
      </c>
      <c r="O106" s="220" t="s">
        <v>396</v>
      </c>
      <c r="P106" s="220" t="s">
        <v>538</v>
      </c>
      <c r="Q106" s="220" t="s">
        <v>444</v>
      </c>
      <c r="R106" s="220" t="s">
        <v>399</v>
      </c>
      <c r="S106" s="220" t="s">
        <v>400</v>
      </c>
      <c r="T106" s="220" t="s">
        <v>401</v>
      </c>
      <c r="U106" s="221" t="s">
        <v>402</v>
      </c>
    </row>
    <row r="107" spans="1:21" s="391" customFormat="1" x14ac:dyDescent="0.25">
      <c r="A107" s="396" t="s">
        <v>0</v>
      </c>
      <c r="B107" s="397" t="s">
        <v>1</v>
      </c>
      <c r="C107" s="397" t="s">
        <v>2</v>
      </c>
      <c r="D107" s="397" t="s">
        <v>3</v>
      </c>
      <c r="E107" s="397" t="s">
        <v>4</v>
      </c>
      <c r="F107" s="397" t="s">
        <v>51</v>
      </c>
      <c r="G107" s="397" t="s">
        <v>59</v>
      </c>
      <c r="H107" s="397" t="s">
        <v>60</v>
      </c>
      <c r="I107" s="397" t="s">
        <v>61</v>
      </c>
      <c r="J107" s="397" t="s">
        <v>62</v>
      </c>
      <c r="K107" s="398" t="s">
        <v>67</v>
      </c>
      <c r="L107" s="399" t="s">
        <v>68</v>
      </c>
      <c r="M107" s="399" t="s">
        <v>70</v>
      </c>
      <c r="N107" s="399" t="s">
        <v>71</v>
      </c>
      <c r="O107" s="399" t="s">
        <v>72</v>
      </c>
      <c r="P107" s="399" t="s">
        <v>73</v>
      </c>
      <c r="Q107" s="399" t="s">
        <v>76</v>
      </c>
      <c r="R107" s="399" t="s">
        <v>403</v>
      </c>
      <c r="S107" s="399" t="s">
        <v>404</v>
      </c>
      <c r="T107" s="399" t="s">
        <v>405</v>
      </c>
      <c r="U107" s="399" t="s">
        <v>406</v>
      </c>
    </row>
    <row r="108" spans="1:21" s="394" customFormat="1" ht="65.099999999999994" customHeight="1" x14ac:dyDescent="0.25">
      <c r="A108" s="228">
        <v>1</v>
      </c>
      <c r="B108" s="229" t="s">
        <v>568</v>
      </c>
      <c r="C108" s="400" t="s">
        <v>416</v>
      </c>
      <c r="D108" s="401">
        <v>90</v>
      </c>
      <c r="E108" s="401">
        <v>17</v>
      </c>
      <c r="F108" s="402" t="s">
        <v>418</v>
      </c>
      <c r="G108" s="403" t="s">
        <v>569</v>
      </c>
      <c r="H108" s="403" t="s">
        <v>488</v>
      </c>
      <c r="I108" s="234" t="s">
        <v>65</v>
      </c>
      <c r="J108" s="235">
        <v>36</v>
      </c>
      <c r="K108" s="236"/>
      <c r="L108" s="236"/>
      <c r="M108" s="236"/>
      <c r="N108" s="404">
        <v>0</v>
      </c>
      <c r="O108" s="405"/>
      <c r="P108" s="404">
        <f t="shared" ref="P108" si="30">N108*O108</f>
        <v>0</v>
      </c>
      <c r="Q108" s="239">
        <f t="shared" ref="Q108" si="31">N108+P108</f>
        <v>0</v>
      </c>
      <c r="R108" s="406">
        <f t="shared" ref="R108" si="32">J108*N108</f>
        <v>0</v>
      </c>
      <c r="S108" s="406">
        <f t="shared" ref="S108" si="33">J108*Q108</f>
        <v>0</v>
      </c>
      <c r="T108" s="407"/>
      <c r="U108" s="242">
        <f t="shared" ref="U108" si="34">T108*N108</f>
        <v>0</v>
      </c>
    </row>
    <row r="109" spans="1:21" s="394" customFormat="1" ht="65.099999999999994" customHeight="1" thickBot="1" x14ac:dyDescent="0.3">
      <c r="A109" s="228">
        <v>2</v>
      </c>
      <c r="B109" s="229" t="s">
        <v>568</v>
      </c>
      <c r="C109" s="400" t="s">
        <v>417</v>
      </c>
      <c r="D109" s="401">
        <v>75</v>
      </c>
      <c r="E109" s="401">
        <v>13</v>
      </c>
      <c r="F109" s="402" t="s">
        <v>418</v>
      </c>
      <c r="G109" s="403" t="s">
        <v>569</v>
      </c>
      <c r="H109" s="403" t="s">
        <v>488</v>
      </c>
      <c r="I109" s="234" t="s">
        <v>65</v>
      </c>
      <c r="J109" s="235">
        <v>36</v>
      </c>
      <c r="K109" s="244"/>
      <c r="L109" s="244"/>
      <c r="M109" s="244"/>
      <c r="N109" s="435">
        <v>0</v>
      </c>
      <c r="O109" s="436"/>
      <c r="P109" s="408">
        <f>N109*O109</f>
        <v>0</v>
      </c>
      <c r="Q109" s="247">
        <f>N109+P109</f>
        <v>0</v>
      </c>
      <c r="R109" s="410">
        <f>J109*N109</f>
        <v>0</v>
      </c>
      <c r="S109" s="410">
        <f>J109*Q109</f>
        <v>0</v>
      </c>
      <c r="T109" s="411"/>
      <c r="U109" s="249">
        <f>T109*N109</f>
        <v>0</v>
      </c>
    </row>
    <row r="110" spans="1:21" s="394" customFormat="1" ht="25.5" customHeight="1" thickBot="1" x14ac:dyDescent="0.3">
      <c r="A110" s="417" t="s">
        <v>422</v>
      </c>
      <c r="B110" s="418"/>
      <c r="C110" s="419"/>
      <c r="D110" s="419"/>
      <c r="E110" s="419"/>
      <c r="F110" s="419"/>
      <c r="G110" s="419"/>
      <c r="H110" s="419"/>
      <c r="I110" s="420"/>
      <c r="J110" s="280">
        <f>SUM(J108:J109)</f>
        <v>72</v>
      </c>
      <c r="K110" s="579" t="s">
        <v>498</v>
      </c>
      <c r="L110" s="580"/>
      <c r="M110" s="580"/>
      <c r="N110" s="580"/>
      <c r="O110" s="580"/>
      <c r="P110" s="580"/>
      <c r="Q110" s="581"/>
      <c r="R110" s="421">
        <f>SUM(R108:R109)</f>
        <v>0</v>
      </c>
      <c r="S110" s="422"/>
      <c r="T110" s="423"/>
      <c r="U110" s="424"/>
    </row>
    <row r="111" spans="1:21" s="394" customFormat="1" ht="25.5" customHeight="1" thickBot="1" x14ac:dyDescent="0.3">
      <c r="A111" s="417" t="s">
        <v>436</v>
      </c>
      <c r="B111" s="418"/>
      <c r="C111" s="419"/>
      <c r="D111" s="419"/>
      <c r="E111" s="419"/>
      <c r="F111" s="419"/>
      <c r="G111" s="419"/>
      <c r="H111" s="419"/>
      <c r="I111" s="420"/>
      <c r="J111" s="280">
        <f>J110*2</f>
        <v>144</v>
      </c>
      <c r="K111" s="579" t="s">
        <v>499</v>
      </c>
      <c r="L111" s="580"/>
      <c r="M111" s="580"/>
      <c r="N111" s="580"/>
      <c r="O111" s="580"/>
      <c r="P111" s="580"/>
      <c r="Q111" s="581"/>
      <c r="R111" s="421">
        <f>R110*2</f>
        <v>0</v>
      </c>
      <c r="S111" s="422"/>
      <c r="T111" s="423"/>
      <c r="U111" s="424"/>
    </row>
    <row r="113" spans="1:21" s="394" customFormat="1" ht="20.100000000000001" customHeight="1" thickBot="1" x14ac:dyDescent="0.3">
      <c r="A113" s="392" t="s">
        <v>60</v>
      </c>
      <c r="B113" s="586" t="s">
        <v>570</v>
      </c>
      <c r="C113" s="586"/>
      <c r="D113" s="587" t="s">
        <v>463</v>
      </c>
      <c r="E113" s="587"/>
      <c r="F113" s="587"/>
      <c r="G113" s="587"/>
      <c r="H113" s="587"/>
      <c r="I113" s="587"/>
      <c r="J113" s="587"/>
      <c r="K113" s="587"/>
      <c r="L113" s="393"/>
      <c r="M113" s="393"/>
      <c r="T113" s="393"/>
    </row>
    <row r="114" spans="1:21" s="395" customFormat="1" ht="84.95" customHeight="1" x14ac:dyDescent="0.25">
      <c r="A114" s="218" t="s">
        <v>382</v>
      </c>
      <c r="B114" s="219" t="s">
        <v>383</v>
      </c>
      <c r="C114" s="219" t="s">
        <v>384</v>
      </c>
      <c r="D114" s="219" t="s">
        <v>427</v>
      </c>
      <c r="E114" s="219" t="s">
        <v>428</v>
      </c>
      <c r="F114" s="219" t="s">
        <v>387</v>
      </c>
      <c r="G114" s="219" t="s">
        <v>388</v>
      </c>
      <c r="H114" s="219" t="s">
        <v>389</v>
      </c>
      <c r="I114" s="219" t="s">
        <v>390</v>
      </c>
      <c r="J114" s="219" t="s">
        <v>391</v>
      </c>
      <c r="K114" s="220" t="s">
        <v>392</v>
      </c>
      <c r="L114" s="220" t="s">
        <v>393</v>
      </c>
      <c r="M114" s="220" t="s">
        <v>394</v>
      </c>
      <c r="N114" s="220" t="s">
        <v>395</v>
      </c>
      <c r="O114" s="220" t="s">
        <v>396</v>
      </c>
      <c r="P114" s="220" t="s">
        <v>538</v>
      </c>
      <c r="Q114" s="220" t="s">
        <v>444</v>
      </c>
      <c r="R114" s="220" t="s">
        <v>399</v>
      </c>
      <c r="S114" s="220" t="s">
        <v>400</v>
      </c>
      <c r="T114" s="220" t="s">
        <v>401</v>
      </c>
      <c r="U114" s="221" t="s">
        <v>402</v>
      </c>
    </row>
    <row r="115" spans="1:21" s="391" customFormat="1" x14ac:dyDescent="0.25">
      <c r="A115" s="396" t="s">
        <v>0</v>
      </c>
      <c r="B115" s="397" t="s">
        <v>1</v>
      </c>
      <c r="C115" s="397" t="s">
        <v>2</v>
      </c>
      <c r="D115" s="397" t="s">
        <v>3</v>
      </c>
      <c r="E115" s="397" t="s">
        <v>4</v>
      </c>
      <c r="F115" s="397" t="s">
        <v>51</v>
      </c>
      <c r="G115" s="397" t="s">
        <v>59</v>
      </c>
      <c r="H115" s="397" t="s">
        <v>60</v>
      </c>
      <c r="I115" s="397" t="s">
        <v>61</v>
      </c>
      <c r="J115" s="397" t="s">
        <v>62</v>
      </c>
      <c r="K115" s="398" t="s">
        <v>67</v>
      </c>
      <c r="L115" s="399" t="s">
        <v>68</v>
      </c>
      <c r="M115" s="399" t="s">
        <v>70</v>
      </c>
      <c r="N115" s="399" t="s">
        <v>71</v>
      </c>
      <c r="O115" s="399" t="s">
        <v>72</v>
      </c>
      <c r="P115" s="399" t="s">
        <v>73</v>
      </c>
      <c r="Q115" s="399" t="s">
        <v>76</v>
      </c>
      <c r="R115" s="399" t="s">
        <v>403</v>
      </c>
      <c r="S115" s="399" t="s">
        <v>404</v>
      </c>
      <c r="T115" s="399" t="s">
        <v>405</v>
      </c>
      <c r="U115" s="399" t="s">
        <v>406</v>
      </c>
    </row>
    <row r="116" spans="1:21" s="394" customFormat="1" ht="24.75" thickBot="1" x14ac:dyDescent="0.3">
      <c r="A116" s="228">
        <v>1</v>
      </c>
      <c r="B116" s="229" t="s">
        <v>571</v>
      </c>
      <c r="C116" s="588" t="s">
        <v>572</v>
      </c>
      <c r="D116" s="589"/>
      <c r="E116" s="589"/>
      <c r="F116" s="589"/>
      <c r="G116" s="590"/>
      <c r="H116" s="403" t="s">
        <v>573</v>
      </c>
      <c r="I116" s="234" t="s">
        <v>65</v>
      </c>
      <c r="J116" s="235">
        <v>504</v>
      </c>
      <c r="K116" s="347"/>
      <c r="L116" s="347"/>
      <c r="M116" s="347"/>
      <c r="N116" s="437">
        <v>0</v>
      </c>
      <c r="O116" s="438"/>
      <c r="P116" s="437">
        <f t="shared" ref="P116" si="35">N116*O116</f>
        <v>0</v>
      </c>
      <c r="Q116" s="350">
        <f t="shared" ref="Q116" si="36">N116+P116</f>
        <v>0</v>
      </c>
      <c r="R116" s="439">
        <f t="shared" ref="R116" si="37">J116*N116</f>
        <v>0</v>
      </c>
      <c r="S116" s="439">
        <f t="shared" ref="S116" si="38">J116*Q116</f>
        <v>0</v>
      </c>
      <c r="T116" s="440"/>
      <c r="U116" s="353">
        <f t="shared" ref="U116" si="39">T116*N116</f>
        <v>0</v>
      </c>
    </row>
    <row r="117" spans="1:21" s="394" customFormat="1" ht="25.5" customHeight="1" thickBot="1" x14ac:dyDescent="0.3">
      <c r="A117" s="417" t="s">
        <v>422</v>
      </c>
      <c r="B117" s="418"/>
      <c r="C117" s="419"/>
      <c r="D117" s="419"/>
      <c r="E117" s="419"/>
      <c r="F117" s="419"/>
      <c r="G117" s="419"/>
      <c r="H117" s="419"/>
      <c r="I117" s="420"/>
      <c r="J117" s="280">
        <f>SUM(J116)</f>
        <v>504</v>
      </c>
      <c r="K117" s="579" t="s">
        <v>498</v>
      </c>
      <c r="L117" s="580"/>
      <c r="M117" s="580"/>
      <c r="N117" s="580"/>
      <c r="O117" s="580"/>
      <c r="P117" s="580"/>
      <c r="Q117" s="581"/>
      <c r="R117" s="421">
        <f>SUM(R116:R116)</f>
        <v>0</v>
      </c>
      <c r="S117" s="422"/>
      <c r="T117" s="423"/>
      <c r="U117" s="427"/>
    </row>
    <row r="118" spans="1:21" s="394" customFormat="1" ht="25.5" customHeight="1" thickBot="1" x14ac:dyDescent="0.3">
      <c r="A118" s="417" t="s">
        <v>436</v>
      </c>
      <c r="B118" s="418"/>
      <c r="C118" s="419"/>
      <c r="D118" s="419"/>
      <c r="E118" s="419"/>
      <c r="F118" s="419"/>
      <c r="G118" s="419"/>
      <c r="H118" s="419"/>
      <c r="I118" s="420"/>
      <c r="J118" s="280">
        <f>J117*2</f>
        <v>1008</v>
      </c>
      <c r="K118" s="579" t="s">
        <v>499</v>
      </c>
      <c r="L118" s="580"/>
      <c r="M118" s="580"/>
      <c r="N118" s="580"/>
      <c r="O118" s="580"/>
      <c r="P118" s="580"/>
      <c r="Q118" s="581"/>
      <c r="R118" s="421">
        <f>R117*2</f>
        <v>0</v>
      </c>
      <c r="S118" s="422"/>
      <c r="T118" s="423"/>
      <c r="U118" s="427"/>
    </row>
    <row r="119" spans="1:21" s="394" customFormat="1" ht="12" customHeight="1" x14ac:dyDescent="0.25">
      <c r="A119" s="582"/>
      <c r="B119" s="583"/>
      <c r="C119" s="583"/>
      <c r="D119" s="583"/>
      <c r="E119" s="583"/>
      <c r="F119" s="583"/>
      <c r="G119" s="583"/>
      <c r="H119" s="583"/>
      <c r="I119" s="583"/>
      <c r="J119" s="583"/>
      <c r="K119" s="583"/>
      <c r="L119" s="583"/>
      <c r="M119" s="583"/>
      <c r="N119" s="583"/>
      <c r="O119" s="583"/>
      <c r="P119" s="583"/>
      <c r="Q119" s="583"/>
      <c r="R119" s="583"/>
      <c r="S119" s="583"/>
      <c r="T119" s="583"/>
      <c r="U119" s="583"/>
    </row>
    <row r="120" spans="1:21" s="394" customFormat="1" ht="20.100000000000001" customHeight="1" thickBot="1" x14ac:dyDescent="0.3">
      <c r="A120" s="392" t="s">
        <v>61</v>
      </c>
      <c r="B120" s="586" t="s">
        <v>577</v>
      </c>
      <c r="C120" s="586"/>
      <c r="D120" s="587" t="s">
        <v>464</v>
      </c>
      <c r="E120" s="587"/>
      <c r="F120" s="587"/>
      <c r="G120" s="587"/>
      <c r="H120" s="587"/>
      <c r="I120" s="587"/>
      <c r="J120" s="587"/>
      <c r="K120" s="587"/>
      <c r="L120" s="393"/>
      <c r="M120" s="393"/>
      <c r="T120" s="393"/>
    </row>
    <row r="121" spans="1:21" s="395" customFormat="1" ht="84.95" customHeight="1" x14ac:dyDescent="0.25">
      <c r="A121" s="218" t="s">
        <v>382</v>
      </c>
      <c r="B121" s="219" t="s">
        <v>383</v>
      </c>
      <c r="C121" s="219" t="s">
        <v>384</v>
      </c>
      <c r="D121" s="219" t="s">
        <v>427</v>
      </c>
      <c r="E121" s="219" t="s">
        <v>428</v>
      </c>
      <c r="F121" s="219" t="s">
        <v>387</v>
      </c>
      <c r="G121" s="219" t="s">
        <v>388</v>
      </c>
      <c r="H121" s="219" t="s">
        <v>389</v>
      </c>
      <c r="I121" s="219" t="s">
        <v>390</v>
      </c>
      <c r="J121" s="219" t="s">
        <v>391</v>
      </c>
      <c r="K121" s="220" t="s">
        <v>392</v>
      </c>
      <c r="L121" s="220" t="s">
        <v>393</v>
      </c>
      <c r="M121" s="220" t="s">
        <v>394</v>
      </c>
      <c r="N121" s="220" t="s">
        <v>395</v>
      </c>
      <c r="O121" s="220" t="s">
        <v>396</v>
      </c>
      <c r="P121" s="220" t="s">
        <v>538</v>
      </c>
      <c r="Q121" s="220" t="s">
        <v>444</v>
      </c>
      <c r="R121" s="220" t="s">
        <v>399</v>
      </c>
      <c r="S121" s="220" t="s">
        <v>400</v>
      </c>
      <c r="T121" s="220" t="s">
        <v>401</v>
      </c>
      <c r="U121" s="221" t="s">
        <v>402</v>
      </c>
    </row>
    <row r="122" spans="1:21" s="391" customFormat="1" x14ac:dyDescent="0.25">
      <c r="A122" s="396" t="s">
        <v>0</v>
      </c>
      <c r="B122" s="397" t="s">
        <v>1</v>
      </c>
      <c r="C122" s="397" t="s">
        <v>2</v>
      </c>
      <c r="D122" s="397" t="s">
        <v>3</v>
      </c>
      <c r="E122" s="397" t="s">
        <v>4</v>
      </c>
      <c r="F122" s="397" t="s">
        <v>51</v>
      </c>
      <c r="G122" s="397" t="s">
        <v>59</v>
      </c>
      <c r="H122" s="397" t="s">
        <v>60</v>
      </c>
      <c r="I122" s="397" t="s">
        <v>61</v>
      </c>
      <c r="J122" s="397" t="s">
        <v>62</v>
      </c>
      <c r="K122" s="398" t="s">
        <v>67</v>
      </c>
      <c r="L122" s="399" t="s">
        <v>68</v>
      </c>
      <c r="M122" s="399" t="s">
        <v>70</v>
      </c>
      <c r="N122" s="399" t="s">
        <v>71</v>
      </c>
      <c r="O122" s="399" t="s">
        <v>72</v>
      </c>
      <c r="P122" s="399" t="s">
        <v>73</v>
      </c>
      <c r="Q122" s="399" t="s">
        <v>76</v>
      </c>
      <c r="R122" s="399" t="s">
        <v>403</v>
      </c>
      <c r="S122" s="399" t="s">
        <v>404</v>
      </c>
      <c r="T122" s="399" t="s">
        <v>405</v>
      </c>
      <c r="U122" s="399" t="s">
        <v>406</v>
      </c>
    </row>
    <row r="123" spans="1:21" s="443" customFormat="1" ht="24.75" thickBot="1" x14ac:dyDescent="0.3">
      <c r="A123" s="228">
        <v>1</v>
      </c>
      <c r="B123" s="446" t="s">
        <v>578</v>
      </c>
      <c r="C123" s="460" t="s">
        <v>411</v>
      </c>
      <c r="D123" s="460">
        <v>15</v>
      </c>
      <c r="E123" s="460">
        <v>19</v>
      </c>
      <c r="F123" s="461"/>
      <c r="G123" s="462" t="s">
        <v>579</v>
      </c>
      <c r="H123" s="450" t="s">
        <v>580</v>
      </c>
      <c r="I123" s="234" t="s">
        <v>65</v>
      </c>
      <c r="J123" s="235">
        <v>120</v>
      </c>
      <c r="K123" s="463"/>
      <c r="L123" s="463"/>
      <c r="M123" s="464"/>
      <c r="N123" s="465"/>
      <c r="O123" s="466"/>
      <c r="P123" s="465">
        <f t="shared" ref="P123" si="40">N123*O123</f>
        <v>0</v>
      </c>
      <c r="Q123" s="350">
        <f t="shared" ref="Q123" si="41">N123+P123</f>
        <v>0</v>
      </c>
      <c r="R123" s="467">
        <f t="shared" ref="R123" si="42">J123*N123</f>
        <v>0</v>
      </c>
      <c r="S123" s="467">
        <f t="shared" ref="S123" si="43">J123*Q123</f>
        <v>0</v>
      </c>
      <c r="T123" s="468"/>
      <c r="U123" s="469">
        <f t="shared" ref="U123" si="44">T123*N123</f>
        <v>0</v>
      </c>
    </row>
    <row r="124" spans="1:21" s="394" customFormat="1" ht="25.5" customHeight="1" thickBot="1" x14ac:dyDescent="0.3">
      <c r="A124" s="417" t="s">
        <v>422</v>
      </c>
      <c r="B124" s="418"/>
      <c r="C124" s="419"/>
      <c r="D124" s="419"/>
      <c r="E124" s="419"/>
      <c r="F124" s="419"/>
      <c r="G124" s="419"/>
      <c r="H124" s="419"/>
      <c r="I124" s="420"/>
      <c r="J124" s="280">
        <f>SUM(J123)</f>
        <v>120</v>
      </c>
      <c r="K124" s="579" t="s">
        <v>498</v>
      </c>
      <c r="L124" s="580"/>
      <c r="M124" s="580"/>
      <c r="N124" s="580"/>
      <c r="O124" s="580"/>
      <c r="P124" s="580"/>
      <c r="Q124" s="581"/>
      <c r="R124" s="421">
        <f>SUM(R123:R123)</f>
        <v>0</v>
      </c>
      <c r="S124" s="422"/>
      <c r="T124" s="423"/>
      <c r="U124" s="427"/>
    </row>
    <row r="125" spans="1:21" s="394" customFormat="1" ht="25.5" customHeight="1" thickBot="1" x14ac:dyDescent="0.3">
      <c r="A125" s="417" t="s">
        <v>436</v>
      </c>
      <c r="B125" s="418"/>
      <c r="C125" s="419"/>
      <c r="D125" s="419"/>
      <c r="E125" s="419"/>
      <c r="F125" s="419"/>
      <c r="G125" s="419"/>
      <c r="H125" s="419"/>
      <c r="I125" s="420"/>
      <c r="J125" s="280">
        <f>J124*2</f>
        <v>240</v>
      </c>
      <c r="K125" s="579" t="s">
        <v>499</v>
      </c>
      <c r="L125" s="580"/>
      <c r="M125" s="580"/>
      <c r="N125" s="580"/>
      <c r="O125" s="580"/>
      <c r="P125" s="580"/>
      <c r="Q125" s="581"/>
      <c r="R125" s="421">
        <f>R124*2</f>
        <v>0</v>
      </c>
      <c r="S125" s="422"/>
      <c r="T125" s="423"/>
      <c r="U125" s="427"/>
    </row>
    <row r="126" spans="1:21" s="394" customFormat="1" ht="25.5" customHeight="1" x14ac:dyDescent="0.25">
      <c r="A126" s="444"/>
      <c r="B126" s="444"/>
      <c r="C126" s="444"/>
      <c r="D126" s="444"/>
      <c r="E126" s="444"/>
      <c r="F126" s="444"/>
      <c r="G126" s="444"/>
      <c r="H126" s="444"/>
      <c r="I126" s="444"/>
      <c r="J126" s="444"/>
      <c r="K126" s="444"/>
      <c r="L126" s="444"/>
      <c r="M126" s="444"/>
      <c r="N126" s="444"/>
      <c r="O126" s="444"/>
      <c r="P126" s="444"/>
      <c r="Q126" s="444"/>
      <c r="R126" s="444"/>
      <c r="S126" s="444"/>
      <c r="T126" s="444"/>
      <c r="U126" s="444"/>
    </row>
    <row r="127" spans="1:21" s="445" customFormat="1" ht="25.5" customHeight="1" thickBot="1" x14ac:dyDescent="0.3">
      <c r="A127" s="444"/>
      <c r="B127" s="444"/>
      <c r="C127" s="444"/>
      <c r="D127" s="444"/>
      <c r="E127" s="444"/>
      <c r="F127" s="444"/>
      <c r="G127" s="444"/>
      <c r="H127" s="444"/>
      <c r="I127" s="444"/>
      <c r="J127" s="444"/>
      <c r="K127" s="444"/>
      <c r="L127" s="444"/>
      <c r="M127" s="444"/>
      <c r="N127" s="444"/>
      <c r="O127" s="444"/>
      <c r="P127" s="444"/>
      <c r="Q127" s="444"/>
      <c r="R127" s="444"/>
      <c r="S127" s="444"/>
      <c r="T127" s="444"/>
      <c r="U127" s="444"/>
    </row>
    <row r="128" spans="1:21" ht="20.100000000000001" customHeight="1" thickBot="1" x14ac:dyDescent="0.25">
      <c r="A128" s="584" t="s">
        <v>574</v>
      </c>
      <c r="B128" s="584"/>
      <c r="C128" s="584"/>
      <c r="D128" s="584"/>
      <c r="E128" s="584"/>
      <c r="F128" s="584"/>
      <c r="G128" s="584"/>
      <c r="H128" s="584"/>
      <c r="I128" s="584"/>
      <c r="J128" s="441">
        <f>J124+J117+J110+J102+J92+J66+J51+J37+J29</f>
        <v>51908</v>
      </c>
      <c r="K128" s="585" t="s">
        <v>574</v>
      </c>
      <c r="L128" s="585"/>
      <c r="M128" s="585"/>
      <c r="N128" s="585"/>
      <c r="O128" s="585"/>
      <c r="P128" s="585"/>
      <c r="Q128" s="585"/>
      <c r="R128" s="442">
        <f>R117+R110+R102+R92+R66+R51+R37+R29</f>
        <v>0</v>
      </c>
    </row>
    <row r="129" spans="1:20" ht="20.100000000000001" customHeight="1" thickBot="1" x14ac:dyDescent="0.25">
      <c r="A129" s="584" t="s">
        <v>575</v>
      </c>
      <c r="B129" s="584"/>
      <c r="C129" s="584"/>
      <c r="D129" s="584"/>
      <c r="E129" s="584"/>
      <c r="F129" s="584"/>
      <c r="G129" s="584"/>
      <c r="H129" s="584"/>
      <c r="I129" s="584"/>
      <c r="J129" s="441">
        <f>J125+J118+J111+J103+J93+J67+J52+J38+J30</f>
        <v>103816</v>
      </c>
      <c r="K129" s="585" t="s">
        <v>575</v>
      </c>
      <c r="L129" s="585"/>
      <c r="M129" s="585"/>
      <c r="N129" s="585"/>
      <c r="O129" s="585"/>
      <c r="P129" s="585"/>
      <c r="Q129" s="585"/>
      <c r="R129" s="442">
        <f>R118+R111+R103+R93+R67+R52+R38+R30</f>
        <v>0</v>
      </c>
    </row>
    <row r="132" spans="1:20" s="75" customFormat="1" ht="15" customHeight="1" x14ac:dyDescent="0.2">
      <c r="A132" s="478" t="s">
        <v>18</v>
      </c>
      <c r="B132" s="471" t="str">
        <f>IF('Príloha č. 1'!$B$23="","",'Príloha č. 1'!$B$23)</f>
        <v/>
      </c>
      <c r="C132" s="78"/>
      <c r="D132" s="78"/>
      <c r="E132" s="73"/>
      <c r="F132" s="74"/>
      <c r="G132" s="74"/>
      <c r="H132" s="73"/>
      <c r="I132" s="73"/>
      <c r="J132" s="73"/>
      <c r="K132" s="73"/>
    </row>
    <row r="133" spans="1:20" s="75" customFormat="1" ht="15" customHeight="1" x14ac:dyDescent="0.2">
      <c r="A133" s="478" t="s">
        <v>30</v>
      </c>
      <c r="B133" s="139" t="str">
        <f>IF('Príloha č. 1'!$B$24="","",'Príloha č. 1'!$B$24)</f>
        <v/>
      </c>
      <c r="C133" s="78"/>
      <c r="D133" s="78"/>
      <c r="E133" s="73"/>
      <c r="F133" s="74"/>
      <c r="G133" s="74"/>
      <c r="H133" s="73"/>
      <c r="I133" s="73"/>
      <c r="J133" s="73"/>
      <c r="K133" s="73"/>
    </row>
    <row r="134" spans="1:20" s="78" customFormat="1" x14ac:dyDescent="0.2"/>
    <row r="135" spans="1:20" s="77" customFormat="1" ht="50.1" customHeight="1" x14ac:dyDescent="0.25">
      <c r="A135" s="76"/>
      <c r="B135" s="76"/>
      <c r="F135" s="527" t="s">
        <v>57</v>
      </c>
      <c r="G135" s="527"/>
      <c r="H135" s="527"/>
      <c r="K135" s="76"/>
    </row>
    <row r="136" spans="1:20" s="207" customFormat="1" ht="14.25" x14ac:dyDescent="0.2">
      <c r="A136" s="578" t="s">
        <v>20</v>
      </c>
      <c r="B136" s="578"/>
      <c r="C136" s="296"/>
      <c r="D136" s="297"/>
      <c r="E136" s="298"/>
      <c r="I136" s="208"/>
      <c r="J136" s="209"/>
      <c r="K136" s="208"/>
      <c r="L136" s="208"/>
      <c r="M136" s="208"/>
      <c r="T136" s="208"/>
    </row>
    <row r="137" spans="1:20" s="207" customFormat="1" ht="14.25" x14ac:dyDescent="0.2">
      <c r="A137" s="299"/>
      <c r="B137" s="574" t="s">
        <v>21</v>
      </c>
      <c r="C137" s="574"/>
      <c r="D137" s="297"/>
      <c r="E137" s="298"/>
      <c r="I137" s="208"/>
      <c r="J137" s="209"/>
      <c r="K137" s="208"/>
      <c r="L137" s="208"/>
      <c r="M137" s="208"/>
      <c r="T137" s="208"/>
    </row>
  </sheetData>
  <mergeCells count="50">
    <mergeCell ref="K38:Q38"/>
    <mergeCell ref="A1:B1"/>
    <mergeCell ref="A2:K2"/>
    <mergeCell ref="A3:U3"/>
    <mergeCell ref="A4:B4"/>
    <mergeCell ref="A5:D5"/>
    <mergeCell ref="B7:C7"/>
    <mergeCell ref="D7:K7"/>
    <mergeCell ref="K29:Q29"/>
    <mergeCell ref="K30:Q30"/>
    <mergeCell ref="B32:C32"/>
    <mergeCell ref="D32:K32"/>
    <mergeCell ref="K37:Q37"/>
    <mergeCell ref="K93:Q93"/>
    <mergeCell ref="B40:C40"/>
    <mergeCell ref="D40:K40"/>
    <mergeCell ref="K51:Q51"/>
    <mergeCell ref="K52:Q52"/>
    <mergeCell ref="B54:C54"/>
    <mergeCell ref="D54:K54"/>
    <mergeCell ref="K66:Q66"/>
    <mergeCell ref="K67:Q67"/>
    <mergeCell ref="B69:C69"/>
    <mergeCell ref="D69:K69"/>
    <mergeCell ref="K92:Q92"/>
    <mergeCell ref="K117:Q117"/>
    <mergeCell ref="B95:C95"/>
    <mergeCell ref="D95:K95"/>
    <mergeCell ref="K102:Q102"/>
    <mergeCell ref="K103:Q103"/>
    <mergeCell ref="B105:C105"/>
    <mergeCell ref="D105:K105"/>
    <mergeCell ref="K110:Q110"/>
    <mergeCell ref="K111:Q111"/>
    <mergeCell ref="B113:C113"/>
    <mergeCell ref="D113:K113"/>
    <mergeCell ref="C116:G116"/>
    <mergeCell ref="A136:B136"/>
    <mergeCell ref="B137:C137"/>
    <mergeCell ref="K118:Q118"/>
    <mergeCell ref="A119:U119"/>
    <mergeCell ref="A128:I128"/>
    <mergeCell ref="K128:Q128"/>
    <mergeCell ref="A129:I129"/>
    <mergeCell ref="K129:Q129"/>
    <mergeCell ref="B120:C120"/>
    <mergeCell ref="D120:K120"/>
    <mergeCell ref="K124:Q124"/>
    <mergeCell ref="K125:Q125"/>
    <mergeCell ref="F135:H135"/>
  </mergeCells>
  <conditionalFormatting sqref="B133">
    <cfRule type="containsBlanks" dxfId="9" priority="1">
      <formula>LEN(TRIM(B133))=0</formula>
    </cfRule>
  </conditionalFormatting>
  <conditionalFormatting sqref="B132">
    <cfRule type="containsBlanks" dxfId="8" priority="2">
      <formula>LEN(TRIM(B132))=0</formula>
    </cfRule>
  </conditionalFormatting>
  <pageMargins left="0.59055118110236227" right="0.59055118110236227" top="0.59055118110236227" bottom="0.19685039370078741" header="0.31496062992125984" footer="0.11811023622047245"/>
  <pageSetup paperSize="9" scale="47" fitToHeight="0" orientation="landscape" r:id="rId1"/>
  <headerFooter>
    <oddHeader>&amp;L&amp;"Arial,Tučné"&amp;10Príloha č. 7 &amp;"Arial,Normálne"(Príloha č. 2 k RD)&amp;"Arial,Tučné"
Ponukový list - Sortiment ponúkaného tovaru</oddHeader>
  </headerFooter>
  <rowBreaks count="3" manualBreakCount="3">
    <brk id="26" max="20" man="1"/>
    <brk id="52" max="20" man="1"/>
    <brk id="103" max="2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U50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306" customWidth="1"/>
    <col min="2" max="2" width="25.7109375" style="306" customWidth="1"/>
    <col min="3" max="5" width="7.7109375" style="306" customWidth="1"/>
    <col min="6" max="6" width="9.28515625" style="306" customWidth="1"/>
    <col min="7" max="7" width="29.7109375" style="306" customWidth="1"/>
    <col min="8" max="8" width="20.140625" style="306" customWidth="1"/>
    <col min="9" max="9" width="8.42578125" style="307" customWidth="1"/>
    <col min="10" max="10" width="13.28515625" style="307" customWidth="1"/>
    <col min="11" max="11" width="20.7109375" style="307" customWidth="1"/>
    <col min="12" max="12" width="12.140625" style="307" customWidth="1"/>
    <col min="13" max="13" width="14.140625" style="307" customWidth="1"/>
    <col min="14" max="17" width="10.7109375" style="306" customWidth="1"/>
    <col min="18" max="19" width="15.7109375" style="306" customWidth="1"/>
    <col min="20" max="20" width="8.7109375" style="307" customWidth="1"/>
    <col min="21" max="21" width="10.7109375" style="306" customWidth="1"/>
    <col min="22" max="16384" width="9.140625" style="306"/>
  </cols>
  <sheetData>
    <row r="1" spans="1:21" ht="15" customHeight="1" x14ac:dyDescent="0.2">
      <c r="A1" s="604" t="s">
        <v>6</v>
      </c>
      <c r="B1" s="604"/>
    </row>
    <row r="2" spans="1:21" ht="15" customHeight="1" x14ac:dyDescent="0.2">
      <c r="A2" s="605" t="str">
        <f>'Príloha č. 1'!A2:D2</f>
        <v>CHIRURGICKÝ ŠIJACÍ MATERIÁL PRE POTREBY KLINIKY SRDCOVEJ CHIRURGIE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</row>
    <row r="3" spans="1:21" s="308" customFormat="1" ht="27" customHeight="1" x14ac:dyDescent="0.25">
      <c r="A3" s="606" t="s">
        <v>380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</row>
    <row r="4" spans="1:21" s="309" customFormat="1" ht="15" customHeight="1" x14ac:dyDescent="0.2">
      <c r="A4" s="595" t="s">
        <v>484</v>
      </c>
      <c r="B4" s="595"/>
      <c r="C4" s="211"/>
      <c r="D4" s="211"/>
      <c r="I4" s="310"/>
      <c r="J4" s="310"/>
      <c r="K4" s="310"/>
      <c r="L4" s="310"/>
      <c r="M4" s="310"/>
      <c r="T4" s="310"/>
    </row>
    <row r="5" spans="1:21" s="309" customFormat="1" ht="15" customHeight="1" x14ac:dyDescent="0.25">
      <c r="A5" s="571" t="s">
        <v>485</v>
      </c>
      <c r="B5" s="571"/>
      <c r="C5" s="571"/>
      <c r="D5" s="571"/>
      <c r="I5" s="310"/>
      <c r="J5" s="310"/>
      <c r="K5" s="310"/>
      <c r="L5" s="310"/>
      <c r="M5" s="310"/>
      <c r="T5" s="310"/>
    </row>
    <row r="6" spans="1:21" ht="15" customHeight="1" x14ac:dyDescent="0.2"/>
    <row r="7" spans="1:21" s="313" customFormat="1" ht="20.100000000000001" customHeight="1" thickBot="1" x14ac:dyDescent="0.3">
      <c r="A7" s="311" t="s">
        <v>0</v>
      </c>
      <c r="B7" s="598" t="s">
        <v>381</v>
      </c>
      <c r="C7" s="598"/>
      <c r="D7" s="599" t="s">
        <v>465</v>
      </c>
      <c r="E7" s="599"/>
      <c r="F7" s="599"/>
      <c r="G7" s="599"/>
      <c r="H7" s="599"/>
      <c r="I7" s="599"/>
      <c r="J7" s="599"/>
      <c r="K7" s="599"/>
      <c r="L7" s="312"/>
      <c r="M7" s="312"/>
      <c r="T7" s="312"/>
    </row>
    <row r="8" spans="1:21" s="314" customFormat="1" ht="84.95" customHeight="1" x14ac:dyDescent="0.25">
      <c r="A8" s="218" t="s">
        <v>382</v>
      </c>
      <c r="B8" s="219" t="s">
        <v>383</v>
      </c>
      <c r="C8" s="219" t="s">
        <v>384</v>
      </c>
      <c r="D8" s="219" t="s">
        <v>385</v>
      </c>
      <c r="E8" s="219" t="s">
        <v>386</v>
      </c>
      <c r="F8" s="219" t="s">
        <v>387</v>
      </c>
      <c r="G8" s="219" t="s">
        <v>388</v>
      </c>
      <c r="H8" s="219" t="s">
        <v>389</v>
      </c>
      <c r="I8" s="219" t="s">
        <v>390</v>
      </c>
      <c r="J8" s="219" t="s">
        <v>391</v>
      </c>
      <c r="K8" s="220" t="s">
        <v>392</v>
      </c>
      <c r="L8" s="220" t="s">
        <v>393</v>
      </c>
      <c r="M8" s="220" t="s">
        <v>394</v>
      </c>
      <c r="N8" s="220" t="s">
        <v>395</v>
      </c>
      <c r="O8" s="220" t="s">
        <v>396</v>
      </c>
      <c r="P8" s="220" t="s">
        <v>486</v>
      </c>
      <c r="Q8" s="220" t="s">
        <v>398</v>
      </c>
      <c r="R8" s="220" t="s">
        <v>399</v>
      </c>
      <c r="S8" s="220" t="s">
        <v>400</v>
      </c>
      <c r="T8" s="220" t="s">
        <v>401</v>
      </c>
      <c r="U8" s="221" t="s">
        <v>402</v>
      </c>
    </row>
    <row r="9" spans="1:21" s="310" customFormat="1" x14ac:dyDescent="0.25">
      <c r="A9" s="315" t="s">
        <v>0</v>
      </c>
      <c r="B9" s="316" t="s">
        <v>1</v>
      </c>
      <c r="C9" s="316" t="s">
        <v>2</v>
      </c>
      <c r="D9" s="316" t="s">
        <v>3</v>
      </c>
      <c r="E9" s="316" t="s">
        <v>4</v>
      </c>
      <c r="F9" s="316" t="s">
        <v>51</v>
      </c>
      <c r="G9" s="316" t="s">
        <v>59</v>
      </c>
      <c r="H9" s="316" t="s">
        <v>60</v>
      </c>
      <c r="I9" s="316" t="s">
        <v>61</v>
      </c>
      <c r="J9" s="316" t="s">
        <v>62</v>
      </c>
      <c r="K9" s="317" t="s">
        <v>67</v>
      </c>
      <c r="L9" s="318" t="s">
        <v>68</v>
      </c>
      <c r="M9" s="318" t="s">
        <v>70</v>
      </c>
      <c r="N9" s="318" t="s">
        <v>71</v>
      </c>
      <c r="O9" s="318" t="s">
        <v>72</v>
      </c>
      <c r="P9" s="318" t="s">
        <v>73</v>
      </c>
      <c r="Q9" s="318" t="s">
        <v>76</v>
      </c>
      <c r="R9" s="318" t="s">
        <v>403</v>
      </c>
      <c r="S9" s="318" t="s">
        <v>404</v>
      </c>
      <c r="T9" s="318" t="s">
        <v>405</v>
      </c>
      <c r="U9" s="318" t="s">
        <v>406</v>
      </c>
    </row>
    <row r="10" spans="1:21" s="313" customFormat="1" ht="50.1" customHeight="1" x14ac:dyDescent="0.25">
      <c r="A10" s="228">
        <v>1</v>
      </c>
      <c r="B10" s="229" t="s">
        <v>293</v>
      </c>
      <c r="C10" s="319" t="s">
        <v>413</v>
      </c>
      <c r="D10" s="320">
        <v>75</v>
      </c>
      <c r="E10" s="320">
        <v>30</v>
      </c>
      <c r="F10" s="321">
        <v>0.375</v>
      </c>
      <c r="G10" s="322" t="s">
        <v>487</v>
      </c>
      <c r="H10" s="323" t="s">
        <v>488</v>
      </c>
      <c r="I10" s="234" t="s">
        <v>65</v>
      </c>
      <c r="J10" s="235">
        <v>72</v>
      </c>
      <c r="K10" s="236"/>
      <c r="L10" s="236"/>
      <c r="M10" s="236"/>
      <c r="N10" s="324">
        <v>0</v>
      </c>
      <c r="O10" s="325"/>
      <c r="P10" s="324">
        <f t="shared" ref="P10:P18" si="0">N10*O10</f>
        <v>0</v>
      </c>
      <c r="Q10" s="239">
        <f t="shared" ref="Q10:Q18" si="1">N10+P10</f>
        <v>0</v>
      </c>
      <c r="R10" s="326">
        <f t="shared" ref="R10:R18" si="2">J10*N10</f>
        <v>0</v>
      </c>
      <c r="S10" s="326">
        <f t="shared" ref="S10:S18" si="3">J10*Q10</f>
        <v>0</v>
      </c>
      <c r="T10" s="327"/>
      <c r="U10" s="242">
        <f t="shared" ref="U10:U18" si="4">T10*N10</f>
        <v>0</v>
      </c>
    </row>
    <row r="11" spans="1:21" s="313" customFormat="1" ht="50.1" customHeight="1" x14ac:dyDescent="0.25">
      <c r="A11" s="228">
        <v>2</v>
      </c>
      <c r="B11" s="229" t="s">
        <v>293</v>
      </c>
      <c r="C11" s="319" t="s">
        <v>411</v>
      </c>
      <c r="D11" s="320">
        <v>75</v>
      </c>
      <c r="E11" s="320">
        <v>24</v>
      </c>
      <c r="F11" s="321">
        <v>0.375</v>
      </c>
      <c r="G11" s="322" t="s">
        <v>487</v>
      </c>
      <c r="H11" s="323" t="s">
        <v>488</v>
      </c>
      <c r="I11" s="234" t="s">
        <v>65</v>
      </c>
      <c r="J11" s="235">
        <v>144</v>
      </c>
      <c r="K11" s="244"/>
      <c r="L11" s="244"/>
      <c r="M11" s="244"/>
      <c r="N11" s="328">
        <v>0</v>
      </c>
      <c r="O11" s="329"/>
      <c r="P11" s="328">
        <f t="shared" si="0"/>
        <v>0</v>
      </c>
      <c r="Q11" s="247">
        <f t="shared" si="1"/>
        <v>0</v>
      </c>
      <c r="R11" s="330">
        <f t="shared" si="2"/>
        <v>0</v>
      </c>
      <c r="S11" s="330">
        <f t="shared" si="3"/>
        <v>0</v>
      </c>
      <c r="T11" s="331"/>
      <c r="U11" s="249">
        <f t="shared" si="4"/>
        <v>0</v>
      </c>
    </row>
    <row r="12" spans="1:21" s="313" customFormat="1" ht="50.1" customHeight="1" x14ac:dyDescent="0.25">
      <c r="A12" s="228">
        <v>3</v>
      </c>
      <c r="B12" s="229" t="s">
        <v>293</v>
      </c>
      <c r="C12" s="319" t="s">
        <v>411</v>
      </c>
      <c r="D12" s="320">
        <v>90</v>
      </c>
      <c r="E12" s="320">
        <v>30</v>
      </c>
      <c r="F12" s="321">
        <v>0.5</v>
      </c>
      <c r="G12" s="322" t="s">
        <v>489</v>
      </c>
      <c r="H12" s="323" t="s">
        <v>488</v>
      </c>
      <c r="I12" s="234" t="s">
        <v>65</v>
      </c>
      <c r="J12" s="235">
        <v>72</v>
      </c>
      <c r="K12" s="244"/>
      <c r="L12" s="244"/>
      <c r="M12" s="244"/>
      <c r="N12" s="332">
        <v>0</v>
      </c>
      <c r="O12" s="333"/>
      <c r="P12" s="332">
        <f t="shared" si="0"/>
        <v>0</v>
      </c>
      <c r="Q12" s="253">
        <f t="shared" si="1"/>
        <v>0</v>
      </c>
      <c r="R12" s="334">
        <f t="shared" si="2"/>
        <v>0</v>
      </c>
      <c r="S12" s="334">
        <f t="shared" si="3"/>
        <v>0</v>
      </c>
      <c r="T12" s="335"/>
      <c r="U12" s="256">
        <f t="shared" si="4"/>
        <v>0</v>
      </c>
    </row>
    <row r="13" spans="1:21" s="313" customFormat="1" ht="50.1" customHeight="1" x14ac:dyDescent="0.25">
      <c r="A13" s="228">
        <v>4</v>
      </c>
      <c r="B13" s="229" t="s">
        <v>293</v>
      </c>
      <c r="C13" s="336" t="s">
        <v>411</v>
      </c>
      <c r="D13" s="320">
        <v>90</v>
      </c>
      <c r="E13" s="320">
        <v>37</v>
      </c>
      <c r="F13" s="321">
        <v>0.5</v>
      </c>
      <c r="G13" s="322" t="s">
        <v>489</v>
      </c>
      <c r="H13" s="323" t="s">
        <v>488</v>
      </c>
      <c r="I13" s="234" t="s">
        <v>65</v>
      </c>
      <c r="J13" s="235">
        <v>108</v>
      </c>
      <c r="K13" s="244"/>
      <c r="L13" s="244"/>
      <c r="M13" s="244"/>
      <c r="N13" s="332">
        <v>0</v>
      </c>
      <c r="O13" s="333"/>
      <c r="P13" s="332">
        <f t="shared" si="0"/>
        <v>0</v>
      </c>
      <c r="Q13" s="253">
        <f t="shared" si="1"/>
        <v>0</v>
      </c>
      <c r="R13" s="334">
        <f t="shared" si="2"/>
        <v>0</v>
      </c>
      <c r="S13" s="334">
        <f t="shared" si="3"/>
        <v>0</v>
      </c>
      <c r="T13" s="335"/>
      <c r="U13" s="256">
        <f t="shared" si="4"/>
        <v>0</v>
      </c>
    </row>
    <row r="14" spans="1:21" s="313" customFormat="1" ht="50.1" customHeight="1" x14ac:dyDescent="0.25">
      <c r="A14" s="228">
        <v>5</v>
      </c>
      <c r="B14" s="229" t="s">
        <v>293</v>
      </c>
      <c r="C14" s="319" t="s">
        <v>415</v>
      </c>
      <c r="D14" s="320">
        <v>90</v>
      </c>
      <c r="E14" s="320">
        <v>22</v>
      </c>
      <c r="F14" s="321">
        <v>0.5</v>
      </c>
      <c r="G14" s="322" t="s">
        <v>489</v>
      </c>
      <c r="H14" s="323" t="s">
        <v>488</v>
      </c>
      <c r="I14" s="234" t="s">
        <v>65</v>
      </c>
      <c r="J14" s="235">
        <v>36</v>
      </c>
      <c r="K14" s="244"/>
      <c r="L14" s="244"/>
      <c r="M14" s="244"/>
      <c r="N14" s="332">
        <v>0</v>
      </c>
      <c r="O14" s="333"/>
      <c r="P14" s="332">
        <f t="shared" si="0"/>
        <v>0</v>
      </c>
      <c r="Q14" s="253">
        <f t="shared" si="1"/>
        <v>0</v>
      </c>
      <c r="R14" s="334">
        <f t="shared" si="2"/>
        <v>0</v>
      </c>
      <c r="S14" s="334">
        <f t="shared" si="3"/>
        <v>0</v>
      </c>
      <c r="T14" s="235"/>
      <c r="U14" s="256">
        <f t="shared" si="4"/>
        <v>0</v>
      </c>
    </row>
    <row r="15" spans="1:21" s="313" customFormat="1" ht="50.1" customHeight="1" x14ac:dyDescent="0.25">
      <c r="A15" s="228">
        <v>6</v>
      </c>
      <c r="B15" s="229" t="s">
        <v>293</v>
      </c>
      <c r="C15" s="319" t="s">
        <v>415</v>
      </c>
      <c r="D15" s="320">
        <v>90</v>
      </c>
      <c r="E15" s="320">
        <v>22</v>
      </c>
      <c r="F15" s="321">
        <v>0.5</v>
      </c>
      <c r="G15" s="322" t="s">
        <v>490</v>
      </c>
      <c r="H15" s="323" t="s">
        <v>488</v>
      </c>
      <c r="I15" s="234" t="s">
        <v>65</v>
      </c>
      <c r="J15" s="235">
        <v>180</v>
      </c>
      <c r="K15" s="244"/>
      <c r="L15" s="244"/>
      <c r="M15" s="244"/>
      <c r="N15" s="332">
        <v>0</v>
      </c>
      <c r="O15" s="333"/>
      <c r="P15" s="332">
        <f t="shared" si="0"/>
        <v>0</v>
      </c>
      <c r="Q15" s="253">
        <f t="shared" si="1"/>
        <v>0</v>
      </c>
      <c r="R15" s="334">
        <f t="shared" si="2"/>
        <v>0</v>
      </c>
      <c r="S15" s="334">
        <f t="shared" si="3"/>
        <v>0</v>
      </c>
      <c r="T15" s="335"/>
      <c r="U15" s="256">
        <f t="shared" si="4"/>
        <v>0</v>
      </c>
    </row>
    <row r="16" spans="1:21" s="313" customFormat="1" ht="50.1" customHeight="1" x14ac:dyDescent="0.25">
      <c r="A16" s="228">
        <v>7</v>
      </c>
      <c r="B16" s="229" t="s">
        <v>293</v>
      </c>
      <c r="C16" s="319" t="s">
        <v>416</v>
      </c>
      <c r="D16" s="320">
        <v>75</v>
      </c>
      <c r="E16" s="320">
        <v>13</v>
      </c>
      <c r="F16" s="321">
        <v>0.375</v>
      </c>
      <c r="G16" s="322" t="s">
        <v>491</v>
      </c>
      <c r="H16" s="323" t="s">
        <v>488</v>
      </c>
      <c r="I16" s="234" t="s">
        <v>65</v>
      </c>
      <c r="J16" s="235">
        <v>36</v>
      </c>
      <c r="K16" s="244"/>
      <c r="L16" s="244"/>
      <c r="M16" s="244"/>
      <c r="N16" s="332">
        <v>0</v>
      </c>
      <c r="O16" s="333"/>
      <c r="P16" s="332">
        <f t="shared" si="0"/>
        <v>0</v>
      </c>
      <c r="Q16" s="253">
        <f t="shared" si="1"/>
        <v>0</v>
      </c>
      <c r="R16" s="334">
        <f t="shared" si="2"/>
        <v>0</v>
      </c>
      <c r="S16" s="334">
        <f t="shared" si="3"/>
        <v>0</v>
      </c>
      <c r="T16" s="335"/>
      <c r="U16" s="256">
        <f t="shared" si="4"/>
        <v>0</v>
      </c>
    </row>
    <row r="17" spans="1:21" s="313" customFormat="1" ht="50.1" customHeight="1" x14ac:dyDescent="0.25">
      <c r="A17" s="228">
        <v>8</v>
      </c>
      <c r="B17" s="229" t="s">
        <v>293</v>
      </c>
      <c r="C17" s="319" t="s">
        <v>416</v>
      </c>
      <c r="D17" s="320">
        <v>75</v>
      </c>
      <c r="E17" s="320">
        <v>19</v>
      </c>
      <c r="F17" s="321">
        <v>0.375</v>
      </c>
      <c r="G17" s="322" t="s">
        <v>487</v>
      </c>
      <c r="H17" s="323" t="s">
        <v>488</v>
      </c>
      <c r="I17" s="234" t="s">
        <v>65</v>
      </c>
      <c r="J17" s="235">
        <v>36</v>
      </c>
      <c r="K17" s="244"/>
      <c r="L17" s="244"/>
      <c r="M17" s="244"/>
      <c r="N17" s="332">
        <v>0</v>
      </c>
      <c r="O17" s="333"/>
      <c r="P17" s="332">
        <f t="shared" si="0"/>
        <v>0</v>
      </c>
      <c r="Q17" s="253">
        <f t="shared" si="1"/>
        <v>0</v>
      </c>
      <c r="R17" s="334">
        <f t="shared" si="2"/>
        <v>0</v>
      </c>
      <c r="S17" s="334">
        <f t="shared" si="3"/>
        <v>0</v>
      </c>
      <c r="T17" s="335"/>
      <c r="U17" s="256">
        <f t="shared" si="4"/>
        <v>0</v>
      </c>
    </row>
    <row r="18" spans="1:21" s="313" customFormat="1" ht="50.1" customHeight="1" thickBot="1" x14ac:dyDescent="0.3">
      <c r="A18" s="228">
        <v>9</v>
      </c>
      <c r="B18" s="229" t="s">
        <v>293</v>
      </c>
      <c r="C18" s="319" t="s">
        <v>417</v>
      </c>
      <c r="D18" s="320">
        <v>75</v>
      </c>
      <c r="E18" s="320">
        <v>10</v>
      </c>
      <c r="F18" s="321">
        <v>0.375</v>
      </c>
      <c r="G18" s="322" t="s">
        <v>489</v>
      </c>
      <c r="H18" s="323" t="s">
        <v>488</v>
      </c>
      <c r="I18" s="234" t="s">
        <v>65</v>
      </c>
      <c r="J18" s="235">
        <v>180</v>
      </c>
      <c r="K18" s="244"/>
      <c r="L18" s="244"/>
      <c r="M18" s="244"/>
      <c r="N18" s="332">
        <v>0</v>
      </c>
      <c r="O18" s="333"/>
      <c r="P18" s="332">
        <f t="shared" si="0"/>
        <v>0</v>
      </c>
      <c r="Q18" s="253">
        <f t="shared" si="1"/>
        <v>0</v>
      </c>
      <c r="R18" s="334">
        <f t="shared" si="2"/>
        <v>0</v>
      </c>
      <c r="S18" s="334">
        <f t="shared" si="3"/>
        <v>0</v>
      </c>
      <c r="T18" s="331"/>
      <c r="U18" s="256">
        <f t="shared" si="4"/>
        <v>0</v>
      </c>
    </row>
    <row r="19" spans="1:21" s="313" customFormat="1" ht="25.5" customHeight="1" thickBot="1" x14ac:dyDescent="0.3">
      <c r="A19" s="337" t="s">
        <v>435</v>
      </c>
      <c r="B19" s="338"/>
      <c r="C19" s="339"/>
      <c r="D19" s="339"/>
      <c r="E19" s="339"/>
      <c r="F19" s="339"/>
      <c r="G19" s="339"/>
      <c r="H19" s="339"/>
      <c r="I19" s="340"/>
      <c r="J19" s="280">
        <f>SUM(J10:J18)</f>
        <v>864</v>
      </c>
      <c r="K19" s="600" t="s">
        <v>423</v>
      </c>
      <c r="L19" s="601"/>
      <c r="M19" s="601"/>
      <c r="N19" s="601"/>
      <c r="O19" s="601"/>
      <c r="P19" s="601"/>
      <c r="Q19" s="602"/>
      <c r="R19" s="341">
        <f>SUM(R10:R18)</f>
        <v>0</v>
      </c>
      <c r="S19" s="342"/>
      <c r="T19" s="343"/>
      <c r="U19" s="344"/>
    </row>
    <row r="20" spans="1:21" s="313" customFormat="1" ht="25.5" customHeight="1" thickBot="1" x14ac:dyDescent="0.3">
      <c r="A20" s="337" t="s">
        <v>436</v>
      </c>
      <c r="B20" s="338"/>
      <c r="C20" s="339"/>
      <c r="D20" s="339"/>
      <c r="E20" s="339"/>
      <c r="F20" s="339"/>
      <c r="G20" s="339"/>
      <c r="H20" s="339"/>
      <c r="I20" s="340"/>
      <c r="J20" s="280">
        <f>J19*2</f>
        <v>1728</v>
      </c>
      <c r="K20" s="600" t="s">
        <v>425</v>
      </c>
      <c r="L20" s="601"/>
      <c r="M20" s="601"/>
      <c r="N20" s="601"/>
      <c r="O20" s="601"/>
      <c r="P20" s="601"/>
      <c r="Q20" s="602"/>
      <c r="R20" s="341">
        <f>R19*2</f>
        <v>0</v>
      </c>
      <c r="S20" s="342"/>
      <c r="T20" s="343"/>
      <c r="U20" s="344"/>
    </row>
    <row r="22" spans="1:21" s="313" customFormat="1" ht="20.100000000000001" customHeight="1" thickBot="1" x14ac:dyDescent="0.3">
      <c r="A22" s="311" t="s">
        <v>1</v>
      </c>
      <c r="B22" s="598" t="s">
        <v>426</v>
      </c>
      <c r="C22" s="598"/>
      <c r="D22" s="599" t="s">
        <v>466</v>
      </c>
      <c r="E22" s="599"/>
      <c r="F22" s="599"/>
      <c r="G22" s="599"/>
      <c r="H22" s="599"/>
      <c r="I22" s="599"/>
      <c r="J22" s="599"/>
      <c r="K22" s="599"/>
      <c r="L22" s="312"/>
      <c r="M22" s="312"/>
      <c r="T22" s="312"/>
    </row>
    <row r="23" spans="1:21" s="314" customFormat="1" ht="84.95" customHeight="1" x14ac:dyDescent="0.25">
      <c r="A23" s="218" t="s">
        <v>382</v>
      </c>
      <c r="B23" s="219" t="s">
        <v>383</v>
      </c>
      <c r="C23" s="219" t="s">
        <v>384</v>
      </c>
      <c r="D23" s="219" t="s">
        <v>385</v>
      </c>
      <c r="E23" s="219" t="s">
        <v>386</v>
      </c>
      <c r="F23" s="219" t="s">
        <v>387</v>
      </c>
      <c r="G23" s="219" t="s">
        <v>388</v>
      </c>
      <c r="H23" s="219" t="s">
        <v>389</v>
      </c>
      <c r="I23" s="219" t="s">
        <v>390</v>
      </c>
      <c r="J23" s="219" t="s">
        <v>391</v>
      </c>
      <c r="K23" s="220" t="s">
        <v>392</v>
      </c>
      <c r="L23" s="220" t="s">
        <v>393</v>
      </c>
      <c r="M23" s="220" t="s">
        <v>394</v>
      </c>
      <c r="N23" s="220" t="s">
        <v>395</v>
      </c>
      <c r="O23" s="220" t="s">
        <v>396</v>
      </c>
      <c r="P23" s="220" t="s">
        <v>486</v>
      </c>
      <c r="Q23" s="220" t="s">
        <v>398</v>
      </c>
      <c r="R23" s="220" t="s">
        <v>399</v>
      </c>
      <c r="S23" s="220" t="s">
        <v>400</v>
      </c>
      <c r="T23" s="220" t="s">
        <v>401</v>
      </c>
      <c r="U23" s="221" t="s">
        <v>402</v>
      </c>
    </row>
    <row r="24" spans="1:21" s="310" customFormat="1" x14ac:dyDescent="0.25">
      <c r="A24" s="315" t="s">
        <v>0</v>
      </c>
      <c r="B24" s="316" t="s">
        <v>1</v>
      </c>
      <c r="C24" s="316" t="s">
        <v>2</v>
      </c>
      <c r="D24" s="316" t="s">
        <v>3</v>
      </c>
      <c r="E24" s="316" t="s">
        <v>4</v>
      </c>
      <c r="F24" s="316" t="s">
        <v>51</v>
      </c>
      <c r="G24" s="316" t="s">
        <v>59</v>
      </c>
      <c r="H24" s="316" t="s">
        <v>60</v>
      </c>
      <c r="I24" s="316" t="s">
        <v>61</v>
      </c>
      <c r="J24" s="316" t="s">
        <v>62</v>
      </c>
      <c r="K24" s="317" t="s">
        <v>67</v>
      </c>
      <c r="L24" s="318" t="s">
        <v>68</v>
      </c>
      <c r="M24" s="318" t="s">
        <v>70</v>
      </c>
      <c r="N24" s="318" t="s">
        <v>71</v>
      </c>
      <c r="O24" s="318" t="s">
        <v>72</v>
      </c>
      <c r="P24" s="318" t="s">
        <v>73</v>
      </c>
      <c r="Q24" s="318" t="s">
        <v>76</v>
      </c>
      <c r="R24" s="318" t="s">
        <v>403</v>
      </c>
      <c r="S24" s="318" t="s">
        <v>404</v>
      </c>
      <c r="T24" s="318" t="s">
        <v>405</v>
      </c>
      <c r="U24" s="318" t="s">
        <v>406</v>
      </c>
    </row>
    <row r="25" spans="1:21" s="313" customFormat="1" ht="75" customHeight="1" x14ac:dyDescent="0.25">
      <c r="A25" s="228">
        <v>1</v>
      </c>
      <c r="B25" s="229" t="s">
        <v>298</v>
      </c>
      <c r="C25" s="335">
        <v>0</v>
      </c>
      <c r="D25" s="345">
        <v>90</v>
      </c>
      <c r="E25" s="345">
        <v>37</v>
      </c>
      <c r="F25" s="346" t="s">
        <v>408</v>
      </c>
      <c r="G25" s="323" t="s">
        <v>492</v>
      </c>
      <c r="H25" s="323" t="s">
        <v>493</v>
      </c>
      <c r="I25" s="234" t="s">
        <v>65</v>
      </c>
      <c r="J25" s="235">
        <v>36</v>
      </c>
      <c r="K25" s="236"/>
      <c r="L25" s="236"/>
      <c r="M25" s="236"/>
      <c r="N25" s="324">
        <v>0</v>
      </c>
      <c r="O25" s="325"/>
      <c r="P25" s="324">
        <f t="shared" ref="P25:P30" si="5">N25*O25</f>
        <v>0</v>
      </c>
      <c r="Q25" s="239">
        <f t="shared" ref="Q25:Q30" si="6">N25+P25</f>
        <v>0</v>
      </c>
      <c r="R25" s="326">
        <f t="shared" ref="R25:R30" si="7">J25*N25</f>
        <v>0</v>
      </c>
      <c r="S25" s="326">
        <f t="shared" ref="S25:S30" si="8">J25*Q25</f>
        <v>0</v>
      </c>
      <c r="T25" s="327"/>
      <c r="U25" s="242">
        <f t="shared" ref="U25:U30" si="9">T25*N25</f>
        <v>0</v>
      </c>
    </row>
    <row r="26" spans="1:21" s="313" customFormat="1" ht="75" customHeight="1" x14ac:dyDescent="0.25">
      <c r="A26" s="228">
        <v>2</v>
      </c>
      <c r="B26" s="229" t="s">
        <v>298</v>
      </c>
      <c r="C26" s="319" t="s">
        <v>413</v>
      </c>
      <c r="D26" s="320" t="s">
        <v>494</v>
      </c>
      <c r="E26" s="320"/>
      <c r="F26" s="321"/>
      <c r="G26" s="322" t="s">
        <v>495</v>
      </c>
      <c r="H26" s="323" t="s">
        <v>493</v>
      </c>
      <c r="I26" s="234" t="s">
        <v>65</v>
      </c>
      <c r="J26" s="235">
        <v>36</v>
      </c>
      <c r="K26" s="244"/>
      <c r="L26" s="244"/>
      <c r="M26" s="244"/>
      <c r="N26" s="328">
        <v>0</v>
      </c>
      <c r="O26" s="329"/>
      <c r="P26" s="328">
        <f t="shared" si="5"/>
        <v>0</v>
      </c>
      <c r="Q26" s="247">
        <f t="shared" si="6"/>
        <v>0</v>
      </c>
      <c r="R26" s="330">
        <f t="shared" si="7"/>
        <v>0</v>
      </c>
      <c r="S26" s="330">
        <f t="shared" si="8"/>
        <v>0</v>
      </c>
      <c r="T26" s="235"/>
      <c r="U26" s="249">
        <f t="shared" si="9"/>
        <v>0</v>
      </c>
    </row>
    <row r="27" spans="1:21" s="313" customFormat="1" ht="75" customHeight="1" x14ac:dyDescent="0.25">
      <c r="A27" s="228">
        <v>3</v>
      </c>
      <c r="B27" s="229" t="s">
        <v>298</v>
      </c>
      <c r="C27" s="319" t="s">
        <v>413</v>
      </c>
      <c r="D27" s="320" t="s">
        <v>496</v>
      </c>
      <c r="E27" s="320"/>
      <c r="F27" s="321"/>
      <c r="G27" s="322" t="s">
        <v>495</v>
      </c>
      <c r="H27" s="323" t="s">
        <v>493</v>
      </c>
      <c r="I27" s="234" t="s">
        <v>65</v>
      </c>
      <c r="J27" s="235">
        <v>36</v>
      </c>
      <c r="K27" s="244"/>
      <c r="L27" s="244"/>
      <c r="M27" s="244"/>
      <c r="N27" s="332">
        <v>0</v>
      </c>
      <c r="O27" s="333"/>
      <c r="P27" s="332">
        <f t="shared" si="5"/>
        <v>0</v>
      </c>
      <c r="Q27" s="253">
        <f t="shared" si="6"/>
        <v>0</v>
      </c>
      <c r="R27" s="330">
        <f t="shared" si="7"/>
        <v>0</v>
      </c>
      <c r="S27" s="334">
        <f t="shared" si="8"/>
        <v>0</v>
      </c>
      <c r="T27" s="335"/>
      <c r="U27" s="256">
        <f t="shared" si="9"/>
        <v>0</v>
      </c>
    </row>
    <row r="28" spans="1:21" s="313" customFormat="1" ht="75" customHeight="1" x14ac:dyDescent="0.25">
      <c r="A28" s="228">
        <v>4</v>
      </c>
      <c r="B28" s="229" t="s">
        <v>298</v>
      </c>
      <c r="C28" s="319" t="s">
        <v>411</v>
      </c>
      <c r="D28" s="320">
        <v>70</v>
      </c>
      <c r="E28" s="320">
        <v>26</v>
      </c>
      <c r="F28" s="321">
        <v>0.5</v>
      </c>
      <c r="G28" s="322" t="s">
        <v>497</v>
      </c>
      <c r="H28" s="323" t="s">
        <v>493</v>
      </c>
      <c r="I28" s="234" t="s">
        <v>65</v>
      </c>
      <c r="J28" s="235">
        <v>1512</v>
      </c>
      <c r="K28" s="244"/>
      <c r="L28" s="244"/>
      <c r="M28" s="244"/>
      <c r="N28" s="328">
        <v>0</v>
      </c>
      <c r="O28" s="329"/>
      <c r="P28" s="328">
        <f t="shared" si="5"/>
        <v>0</v>
      </c>
      <c r="Q28" s="247">
        <f t="shared" si="6"/>
        <v>0</v>
      </c>
      <c r="R28" s="330">
        <f t="shared" si="7"/>
        <v>0</v>
      </c>
      <c r="S28" s="330">
        <f t="shared" si="8"/>
        <v>0</v>
      </c>
      <c r="T28" s="335"/>
      <c r="U28" s="249">
        <f t="shared" si="9"/>
        <v>0</v>
      </c>
    </row>
    <row r="29" spans="1:21" s="313" customFormat="1" ht="75" customHeight="1" x14ac:dyDescent="0.25">
      <c r="A29" s="228">
        <v>5</v>
      </c>
      <c r="B29" s="229" t="s">
        <v>298</v>
      </c>
      <c r="C29" s="319" t="s">
        <v>411</v>
      </c>
      <c r="D29" s="320">
        <v>90</v>
      </c>
      <c r="E29" s="320">
        <v>26</v>
      </c>
      <c r="F29" s="321">
        <v>0.5</v>
      </c>
      <c r="G29" s="322" t="s">
        <v>497</v>
      </c>
      <c r="H29" s="323" t="s">
        <v>493</v>
      </c>
      <c r="I29" s="234" t="s">
        <v>65</v>
      </c>
      <c r="J29" s="235">
        <v>36</v>
      </c>
      <c r="K29" s="244"/>
      <c r="L29" s="244"/>
      <c r="M29" s="244"/>
      <c r="N29" s="328">
        <v>0</v>
      </c>
      <c r="O29" s="329"/>
      <c r="P29" s="328">
        <f>N29*O29</f>
        <v>0</v>
      </c>
      <c r="Q29" s="247">
        <f t="shared" si="6"/>
        <v>0</v>
      </c>
      <c r="R29" s="330">
        <f t="shared" si="7"/>
        <v>0</v>
      </c>
      <c r="S29" s="330">
        <f t="shared" si="8"/>
        <v>0</v>
      </c>
      <c r="T29" s="335"/>
      <c r="U29" s="249">
        <f t="shared" si="9"/>
        <v>0</v>
      </c>
    </row>
    <row r="30" spans="1:21" s="313" customFormat="1" ht="75" customHeight="1" thickBot="1" x14ac:dyDescent="0.3">
      <c r="A30" s="228">
        <v>6</v>
      </c>
      <c r="B30" s="229" t="s">
        <v>298</v>
      </c>
      <c r="C30" s="319" t="s">
        <v>415</v>
      </c>
      <c r="D30" s="320">
        <v>70</v>
      </c>
      <c r="E30" s="320">
        <v>22</v>
      </c>
      <c r="F30" s="321">
        <v>0.5</v>
      </c>
      <c r="G30" s="322" t="s">
        <v>497</v>
      </c>
      <c r="H30" s="323" t="s">
        <v>493</v>
      </c>
      <c r="I30" s="234" t="s">
        <v>65</v>
      </c>
      <c r="J30" s="235">
        <v>432</v>
      </c>
      <c r="K30" s="244"/>
      <c r="L30" s="244"/>
      <c r="M30" s="244"/>
      <c r="N30" s="332">
        <v>0</v>
      </c>
      <c r="O30" s="333"/>
      <c r="P30" s="332">
        <f t="shared" si="5"/>
        <v>0</v>
      </c>
      <c r="Q30" s="253">
        <f t="shared" si="6"/>
        <v>0</v>
      </c>
      <c r="R30" s="330">
        <f t="shared" si="7"/>
        <v>0</v>
      </c>
      <c r="S30" s="334">
        <f t="shared" si="8"/>
        <v>0</v>
      </c>
      <c r="T30" s="331"/>
      <c r="U30" s="256">
        <f t="shared" si="9"/>
        <v>0</v>
      </c>
    </row>
    <row r="31" spans="1:21" s="313" customFormat="1" ht="25.5" customHeight="1" thickBot="1" x14ac:dyDescent="0.3">
      <c r="A31" s="337" t="s">
        <v>422</v>
      </c>
      <c r="B31" s="338"/>
      <c r="C31" s="339"/>
      <c r="D31" s="339"/>
      <c r="E31" s="339"/>
      <c r="F31" s="339"/>
      <c r="G31" s="339"/>
      <c r="H31" s="339"/>
      <c r="I31" s="340"/>
      <c r="J31" s="280">
        <f>SUM(J25:J30)</f>
        <v>2088</v>
      </c>
      <c r="K31" s="600" t="s">
        <v>498</v>
      </c>
      <c r="L31" s="601"/>
      <c r="M31" s="601"/>
      <c r="N31" s="601"/>
      <c r="O31" s="601"/>
      <c r="P31" s="601"/>
      <c r="Q31" s="602"/>
      <c r="R31" s="341">
        <f>SUM(R25:R30)</f>
        <v>0</v>
      </c>
      <c r="S31" s="342"/>
      <c r="T31" s="343"/>
      <c r="U31" s="344"/>
    </row>
    <row r="32" spans="1:21" s="313" customFormat="1" ht="25.5" customHeight="1" thickBot="1" x14ac:dyDescent="0.3">
      <c r="A32" s="337" t="s">
        <v>424</v>
      </c>
      <c r="B32" s="338"/>
      <c r="C32" s="339"/>
      <c r="D32" s="339"/>
      <c r="E32" s="339"/>
      <c r="F32" s="339"/>
      <c r="G32" s="339"/>
      <c r="H32" s="339"/>
      <c r="I32" s="340"/>
      <c r="J32" s="280">
        <f>J31*2</f>
        <v>4176</v>
      </c>
      <c r="K32" s="600" t="s">
        <v>499</v>
      </c>
      <c r="L32" s="601"/>
      <c r="M32" s="601"/>
      <c r="N32" s="601"/>
      <c r="O32" s="601"/>
      <c r="P32" s="601"/>
      <c r="Q32" s="602"/>
      <c r="R32" s="341">
        <f>R31*2</f>
        <v>0</v>
      </c>
      <c r="S32" s="342"/>
      <c r="T32" s="343"/>
      <c r="U32" s="344"/>
    </row>
    <row r="34" spans="1:21" s="313" customFormat="1" ht="20.100000000000001" customHeight="1" thickBot="1" x14ac:dyDescent="0.3">
      <c r="A34" s="311" t="s">
        <v>2</v>
      </c>
      <c r="B34" s="598" t="s">
        <v>437</v>
      </c>
      <c r="C34" s="598"/>
      <c r="D34" s="599" t="s">
        <v>467</v>
      </c>
      <c r="E34" s="599"/>
      <c r="F34" s="599"/>
      <c r="G34" s="599"/>
      <c r="H34" s="599"/>
      <c r="I34" s="599"/>
      <c r="J34" s="599"/>
      <c r="K34" s="599"/>
      <c r="L34" s="312"/>
      <c r="M34" s="312"/>
      <c r="T34" s="312"/>
    </row>
    <row r="35" spans="1:21" s="314" customFormat="1" ht="84.95" customHeight="1" x14ac:dyDescent="0.25">
      <c r="A35" s="218" t="s">
        <v>382</v>
      </c>
      <c r="B35" s="219" t="s">
        <v>383</v>
      </c>
      <c r="C35" s="219" t="s">
        <v>384</v>
      </c>
      <c r="D35" s="219" t="s">
        <v>427</v>
      </c>
      <c r="E35" s="219" t="s">
        <v>428</v>
      </c>
      <c r="F35" s="219" t="s">
        <v>387</v>
      </c>
      <c r="G35" s="219" t="s">
        <v>388</v>
      </c>
      <c r="H35" s="219" t="s">
        <v>389</v>
      </c>
      <c r="I35" s="219" t="s">
        <v>390</v>
      </c>
      <c r="J35" s="219" t="s">
        <v>391</v>
      </c>
      <c r="K35" s="220" t="s">
        <v>392</v>
      </c>
      <c r="L35" s="220" t="s">
        <v>393</v>
      </c>
      <c r="M35" s="220" t="s">
        <v>394</v>
      </c>
      <c r="N35" s="220" t="s">
        <v>395</v>
      </c>
      <c r="O35" s="220" t="s">
        <v>396</v>
      </c>
      <c r="P35" s="220" t="s">
        <v>486</v>
      </c>
      <c r="Q35" s="220" t="s">
        <v>398</v>
      </c>
      <c r="R35" s="220" t="s">
        <v>399</v>
      </c>
      <c r="S35" s="220" t="s">
        <v>400</v>
      </c>
      <c r="T35" s="220" t="s">
        <v>401</v>
      </c>
      <c r="U35" s="221" t="s">
        <v>402</v>
      </c>
    </row>
    <row r="36" spans="1:21" s="310" customFormat="1" x14ac:dyDescent="0.25">
      <c r="A36" s="315" t="s">
        <v>0</v>
      </c>
      <c r="B36" s="316" t="s">
        <v>1</v>
      </c>
      <c r="C36" s="316" t="s">
        <v>2</v>
      </c>
      <c r="D36" s="316" t="s">
        <v>3</v>
      </c>
      <c r="E36" s="316" t="s">
        <v>4</v>
      </c>
      <c r="F36" s="316" t="s">
        <v>51</v>
      </c>
      <c r="G36" s="316" t="s">
        <v>59</v>
      </c>
      <c r="H36" s="316" t="s">
        <v>60</v>
      </c>
      <c r="I36" s="316" t="s">
        <v>61</v>
      </c>
      <c r="J36" s="316" t="s">
        <v>62</v>
      </c>
      <c r="K36" s="317" t="s">
        <v>67</v>
      </c>
      <c r="L36" s="318" t="s">
        <v>68</v>
      </c>
      <c r="M36" s="318" t="s">
        <v>70</v>
      </c>
      <c r="N36" s="318" t="s">
        <v>71</v>
      </c>
      <c r="O36" s="318" t="s">
        <v>72</v>
      </c>
      <c r="P36" s="318" t="s">
        <v>73</v>
      </c>
      <c r="Q36" s="318" t="s">
        <v>76</v>
      </c>
      <c r="R36" s="318" t="s">
        <v>403</v>
      </c>
      <c r="S36" s="318" t="s">
        <v>404</v>
      </c>
      <c r="T36" s="318" t="s">
        <v>405</v>
      </c>
      <c r="U36" s="318" t="s">
        <v>406</v>
      </c>
    </row>
    <row r="37" spans="1:21" s="313" customFormat="1" ht="58.5" customHeight="1" thickBot="1" x14ac:dyDescent="0.3">
      <c r="A37" s="228">
        <v>1</v>
      </c>
      <c r="B37" s="229" t="s">
        <v>500</v>
      </c>
      <c r="C37" s="335">
        <v>1</v>
      </c>
      <c r="D37" s="345" t="s">
        <v>501</v>
      </c>
      <c r="E37" s="345">
        <v>48</v>
      </c>
      <c r="F37" s="346" t="s">
        <v>408</v>
      </c>
      <c r="G37" s="323" t="s">
        <v>497</v>
      </c>
      <c r="H37" s="323" t="s">
        <v>488</v>
      </c>
      <c r="I37" s="234" t="s">
        <v>65</v>
      </c>
      <c r="J37" s="235">
        <v>96</v>
      </c>
      <c r="K37" s="347"/>
      <c r="L37" s="347"/>
      <c r="M37" s="347"/>
      <c r="N37" s="348">
        <v>0</v>
      </c>
      <c r="O37" s="349"/>
      <c r="P37" s="348">
        <f>N37*O37</f>
        <v>0</v>
      </c>
      <c r="Q37" s="350">
        <f>N37+P37</f>
        <v>0</v>
      </c>
      <c r="R37" s="351">
        <f>J37*N37</f>
        <v>0</v>
      </c>
      <c r="S37" s="351">
        <f>J37*Q37</f>
        <v>0</v>
      </c>
      <c r="T37" s="352"/>
      <c r="U37" s="353">
        <f>T37*N37</f>
        <v>0</v>
      </c>
    </row>
    <row r="38" spans="1:21" s="313" customFormat="1" ht="25.5" customHeight="1" thickBot="1" x14ac:dyDescent="0.3">
      <c r="A38" s="337" t="s">
        <v>422</v>
      </c>
      <c r="B38" s="338"/>
      <c r="C38" s="339"/>
      <c r="D38" s="339"/>
      <c r="E38" s="339"/>
      <c r="F38" s="339"/>
      <c r="G38" s="339"/>
      <c r="H38" s="339"/>
      <c r="I38" s="340"/>
      <c r="J38" s="280">
        <f>SUM(J37)</f>
        <v>96</v>
      </c>
      <c r="K38" s="600" t="s">
        <v>498</v>
      </c>
      <c r="L38" s="601"/>
      <c r="M38" s="601"/>
      <c r="N38" s="601"/>
      <c r="O38" s="601"/>
      <c r="P38" s="601"/>
      <c r="Q38" s="602"/>
      <c r="R38" s="341">
        <f>SUM(R37:R37)</f>
        <v>0</v>
      </c>
      <c r="S38" s="342"/>
      <c r="T38" s="343"/>
      <c r="U38" s="344"/>
    </row>
    <row r="39" spans="1:21" s="313" customFormat="1" ht="25.5" customHeight="1" thickBot="1" x14ac:dyDescent="0.3">
      <c r="A39" s="337" t="s">
        <v>424</v>
      </c>
      <c r="B39" s="338"/>
      <c r="C39" s="339"/>
      <c r="D39" s="339"/>
      <c r="E39" s="339"/>
      <c r="F39" s="339"/>
      <c r="G39" s="339"/>
      <c r="H39" s="339"/>
      <c r="I39" s="340"/>
      <c r="J39" s="280">
        <f>J38*2</f>
        <v>192</v>
      </c>
      <c r="K39" s="600" t="s">
        <v>499</v>
      </c>
      <c r="L39" s="601"/>
      <c r="M39" s="601"/>
      <c r="N39" s="601"/>
      <c r="O39" s="601"/>
      <c r="P39" s="601"/>
      <c r="Q39" s="602"/>
      <c r="R39" s="341">
        <f>R38*2</f>
        <v>0</v>
      </c>
      <c r="S39" s="342"/>
      <c r="T39" s="343"/>
      <c r="U39" s="344"/>
    </row>
    <row r="40" spans="1:21" ht="12.75" thickBot="1" x14ac:dyDescent="0.25">
      <c r="A40" s="603"/>
      <c r="B40" s="603"/>
      <c r="C40" s="603"/>
      <c r="D40" s="603"/>
      <c r="E40" s="603"/>
      <c r="F40" s="603"/>
      <c r="G40" s="603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</row>
    <row r="41" spans="1:21" ht="20.100000000000001" customHeight="1" thickBot="1" x14ac:dyDescent="0.25">
      <c r="A41" s="596" t="s">
        <v>502</v>
      </c>
      <c r="B41" s="596"/>
      <c r="C41" s="596"/>
      <c r="D41" s="596"/>
      <c r="E41" s="596"/>
      <c r="F41" s="596"/>
      <c r="G41" s="596"/>
      <c r="H41" s="596"/>
      <c r="I41" s="596"/>
      <c r="J41" s="354">
        <f>J38+J31+J19</f>
        <v>3048</v>
      </c>
      <c r="K41" s="597" t="s">
        <v>502</v>
      </c>
      <c r="L41" s="597"/>
      <c r="M41" s="597"/>
      <c r="N41" s="597"/>
      <c r="O41" s="597"/>
      <c r="P41" s="597"/>
      <c r="Q41" s="597"/>
      <c r="R41" s="355">
        <f>R38+R31+R19</f>
        <v>0</v>
      </c>
    </row>
    <row r="42" spans="1:21" ht="20.100000000000001" customHeight="1" thickBot="1" x14ac:dyDescent="0.25">
      <c r="A42" s="596" t="s">
        <v>503</v>
      </c>
      <c r="B42" s="596"/>
      <c r="C42" s="596"/>
      <c r="D42" s="596"/>
      <c r="E42" s="596"/>
      <c r="F42" s="596"/>
      <c r="G42" s="596"/>
      <c r="H42" s="596"/>
      <c r="I42" s="596"/>
      <c r="J42" s="354">
        <f>J39+J32+J20</f>
        <v>6096</v>
      </c>
      <c r="K42" s="597" t="s">
        <v>503</v>
      </c>
      <c r="L42" s="597"/>
      <c r="M42" s="597"/>
      <c r="N42" s="597"/>
      <c r="O42" s="597"/>
      <c r="P42" s="597"/>
      <c r="Q42" s="597"/>
      <c r="R42" s="355">
        <f>R39+R32+R20</f>
        <v>0</v>
      </c>
    </row>
    <row r="45" spans="1:21" s="75" customFormat="1" ht="15" customHeight="1" x14ac:dyDescent="0.2">
      <c r="A45" s="478" t="s">
        <v>18</v>
      </c>
      <c r="B45" s="471" t="str">
        <f>IF('Príloha č. 1'!$B$23="","",'Príloha č. 1'!$B$23)</f>
        <v/>
      </c>
      <c r="C45" s="78"/>
      <c r="D45" s="78"/>
      <c r="E45" s="73"/>
      <c r="F45" s="74"/>
      <c r="G45" s="74"/>
      <c r="H45" s="73"/>
      <c r="I45" s="73"/>
      <c r="J45" s="73"/>
      <c r="K45" s="73"/>
    </row>
    <row r="46" spans="1:21" s="75" customFormat="1" ht="15" customHeight="1" x14ac:dyDescent="0.2">
      <c r="A46" s="478" t="s">
        <v>30</v>
      </c>
      <c r="B46" s="139" t="str">
        <f>IF('Príloha č. 1'!$B$24="","",'Príloha č. 1'!$B$24)</f>
        <v/>
      </c>
      <c r="C46" s="78"/>
      <c r="D46" s="78"/>
      <c r="E46" s="73"/>
      <c r="F46" s="74"/>
      <c r="G46" s="74"/>
      <c r="H46" s="73"/>
      <c r="I46" s="73"/>
      <c r="J46" s="73"/>
      <c r="K46" s="73"/>
    </row>
    <row r="47" spans="1:21" s="78" customFormat="1" x14ac:dyDescent="0.2"/>
    <row r="48" spans="1:21" s="77" customFormat="1" ht="50.1" customHeight="1" x14ac:dyDescent="0.25">
      <c r="A48" s="76"/>
      <c r="B48" s="76"/>
      <c r="F48" s="527" t="s">
        <v>57</v>
      </c>
      <c r="G48" s="527"/>
      <c r="H48" s="527"/>
      <c r="K48" s="76"/>
    </row>
    <row r="49" spans="1:20" s="207" customFormat="1" ht="14.25" x14ac:dyDescent="0.2">
      <c r="A49" s="578" t="s">
        <v>20</v>
      </c>
      <c r="B49" s="578"/>
      <c r="C49" s="296"/>
      <c r="D49" s="297"/>
      <c r="E49" s="298"/>
      <c r="I49" s="208"/>
      <c r="J49" s="209"/>
      <c r="K49" s="208"/>
      <c r="L49" s="208"/>
      <c r="M49" s="208"/>
      <c r="T49" s="208"/>
    </row>
    <row r="50" spans="1:20" s="207" customFormat="1" ht="14.25" x14ac:dyDescent="0.2">
      <c r="A50" s="299"/>
      <c r="B50" s="574" t="s">
        <v>21</v>
      </c>
      <c r="C50" s="574"/>
      <c r="D50" s="297"/>
      <c r="E50" s="298"/>
      <c r="I50" s="208"/>
      <c r="J50" s="209"/>
      <c r="K50" s="208"/>
      <c r="L50" s="208"/>
      <c r="M50" s="208"/>
      <c r="T50" s="208"/>
    </row>
  </sheetData>
  <mergeCells count="25">
    <mergeCell ref="F48:H48"/>
    <mergeCell ref="A49:B49"/>
    <mergeCell ref="B50:C50"/>
    <mergeCell ref="K32:Q32"/>
    <mergeCell ref="A1:B1"/>
    <mergeCell ref="A2:K2"/>
    <mergeCell ref="A3:U3"/>
    <mergeCell ref="A4:B4"/>
    <mergeCell ref="A5:D5"/>
    <mergeCell ref="B7:C7"/>
    <mergeCell ref="D7:K7"/>
    <mergeCell ref="K19:Q19"/>
    <mergeCell ref="K20:Q20"/>
    <mergeCell ref="B22:C22"/>
    <mergeCell ref="D22:K22"/>
    <mergeCell ref="K31:Q31"/>
    <mergeCell ref="A42:I42"/>
    <mergeCell ref="K42:Q42"/>
    <mergeCell ref="B34:C34"/>
    <mergeCell ref="D34:K34"/>
    <mergeCell ref="K38:Q38"/>
    <mergeCell ref="K39:Q39"/>
    <mergeCell ref="A40:U40"/>
    <mergeCell ref="A41:I41"/>
    <mergeCell ref="K41:Q41"/>
  </mergeCells>
  <conditionalFormatting sqref="B46">
    <cfRule type="containsBlanks" dxfId="7" priority="1">
      <formula>LEN(TRIM(B46))=0</formula>
    </cfRule>
  </conditionalFormatting>
  <conditionalFormatting sqref="B45">
    <cfRule type="containsBlanks" dxfId="6" priority="2">
      <formula>LEN(TRIM(B45))=0</formula>
    </cfRule>
  </conditionalFormatting>
  <pageMargins left="0.59055118110236227" right="0.59055118110236227" top="0.78740157480314965" bottom="0.19685039370078741" header="0.31496062992125984" footer="0.11811023622047245"/>
  <pageSetup paperSize="9" scale="48" fitToHeight="0" orientation="landscape" r:id="rId1"/>
  <headerFooter>
    <oddHeader>&amp;L&amp;"Arial,Tučné"&amp;10Príloha č. 7 &amp;"Arial,Normálne"(Príloha č. 2 k RD)&amp;"Arial,Tučné"
Ponukový list - Sortiment ponúkaného tovaru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U37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306" customWidth="1"/>
    <col min="2" max="2" width="25.7109375" style="306" customWidth="1"/>
    <col min="3" max="5" width="7.7109375" style="306" customWidth="1"/>
    <col min="6" max="6" width="9.5703125" style="306" customWidth="1"/>
    <col min="7" max="7" width="24.85546875" style="306" customWidth="1"/>
    <col min="8" max="8" width="20.7109375" style="306" customWidth="1"/>
    <col min="9" max="9" width="9.140625" style="307" customWidth="1"/>
    <col min="10" max="10" width="14" style="307" customWidth="1"/>
    <col min="11" max="11" width="20.7109375" style="307" customWidth="1"/>
    <col min="12" max="12" width="10.85546875" style="307" customWidth="1"/>
    <col min="13" max="13" width="12.85546875" style="307" customWidth="1"/>
    <col min="14" max="17" width="10.7109375" style="306" customWidth="1"/>
    <col min="18" max="19" width="15.7109375" style="306" customWidth="1"/>
    <col min="20" max="20" width="8.7109375" style="307" customWidth="1"/>
    <col min="21" max="21" width="10.7109375" style="306" customWidth="1"/>
    <col min="22" max="16384" width="9.140625" style="306"/>
  </cols>
  <sheetData>
    <row r="1" spans="1:21" ht="15" customHeight="1" x14ac:dyDescent="0.2">
      <c r="A1" s="604" t="s">
        <v>6</v>
      </c>
      <c r="B1" s="604"/>
    </row>
    <row r="2" spans="1:21" ht="15" customHeight="1" x14ac:dyDescent="0.2">
      <c r="A2" s="605" t="str">
        <f>'Príloha č. 1'!A2:D2</f>
        <v>CHIRURGICKÝ ŠIJACÍ MATERIÁL PRE POTREBY KLINIKY SRDCOVEJ CHIRURGIE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</row>
    <row r="3" spans="1:21" s="308" customFormat="1" ht="24.75" customHeight="1" x14ac:dyDescent="0.25">
      <c r="A3" s="606" t="s">
        <v>380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</row>
    <row r="4" spans="1:21" s="309" customFormat="1" ht="15" customHeight="1" x14ac:dyDescent="0.2">
      <c r="A4" s="595" t="s">
        <v>504</v>
      </c>
      <c r="B4" s="595"/>
      <c r="C4" s="211"/>
      <c r="D4" s="211"/>
      <c r="I4" s="310"/>
      <c r="J4" s="310"/>
      <c r="K4" s="310"/>
      <c r="L4" s="310"/>
      <c r="M4" s="310"/>
      <c r="T4" s="310"/>
    </row>
    <row r="5" spans="1:21" s="309" customFormat="1" ht="15" customHeight="1" x14ac:dyDescent="0.25">
      <c r="A5" s="571" t="s">
        <v>505</v>
      </c>
      <c r="B5" s="571"/>
      <c r="C5" s="571"/>
      <c r="D5" s="571"/>
      <c r="I5" s="310"/>
      <c r="J5" s="310"/>
      <c r="K5" s="310"/>
      <c r="L5" s="310"/>
      <c r="M5" s="310"/>
      <c r="T5" s="310"/>
    </row>
    <row r="6" spans="1:21" ht="15" customHeight="1" x14ac:dyDescent="0.2"/>
    <row r="7" spans="1:21" s="313" customFormat="1" ht="20.100000000000001" customHeight="1" thickBot="1" x14ac:dyDescent="0.3">
      <c r="A7" s="311" t="s">
        <v>0</v>
      </c>
      <c r="B7" s="598" t="s">
        <v>381</v>
      </c>
      <c r="C7" s="598"/>
      <c r="D7" s="599" t="s">
        <v>472</v>
      </c>
      <c r="E7" s="599"/>
      <c r="F7" s="599"/>
      <c r="G7" s="599"/>
      <c r="H7" s="599"/>
      <c r="I7" s="599"/>
      <c r="J7" s="599"/>
      <c r="K7" s="599"/>
      <c r="L7" s="312"/>
      <c r="M7" s="312"/>
      <c r="T7" s="312"/>
    </row>
    <row r="8" spans="1:21" s="314" customFormat="1" ht="84.95" customHeight="1" x14ac:dyDescent="0.25">
      <c r="A8" s="218" t="s">
        <v>382</v>
      </c>
      <c r="B8" s="219" t="s">
        <v>383</v>
      </c>
      <c r="C8" s="219" t="s">
        <v>384</v>
      </c>
      <c r="D8" s="219" t="s">
        <v>385</v>
      </c>
      <c r="E8" s="219" t="s">
        <v>386</v>
      </c>
      <c r="F8" s="219" t="s">
        <v>387</v>
      </c>
      <c r="G8" s="219" t="s">
        <v>388</v>
      </c>
      <c r="H8" s="219" t="s">
        <v>389</v>
      </c>
      <c r="I8" s="219" t="s">
        <v>390</v>
      </c>
      <c r="J8" s="219" t="s">
        <v>391</v>
      </c>
      <c r="K8" s="220" t="s">
        <v>392</v>
      </c>
      <c r="L8" s="220" t="s">
        <v>393</v>
      </c>
      <c r="M8" s="220" t="s">
        <v>394</v>
      </c>
      <c r="N8" s="220" t="s">
        <v>395</v>
      </c>
      <c r="O8" s="220" t="s">
        <v>396</v>
      </c>
      <c r="P8" s="220" t="s">
        <v>486</v>
      </c>
      <c r="Q8" s="220" t="s">
        <v>398</v>
      </c>
      <c r="R8" s="220" t="s">
        <v>399</v>
      </c>
      <c r="S8" s="220" t="s">
        <v>400</v>
      </c>
      <c r="T8" s="220" t="s">
        <v>401</v>
      </c>
      <c r="U8" s="221" t="s">
        <v>402</v>
      </c>
    </row>
    <row r="9" spans="1:21" s="310" customFormat="1" x14ac:dyDescent="0.25">
      <c r="A9" s="315" t="s">
        <v>0</v>
      </c>
      <c r="B9" s="316" t="s">
        <v>1</v>
      </c>
      <c r="C9" s="316" t="s">
        <v>2</v>
      </c>
      <c r="D9" s="316" t="s">
        <v>3</v>
      </c>
      <c r="E9" s="316" t="s">
        <v>4</v>
      </c>
      <c r="F9" s="316" t="s">
        <v>51</v>
      </c>
      <c r="G9" s="316" t="s">
        <v>59</v>
      </c>
      <c r="H9" s="316" t="s">
        <v>60</v>
      </c>
      <c r="I9" s="316" t="s">
        <v>61</v>
      </c>
      <c r="J9" s="316" t="s">
        <v>62</v>
      </c>
      <c r="K9" s="317" t="s">
        <v>67</v>
      </c>
      <c r="L9" s="318" t="s">
        <v>68</v>
      </c>
      <c r="M9" s="318" t="s">
        <v>70</v>
      </c>
      <c r="N9" s="318" t="s">
        <v>71</v>
      </c>
      <c r="O9" s="318" t="s">
        <v>72</v>
      </c>
      <c r="P9" s="318" t="s">
        <v>73</v>
      </c>
      <c r="Q9" s="318" t="s">
        <v>76</v>
      </c>
      <c r="R9" s="318" t="s">
        <v>403</v>
      </c>
      <c r="S9" s="318" t="s">
        <v>404</v>
      </c>
      <c r="T9" s="318" t="s">
        <v>405</v>
      </c>
      <c r="U9" s="318" t="s">
        <v>406</v>
      </c>
    </row>
    <row r="10" spans="1:21" s="313" customFormat="1" ht="50.1" customHeight="1" x14ac:dyDescent="0.25">
      <c r="A10" s="228">
        <v>1</v>
      </c>
      <c r="B10" s="229" t="s">
        <v>506</v>
      </c>
      <c r="C10" s="319" t="s">
        <v>507</v>
      </c>
      <c r="D10" s="320">
        <v>75</v>
      </c>
      <c r="E10" s="320">
        <v>30</v>
      </c>
      <c r="F10" s="321" t="s">
        <v>418</v>
      </c>
      <c r="G10" s="322" t="s">
        <v>508</v>
      </c>
      <c r="H10" s="323" t="s">
        <v>410</v>
      </c>
      <c r="I10" s="234" t="s">
        <v>65</v>
      </c>
      <c r="J10" s="235">
        <v>24</v>
      </c>
      <c r="K10" s="236"/>
      <c r="L10" s="236"/>
      <c r="M10" s="236"/>
      <c r="N10" s="324">
        <v>0</v>
      </c>
      <c r="O10" s="325"/>
      <c r="P10" s="324">
        <f>N10*O10</f>
        <v>0</v>
      </c>
      <c r="Q10" s="239">
        <f>N10+P10</f>
        <v>0</v>
      </c>
      <c r="R10" s="326">
        <f>J10*N10</f>
        <v>0</v>
      </c>
      <c r="S10" s="326">
        <f>J10*Q10</f>
        <v>0</v>
      </c>
      <c r="T10" s="327"/>
      <c r="U10" s="242">
        <f>T10*N10</f>
        <v>0</v>
      </c>
    </row>
    <row r="11" spans="1:21" s="313" customFormat="1" ht="50.1" customHeight="1" x14ac:dyDescent="0.25">
      <c r="A11" s="228">
        <v>2</v>
      </c>
      <c r="B11" s="229" t="s">
        <v>506</v>
      </c>
      <c r="C11" s="319" t="s">
        <v>509</v>
      </c>
      <c r="D11" s="320">
        <v>75</v>
      </c>
      <c r="E11" s="320">
        <v>30</v>
      </c>
      <c r="F11" s="321" t="s">
        <v>418</v>
      </c>
      <c r="G11" s="322" t="s">
        <v>508</v>
      </c>
      <c r="H11" s="323" t="s">
        <v>410</v>
      </c>
      <c r="I11" s="234" t="s">
        <v>65</v>
      </c>
      <c r="J11" s="235">
        <v>24</v>
      </c>
      <c r="K11" s="244"/>
      <c r="L11" s="244"/>
      <c r="M11" s="244"/>
      <c r="N11" s="328">
        <v>0</v>
      </c>
      <c r="O11" s="329"/>
      <c r="P11" s="328">
        <f>N11*O11</f>
        <v>0</v>
      </c>
      <c r="Q11" s="247">
        <f>N11+P11</f>
        <v>0</v>
      </c>
      <c r="R11" s="330">
        <f>J11*N11</f>
        <v>0</v>
      </c>
      <c r="S11" s="330">
        <f>J11*Q11</f>
        <v>0</v>
      </c>
      <c r="T11" s="331"/>
      <c r="U11" s="249">
        <f>T11*N11</f>
        <v>0</v>
      </c>
    </row>
    <row r="12" spans="1:21" s="313" customFormat="1" ht="50.1" customHeight="1" x14ac:dyDescent="0.25">
      <c r="A12" s="228">
        <v>3</v>
      </c>
      <c r="B12" s="229" t="s">
        <v>506</v>
      </c>
      <c r="C12" s="319" t="s">
        <v>507</v>
      </c>
      <c r="D12" s="320">
        <v>75</v>
      </c>
      <c r="E12" s="320">
        <v>25</v>
      </c>
      <c r="F12" s="321" t="s">
        <v>418</v>
      </c>
      <c r="G12" s="322" t="s">
        <v>508</v>
      </c>
      <c r="H12" s="323" t="s">
        <v>410</v>
      </c>
      <c r="I12" s="234" t="s">
        <v>65</v>
      </c>
      <c r="J12" s="235">
        <v>24</v>
      </c>
      <c r="K12" s="244"/>
      <c r="L12" s="244"/>
      <c r="M12" s="244"/>
      <c r="N12" s="332">
        <v>0</v>
      </c>
      <c r="O12" s="333"/>
      <c r="P12" s="332">
        <f>N12*O12</f>
        <v>0</v>
      </c>
      <c r="Q12" s="253">
        <f>N12+P12</f>
        <v>0</v>
      </c>
      <c r="R12" s="330">
        <f>J12*N12</f>
        <v>0</v>
      </c>
      <c r="S12" s="334">
        <f>J12*Q12</f>
        <v>0</v>
      </c>
      <c r="T12" s="335"/>
      <c r="U12" s="256">
        <f>T12*N12</f>
        <v>0</v>
      </c>
    </row>
    <row r="13" spans="1:21" s="313" customFormat="1" ht="50.1" customHeight="1" x14ac:dyDescent="0.25">
      <c r="A13" s="228">
        <v>4</v>
      </c>
      <c r="B13" s="229" t="s">
        <v>506</v>
      </c>
      <c r="C13" s="336" t="s">
        <v>509</v>
      </c>
      <c r="D13" s="320">
        <v>75</v>
      </c>
      <c r="E13" s="320">
        <v>25</v>
      </c>
      <c r="F13" s="321" t="s">
        <v>418</v>
      </c>
      <c r="G13" s="322" t="s">
        <v>508</v>
      </c>
      <c r="H13" s="323" t="s">
        <v>410</v>
      </c>
      <c r="I13" s="234" t="s">
        <v>65</v>
      </c>
      <c r="J13" s="235">
        <v>816</v>
      </c>
      <c r="K13" s="244"/>
      <c r="L13" s="244"/>
      <c r="M13" s="244"/>
      <c r="N13" s="332">
        <v>0</v>
      </c>
      <c r="O13" s="333"/>
      <c r="P13" s="332">
        <f>N13*O13</f>
        <v>0</v>
      </c>
      <c r="Q13" s="253">
        <f>N13+P13</f>
        <v>0</v>
      </c>
      <c r="R13" s="330">
        <f>J13*N13</f>
        <v>0</v>
      </c>
      <c r="S13" s="334">
        <f>J13*Q13</f>
        <v>0</v>
      </c>
      <c r="T13" s="335"/>
      <c r="U13" s="256">
        <f>T13*N13</f>
        <v>0</v>
      </c>
    </row>
    <row r="14" spans="1:21" s="313" customFormat="1" ht="50.1" customHeight="1" thickBot="1" x14ac:dyDescent="0.3">
      <c r="A14" s="228">
        <v>5</v>
      </c>
      <c r="B14" s="229" t="s">
        <v>506</v>
      </c>
      <c r="C14" s="319" t="s">
        <v>510</v>
      </c>
      <c r="D14" s="320">
        <v>75</v>
      </c>
      <c r="E14" s="320">
        <v>19</v>
      </c>
      <c r="F14" s="321" t="s">
        <v>418</v>
      </c>
      <c r="G14" s="322" t="s">
        <v>508</v>
      </c>
      <c r="H14" s="323" t="s">
        <v>410</v>
      </c>
      <c r="I14" s="234" t="s">
        <v>65</v>
      </c>
      <c r="J14" s="235">
        <v>312</v>
      </c>
      <c r="K14" s="244"/>
      <c r="L14" s="244"/>
      <c r="M14" s="244"/>
      <c r="N14" s="332">
        <v>0</v>
      </c>
      <c r="O14" s="333"/>
      <c r="P14" s="332">
        <f>N14*O14</f>
        <v>0</v>
      </c>
      <c r="Q14" s="253">
        <f>N14+P14</f>
        <v>0</v>
      </c>
      <c r="R14" s="330">
        <f>J14*N14</f>
        <v>0</v>
      </c>
      <c r="S14" s="334">
        <f>J14*Q14</f>
        <v>0</v>
      </c>
      <c r="T14" s="235"/>
      <c r="U14" s="256">
        <f>T14*N14</f>
        <v>0</v>
      </c>
    </row>
    <row r="15" spans="1:21" s="313" customFormat="1" ht="25.5" customHeight="1" thickBot="1" x14ac:dyDescent="0.3">
      <c r="A15" s="337" t="s">
        <v>422</v>
      </c>
      <c r="B15" s="338"/>
      <c r="C15" s="339"/>
      <c r="D15" s="339"/>
      <c r="E15" s="339"/>
      <c r="F15" s="339"/>
      <c r="G15" s="339"/>
      <c r="H15" s="339"/>
      <c r="I15" s="340"/>
      <c r="J15" s="280">
        <f>SUM(J10:J14)</f>
        <v>1200</v>
      </c>
      <c r="K15" s="600" t="s">
        <v>423</v>
      </c>
      <c r="L15" s="601"/>
      <c r="M15" s="601"/>
      <c r="N15" s="601"/>
      <c r="O15" s="601"/>
      <c r="P15" s="601"/>
      <c r="Q15" s="602"/>
      <c r="R15" s="341">
        <f>SUM(R10:R14)</f>
        <v>0</v>
      </c>
      <c r="S15" s="342"/>
      <c r="T15" s="343"/>
      <c r="U15" s="356"/>
    </row>
    <row r="16" spans="1:21" s="313" customFormat="1" ht="25.5" customHeight="1" thickBot="1" x14ac:dyDescent="0.3">
      <c r="A16" s="337" t="s">
        <v>436</v>
      </c>
      <c r="B16" s="338"/>
      <c r="C16" s="339"/>
      <c r="D16" s="339"/>
      <c r="E16" s="339"/>
      <c r="F16" s="339"/>
      <c r="G16" s="339"/>
      <c r="H16" s="339"/>
      <c r="I16" s="340"/>
      <c r="J16" s="280">
        <f>J15*2</f>
        <v>2400</v>
      </c>
      <c r="K16" s="600" t="s">
        <v>425</v>
      </c>
      <c r="L16" s="601"/>
      <c r="M16" s="601"/>
      <c r="N16" s="601"/>
      <c r="O16" s="601"/>
      <c r="P16" s="601"/>
      <c r="Q16" s="602"/>
      <c r="R16" s="341">
        <f>R15*2</f>
        <v>0</v>
      </c>
      <c r="S16" s="342"/>
      <c r="T16" s="343"/>
      <c r="U16" s="356"/>
    </row>
    <row r="18" spans="1:21" s="313" customFormat="1" ht="20.100000000000001" customHeight="1" thickBot="1" x14ac:dyDescent="0.3">
      <c r="A18" s="311" t="s">
        <v>1</v>
      </c>
      <c r="B18" s="598" t="s">
        <v>426</v>
      </c>
      <c r="C18" s="598"/>
      <c r="D18" s="599" t="s">
        <v>473</v>
      </c>
      <c r="E18" s="599"/>
      <c r="F18" s="599"/>
      <c r="G18" s="599"/>
      <c r="H18" s="599"/>
      <c r="I18" s="599"/>
      <c r="J18" s="599"/>
      <c r="K18" s="599"/>
      <c r="L18" s="312"/>
      <c r="M18" s="312"/>
      <c r="T18" s="312"/>
    </row>
    <row r="19" spans="1:21" s="314" customFormat="1" ht="84.95" customHeight="1" x14ac:dyDescent="0.25">
      <c r="A19" s="218" t="s">
        <v>382</v>
      </c>
      <c r="B19" s="219" t="s">
        <v>383</v>
      </c>
      <c r="C19" s="219" t="s">
        <v>384</v>
      </c>
      <c r="D19" s="219" t="s">
        <v>385</v>
      </c>
      <c r="E19" s="219" t="s">
        <v>386</v>
      </c>
      <c r="F19" s="219" t="s">
        <v>387</v>
      </c>
      <c r="G19" s="219" t="s">
        <v>388</v>
      </c>
      <c r="H19" s="219" t="s">
        <v>389</v>
      </c>
      <c r="I19" s="219" t="s">
        <v>390</v>
      </c>
      <c r="J19" s="219" t="s">
        <v>391</v>
      </c>
      <c r="K19" s="220" t="s">
        <v>392</v>
      </c>
      <c r="L19" s="220" t="s">
        <v>393</v>
      </c>
      <c r="M19" s="220" t="s">
        <v>394</v>
      </c>
      <c r="N19" s="220" t="s">
        <v>395</v>
      </c>
      <c r="O19" s="220" t="s">
        <v>396</v>
      </c>
      <c r="P19" s="220" t="s">
        <v>486</v>
      </c>
      <c r="Q19" s="220" t="s">
        <v>398</v>
      </c>
      <c r="R19" s="220" t="s">
        <v>445</v>
      </c>
      <c r="S19" s="220" t="s">
        <v>400</v>
      </c>
      <c r="T19" s="220" t="s">
        <v>401</v>
      </c>
      <c r="U19" s="221" t="s">
        <v>402</v>
      </c>
    </row>
    <row r="20" spans="1:21" s="310" customFormat="1" x14ac:dyDescent="0.25">
      <c r="A20" s="315" t="s">
        <v>0</v>
      </c>
      <c r="B20" s="316" t="s">
        <v>1</v>
      </c>
      <c r="C20" s="316" t="s">
        <v>2</v>
      </c>
      <c r="D20" s="316" t="s">
        <v>3</v>
      </c>
      <c r="E20" s="316" t="s">
        <v>4</v>
      </c>
      <c r="F20" s="316" t="s">
        <v>51</v>
      </c>
      <c r="G20" s="316" t="s">
        <v>59</v>
      </c>
      <c r="H20" s="316" t="s">
        <v>60</v>
      </c>
      <c r="I20" s="316" t="s">
        <v>61</v>
      </c>
      <c r="J20" s="316" t="s">
        <v>62</v>
      </c>
      <c r="K20" s="317" t="s">
        <v>67</v>
      </c>
      <c r="L20" s="318" t="s">
        <v>68</v>
      </c>
      <c r="M20" s="318" t="s">
        <v>70</v>
      </c>
      <c r="N20" s="318" t="s">
        <v>71</v>
      </c>
      <c r="O20" s="318" t="s">
        <v>72</v>
      </c>
      <c r="P20" s="318" t="s">
        <v>73</v>
      </c>
      <c r="Q20" s="318" t="s">
        <v>76</v>
      </c>
      <c r="R20" s="318" t="s">
        <v>403</v>
      </c>
      <c r="S20" s="318" t="s">
        <v>404</v>
      </c>
      <c r="T20" s="318" t="s">
        <v>405</v>
      </c>
      <c r="U20" s="318" t="s">
        <v>406</v>
      </c>
    </row>
    <row r="21" spans="1:21" s="313" customFormat="1" ht="39.950000000000003" customHeight="1" x14ac:dyDescent="0.25">
      <c r="A21" s="228" t="s">
        <v>0</v>
      </c>
      <c r="B21" s="229" t="s">
        <v>511</v>
      </c>
      <c r="C21" s="319">
        <v>0</v>
      </c>
      <c r="D21" s="320">
        <v>75</v>
      </c>
      <c r="E21" s="320">
        <v>30</v>
      </c>
      <c r="F21" s="321" t="s">
        <v>418</v>
      </c>
      <c r="G21" s="322" t="s">
        <v>508</v>
      </c>
      <c r="H21" s="323" t="s">
        <v>488</v>
      </c>
      <c r="I21" s="234" t="s">
        <v>65</v>
      </c>
      <c r="J21" s="235">
        <v>24100</v>
      </c>
      <c r="K21" s="236"/>
      <c r="L21" s="236"/>
      <c r="M21" s="236"/>
      <c r="N21" s="324">
        <v>0</v>
      </c>
      <c r="O21" s="325"/>
      <c r="P21" s="324">
        <f>N21*O21</f>
        <v>0</v>
      </c>
      <c r="Q21" s="239">
        <f>N21+P21</f>
        <v>0</v>
      </c>
      <c r="R21" s="326">
        <f>J21*N21</f>
        <v>0</v>
      </c>
      <c r="S21" s="326">
        <f>J21*Q21</f>
        <v>0</v>
      </c>
      <c r="T21" s="327"/>
      <c r="U21" s="242">
        <f>T21*N21</f>
        <v>0</v>
      </c>
    </row>
    <row r="22" spans="1:21" s="313" customFormat="1" ht="39.950000000000003" customHeight="1" x14ac:dyDescent="0.25">
      <c r="A22" s="228" t="s">
        <v>1</v>
      </c>
      <c r="B22" s="229" t="s">
        <v>511</v>
      </c>
      <c r="C22" s="319">
        <v>1</v>
      </c>
      <c r="D22" s="320" t="s">
        <v>512</v>
      </c>
      <c r="E22" s="320" t="s">
        <v>513</v>
      </c>
      <c r="F22" s="321"/>
      <c r="G22" s="322"/>
      <c r="H22" s="323" t="s">
        <v>488</v>
      </c>
      <c r="I22" s="234" t="s">
        <v>65</v>
      </c>
      <c r="J22" s="235">
        <v>24</v>
      </c>
      <c r="K22" s="244"/>
      <c r="L22" s="244"/>
      <c r="M22" s="244"/>
      <c r="N22" s="328">
        <v>0</v>
      </c>
      <c r="O22" s="329"/>
      <c r="P22" s="328">
        <f>N22*O22</f>
        <v>0</v>
      </c>
      <c r="Q22" s="247">
        <f>N22+P22</f>
        <v>0</v>
      </c>
      <c r="R22" s="330">
        <f>J22*N22</f>
        <v>0</v>
      </c>
      <c r="S22" s="330">
        <f>J22*Q22</f>
        <v>0</v>
      </c>
      <c r="T22" s="335"/>
      <c r="U22" s="249">
        <f>T22*N22</f>
        <v>0</v>
      </c>
    </row>
    <row r="23" spans="1:21" s="313" customFormat="1" ht="39.950000000000003" customHeight="1" x14ac:dyDescent="0.25">
      <c r="A23" s="228" t="s">
        <v>2</v>
      </c>
      <c r="B23" s="229" t="s">
        <v>511</v>
      </c>
      <c r="C23" s="319">
        <v>0</v>
      </c>
      <c r="D23" s="320" t="s">
        <v>512</v>
      </c>
      <c r="E23" s="320" t="s">
        <v>513</v>
      </c>
      <c r="F23" s="321"/>
      <c r="G23" s="322"/>
      <c r="H23" s="323" t="s">
        <v>488</v>
      </c>
      <c r="I23" s="234" t="s">
        <v>65</v>
      </c>
      <c r="J23" s="235">
        <v>24</v>
      </c>
      <c r="K23" s="244"/>
      <c r="L23" s="244"/>
      <c r="M23" s="244"/>
      <c r="N23" s="328">
        <v>0</v>
      </c>
      <c r="O23" s="329"/>
      <c r="P23" s="328">
        <f>N23*O23</f>
        <v>0</v>
      </c>
      <c r="Q23" s="247">
        <f>N23+P23</f>
        <v>0</v>
      </c>
      <c r="R23" s="330">
        <f>J23*N23</f>
        <v>0</v>
      </c>
      <c r="S23" s="330">
        <f>J23*Q23</f>
        <v>0</v>
      </c>
      <c r="T23" s="335"/>
      <c r="U23" s="249">
        <f>T23*N23</f>
        <v>0</v>
      </c>
    </row>
    <row r="24" spans="1:21" s="313" customFormat="1" ht="39.950000000000003" customHeight="1" thickBot="1" x14ac:dyDescent="0.3">
      <c r="A24" s="228" t="s">
        <v>3</v>
      </c>
      <c r="B24" s="229" t="s">
        <v>511</v>
      </c>
      <c r="C24" s="319" t="s">
        <v>413</v>
      </c>
      <c r="D24" s="320" t="s">
        <v>514</v>
      </c>
      <c r="E24" s="320" t="s">
        <v>513</v>
      </c>
      <c r="F24" s="321"/>
      <c r="G24" s="322"/>
      <c r="H24" s="323" t="s">
        <v>488</v>
      </c>
      <c r="I24" s="234" t="s">
        <v>65</v>
      </c>
      <c r="J24" s="235">
        <v>24</v>
      </c>
      <c r="K24" s="244"/>
      <c r="L24" s="244"/>
      <c r="M24" s="244"/>
      <c r="N24" s="328">
        <v>0</v>
      </c>
      <c r="O24" s="329"/>
      <c r="P24" s="328">
        <f>N24*O24</f>
        <v>0</v>
      </c>
      <c r="Q24" s="247">
        <f>N24+P24</f>
        <v>0</v>
      </c>
      <c r="R24" s="330">
        <f>J24*N24</f>
        <v>0</v>
      </c>
      <c r="S24" s="330">
        <f>J24*Q24</f>
        <v>0</v>
      </c>
      <c r="T24" s="331"/>
      <c r="U24" s="249">
        <f>T24*N24</f>
        <v>0</v>
      </c>
    </row>
    <row r="25" spans="1:21" s="313" customFormat="1" ht="25.5" customHeight="1" thickBot="1" x14ac:dyDescent="0.3">
      <c r="A25" s="337" t="s">
        <v>422</v>
      </c>
      <c r="B25" s="338"/>
      <c r="C25" s="339"/>
      <c r="D25" s="339"/>
      <c r="E25" s="339"/>
      <c r="F25" s="339"/>
      <c r="G25" s="339"/>
      <c r="H25" s="339"/>
      <c r="I25" s="340"/>
      <c r="J25" s="280">
        <f>SUM(J21:J24)</f>
        <v>24172</v>
      </c>
      <c r="K25" s="600" t="s">
        <v>423</v>
      </c>
      <c r="L25" s="601"/>
      <c r="M25" s="601"/>
      <c r="N25" s="601"/>
      <c r="O25" s="601"/>
      <c r="P25" s="601"/>
      <c r="Q25" s="602"/>
      <c r="R25" s="341">
        <f>SUM(R21:R24)</f>
        <v>0</v>
      </c>
      <c r="S25" s="342"/>
      <c r="T25" s="343"/>
      <c r="U25" s="356"/>
    </row>
    <row r="26" spans="1:21" s="313" customFormat="1" ht="25.5" customHeight="1" thickBot="1" x14ac:dyDescent="0.3">
      <c r="A26" s="337" t="s">
        <v>436</v>
      </c>
      <c r="B26" s="338"/>
      <c r="C26" s="339"/>
      <c r="D26" s="339"/>
      <c r="E26" s="339"/>
      <c r="F26" s="339"/>
      <c r="G26" s="339"/>
      <c r="H26" s="339"/>
      <c r="I26" s="340"/>
      <c r="J26" s="280">
        <f>J25*2</f>
        <v>48344</v>
      </c>
      <c r="K26" s="600" t="s">
        <v>425</v>
      </c>
      <c r="L26" s="601"/>
      <c r="M26" s="601"/>
      <c r="N26" s="601"/>
      <c r="O26" s="601"/>
      <c r="P26" s="601"/>
      <c r="Q26" s="602"/>
      <c r="R26" s="341">
        <f>R25*2</f>
        <v>0</v>
      </c>
      <c r="S26" s="342"/>
      <c r="T26" s="343"/>
      <c r="U26" s="356"/>
    </row>
    <row r="27" spans="1:21" ht="12.75" thickBot="1" x14ac:dyDescent="0.25">
      <c r="A27" s="603"/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</row>
    <row r="28" spans="1:21" ht="20.100000000000001" customHeight="1" thickBot="1" x14ac:dyDescent="0.25">
      <c r="A28" s="596" t="s">
        <v>515</v>
      </c>
      <c r="B28" s="596"/>
      <c r="C28" s="596"/>
      <c r="D28" s="596"/>
      <c r="E28" s="596"/>
      <c r="F28" s="596"/>
      <c r="G28" s="596"/>
      <c r="H28" s="596"/>
      <c r="I28" s="596"/>
      <c r="J28" s="354">
        <f>J25+J15</f>
        <v>25372</v>
      </c>
      <c r="K28" s="597" t="s">
        <v>515</v>
      </c>
      <c r="L28" s="597"/>
      <c r="M28" s="597"/>
      <c r="N28" s="597"/>
      <c r="O28" s="597"/>
      <c r="P28" s="597"/>
      <c r="Q28" s="597"/>
      <c r="R28" s="355">
        <f>R25+R15</f>
        <v>0</v>
      </c>
    </row>
    <row r="29" spans="1:21" ht="20.100000000000001" customHeight="1" thickBot="1" x14ac:dyDescent="0.25">
      <c r="A29" s="596" t="s">
        <v>516</v>
      </c>
      <c r="B29" s="596"/>
      <c r="C29" s="596"/>
      <c r="D29" s="596"/>
      <c r="E29" s="596"/>
      <c r="F29" s="596"/>
      <c r="G29" s="596"/>
      <c r="H29" s="596"/>
      <c r="I29" s="596"/>
      <c r="J29" s="354">
        <f>J26+J16</f>
        <v>50744</v>
      </c>
      <c r="K29" s="597" t="s">
        <v>516</v>
      </c>
      <c r="L29" s="597"/>
      <c r="M29" s="597"/>
      <c r="N29" s="597"/>
      <c r="O29" s="597"/>
      <c r="P29" s="597"/>
      <c r="Q29" s="597"/>
      <c r="R29" s="355">
        <f>R26+R16</f>
        <v>0</v>
      </c>
    </row>
    <row r="32" spans="1:21" s="75" customFormat="1" ht="15" customHeight="1" x14ac:dyDescent="0.2">
      <c r="A32" s="478" t="s">
        <v>18</v>
      </c>
      <c r="B32" s="471" t="str">
        <f>IF('Príloha č. 1'!$B$23="","",'Príloha č. 1'!$B$23)</f>
        <v/>
      </c>
      <c r="C32" s="78"/>
      <c r="D32" s="78"/>
      <c r="E32" s="73"/>
      <c r="F32" s="74"/>
      <c r="G32" s="74"/>
      <c r="H32" s="73"/>
      <c r="I32" s="73"/>
      <c r="J32" s="73"/>
      <c r="K32" s="73"/>
    </row>
    <row r="33" spans="1:20" s="75" customFormat="1" ht="15" customHeight="1" x14ac:dyDescent="0.2">
      <c r="A33" s="478" t="s">
        <v>30</v>
      </c>
      <c r="B33" s="139" t="str">
        <f>IF('Príloha č. 1'!$B$24="","",'Príloha č. 1'!$B$24)</f>
        <v/>
      </c>
      <c r="C33" s="78"/>
      <c r="D33" s="78"/>
      <c r="E33" s="73"/>
      <c r="F33" s="74"/>
      <c r="G33" s="74"/>
      <c r="H33" s="73"/>
      <c r="I33" s="73"/>
      <c r="J33" s="73"/>
      <c r="K33" s="73"/>
    </row>
    <row r="34" spans="1:20" s="78" customFormat="1" x14ac:dyDescent="0.2"/>
    <row r="35" spans="1:20" s="77" customFormat="1" ht="50.1" customHeight="1" x14ac:dyDescent="0.25">
      <c r="A35" s="76"/>
      <c r="B35" s="76"/>
      <c r="F35" s="527" t="s">
        <v>57</v>
      </c>
      <c r="G35" s="527"/>
      <c r="H35" s="527"/>
      <c r="K35" s="76"/>
    </row>
    <row r="36" spans="1:20" s="207" customFormat="1" ht="14.25" x14ac:dyDescent="0.2">
      <c r="A36" s="578" t="s">
        <v>20</v>
      </c>
      <c r="B36" s="578"/>
      <c r="C36" s="296"/>
      <c r="D36" s="297"/>
      <c r="E36" s="298"/>
      <c r="I36" s="208"/>
      <c r="J36" s="209"/>
      <c r="K36" s="208"/>
      <c r="L36" s="208"/>
      <c r="M36" s="208"/>
      <c r="T36" s="208"/>
    </row>
    <row r="37" spans="1:20" s="207" customFormat="1" ht="14.25" x14ac:dyDescent="0.2">
      <c r="A37" s="299"/>
      <c r="B37" s="574" t="s">
        <v>21</v>
      </c>
      <c r="C37" s="574"/>
      <c r="D37" s="297"/>
      <c r="E37" s="298"/>
      <c r="I37" s="208"/>
      <c r="J37" s="209"/>
      <c r="K37" s="208"/>
      <c r="L37" s="208"/>
      <c r="M37" s="208"/>
      <c r="T37" s="208"/>
    </row>
  </sheetData>
  <mergeCells count="21">
    <mergeCell ref="F35:H35"/>
    <mergeCell ref="A36:B36"/>
    <mergeCell ref="B37:C37"/>
    <mergeCell ref="K26:Q26"/>
    <mergeCell ref="A1:B1"/>
    <mergeCell ref="A2:K2"/>
    <mergeCell ref="A3:U3"/>
    <mergeCell ref="A4:B4"/>
    <mergeCell ref="A5:D5"/>
    <mergeCell ref="B7:C7"/>
    <mergeCell ref="D7:K7"/>
    <mergeCell ref="K15:Q15"/>
    <mergeCell ref="K16:Q16"/>
    <mergeCell ref="B18:C18"/>
    <mergeCell ref="D18:K18"/>
    <mergeCell ref="K25:Q25"/>
    <mergeCell ref="A27:U27"/>
    <mergeCell ref="A28:I28"/>
    <mergeCell ref="K28:Q28"/>
    <mergeCell ref="A29:I29"/>
    <mergeCell ref="K29:Q29"/>
  </mergeCells>
  <conditionalFormatting sqref="B33">
    <cfRule type="containsBlanks" dxfId="5" priority="1">
      <formula>LEN(TRIM(B33))=0</formula>
    </cfRule>
  </conditionalFormatting>
  <conditionalFormatting sqref="B32">
    <cfRule type="containsBlanks" dxfId="4" priority="2">
      <formula>LEN(TRIM(B32))=0</formula>
    </cfRule>
  </conditionalFormatting>
  <pageMargins left="0.59055118110236227" right="0.59055118110236227" top="0.59055118110236227" bottom="0" header="0.31496062992125984" footer="0.11811023622047245"/>
  <pageSetup paperSize="9" scale="49" fitToHeight="0" orientation="landscape" r:id="rId1"/>
  <headerFooter>
    <oddHeader>&amp;L&amp;"Arial,Tučné"&amp;10Príloha č. 7 &amp;"Arial,Normálne"(Príloha č. 2 k RD)&amp;"Arial,Tučné"
Ponukový list - Sortiment ponúkaného tovaru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97D3"/>
    <pageSetUpPr fitToPage="1"/>
  </sheetPr>
  <dimension ref="A1:T65"/>
  <sheetViews>
    <sheetView showGridLines="0" zoomScaleNormal="100" workbookViewId="0">
      <selection sqref="A1:B1"/>
    </sheetView>
  </sheetViews>
  <sheetFormatPr defaultColWidth="13.42578125" defaultRowHeight="12" x14ac:dyDescent="0.2"/>
  <cols>
    <col min="1" max="1" width="5.28515625" style="306" customWidth="1"/>
    <col min="2" max="2" width="28.140625" style="306" customWidth="1"/>
    <col min="3" max="5" width="7.7109375" style="306" customWidth="1"/>
    <col min="6" max="6" width="9.42578125" style="306" customWidth="1"/>
    <col min="7" max="7" width="30.7109375" style="306" customWidth="1"/>
    <col min="8" max="8" width="9" style="307" customWidth="1"/>
    <col min="9" max="9" width="15.28515625" style="307" customWidth="1"/>
    <col min="10" max="10" width="20.7109375" style="307" customWidth="1"/>
    <col min="11" max="11" width="11.42578125" style="307" customWidth="1"/>
    <col min="12" max="12" width="13" style="307" customWidth="1"/>
    <col min="13" max="13" width="11.85546875" style="306" customWidth="1"/>
    <col min="14" max="15" width="10.7109375" style="306" customWidth="1"/>
    <col min="16" max="16" width="11.5703125" style="306" customWidth="1"/>
    <col min="17" max="18" width="15.7109375" style="306" customWidth="1"/>
    <col min="19" max="19" width="8.7109375" style="307" customWidth="1"/>
    <col min="20" max="20" width="12.140625" style="306" customWidth="1"/>
    <col min="21" max="16384" width="13.42578125" style="306"/>
  </cols>
  <sheetData>
    <row r="1" spans="1:20" ht="15" customHeight="1" x14ac:dyDescent="0.2">
      <c r="A1" s="604" t="s">
        <v>6</v>
      </c>
      <c r="B1" s="604"/>
    </row>
    <row r="2" spans="1:20" ht="15" customHeight="1" x14ac:dyDescent="0.2">
      <c r="A2" s="605" t="str">
        <f>'Príloha č. 1'!A2:D2</f>
        <v>CHIRURGICKÝ ŠIJACÍ MATERIÁL PRE POTREBY KLINIKY SRDCOVEJ CHIRURGIE</v>
      </c>
      <c r="B2" s="605"/>
      <c r="C2" s="605"/>
      <c r="D2" s="605"/>
      <c r="E2" s="605"/>
      <c r="F2" s="605"/>
      <c r="G2" s="605"/>
      <c r="H2" s="605"/>
      <c r="I2" s="605"/>
      <c r="J2" s="605"/>
    </row>
    <row r="3" spans="1:20" s="308" customFormat="1" ht="28.5" customHeight="1" x14ac:dyDescent="0.25">
      <c r="A3" s="606" t="s">
        <v>380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</row>
    <row r="4" spans="1:20" s="309" customFormat="1" ht="15" customHeight="1" x14ac:dyDescent="0.2">
      <c r="A4" s="622" t="s">
        <v>517</v>
      </c>
      <c r="B4" s="622"/>
      <c r="C4" s="357"/>
      <c r="D4" s="357"/>
      <c r="H4" s="310"/>
      <c r="I4" s="310"/>
      <c r="J4" s="310"/>
      <c r="K4" s="310"/>
      <c r="L4" s="310"/>
      <c r="S4" s="310"/>
    </row>
    <row r="5" spans="1:20" s="309" customFormat="1" ht="15" customHeight="1" x14ac:dyDescent="0.25">
      <c r="A5" s="623" t="s">
        <v>518</v>
      </c>
      <c r="B5" s="623"/>
      <c r="C5" s="623"/>
      <c r="D5" s="623"/>
      <c r="H5" s="310"/>
      <c r="I5" s="310"/>
      <c r="J5" s="310"/>
      <c r="K5" s="310"/>
      <c r="L5" s="310"/>
      <c r="S5" s="310"/>
    </row>
    <row r="6" spans="1:20" ht="15" customHeight="1" x14ac:dyDescent="0.2"/>
    <row r="7" spans="1:20" s="360" customFormat="1" ht="20.100000000000001" customHeight="1" thickBot="1" x14ac:dyDescent="0.3">
      <c r="A7" s="358" t="s">
        <v>0</v>
      </c>
      <c r="B7" s="618" t="s">
        <v>381</v>
      </c>
      <c r="C7" s="618"/>
      <c r="D7" s="619" t="s">
        <v>475</v>
      </c>
      <c r="E7" s="620"/>
      <c r="F7" s="620"/>
      <c r="G7" s="620"/>
      <c r="H7" s="620"/>
      <c r="I7" s="620"/>
      <c r="J7" s="620"/>
      <c r="K7" s="359"/>
      <c r="L7" s="359"/>
      <c r="S7" s="359"/>
    </row>
    <row r="8" spans="1:20" s="314" customFormat="1" ht="84.95" customHeight="1" x14ac:dyDescent="0.25">
      <c r="A8" s="218" t="s">
        <v>382</v>
      </c>
      <c r="B8" s="219" t="s">
        <v>383</v>
      </c>
      <c r="C8" s="219" t="s">
        <v>384</v>
      </c>
      <c r="D8" s="219" t="s">
        <v>385</v>
      </c>
      <c r="E8" s="219" t="s">
        <v>386</v>
      </c>
      <c r="F8" s="219" t="s">
        <v>387</v>
      </c>
      <c r="G8" s="219" t="s">
        <v>388</v>
      </c>
      <c r="H8" s="219" t="s">
        <v>390</v>
      </c>
      <c r="I8" s="219" t="s">
        <v>391</v>
      </c>
      <c r="J8" s="220" t="s">
        <v>392</v>
      </c>
      <c r="K8" s="220" t="s">
        <v>393</v>
      </c>
      <c r="L8" s="220" t="s">
        <v>394</v>
      </c>
      <c r="M8" s="220" t="s">
        <v>395</v>
      </c>
      <c r="N8" s="220" t="s">
        <v>396</v>
      </c>
      <c r="O8" s="220" t="s">
        <v>486</v>
      </c>
      <c r="P8" s="220" t="s">
        <v>398</v>
      </c>
      <c r="Q8" s="220" t="s">
        <v>519</v>
      </c>
      <c r="R8" s="220" t="s">
        <v>400</v>
      </c>
      <c r="S8" s="220" t="s">
        <v>401</v>
      </c>
      <c r="T8" s="221" t="s">
        <v>402</v>
      </c>
    </row>
    <row r="9" spans="1:20" s="310" customFormat="1" x14ac:dyDescent="0.25">
      <c r="A9" s="315" t="s">
        <v>0</v>
      </c>
      <c r="B9" s="316" t="s">
        <v>1</v>
      </c>
      <c r="C9" s="316" t="s">
        <v>2</v>
      </c>
      <c r="D9" s="316" t="s">
        <v>3</v>
      </c>
      <c r="E9" s="316" t="s">
        <v>4</v>
      </c>
      <c r="F9" s="316" t="s">
        <v>51</v>
      </c>
      <c r="G9" s="316" t="s">
        <v>59</v>
      </c>
      <c r="H9" s="316" t="s">
        <v>61</v>
      </c>
      <c r="I9" s="361" t="s">
        <v>62</v>
      </c>
      <c r="J9" s="318" t="s">
        <v>67</v>
      </c>
      <c r="K9" s="318" t="s">
        <v>68</v>
      </c>
      <c r="L9" s="318" t="s">
        <v>70</v>
      </c>
      <c r="M9" s="318" t="s">
        <v>71</v>
      </c>
      <c r="N9" s="318" t="s">
        <v>72</v>
      </c>
      <c r="O9" s="318" t="s">
        <v>73</v>
      </c>
      <c r="P9" s="318" t="s">
        <v>76</v>
      </c>
      <c r="Q9" s="318" t="s">
        <v>403</v>
      </c>
      <c r="R9" s="318" t="s">
        <v>404</v>
      </c>
      <c r="S9" s="318" t="s">
        <v>405</v>
      </c>
      <c r="T9" s="318" t="s">
        <v>406</v>
      </c>
    </row>
    <row r="10" spans="1:20" s="313" customFormat="1" ht="35.1" customHeight="1" thickBot="1" x14ac:dyDescent="0.3">
      <c r="A10" s="228">
        <v>1</v>
      </c>
      <c r="B10" s="229" t="s">
        <v>520</v>
      </c>
      <c r="C10" s="319">
        <v>0</v>
      </c>
      <c r="D10" s="320">
        <v>90</v>
      </c>
      <c r="E10" s="320">
        <v>36</v>
      </c>
      <c r="F10" s="321">
        <v>0.5</v>
      </c>
      <c r="G10" s="322" t="s">
        <v>521</v>
      </c>
      <c r="H10" s="234" t="s">
        <v>65</v>
      </c>
      <c r="I10" s="235">
        <v>1080</v>
      </c>
      <c r="J10" s="362"/>
      <c r="K10" s="362"/>
      <c r="L10" s="362"/>
      <c r="M10" s="332">
        <v>0</v>
      </c>
      <c r="N10" s="333"/>
      <c r="O10" s="332">
        <f>M10*N10</f>
        <v>0</v>
      </c>
      <c r="P10" s="253">
        <f>M10+O10</f>
        <v>0</v>
      </c>
      <c r="Q10" s="334">
        <f>I10*M10</f>
        <v>0</v>
      </c>
      <c r="R10" s="334">
        <f>I10*P10</f>
        <v>0</v>
      </c>
      <c r="S10" s="363"/>
      <c r="T10" s="256">
        <f>S10*M10</f>
        <v>0</v>
      </c>
    </row>
    <row r="11" spans="1:20" s="313" customFormat="1" ht="25.5" customHeight="1" thickBot="1" x14ac:dyDescent="0.3">
      <c r="A11" s="337" t="s">
        <v>422</v>
      </c>
      <c r="B11" s="338"/>
      <c r="C11" s="339"/>
      <c r="D11" s="339"/>
      <c r="E11" s="339"/>
      <c r="F11" s="339"/>
      <c r="G11" s="339"/>
      <c r="H11" s="340"/>
      <c r="I11" s="280">
        <f>SUM(I10)</f>
        <v>1080</v>
      </c>
      <c r="J11" s="600" t="s">
        <v>423</v>
      </c>
      <c r="K11" s="601"/>
      <c r="L11" s="601"/>
      <c r="M11" s="601"/>
      <c r="N11" s="601"/>
      <c r="O11" s="601"/>
      <c r="P11" s="602"/>
      <c r="Q11" s="341">
        <f>SUM(Q10)</f>
        <v>0</v>
      </c>
      <c r="R11" s="342"/>
      <c r="S11" s="343"/>
      <c r="T11" s="356"/>
    </row>
    <row r="12" spans="1:20" s="313" customFormat="1" ht="25.5" customHeight="1" thickBot="1" x14ac:dyDescent="0.3">
      <c r="A12" s="337" t="s">
        <v>436</v>
      </c>
      <c r="B12" s="338"/>
      <c r="C12" s="339"/>
      <c r="D12" s="339"/>
      <c r="E12" s="339"/>
      <c r="F12" s="339"/>
      <c r="G12" s="339"/>
      <c r="H12" s="340"/>
      <c r="I12" s="280">
        <f>I11*2</f>
        <v>2160</v>
      </c>
      <c r="J12" s="600" t="s">
        <v>425</v>
      </c>
      <c r="K12" s="601"/>
      <c r="L12" s="601"/>
      <c r="M12" s="601"/>
      <c r="N12" s="601"/>
      <c r="O12" s="601"/>
      <c r="P12" s="602"/>
      <c r="Q12" s="341">
        <f>Q11*2</f>
        <v>0</v>
      </c>
      <c r="R12" s="342"/>
      <c r="S12" s="343"/>
      <c r="T12" s="356"/>
    </row>
    <row r="13" spans="1:20" s="313" customFormat="1" ht="12.75" customHeight="1" x14ac:dyDescent="0.25">
      <c r="A13" s="364"/>
      <c r="B13" s="364"/>
      <c r="C13" s="365"/>
      <c r="D13" s="365"/>
      <c r="E13" s="365"/>
      <c r="F13" s="365"/>
      <c r="G13" s="365"/>
      <c r="H13" s="366"/>
      <c r="I13" s="367"/>
      <c r="J13" s="368"/>
      <c r="K13" s="369"/>
      <c r="L13" s="369"/>
      <c r="M13" s="369"/>
      <c r="N13" s="369"/>
      <c r="O13" s="369"/>
      <c r="P13" s="369"/>
      <c r="Q13" s="370"/>
      <c r="R13" s="371"/>
      <c r="S13" s="372"/>
      <c r="T13" s="372"/>
    </row>
    <row r="14" spans="1:20" s="360" customFormat="1" ht="20.100000000000001" customHeight="1" thickBot="1" x14ac:dyDescent="0.3">
      <c r="A14" s="358" t="s">
        <v>1</v>
      </c>
      <c r="B14" s="618" t="s">
        <v>426</v>
      </c>
      <c r="C14" s="618"/>
      <c r="D14" s="619" t="s">
        <v>479</v>
      </c>
      <c r="E14" s="620"/>
      <c r="F14" s="620"/>
      <c r="G14" s="620"/>
      <c r="H14" s="620"/>
      <c r="I14" s="620"/>
      <c r="J14" s="620"/>
      <c r="K14" s="359"/>
      <c r="L14" s="359"/>
      <c r="S14" s="359"/>
    </row>
    <row r="15" spans="1:20" s="314" customFormat="1" ht="84.95" customHeight="1" x14ac:dyDescent="0.25">
      <c r="A15" s="218" t="s">
        <v>382</v>
      </c>
      <c r="B15" s="219" t="s">
        <v>383</v>
      </c>
      <c r="C15" s="219" t="s">
        <v>384</v>
      </c>
      <c r="D15" s="219" t="s">
        <v>385</v>
      </c>
      <c r="E15" s="219" t="s">
        <v>386</v>
      </c>
      <c r="F15" s="219" t="s">
        <v>387</v>
      </c>
      <c r="G15" s="219" t="s">
        <v>388</v>
      </c>
      <c r="H15" s="219" t="s">
        <v>390</v>
      </c>
      <c r="I15" s="219" t="s">
        <v>391</v>
      </c>
      <c r="J15" s="220" t="s">
        <v>392</v>
      </c>
      <c r="K15" s="220" t="s">
        <v>393</v>
      </c>
      <c r="L15" s="220" t="s">
        <v>394</v>
      </c>
      <c r="M15" s="220" t="s">
        <v>395</v>
      </c>
      <c r="N15" s="220" t="s">
        <v>396</v>
      </c>
      <c r="O15" s="220" t="s">
        <v>486</v>
      </c>
      <c r="P15" s="220" t="s">
        <v>398</v>
      </c>
      <c r="Q15" s="220" t="s">
        <v>519</v>
      </c>
      <c r="R15" s="220" t="s">
        <v>400</v>
      </c>
      <c r="S15" s="220" t="s">
        <v>401</v>
      </c>
      <c r="T15" s="221" t="s">
        <v>402</v>
      </c>
    </row>
    <row r="16" spans="1:20" s="310" customFormat="1" x14ac:dyDescent="0.25">
      <c r="A16" s="373" t="s">
        <v>0</v>
      </c>
      <c r="B16" s="374" t="s">
        <v>1</v>
      </c>
      <c r="C16" s="374" t="s">
        <v>2</v>
      </c>
      <c r="D16" s="374" t="s">
        <v>3</v>
      </c>
      <c r="E16" s="374" t="s">
        <v>4</v>
      </c>
      <c r="F16" s="374" t="s">
        <v>51</v>
      </c>
      <c r="G16" s="374" t="s">
        <v>59</v>
      </c>
      <c r="H16" s="374" t="s">
        <v>61</v>
      </c>
      <c r="I16" s="374" t="s">
        <v>62</v>
      </c>
      <c r="J16" s="317" t="s">
        <v>67</v>
      </c>
      <c r="K16" s="318" t="s">
        <v>68</v>
      </c>
      <c r="L16" s="318" t="s">
        <v>70</v>
      </c>
      <c r="M16" s="318" t="s">
        <v>71</v>
      </c>
      <c r="N16" s="318" t="s">
        <v>72</v>
      </c>
      <c r="O16" s="318" t="s">
        <v>73</v>
      </c>
      <c r="P16" s="318" t="s">
        <v>76</v>
      </c>
      <c r="Q16" s="318" t="s">
        <v>403</v>
      </c>
      <c r="R16" s="318" t="s">
        <v>404</v>
      </c>
      <c r="S16" s="318" t="s">
        <v>405</v>
      </c>
      <c r="T16" s="318" t="s">
        <v>406</v>
      </c>
    </row>
    <row r="17" spans="1:20" s="313" customFormat="1" ht="35.1" customHeight="1" thickBot="1" x14ac:dyDescent="0.3">
      <c r="A17" s="257">
        <v>2</v>
      </c>
      <c r="B17" s="258" t="s">
        <v>522</v>
      </c>
      <c r="C17" s="375">
        <v>0</v>
      </c>
      <c r="D17" s="376" t="s">
        <v>523</v>
      </c>
      <c r="E17" s="376">
        <v>36</v>
      </c>
      <c r="F17" s="377">
        <v>0.5</v>
      </c>
      <c r="G17" s="378" t="s">
        <v>524</v>
      </c>
      <c r="H17" s="262" t="s">
        <v>65</v>
      </c>
      <c r="I17" s="263">
        <v>36</v>
      </c>
      <c r="J17" s="347"/>
      <c r="K17" s="347"/>
      <c r="L17" s="347"/>
      <c r="M17" s="348">
        <v>0</v>
      </c>
      <c r="N17" s="349"/>
      <c r="O17" s="348">
        <f>M17*N17</f>
        <v>0</v>
      </c>
      <c r="P17" s="350">
        <f>M17+O17</f>
        <v>0</v>
      </c>
      <c r="Q17" s="351">
        <f>I17*M17</f>
        <v>0</v>
      </c>
      <c r="R17" s="351">
        <f>I17*P17</f>
        <v>0</v>
      </c>
      <c r="S17" s="379"/>
      <c r="T17" s="353">
        <f>S17*M17</f>
        <v>0</v>
      </c>
    </row>
    <row r="18" spans="1:20" s="313" customFormat="1" ht="25.5" customHeight="1" thickBot="1" x14ac:dyDescent="0.3">
      <c r="A18" s="337" t="s">
        <v>422</v>
      </c>
      <c r="B18" s="338"/>
      <c r="C18" s="339"/>
      <c r="D18" s="339"/>
      <c r="E18" s="339"/>
      <c r="F18" s="339"/>
      <c r="G18" s="339"/>
      <c r="H18" s="340"/>
      <c r="I18" s="280">
        <f>SUM(I17)</f>
        <v>36</v>
      </c>
      <c r="J18" s="600" t="s">
        <v>423</v>
      </c>
      <c r="K18" s="601"/>
      <c r="L18" s="601"/>
      <c r="M18" s="601"/>
      <c r="N18" s="601"/>
      <c r="O18" s="601"/>
      <c r="P18" s="602"/>
      <c r="Q18" s="341">
        <f>SUM(Q17)</f>
        <v>0</v>
      </c>
      <c r="R18" s="342"/>
      <c r="S18" s="343"/>
      <c r="T18" s="356"/>
    </row>
    <row r="19" spans="1:20" s="313" customFormat="1" ht="25.5" customHeight="1" thickBot="1" x14ac:dyDescent="0.3">
      <c r="A19" s="337" t="s">
        <v>436</v>
      </c>
      <c r="B19" s="338"/>
      <c r="C19" s="339"/>
      <c r="D19" s="339"/>
      <c r="E19" s="339"/>
      <c r="F19" s="339"/>
      <c r="G19" s="339"/>
      <c r="H19" s="340"/>
      <c r="I19" s="280">
        <f>I18*2</f>
        <v>72</v>
      </c>
      <c r="J19" s="600" t="s">
        <v>425</v>
      </c>
      <c r="K19" s="601"/>
      <c r="L19" s="601"/>
      <c r="M19" s="601"/>
      <c r="N19" s="601"/>
      <c r="O19" s="601"/>
      <c r="P19" s="602"/>
      <c r="Q19" s="341">
        <f>Q18*2</f>
        <v>0</v>
      </c>
      <c r="R19" s="342"/>
      <c r="S19" s="343"/>
      <c r="T19" s="356"/>
    </row>
    <row r="20" spans="1:20" s="313" customFormat="1" ht="12.75" customHeight="1" x14ac:dyDescent="0.25">
      <c r="A20" s="613"/>
      <c r="B20" s="613"/>
      <c r="C20" s="613"/>
      <c r="D20" s="613"/>
      <c r="E20" s="613"/>
      <c r="F20" s="613"/>
      <c r="G20" s="613"/>
      <c r="H20" s="613"/>
      <c r="I20" s="613"/>
      <c r="J20" s="613"/>
      <c r="K20" s="613"/>
      <c r="L20" s="613"/>
      <c r="M20" s="613"/>
      <c r="N20" s="613"/>
      <c r="O20" s="613"/>
      <c r="P20" s="613"/>
      <c r="Q20" s="613"/>
      <c r="R20" s="613"/>
      <c r="S20" s="613"/>
      <c r="T20" s="613"/>
    </row>
    <row r="21" spans="1:20" s="360" customFormat="1" ht="20.100000000000001" customHeight="1" thickBot="1" x14ac:dyDescent="0.3">
      <c r="A21" s="358" t="s">
        <v>2</v>
      </c>
      <c r="B21" s="618" t="s">
        <v>437</v>
      </c>
      <c r="C21" s="618"/>
      <c r="D21" s="619" t="s">
        <v>480</v>
      </c>
      <c r="E21" s="620"/>
      <c r="F21" s="620"/>
      <c r="G21" s="620"/>
      <c r="H21" s="620"/>
      <c r="I21" s="620"/>
      <c r="J21" s="620"/>
      <c r="K21" s="359"/>
      <c r="L21" s="359"/>
      <c r="S21" s="359"/>
    </row>
    <row r="22" spans="1:20" s="314" customFormat="1" ht="84.95" customHeight="1" x14ac:dyDescent="0.25">
      <c r="A22" s="218" t="s">
        <v>382</v>
      </c>
      <c r="B22" s="219" t="s">
        <v>383</v>
      </c>
      <c r="C22" s="219" t="s">
        <v>384</v>
      </c>
      <c r="D22" s="219" t="s">
        <v>385</v>
      </c>
      <c r="E22" s="219" t="s">
        <v>386</v>
      </c>
      <c r="F22" s="219" t="s">
        <v>387</v>
      </c>
      <c r="G22" s="219" t="s">
        <v>388</v>
      </c>
      <c r="H22" s="219" t="s">
        <v>390</v>
      </c>
      <c r="I22" s="219" t="s">
        <v>391</v>
      </c>
      <c r="J22" s="220" t="s">
        <v>392</v>
      </c>
      <c r="K22" s="220" t="s">
        <v>393</v>
      </c>
      <c r="L22" s="220" t="s">
        <v>394</v>
      </c>
      <c r="M22" s="220" t="s">
        <v>395</v>
      </c>
      <c r="N22" s="220" t="s">
        <v>396</v>
      </c>
      <c r="O22" s="220" t="s">
        <v>486</v>
      </c>
      <c r="P22" s="220" t="s">
        <v>398</v>
      </c>
      <c r="Q22" s="220" t="s">
        <v>399</v>
      </c>
      <c r="R22" s="220" t="s">
        <v>400</v>
      </c>
      <c r="S22" s="220" t="s">
        <v>401</v>
      </c>
      <c r="T22" s="221" t="s">
        <v>525</v>
      </c>
    </row>
    <row r="23" spans="1:20" s="310" customFormat="1" x14ac:dyDescent="0.25">
      <c r="A23" s="315" t="s">
        <v>0</v>
      </c>
      <c r="B23" s="316" t="s">
        <v>1</v>
      </c>
      <c r="C23" s="316" t="s">
        <v>2</v>
      </c>
      <c r="D23" s="316" t="s">
        <v>3</v>
      </c>
      <c r="E23" s="316" t="s">
        <v>4</v>
      </c>
      <c r="F23" s="316" t="s">
        <v>51</v>
      </c>
      <c r="G23" s="316" t="s">
        <v>59</v>
      </c>
      <c r="H23" s="316" t="s">
        <v>61</v>
      </c>
      <c r="I23" s="316" t="s">
        <v>62</v>
      </c>
      <c r="J23" s="317" t="s">
        <v>67</v>
      </c>
      <c r="K23" s="318" t="s">
        <v>68</v>
      </c>
      <c r="L23" s="318" t="s">
        <v>70</v>
      </c>
      <c r="M23" s="318" t="s">
        <v>71</v>
      </c>
      <c r="N23" s="318" t="s">
        <v>72</v>
      </c>
      <c r="O23" s="318" t="s">
        <v>73</v>
      </c>
      <c r="P23" s="318" t="s">
        <v>76</v>
      </c>
      <c r="Q23" s="318" t="s">
        <v>403</v>
      </c>
      <c r="R23" s="318" t="s">
        <v>404</v>
      </c>
      <c r="S23" s="318" t="s">
        <v>405</v>
      </c>
      <c r="T23" s="318" t="s">
        <v>406</v>
      </c>
    </row>
    <row r="24" spans="1:20" s="313" customFormat="1" ht="35.1" customHeight="1" thickBot="1" x14ac:dyDescent="0.3">
      <c r="A24" s="228">
        <v>3</v>
      </c>
      <c r="B24" s="229" t="s">
        <v>526</v>
      </c>
      <c r="C24" s="319">
        <v>0</v>
      </c>
      <c r="D24" s="320">
        <v>90</v>
      </c>
      <c r="E24" s="320">
        <v>36</v>
      </c>
      <c r="F24" s="321">
        <v>0.5</v>
      </c>
      <c r="G24" s="322" t="s">
        <v>524</v>
      </c>
      <c r="H24" s="234" t="s">
        <v>65</v>
      </c>
      <c r="I24" s="235">
        <v>36</v>
      </c>
      <c r="J24" s="347"/>
      <c r="K24" s="347"/>
      <c r="L24" s="347"/>
      <c r="M24" s="348">
        <v>0</v>
      </c>
      <c r="N24" s="349"/>
      <c r="O24" s="348">
        <f>M24*N24</f>
        <v>0</v>
      </c>
      <c r="P24" s="350">
        <f>M24+O24</f>
        <v>0</v>
      </c>
      <c r="Q24" s="351">
        <f>I24*M24</f>
        <v>0</v>
      </c>
      <c r="R24" s="351">
        <f>I24*P24</f>
        <v>0</v>
      </c>
      <c r="S24" s="352"/>
      <c r="T24" s="353">
        <f>S24*M24</f>
        <v>0</v>
      </c>
    </row>
    <row r="25" spans="1:20" s="313" customFormat="1" ht="25.5" customHeight="1" thickBot="1" x14ac:dyDescent="0.3">
      <c r="A25" s="337" t="s">
        <v>422</v>
      </c>
      <c r="B25" s="338"/>
      <c r="C25" s="339"/>
      <c r="D25" s="339"/>
      <c r="E25" s="339"/>
      <c r="F25" s="339"/>
      <c r="G25" s="339"/>
      <c r="H25" s="340"/>
      <c r="I25" s="280">
        <f>SUM(I24)</f>
        <v>36</v>
      </c>
      <c r="J25" s="600" t="s">
        <v>423</v>
      </c>
      <c r="K25" s="601"/>
      <c r="L25" s="601"/>
      <c r="M25" s="601"/>
      <c r="N25" s="601"/>
      <c r="O25" s="601"/>
      <c r="P25" s="602"/>
      <c r="Q25" s="341">
        <f>SUM(Q24)</f>
        <v>0</v>
      </c>
      <c r="R25" s="342"/>
      <c r="S25" s="343"/>
      <c r="T25" s="356"/>
    </row>
    <row r="26" spans="1:20" s="313" customFormat="1" ht="25.5" customHeight="1" thickBot="1" x14ac:dyDescent="0.3">
      <c r="A26" s="337" t="s">
        <v>436</v>
      </c>
      <c r="B26" s="338"/>
      <c r="C26" s="339"/>
      <c r="D26" s="339"/>
      <c r="E26" s="339"/>
      <c r="F26" s="339"/>
      <c r="G26" s="339"/>
      <c r="H26" s="340"/>
      <c r="I26" s="280">
        <f>I25*2</f>
        <v>72</v>
      </c>
      <c r="J26" s="600" t="s">
        <v>425</v>
      </c>
      <c r="K26" s="601"/>
      <c r="L26" s="601"/>
      <c r="M26" s="601"/>
      <c r="N26" s="601"/>
      <c r="O26" s="601"/>
      <c r="P26" s="602"/>
      <c r="Q26" s="341">
        <f>Q25*2</f>
        <v>0</v>
      </c>
      <c r="R26" s="342"/>
      <c r="S26" s="343"/>
      <c r="T26" s="356"/>
    </row>
    <row r="27" spans="1:20" s="313" customFormat="1" ht="12.75" customHeight="1" x14ac:dyDescent="0.25">
      <c r="A27" s="613"/>
      <c r="B27" s="613"/>
      <c r="C27" s="613"/>
      <c r="D27" s="613"/>
      <c r="E27" s="613"/>
      <c r="F27" s="613"/>
      <c r="G27" s="613"/>
      <c r="H27" s="613"/>
      <c r="I27" s="613"/>
      <c r="J27" s="613"/>
      <c r="K27" s="613"/>
      <c r="L27" s="613"/>
      <c r="M27" s="613"/>
      <c r="N27" s="613"/>
      <c r="O27" s="613"/>
      <c r="P27" s="613"/>
      <c r="Q27" s="613"/>
      <c r="R27" s="613"/>
      <c r="S27" s="613"/>
      <c r="T27" s="613"/>
    </row>
    <row r="28" spans="1:20" s="360" customFormat="1" ht="20.100000000000001" customHeight="1" thickBot="1" x14ac:dyDescent="0.3">
      <c r="A28" s="380" t="s">
        <v>3</v>
      </c>
      <c r="B28" s="614" t="s">
        <v>442</v>
      </c>
      <c r="C28" s="614"/>
      <c r="D28" s="615" t="s">
        <v>481</v>
      </c>
      <c r="E28" s="616"/>
      <c r="F28" s="616"/>
      <c r="G28" s="616"/>
      <c r="H28" s="616"/>
      <c r="I28" s="616"/>
      <c r="J28" s="616"/>
      <c r="K28" s="381"/>
      <c r="L28" s="381"/>
      <c r="M28" s="382"/>
      <c r="N28" s="382"/>
      <c r="O28" s="382"/>
      <c r="P28" s="382"/>
      <c r="Q28" s="382"/>
      <c r="R28" s="382"/>
      <c r="S28" s="381"/>
      <c r="T28" s="382"/>
    </row>
    <row r="29" spans="1:20" s="314" customFormat="1" ht="84.95" customHeight="1" x14ac:dyDescent="0.25">
      <c r="A29" s="218" t="s">
        <v>382</v>
      </c>
      <c r="B29" s="219" t="s">
        <v>383</v>
      </c>
      <c r="C29" s="219" t="s">
        <v>384</v>
      </c>
      <c r="D29" s="219" t="s">
        <v>385</v>
      </c>
      <c r="E29" s="219" t="s">
        <v>386</v>
      </c>
      <c r="F29" s="219" t="s">
        <v>387</v>
      </c>
      <c r="G29" s="219" t="s">
        <v>388</v>
      </c>
      <c r="H29" s="219" t="s">
        <v>390</v>
      </c>
      <c r="I29" s="219" t="s">
        <v>391</v>
      </c>
      <c r="J29" s="220" t="s">
        <v>392</v>
      </c>
      <c r="K29" s="220" t="s">
        <v>393</v>
      </c>
      <c r="L29" s="220" t="s">
        <v>394</v>
      </c>
      <c r="M29" s="220" t="s">
        <v>395</v>
      </c>
      <c r="N29" s="220" t="s">
        <v>396</v>
      </c>
      <c r="O29" s="220" t="s">
        <v>486</v>
      </c>
      <c r="P29" s="220" t="s">
        <v>398</v>
      </c>
      <c r="Q29" s="220" t="s">
        <v>399</v>
      </c>
      <c r="R29" s="220" t="s">
        <v>400</v>
      </c>
      <c r="S29" s="220" t="s">
        <v>401</v>
      </c>
      <c r="T29" s="221" t="s">
        <v>402</v>
      </c>
    </row>
    <row r="30" spans="1:20" s="310" customFormat="1" x14ac:dyDescent="0.25">
      <c r="A30" s="315" t="s">
        <v>0</v>
      </c>
      <c r="B30" s="316" t="s">
        <v>1</v>
      </c>
      <c r="C30" s="316" t="s">
        <v>2</v>
      </c>
      <c r="D30" s="316" t="s">
        <v>3</v>
      </c>
      <c r="E30" s="316" t="s">
        <v>4</v>
      </c>
      <c r="F30" s="316" t="s">
        <v>51</v>
      </c>
      <c r="G30" s="316" t="s">
        <v>59</v>
      </c>
      <c r="H30" s="316" t="s">
        <v>61</v>
      </c>
      <c r="I30" s="316" t="s">
        <v>62</v>
      </c>
      <c r="J30" s="317" t="s">
        <v>67</v>
      </c>
      <c r="K30" s="318" t="s">
        <v>68</v>
      </c>
      <c r="L30" s="318" t="s">
        <v>70</v>
      </c>
      <c r="M30" s="318" t="s">
        <v>71</v>
      </c>
      <c r="N30" s="318" t="s">
        <v>72</v>
      </c>
      <c r="O30" s="318" t="s">
        <v>73</v>
      </c>
      <c r="P30" s="318" t="s">
        <v>76</v>
      </c>
      <c r="Q30" s="318" t="s">
        <v>403</v>
      </c>
      <c r="R30" s="318" t="s">
        <v>404</v>
      </c>
      <c r="S30" s="318" t="s">
        <v>405</v>
      </c>
      <c r="T30" s="318" t="s">
        <v>406</v>
      </c>
    </row>
    <row r="31" spans="1:20" s="313" customFormat="1" ht="35.1" customHeight="1" thickBot="1" x14ac:dyDescent="0.3">
      <c r="A31" s="228">
        <v>4</v>
      </c>
      <c r="B31" s="229" t="s">
        <v>527</v>
      </c>
      <c r="C31" s="336" t="s">
        <v>528</v>
      </c>
      <c r="D31" s="320">
        <v>90</v>
      </c>
      <c r="E31" s="320">
        <v>36</v>
      </c>
      <c r="F31" s="321">
        <v>0.5</v>
      </c>
      <c r="G31" s="322" t="s">
        <v>521</v>
      </c>
      <c r="H31" s="234" t="s">
        <v>65</v>
      </c>
      <c r="I31" s="235">
        <v>36</v>
      </c>
      <c r="J31" s="347"/>
      <c r="K31" s="347"/>
      <c r="L31" s="347"/>
      <c r="M31" s="348">
        <v>0</v>
      </c>
      <c r="N31" s="349"/>
      <c r="O31" s="348">
        <f>M31*N31</f>
        <v>0</v>
      </c>
      <c r="P31" s="350">
        <f>M31+O31</f>
        <v>0</v>
      </c>
      <c r="Q31" s="351">
        <f>I31*M31</f>
        <v>0</v>
      </c>
      <c r="R31" s="351">
        <f>I31*P31</f>
        <v>0</v>
      </c>
      <c r="S31" s="352"/>
      <c r="T31" s="353">
        <f>S31*M31</f>
        <v>0</v>
      </c>
    </row>
    <row r="32" spans="1:20" s="313" customFormat="1" ht="25.5" customHeight="1" thickBot="1" x14ac:dyDescent="0.3">
      <c r="A32" s="337" t="s">
        <v>422</v>
      </c>
      <c r="B32" s="338"/>
      <c r="C32" s="339"/>
      <c r="D32" s="339"/>
      <c r="E32" s="339"/>
      <c r="F32" s="339"/>
      <c r="G32" s="339"/>
      <c r="H32" s="340"/>
      <c r="I32" s="280">
        <f>SUM(I31)</f>
        <v>36</v>
      </c>
      <c r="J32" s="600" t="s">
        <v>423</v>
      </c>
      <c r="K32" s="601"/>
      <c r="L32" s="601"/>
      <c r="M32" s="601"/>
      <c r="N32" s="601"/>
      <c r="O32" s="601"/>
      <c r="P32" s="602"/>
      <c r="Q32" s="341">
        <f>SUM(Q31)</f>
        <v>0</v>
      </c>
      <c r="R32" s="342"/>
      <c r="S32" s="343"/>
      <c r="T32" s="356"/>
    </row>
    <row r="33" spans="1:20" s="313" customFormat="1" ht="25.5" customHeight="1" thickBot="1" x14ac:dyDescent="0.3">
      <c r="A33" s="337" t="s">
        <v>436</v>
      </c>
      <c r="B33" s="338"/>
      <c r="C33" s="339"/>
      <c r="D33" s="339"/>
      <c r="E33" s="339"/>
      <c r="F33" s="339"/>
      <c r="G33" s="339"/>
      <c r="H33" s="340"/>
      <c r="I33" s="280">
        <f>I32*2</f>
        <v>72</v>
      </c>
      <c r="J33" s="600" t="s">
        <v>425</v>
      </c>
      <c r="K33" s="601"/>
      <c r="L33" s="601"/>
      <c r="M33" s="601"/>
      <c r="N33" s="601"/>
      <c r="O33" s="601"/>
      <c r="P33" s="602"/>
      <c r="Q33" s="341">
        <f>Q32*2</f>
        <v>0</v>
      </c>
      <c r="R33" s="342"/>
      <c r="S33" s="343"/>
      <c r="T33" s="356"/>
    </row>
    <row r="34" spans="1:20" s="313" customFormat="1" ht="12.75" customHeight="1" x14ac:dyDescent="0.25">
      <c r="A34" s="383"/>
      <c r="B34" s="621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</row>
    <row r="35" spans="1:20" s="360" customFormat="1" ht="20.100000000000001" customHeight="1" thickBot="1" x14ac:dyDescent="0.3">
      <c r="A35" s="380" t="s">
        <v>4</v>
      </c>
      <c r="B35" s="614" t="s">
        <v>449</v>
      </c>
      <c r="C35" s="614"/>
      <c r="D35" s="615" t="s">
        <v>482</v>
      </c>
      <c r="E35" s="616"/>
      <c r="F35" s="616"/>
      <c r="G35" s="616"/>
      <c r="H35" s="616"/>
      <c r="I35" s="616"/>
      <c r="J35" s="616"/>
      <c r="K35" s="381"/>
      <c r="L35" s="381"/>
      <c r="M35" s="382"/>
      <c r="N35" s="382"/>
      <c r="O35" s="382"/>
      <c r="P35" s="382"/>
      <c r="Q35" s="382"/>
      <c r="R35" s="382"/>
      <c r="S35" s="381"/>
      <c r="T35" s="382"/>
    </row>
    <row r="36" spans="1:20" s="314" customFormat="1" ht="84.95" customHeight="1" x14ac:dyDescent="0.25">
      <c r="A36" s="218" t="s">
        <v>382</v>
      </c>
      <c r="B36" s="219" t="s">
        <v>383</v>
      </c>
      <c r="C36" s="219" t="s">
        <v>384</v>
      </c>
      <c r="D36" s="219" t="s">
        <v>385</v>
      </c>
      <c r="E36" s="219" t="s">
        <v>386</v>
      </c>
      <c r="F36" s="219" t="s">
        <v>387</v>
      </c>
      <c r="G36" s="219" t="s">
        <v>388</v>
      </c>
      <c r="H36" s="219" t="s">
        <v>390</v>
      </c>
      <c r="I36" s="219" t="s">
        <v>391</v>
      </c>
      <c r="J36" s="220" t="s">
        <v>392</v>
      </c>
      <c r="K36" s="220" t="s">
        <v>393</v>
      </c>
      <c r="L36" s="220" t="s">
        <v>394</v>
      </c>
      <c r="M36" s="220" t="s">
        <v>395</v>
      </c>
      <c r="N36" s="220" t="s">
        <v>396</v>
      </c>
      <c r="O36" s="220" t="s">
        <v>486</v>
      </c>
      <c r="P36" s="220" t="s">
        <v>398</v>
      </c>
      <c r="Q36" s="220" t="s">
        <v>399</v>
      </c>
      <c r="R36" s="220" t="s">
        <v>400</v>
      </c>
      <c r="S36" s="220" t="s">
        <v>401</v>
      </c>
      <c r="T36" s="221" t="s">
        <v>402</v>
      </c>
    </row>
    <row r="37" spans="1:20" s="310" customFormat="1" x14ac:dyDescent="0.25">
      <c r="A37" s="315" t="s">
        <v>0</v>
      </c>
      <c r="B37" s="316" t="s">
        <v>1</v>
      </c>
      <c r="C37" s="316" t="s">
        <v>2</v>
      </c>
      <c r="D37" s="316" t="s">
        <v>3</v>
      </c>
      <c r="E37" s="316" t="s">
        <v>4</v>
      </c>
      <c r="F37" s="316" t="s">
        <v>51</v>
      </c>
      <c r="G37" s="316" t="s">
        <v>59</v>
      </c>
      <c r="H37" s="316" t="s">
        <v>61</v>
      </c>
      <c r="I37" s="316" t="s">
        <v>62</v>
      </c>
      <c r="J37" s="317" t="s">
        <v>67</v>
      </c>
      <c r="K37" s="318" t="s">
        <v>68</v>
      </c>
      <c r="L37" s="318" t="s">
        <v>70</v>
      </c>
      <c r="M37" s="318" t="s">
        <v>71</v>
      </c>
      <c r="N37" s="318" t="s">
        <v>72</v>
      </c>
      <c r="O37" s="318" t="s">
        <v>73</v>
      </c>
      <c r="P37" s="318" t="s">
        <v>76</v>
      </c>
      <c r="Q37" s="318" t="s">
        <v>403</v>
      </c>
      <c r="R37" s="318" t="s">
        <v>404</v>
      </c>
      <c r="S37" s="318" t="s">
        <v>405</v>
      </c>
      <c r="T37" s="318" t="s">
        <v>406</v>
      </c>
    </row>
    <row r="38" spans="1:20" s="313" customFormat="1" ht="35.1" customHeight="1" thickBot="1" x14ac:dyDescent="0.3">
      <c r="A38" s="228">
        <v>5</v>
      </c>
      <c r="B38" s="229" t="s">
        <v>529</v>
      </c>
      <c r="C38" s="319">
        <v>1</v>
      </c>
      <c r="D38" s="320">
        <v>90</v>
      </c>
      <c r="E38" s="320">
        <v>40</v>
      </c>
      <c r="F38" s="321">
        <v>0.5</v>
      </c>
      <c r="G38" s="322" t="s">
        <v>524</v>
      </c>
      <c r="H38" s="234" t="s">
        <v>65</v>
      </c>
      <c r="I38" s="235">
        <v>2160</v>
      </c>
      <c r="J38" s="347"/>
      <c r="K38" s="347"/>
      <c r="L38" s="347"/>
      <c r="M38" s="348">
        <v>0</v>
      </c>
      <c r="N38" s="349"/>
      <c r="O38" s="348">
        <f>M38*N38</f>
        <v>0</v>
      </c>
      <c r="P38" s="350">
        <f>M38+O38</f>
        <v>0</v>
      </c>
      <c r="Q38" s="351">
        <f>I38*M38</f>
        <v>0</v>
      </c>
      <c r="R38" s="351">
        <f>I38*P38</f>
        <v>0</v>
      </c>
      <c r="S38" s="352"/>
      <c r="T38" s="353">
        <f>S38*M38</f>
        <v>0</v>
      </c>
    </row>
    <row r="39" spans="1:20" s="313" customFormat="1" ht="25.5" customHeight="1" thickBot="1" x14ac:dyDescent="0.3">
      <c r="A39" s="337" t="s">
        <v>422</v>
      </c>
      <c r="B39" s="338"/>
      <c r="C39" s="339"/>
      <c r="D39" s="339"/>
      <c r="E39" s="339"/>
      <c r="F39" s="339"/>
      <c r="G39" s="339"/>
      <c r="H39" s="340"/>
      <c r="I39" s="280">
        <f>SUM(I38)</f>
        <v>2160</v>
      </c>
      <c r="J39" s="600" t="s">
        <v>423</v>
      </c>
      <c r="K39" s="601"/>
      <c r="L39" s="601"/>
      <c r="M39" s="601"/>
      <c r="N39" s="601"/>
      <c r="O39" s="601"/>
      <c r="P39" s="602"/>
      <c r="Q39" s="341">
        <f>SUM(Q38)</f>
        <v>0</v>
      </c>
      <c r="R39" s="342"/>
      <c r="S39" s="343"/>
      <c r="T39" s="356"/>
    </row>
    <row r="40" spans="1:20" s="313" customFormat="1" ht="25.5" customHeight="1" thickBot="1" x14ac:dyDescent="0.3">
      <c r="A40" s="337" t="s">
        <v>436</v>
      </c>
      <c r="B40" s="338"/>
      <c r="C40" s="339"/>
      <c r="D40" s="339"/>
      <c r="E40" s="339"/>
      <c r="F40" s="339"/>
      <c r="G40" s="339"/>
      <c r="H40" s="340"/>
      <c r="I40" s="280">
        <f>I39*2</f>
        <v>4320</v>
      </c>
      <c r="J40" s="600" t="s">
        <v>425</v>
      </c>
      <c r="K40" s="601"/>
      <c r="L40" s="601"/>
      <c r="M40" s="601"/>
      <c r="N40" s="601"/>
      <c r="O40" s="601"/>
      <c r="P40" s="602"/>
      <c r="Q40" s="341">
        <f>Q39*2</f>
        <v>0</v>
      </c>
      <c r="R40" s="342"/>
      <c r="S40" s="343"/>
      <c r="T40" s="356"/>
    </row>
    <row r="41" spans="1:20" s="313" customFormat="1" ht="12.75" customHeight="1" x14ac:dyDescent="0.25">
      <c r="A41" s="613"/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613"/>
      <c r="Q41" s="613"/>
      <c r="R41" s="613"/>
      <c r="S41" s="613"/>
      <c r="T41" s="613"/>
    </row>
    <row r="42" spans="1:20" s="360" customFormat="1" ht="20.100000000000001" customHeight="1" thickBot="1" x14ac:dyDescent="0.3">
      <c r="A42" s="380" t="s">
        <v>51</v>
      </c>
      <c r="B42" s="614" t="s">
        <v>530</v>
      </c>
      <c r="C42" s="614"/>
      <c r="D42" s="615" t="s">
        <v>483</v>
      </c>
      <c r="E42" s="616"/>
      <c r="F42" s="616"/>
      <c r="G42" s="616"/>
      <c r="H42" s="616"/>
      <c r="I42" s="616"/>
      <c r="J42" s="616"/>
      <c r="K42" s="381"/>
      <c r="L42" s="381"/>
      <c r="M42" s="382"/>
      <c r="N42" s="382"/>
      <c r="O42" s="382"/>
      <c r="P42" s="382"/>
      <c r="Q42" s="382"/>
      <c r="R42" s="382"/>
      <c r="S42" s="381"/>
      <c r="T42" s="382"/>
    </row>
    <row r="43" spans="1:20" s="314" customFormat="1" ht="84.95" customHeight="1" x14ac:dyDescent="0.25">
      <c r="A43" s="218" t="s">
        <v>382</v>
      </c>
      <c r="B43" s="219" t="s">
        <v>383</v>
      </c>
      <c r="C43" s="219" t="s">
        <v>384</v>
      </c>
      <c r="D43" s="219" t="s">
        <v>385</v>
      </c>
      <c r="E43" s="219" t="s">
        <v>386</v>
      </c>
      <c r="F43" s="219" t="s">
        <v>387</v>
      </c>
      <c r="G43" s="219" t="s">
        <v>388</v>
      </c>
      <c r="H43" s="219" t="s">
        <v>390</v>
      </c>
      <c r="I43" s="219" t="s">
        <v>391</v>
      </c>
      <c r="J43" s="220" t="s">
        <v>392</v>
      </c>
      <c r="K43" s="220" t="s">
        <v>393</v>
      </c>
      <c r="L43" s="220" t="s">
        <v>394</v>
      </c>
      <c r="M43" s="220" t="s">
        <v>395</v>
      </c>
      <c r="N43" s="220" t="s">
        <v>396</v>
      </c>
      <c r="O43" s="220" t="s">
        <v>486</v>
      </c>
      <c r="P43" s="220" t="s">
        <v>398</v>
      </c>
      <c r="Q43" s="220" t="s">
        <v>399</v>
      </c>
      <c r="R43" s="220" t="s">
        <v>400</v>
      </c>
      <c r="S43" s="220" t="s">
        <v>401</v>
      </c>
      <c r="T43" s="221" t="s">
        <v>402</v>
      </c>
    </row>
    <row r="44" spans="1:20" s="310" customFormat="1" x14ac:dyDescent="0.25">
      <c r="A44" s="315" t="s">
        <v>0</v>
      </c>
      <c r="B44" s="316" t="s">
        <v>1</v>
      </c>
      <c r="C44" s="316" t="s">
        <v>2</v>
      </c>
      <c r="D44" s="316" t="s">
        <v>3</v>
      </c>
      <c r="E44" s="316" t="s">
        <v>4</v>
      </c>
      <c r="F44" s="316" t="s">
        <v>51</v>
      </c>
      <c r="G44" s="316" t="s">
        <v>59</v>
      </c>
      <c r="H44" s="316" t="s">
        <v>61</v>
      </c>
      <c r="I44" s="316" t="s">
        <v>62</v>
      </c>
      <c r="J44" s="317" t="s">
        <v>67</v>
      </c>
      <c r="K44" s="318" t="s">
        <v>68</v>
      </c>
      <c r="L44" s="318" t="s">
        <v>70</v>
      </c>
      <c r="M44" s="318" t="s">
        <v>71</v>
      </c>
      <c r="N44" s="318" t="s">
        <v>72</v>
      </c>
      <c r="O44" s="318" t="s">
        <v>73</v>
      </c>
      <c r="P44" s="318" t="s">
        <v>76</v>
      </c>
      <c r="Q44" s="318" t="s">
        <v>403</v>
      </c>
      <c r="R44" s="318" t="s">
        <v>404</v>
      </c>
      <c r="S44" s="318" t="s">
        <v>405</v>
      </c>
      <c r="T44" s="318" t="s">
        <v>406</v>
      </c>
    </row>
    <row r="45" spans="1:20" s="313" customFormat="1" ht="35.1" customHeight="1" thickBot="1" x14ac:dyDescent="0.3">
      <c r="A45" s="228">
        <v>6</v>
      </c>
      <c r="B45" s="229" t="s">
        <v>531</v>
      </c>
      <c r="C45" s="319" t="s">
        <v>413</v>
      </c>
      <c r="D45" s="320" t="s">
        <v>523</v>
      </c>
      <c r="E45" s="320">
        <v>31</v>
      </c>
      <c r="F45" s="321">
        <v>0.5</v>
      </c>
      <c r="G45" s="322" t="s">
        <v>532</v>
      </c>
      <c r="H45" s="234" t="s">
        <v>65</v>
      </c>
      <c r="I45" s="235">
        <v>36</v>
      </c>
      <c r="J45" s="347"/>
      <c r="K45" s="347"/>
      <c r="L45" s="347"/>
      <c r="M45" s="348">
        <v>0</v>
      </c>
      <c r="N45" s="349"/>
      <c r="O45" s="348">
        <f>M45*N45</f>
        <v>0</v>
      </c>
      <c r="P45" s="350">
        <f>M45+O45</f>
        <v>0</v>
      </c>
      <c r="Q45" s="351">
        <f>I45*M45</f>
        <v>0</v>
      </c>
      <c r="R45" s="351">
        <f>I45*P45</f>
        <v>0</v>
      </c>
      <c r="S45" s="352"/>
      <c r="T45" s="353">
        <f>S45*M45</f>
        <v>0</v>
      </c>
    </row>
    <row r="46" spans="1:20" s="313" customFormat="1" ht="25.5" customHeight="1" thickBot="1" x14ac:dyDescent="0.3">
      <c r="A46" s="337" t="s">
        <v>422</v>
      </c>
      <c r="B46" s="338"/>
      <c r="C46" s="339"/>
      <c r="D46" s="339"/>
      <c r="E46" s="339"/>
      <c r="F46" s="339"/>
      <c r="G46" s="339"/>
      <c r="H46" s="340"/>
      <c r="I46" s="280">
        <v>36</v>
      </c>
      <c r="J46" s="600" t="s">
        <v>423</v>
      </c>
      <c r="K46" s="601"/>
      <c r="L46" s="601"/>
      <c r="M46" s="601"/>
      <c r="N46" s="601"/>
      <c r="O46" s="601"/>
      <c r="P46" s="602"/>
      <c r="Q46" s="341">
        <f>SUM(Q45)</f>
        <v>0</v>
      </c>
      <c r="R46" s="342"/>
      <c r="S46" s="343"/>
      <c r="T46" s="356"/>
    </row>
    <row r="47" spans="1:20" s="313" customFormat="1" ht="25.5" customHeight="1" thickBot="1" x14ac:dyDescent="0.3">
      <c r="A47" s="337" t="s">
        <v>436</v>
      </c>
      <c r="B47" s="338"/>
      <c r="C47" s="339"/>
      <c r="D47" s="339"/>
      <c r="E47" s="339"/>
      <c r="F47" s="339"/>
      <c r="G47" s="339"/>
      <c r="H47" s="340"/>
      <c r="I47" s="280">
        <f>I46*2</f>
        <v>72</v>
      </c>
      <c r="J47" s="600" t="s">
        <v>425</v>
      </c>
      <c r="K47" s="601"/>
      <c r="L47" s="601"/>
      <c r="M47" s="601"/>
      <c r="N47" s="601"/>
      <c r="O47" s="601"/>
      <c r="P47" s="602"/>
      <c r="Q47" s="341">
        <f>Q46*2</f>
        <v>0</v>
      </c>
      <c r="R47" s="342"/>
      <c r="S47" s="343"/>
      <c r="T47" s="356"/>
    </row>
    <row r="48" spans="1:20" s="313" customFormat="1" ht="12.75" customHeight="1" x14ac:dyDescent="0.25">
      <c r="A48" s="613"/>
      <c r="B48" s="613"/>
      <c r="C48" s="613"/>
      <c r="D48" s="613"/>
      <c r="E48" s="613"/>
      <c r="F48" s="613"/>
      <c r="G48" s="613"/>
      <c r="H48" s="613"/>
      <c r="I48" s="613"/>
      <c r="J48" s="613"/>
      <c r="K48" s="613"/>
      <c r="L48" s="613"/>
      <c r="M48" s="613"/>
      <c r="N48" s="613"/>
      <c r="O48" s="613"/>
      <c r="P48" s="613"/>
      <c r="Q48" s="613"/>
      <c r="R48" s="613"/>
      <c r="S48" s="613"/>
      <c r="T48" s="613"/>
    </row>
    <row r="49" spans="1:20" s="360" customFormat="1" ht="20.100000000000001" customHeight="1" thickBot="1" x14ac:dyDescent="0.3">
      <c r="A49" s="380" t="s">
        <v>59</v>
      </c>
      <c r="B49" s="614" t="s">
        <v>533</v>
      </c>
      <c r="C49" s="614"/>
      <c r="D49" s="615" t="s">
        <v>478</v>
      </c>
      <c r="E49" s="616"/>
      <c r="F49" s="616"/>
      <c r="G49" s="616"/>
      <c r="H49" s="616"/>
      <c r="I49" s="616"/>
      <c r="J49" s="616"/>
      <c r="K49" s="381"/>
      <c r="L49" s="381"/>
      <c r="M49" s="382"/>
      <c r="N49" s="382"/>
      <c r="O49" s="382"/>
      <c r="P49" s="382"/>
      <c r="Q49" s="382"/>
      <c r="R49" s="382"/>
      <c r="S49" s="381"/>
      <c r="T49" s="382"/>
    </row>
    <row r="50" spans="1:20" s="314" customFormat="1" ht="84.95" customHeight="1" x14ac:dyDescent="0.25">
      <c r="A50" s="218" t="s">
        <v>382</v>
      </c>
      <c r="B50" s="219" t="s">
        <v>383</v>
      </c>
      <c r="C50" s="219" t="s">
        <v>384</v>
      </c>
      <c r="D50" s="219" t="s">
        <v>385</v>
      </c>
      <c r="E50" s="219" t="s">
        <v>386</v>
      </c>
      <c r="F50" s="219" t="s">
        <v>387</v>
      </c>
      <c r="G50" s="219" t="s">
        <v>388</v>
      </c>
      <c r="H50" s="219" t="s">
        <v>390</v>
      </c>
      <c r="I50" s="219" t="s">
        <v>391</v>
      </c>
      <c r="J50" s="220" t="s">
        <v>392</v>
      </c>
      <c r="K50" s="220" t="s">
        <v>393</v>
      </c>
      <c r="L50" s="220" t="s">
        <v>394</v>
      </c>
      <c r="M50" s="220" t="s">
        <v>395</v>
      </c>
      <c r="N50" s="220" t="s">
        <v>396</v>
      </c>
      <c r="O50" s="220" t="s">
        <v>486</v>
      </c>
      <c r="P50" s="220" t="s">
        <v>398</v>
      </c>
      <c r="Q50" s="220" t="s">
        <v>399</v>
      </c>
      <c r="R50" s="220" t="s">
        <v>400</v>
      </c>
      <c r="S50" s="220" t="s">
        <v>401</v>
      </c>
      <c r="T50" s="221" t="s">
        <v>402</v>
      </c>
    </row>
    <row r="51" spans="1:20" s="310" customFormat="1" x14ac:dyDescent="0.25">
      <c r="A51" s="315" t="s">
        <v>0</v>
      </c>
      <c r="B51" s="316" t="s">
        <v>1</v>
      </c>
      <c r="C51" s="316" t="s">
        <v>2</v>
      </c>
      <c r="D51" s="316" t="s">
        <v>3</v>
      </c>
      <c r="E51" s="316" t="s">
        <v>4</v>
      </c>
      <c r="F51" s="316" t="s">
        <v>51</v>
      </c>
      <c r="G51" s="316" t="s">
        <v>59</v>
      </c>
      <c r="H51" s="316" t="s">
        <v>61</v>
      </c>
      <c r="I51" s="316" t="s">
        <v>62</v>
      </c>
      <c r="J51" s="317" t="s">
        <v>67</v>
      </c>
      <c r="K51" s="318" t="s">
        <v>68</v>
      </c>
      <c r="L51" s="318" t="s">
        <v>70</v>
      </c>
      <c r="M51" s="318" t="s">
        <v>71</v>
      </c>
      <c r="N51" s="318" t="s">
        <v>72</v>
      </c>
      <c r="O51" s="318" t="s">
        <v>73</v>
      </c>
      <c r="P51" s="318" t="s">
        <v>76</v>
      </c>
      <c r="Q51" s="318" t="s">
        <v>403</v>
      </c>
      <c r="R51" s="318" t="s">
        <v>404</v>
      </c>
      <c r="S51" s="318" t="s">
        <v>405</v>
      </c>
      <c r="T51" s="318" t="s">
        <v>406</v>
      </c>
    </row>
    <row r="52" spans="1:20" s="313" customFormat="1" ht="35.1" customHeight="1" thickBot="1" x14ac:dyDescent="0.3">
      <c r="A52" s="228">
        <v>7</v>
      </c>
      <c r="B52" s="229" t="s">
        <v>534</v>
      </c>
      <c r="C52" s="319" t="s">
        <v>411</v>
      </c>
      <c r="D52" s="320">
        <v>45</v>
      </c>
      <c r="E52" s="320">
        <v>24</v>
      </c>
      <c r="F52" s="321" t="s">
        <v>418</v>
      </c>
      <c r="G52" s="322" t="s">
        <v>524</v>
      </c>
      <c r="H52" s="234" t="s">
        <v>65</v>
      </c>
      <c r="I52" s="235">
        <v>36</v>
      </c>
      <c r="J52" s="347"/>
      <c r="K52" s="347"/>
      <c r="L52" s="347"/>
      <c r="M52" s="348">
        <v>0</v>
      </c>
      <c r="N52" s="349"/>
      <c r="O52" s="348">
        <f>M52*N52</f>
        <v>0</v>
      </c>
      <c r="P52" s="350">
        <f>M52+O52</f>
        <v>0</v>
      </c>
      <c r="Q52" s="351">
        <f>I52*M52</f>
        <v>0</v>
      </c>
      <c r="R52" s="351">
        <f>I52*P52</f>
        <v>0</v>
      </c>
      <c r="S52" s="352"/>
      <c r="T52" s="353">
        <f>S52*M52</f>
        <v>0</v>
      </c>
    </row>
    <row r="53" spans="1:20" s="313" customFormat="1" ht="25.5" customHeight="1" thickBot="1" x14ac:dyDescent="0.3">
      <c r="A53" s="337" t="s">
        <v>422</v>
      </c>
      <c r="B53" s="338"/>
      <c r="C53" s="339"/>
      <c r="D53" s="339"/>
      <c r="E53" s="339"/>
      <c r="F53" s="339"/>
      <c r="G53" s="339"/>
      <c r="H53" s="340"/>
      <c r="I53" s="280">
        <f>SUM(I52)</f>
        <v>36</v>
      </c>
      <c r="J53" s="600" t="s">
        <v>423</v>
      </c>
      <c r="K53" s="601"/>
      <c r="L53" s="601"/>
      <c r="M53" s="601"/>
      <c r="N53" s="601"/>
      <c r="O53" s="601"/>
      <c r="P53" s="602"/>
      <c r="Q53" s="341">
        <f>SUM(Q52)</f>
        <v>0</v>
      </c>
      <c r="R53" s="342"/>
      <c r="S53" s="343"/>
      <c r="T53" s="356"/>
    </row>
    <row r="54" spans="1:20" s="313" customFormat="1" ht="25.5" customHeight="1" thickBot="1" x14ac:dyDescent="0.3">
      <c r="A54" s="337" t="s">
        <v>436</v>
      </c>
      <c r="B54" s="338"/>
      <c r="C54" s="339"/>
      <c r="D54" s="339"/>
      <c r="E54" s="339"/>
      <c r="F54" s="339"/>
      <c r="G54" s="339"/>
      <c r="H54" s="340"/>
      <c r="I54" s="280">
        <f>I53*2</f>
        <v>72</v>
      </c>
      <c r="J54" s="600" t="s">
        <v>425</v>
      </c>
      <c r="K54" s="601"/>
      <c r="L54" s="601"/>
      <c r="M54" s="601"/>
      <c r="N54" s="601"/>
      <c r="O54" s="601"/>
      <c r="P54" s="602"/>
      <c r="Q54" s="341">
        <f>Q53*2</f>
        <v>0</v>
      </c>
      <c r="R54" s="342"/>
      <c r="S54" s="343"/>
      <c r="T54" s="356"/>
    </row>
    <row r="55" spans="1:20" ht="20.100000000000001" customHeight="1" thickBot="1" x14ac:dyDescent="0.25">
      <c r="A55" s="617"/>
      <c r="B55" s="617"/>
      <c r="C55" s="617"/>
      <c r="D55" s="617"/>
      <c r="E55" s="617"/>
      <c r="F55" s="617"/>
      <c r="G55" s="617"/>
      <c r="H55" s="617"/>
      <c r="I55" s="617"/>
      <c r="J55" s="617"/>
      <c r="K55" s="617"/>
      <c r="L55" s="617"/>
      <c r="M55" s="617"/>
      <c r="N55" s="617"/>
      <c r="O55" s="617"/>
      <c r="P55" s="617"/>
      <c r="Q55" s="617"/>
      <c r="R55" s="617"/>
      <c r="S55" s="617"/>
      <c r="T55" s="617"/>
    </row>
    <row r="56" spans="1:20" ht="20.100000000000001" customHeight="1" thickBot="1" x14ac:dyDescent="0.25">
      <c r="A56" s="610" t="s">
        <v>535</v>
      </c>
      <c r="B56" s="611"/>
      <c r="C56" s="611"/>
      <c r="D56" s="611"/>
      <c r="E56" s="611"/>
      <c r="F56" s="611"/>
      <c r="G56" s="611"/>
      <c r="H56" s="612"/>
      <c r="I56" s="384">
        <f>I53+I46+I39+I32+I25+I18+I11</f>
        <v>3420</v>
      </c>
      <c r="J56" s="607" t="s">
        <v>535</v>
      </c>
      <c r="K56" s="608"/>
      <c r="L56" s="608"/>
      <c r="M56" s="608"/>
      <c r="N56" s="608"/>
      <c r="O56" s="608"/>
      <c r="P56" s="609"/>
      <c r="Q56" s="355">
        <f>Q53+Q46+Q39+Q32+Q25+Q18+Q11</f>
        <v>0</v>
      </c>
      <c r="R56" s="385"/>
      <c r="S56" s="306"/>
      <c r="T56" s="307"/>
    </row>
    <row r="57" spans="1:20" ht="20.100000000000001" customHeight="1" thickBot="1" x14ac:dyDescent="0.25">
      <c r="A57" s="610" t="s">
        <v>536</v>
      </c>
      <c r="B57" s="611"/>
      <c r="C57" s="611"/>
      <c r="D57" s="611"/>
      <c r="E57" s="611"/>
      <c r="F57" s="611"/>
      <c r="G57" s="611"/>
      <c r="H57" s="612"/>
      <c r="I57" s="386">
        <f>I54+I47+I40+I33+I26+I19+I12</f>
        <v>6840</v>
      </c>
      <c r="J57" s="607" t="s">
        <v>536</v>
      </c>
      <c r="K57" s="608" t="s">
        <v>537</v>
      </c>
      <c r="L57" s="608"/>
      <c r="M57" s="608"/>
      <c r="N57" s="608"/>
      <c r="O57" s="608"/>
      <c r="P57" s="609"/>
      <c r="Q57" s="355">
        <f>Q47+Q40+Q33+Q26+Q19+Q12</f>
        <v>0</v>
      </c>
      <c r="R57" s="385"/>
      <c r="S57" s="306"/>
      <c r="T57" s="307"/>
    </row>
    <row r="60" spans="1:20" s="75" customFormat="1" ht="15" customHeight="1" x14ac:dyDescent="0.2">
      <c r="A60" s="478" t="s">
        <v>18</v>
      </c>
      <c r="B60" s="471" t="str">
        <f>IF('Príloha č. 1'!$B$23="","",'Príloha č. 1'!$B$23)</f>
        <v/>
      </c>
      <c r="C60" s="78"/>
      <c r="D60" s="78"/>
      <c r="E60" s="73"/>
      <c r="F60" s="74"/>
      <c r="G60" s="74"/>
      <c r="H60" s="73"/>
      <c r="I60" s="73"/>
      <c r="J60" s="73"/>
      <c r="K60" s="73"/>
    </row>
    <row r="61" spans="1:20" s="75" customFormat="1" ht="15" customHeight="1" x14ac:dyDescent="0.2">
      <c r="A61" s="478" t="s">
        <v>30</v>
      </c>
      <c r="B61" s="139" t="str">
        <f>IF('Príloha č. 1'!$B$24="","",'Príloha č. 1'!$B$24)</f>
        <v/>
      </c>
      <c r="C61" s="78"/>
      <c r="D61" s="78"/>
      <c r="E61" s="73"/>
      <c r="F61" s="74"/>
      <c r="G61" s="74"/>
      <c r="H61" s="73"/>
      <c r="I61" s="73"/>
      <c r="J61" s="73"/>
      <c r="K61" s="73"/>
    </row>
    <row r="62" spans="1:20" s="78" customFormat="1" x14ac:dyDescent="0.2"/>
    <row r="63" spans="1:20" s="77" customFormat="1" ht="50.1" customHeight="1" x14ac:dyDescent="0.25">
      <c r="A63" s="76"/>
      <c r="B63" s="76"/>
      <c r="F63" s="527" t="s">
        <v>57</v>
      </c>
      <c r="G63" s="527"/>
      <c r="H63" s="527"/>
      <c r="K63" s="76"/>
    </row>
    <row r="64" spans="1:20" s="207" customFormat="1" ht="14.25" x14ac:dyDescent="0.2">
      <c r="A64" s="578" t="s">
        <v>20</v>
      </c>
      <c r="B64" s="578"/>
      <c r="C64" s="296"/>
      <c r="D64" s="297"/>
      <c r="E64" s="298"/>
      <c r="I64" s="208"/>
      <c r="J64" s="209"/>
      <c r="K64" s="208"/>
      <c r="L64" s="208"/>
      <c r="M64" s="208"/>
      <c r="T64" s="208"/>
    </row>
    <row r="65" spans="1:20" s="207" customFormat="1" ht="14.25" x14ac:dyDescent="0.2">
      <c r="A65" s="299"/>
      <c r="B65" s="574" t="s">
        <v>21</v>
      </c>
      <c r="C65" s="574"/>
      <c r="D65" s="297"/>
      <c r="E65" s="298"/>
      <c r="I65" s="208"/>
      <c r="J65" s="209"/>
      <c r="K65" s="208"/>
      <c r="L65" s="208"/>
      <c r="M65" s="208"/>
      <c r="T65" s="208"/>
    </row>
  </sheetData>
  <mergeCells count="46">
    <mergeCell ref="J19:P19"/>
    <mergeCell ref="A1:B1"/>
    <mergeCell ref="A2:J2"/>
    <mergeCell ref="A3:T3"/>
    <mergeCell ref="A4:B4"/>
    <mergeCell ref="A5:D5"/>
    <mergeCell ref="B7:C7"/>
    <mergeCell ref="D7:J7"/>
    <mergeCell ref="J11:P11"/>
    <mergeCell ref="J12:P12"/>
    <mergeCell ref="B14:C14"/>
    <mergeCell ref="D14:J14"/>
    <mergeCell ref="J18:P18"/>
    <mergeCell ref="B35:C35"/>
    <mergeCell ref="D35:J35"/>
    <mergeCell ref="A20:T20"/>
    <mergeCell ref="B21:C21"/>
    <mergeCell ref="D21:J21"/>
    <mergeCell ref="J25:P25"/>
    <mergeCell ref="J26:P26"/>
    <mergeCell ref="A27:T27"/>
    <mergeCell ref="B28:C28"/>
    <mergeCell ref="D28:J28"/>
    <mergeCell ref="J32:P32"/>
    <mergeCell ref="J33:P33"/>
    <mergeCell ref="B34:T34"/>
    <mergeCell ref="B65:C65"/>
    <mergeCell ref="J54:P54"/>
    <mergeCell ref="J39:P39"/>
    <mergeCell ref="J40:P40"/>
    <mergeCell ref="A41:T41"/>
    <mergeCell ref="B42:C42"/>
    <mergeCell ref="D42:J42"/>
    <mergeCell ref="J46:P46"/>
    <mergeCell ref="J47:P47"/>
    <mergeCell ref="A48:T48"/>
    <mergeCell ref="B49:C49"/>
    <mergeCell ref="D49:J49"/>
    <mergeCell ref="J53:P53"/>
    <mergeCell ref="A55:T55"/>
    <mergeCell ref="A56:H56"/>
    <mergeCell ref="J56:P56"/>
    <mergeCell ref="A57:H57"/>
    <mergeCell ref="J57:P57"/>
    <mergeCell ref="F63:H63"/>
    <mergeCell ref="A64:B64"/>
  </mergeCells>
  <conditionalFormatting sqref="B61">
    <cfRule type="containsBlanks" dxfId="3" priority="1">
      <formula>LEN(TRIM(B61))=0</formula>
    </cfRule>
  </conditionalFormatting>
  <conditionalFormatting sqref="B60">
    <cfRule type="containsBlanks" dxfId="2" priority="2">
      <formula>LEN(TRIM(B60))=0</formula>
    </cfRule>
  </conditionalFormatting>
  <pageMargins left="0.59055118110236227" right="0.59055118110236227" top="0.59055118110236227" bottom="0" header="0.31496062992125984" footer="0.11811023622047245"/>
  <pageSetup paperSize="9" scale="50" fitToHeight="0" orientation="landscape" r:id="rId1"/>
  <headerFooter>
    <oddHeader>&amp;L&amp;"Arial,Tučné"&amp;10Príloha č. 7&amp;"Arial,Normálne" (Príloha č. 2 k RD)&amp;"Arial,Tučné"
Ponukový list - Sortiment ponúkaného tovaru</oddHeader>
  </headerFooter>
  <rowBreaks count="1" manualBreakCount="1">
    <brk id="3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501" t="s">
        <v>6</v>
      </c>
      <c r="B1" s="501"/>
    </row>
    <row r="2" spans="1:10" s="15" customFormat="1" ht="30" customHeight="1" x14ac:dyDescent="0.25">
      <c r="A2" s="491" t="str">
        <f>'Príloha č. 1'!A2:D2</f>
        <v>CHIRURGICKÝ ŠIJACÍ MATERIÁL PRE POTREBY KLINIKY SRDCOVEJ CHIRURGIE</v>
      </c>
      <c r="B2" s="491"/>
      <c r="C2" s="491"/>
      <c r="D2" s="491"/>
    </row>
    <row r="3" spans="1:10" ht="24.95" customHeight="1" x14ac:dyDescent="0.2">
      <c r="A3" s="502"/>
      <c r="B3" s="502"/>
      <c r="C3" s="502"/>
    </row>
    <row r="4" spans="1:10" ht="18.75" customHeight="1" x14ac:dyDescent="0.2">
      <c r="A4" s="503" t="s">
        <v>22</v>
      </c>
      <c r="B4" s="503"/>
      <c r="C4" s="503"/>
      <c r="D4" s="503"/>
      <c r="E4" s="16"/>
      <c r="F4" s="16"/>
      <c r="G4" s="16"/>
      <c r="H4" s="16"/>
      <c r="I4" s="16"/>
      <c r="J4" s="16"/>
    </row>
    <row r="6" spans="1:10" s="15" customFormat="1" ht="15" customHeight="1" x14ac:dyDescent="0.25">
      <c r="A6" s="504" t="s">
        <v>8</v>
      </c>
      <c r="B6" s="504"/>
      <c r="C6" s="505" t="str">
        <f>IF('Príloha č. 1'!$C$6="","",'Príloha č. 1'!$C$6)</f>
        <v/>
      </c>
      <c r="D6" s="505"/>
      <c r="E6" s="17"/>
    </row>
    <row r="7" spans="1:10" s="15" customFormat="1" ht="15" customHeight="1" x14ac:dyDescent="0.25">
      <c r="A7" s="504" t="s">
        <v>9</v>
      </c>
      <c r="B7" s="504"/>
      <c r="C7" s="506" t="str">
        <f>IF('Príloha č. 1'!$C$7="","",'Príloha č. 1'!$C$7)</f>
        <v/>
      </c>
      <c r="D7" s="506"/>
    </row>
    <row r="8" spans="1:10" ht="15" customHeight="1" x14ac:dyDescent="0.2">
      <c r="A8" s="501" t="s">
        <v>10</v>
      </c>
      <c r="B8" s="501"/>
      <c r="C8" s="506" t="str">
        <f>IF('Príloha č. 1'!$C$8="","",'Príloha č. 1'!$C$8)</f>
        <v/>
      </c>
      <c r="D8" s="506"/>
    </row>
    <row r="9" spans="1:10" ht="15" customHeight="1" x14ac:dyDescent="0.2">
      <c r="A9" s="501" t="s">
        <v>11</v>
      </c>
      <c r="B9" s="501"/>
      <c r="C9" s="506" t="str">
        <f>IF('Príloha č. 1'!$C$9="","",'Príloha č. 1'!$C$9)</f>
        <v/>
      </c>
      <c r="D9" s="506"/>
    </row>
    <row r="10" spans="1:10" ht="20.100000000000001" customHeight="1" x14ac:dyDescent="0.2">
      <c r="C10" s="19"/>
    </row>
    <row r="11" spans="1:10" s="20" customFormat="1" ht="20.100000000000001" customHeight="1" x14ac:dyDescent="0.25">
      <c r="A11" s="494" t="s">
        <v>23</v>
      </c>
      <c r="B11" s="494"/>
      <c r="C11" s="494"/>
      <c r="D11" s="494"/>
    </row>
    <row r="12" spans="1:10" ht="24.95" customHeight="1" x14ac:dyDescent="0.2">
      <c r="A12" s="15" t="s">
        <v>24</v>
      </c>
      <c r="B12" s="504" t="s">
        <v>25</v>
      </c>
      <c r="C12" s="504"/>
      <c r="D12" s="504"/>
    </row>
    <row r="13" spans="1:10" ht="24.95" customHeight="1" x14ac:dyDescent="0.2">
      <c r="A13" s="15" t="s">
        <v>24</v>
      </c>
      <c r="B13" s="504" t="s">
        <v>26</v>
      </c>
      <c r="C13" s="504"/>
      <c r="D13" s="504"/>
    </row>
    <row r="14" spans="1:10" ht="24.95" customHeight="1" x14ac:dyDescent="0.2">
      <c r="A14" s="15" t="s">
        <v>24</v>
      </c>
      <c r="B14" s="504" t="s">
        <v>27</v>
      </c>
      <c r="C14" s="504"/>
      <c r="D14" s="504"/>
    </row>
    <row r="15" spans="1:10" ht="39.950000000000003" customHeight="1" x14ac:dyDescent="0.2">
      <c r="A15" s="15" t="s">
        <v>24</v>
      </c>
      <c r="B15" s="504" t="s">
        <v>28</v>
      </c>
      <c r="C15" s="504"/>
      <c r="D15" s="504"/>
    </row>
    <row r="16" spans="1:10" ht="20.100000000000001" customHeight="1" x14ac:dyDescent="0.2">
      <c r="A16" s="15" t="s">
        <v>24</v>
      </c>
      <c r="B16" s="504" t="s">
        <v>29</v>
      </c>
      <c r="C16" s="504"/>
      <c r="D16" s="504"/>
    </row>
    <row r="17" spans="1:5" ht="20.100000000000001" customHeight="1" x14ac:dyDescent="0.2"/>
    <row r="18" spans="1:5" s="20" customFormat="1" x14ac:dyDescent="0.25">
      <c r="A18" s="20" t="s">
        <v>18</v>
      </c>
      <c r="B18" s="120" t="str">
        <f>IF('Príloha č. 1'!$B$23="","",'Príloha č. 1'!$B$23)</f>
        <v/>
      </c>
    </row>
    <row r="19" spans="1:5" s="20" customFormat="1" x14ac:dyDescent="0.25">
      <c r="A19" s="20" t="s">
        <v>30</v>
      </c>
      <c r="B19" s="9" t="str">
        <f>IF('Príloha č. 1'!$B$24="","",'Príloha č. 1'!$B$24)</f>
        <v/>
      </c>
    </row>
    <row r="20" spans="1:5" ht="39.950000000000003" customHeight="1" x14ac:dyDescent="0.2">
      <c r="D20" s="10"/>
    </row>
    <row r="21" spans="1:5" ht="45" customHeight="1" x14ac:dyDescent="0.2">
      <c r="D21" s="11" t="s">
        <v>57</v>
      </c>
    </row>
    <row r="23" spans="1:5" s="1" customFormat="1" x14ac:dyDescent="0.2">
      <c r="A23" s="490" t="s">
        <v>20</v>
      </c>
      <c r="B23" s="490"/>
    </row>
    <row r="24" spans="1:5" s="6" customFormat="1" ht="12" customHeight="1" x14ac:dyDescent="0.2">
      <c r="A24" s="12"/>
      <c r="B24" s="501" t="s">
        <v>21</v>
      </c>
      <c r="C24" s="501"/>
      <c r="D24" s="13"/>
      <c r="E24" s="14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104" priority="14">
      <formula>LEN(TRIM(A24))=0</formula>
    </cfRule>
  </conditionalFormatting>
  <conditionalFormatting sqref="C6:D9">
    <cfRule type="containsBlanks" dxfId="103" priority="15">
      <formula>LEN(TRIM(C6))=0</formula>
    </cfRule>
  </conditionalFormatting>
  <conditionalFormatting sqref="B18">
    <cfRule type="containsBlanks" dxfId="102" priority="2">
      <formula>LEN(TRIM(B18))=0</formula>
    </cfRule>
  </conditionalFormatting>
  <conditionalFormatting sqref="B19">
    <cfRule type="containsBlanks" dxfId="101" priority="1">
      <formula>LEN(TRIM(B19))=0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9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5" customWidth="1"/>
    <col min="2" max="4" width="22.7109375" style="5" customWidth="1"/>
    <col min="5" max="5" width="14.28515625" style="5" customWidth="1"/>
    <col min="6" max="6" width="22.7109375" style="5" customWidth="1"/>
    <col min="7" max="16384" width="9.140625" style="5"/>
  </cols>
  <sheetData>
    <row r="1" spans="1:13" x14ac:dyDescent="0.2">
      <c r="A1" s="501" t="s">
        <v>6</v>
      </c>
      <c r="B1" s="501"/>
      <c r="C1" s="33"/>
      <c r="D1" s="33"/>
      <c r="E1" s="33"/>
      <c r="F1" s="33"/>
    </row>
    <row r="2" spans="1:13" ht="41.2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515"/>
      <c r="F2" s="515"/>
    </row>
    <row r="3" spans="1:13" ht="24.95" customHeight="1" x14ac:dyDescent="0.2">
      <c r="A3" s="502"/>
      <c r="B3" s="502"/>
      <c r="C3" s="502"/>
      <c r="D3" s="502"/>
      <c r="E3" s="502"/>
      <c r="F3" s="502"/>
    </row>
    <row r="4" spans="1:13" ht="15" x14ac:dyDescent="0.25">
      <c r="A4" s="625" t="s">
        <v>53</v>
      </c>
      <c r="B4" s="625"/>
      <c r="C4" s="625"/>
      <c r="D4" s="625"/>
      <c r="E4" s="625"/>
      <c r="F4" s="625"/>
      <c r="G4" s="16"/>
      <c r="H4" s="16"/>
      <c r="I4" s="16"/>
      <c r="J4" s="16"/>
      <c r="K4" s="16"/>
      <c r="L4" s="16"/>
      <c r="M4" s="16"/>
    </row>
    <row r="6" spans="1:13" s="15" customFormat="1" ht="30" customHeight="1" x14ac:dyDescent="0.25">
      <c r="A6" s="626" t="s">
        <v>35</v>
      </c>
      <c r="B6" s="626"/>
      <c r="C6" s="626"/>
      <c r="D6" s="626"/>
      <c r="E6" s="626"/>
      <c r="F6" s="626"/>
      <c r="G6" s="36"/>
      <c r="H6" s="36"/>
      <c r="I6" s="36"/>
      <c r="J6" s="36"/>
      <c r="K6" s="36"/>
      <c r="L6" s="36"/>
      <c r="M6" s="36"/>
    </row>
    <row r="7" spans="1:13" s="15" customFormat="1" ht="30" customHeight="1" x14ac:dyDescent="0.25">
      <c r="A7" s="15" t="s">
        <v>0</v>
      </c>
      <c r="B7" s="624" t="s">
        <v>54</v>
      </c>
      <c r="C7" s="624"/>
      <c r="D7" s="624"/>
      <c r="E7" s="37"/>
      <c r="F7" s="36"/>
      <c r="G7" s="36"/>
      <c r="H7" s="36"/>
      <c r="I7" s="36"/>
      <c r="J7" s="36"/>
      <c r="K7" s="36"/>
      <c r="L7" s="36"/>
      <c r="M7" s="36"/>
    </row>
    <row r="8" spans="1:13" s="15" customFormat="1" ht="30" customHeight="1" x14ac:dyDescent="0.25">
      <c r="A8" s="15" t="s">
        <v>1</v>
      </c>
      <c r="B8" s="624" t="s">
        <v>55</v>
      </c>
      <c r="C8" s="624"/>
      <c r="D8" s="624"/>
      <c r="E8" s="37"/>
      <c r="F8" s="36"/>
      <c r="G8" s="36"/>
      <c r="H8" s="36"/>
      <c r="I8" s="36"/>
      <c r="J8" s="36"/>
      <c r="K8" s="36"/>
      <c r="L8" s="36"/>
      <c r="M8" s="36"/>
    </row>
    <row r="9" spans="1:13" s="15" customFormat="1" ht="30" customHeight="1" x14ac:dyDescent="0.25">
      <c r="A9" s="20" t="s">
        <v>2</v>
      </c>
      <c r="B9" s="626" t="s">
        <v>36</v>
      </c>
      <c r="C9" s="626"/>
      <c r="D9" s="626"/>
      <c r="E9" s="38"/>
      <c r="F9" s="36"/>
      <c r="G9" s="36"/>
      <c r="H9" s="36"/>
      <c r="I9" s="36"/>
      <c r="J9" s="36"/>
      <c r="K9" s="36"/>
      <c r="L9" s="36"/>
      <c r="M9" s="36"/>
    </row>
    <row r="10" spans="1:13" s="15" customFormat="1" ht="30" customHeight="1" x14ac:dyDescent="0.25">
      <c r="A10" s="20" t="s">
        <v>3</v>
      </c>
      <c r="B10" s="626" t="s">
        <v>37</v>
      </c>
      <c r="C10" s="626"/>
      <c r="D10" s="626"/>
      <c r="E10" s="38"/>
      <c r="F10" s="36" t="s">
        <v>5</v>
      </c>
      <c r="G10" s="36"/>
      <c r="H10" s="36"/>
      <c r="I10" s="36"/>
      <c r="J10" s="36"/>
      <c r="K10" s="36"/>
      <c r="L10" s="36"/>
      <c r="M10" s="36"/>
    </row>
    <row r="11" spans="1:13" ht="15" customHeight="1" thickBot="1" x14ac:dyDescent="0.25">
      <c r="A11" s="501"/>
      <c r="B11" s="501"/>
      <c r="C11" s="501"/>
      <c r="D11" s="501"/>
      <c r="E11" s="501"/>
      <c r="F11" s="501"/>
    </row>
    <row r="12" spans="1:13" ht="72" x14ac:dyDescent="0.2">
      <c r="A12" s="39" t="s">
        <v>38</v>
      </c>
      <c r="B12" s="40" t="s">
        <v>39</v>
      </c>
      <c r="C12" s="40" t="s">
        <v>40</v>
      </c>
      <c r="D12" s="40" t="s">
        <v>41</v>
      </c>
      <c r="E12" s="41" t="s">
        <v>42</v>
      </c>
      <c r="F12" s="42" t="s">
        <v>43</v>
      </c>
    </row>
    <row r="13" spans="1:13" ht="9.9499999999999993" customHeight="1" x14ac:dyDescent="0.2">
      <c r="A13" s="126" t="s">
        <v>0</v>
      </c>
      <c r="B13" s="127" t="s">
        <v>1</v>
      </c>
      <c r="C13" s="125" t="s">
        <v>2</v>
      </c>
      <c r="D13" s="122" t="s">
        <v>3</v>
      </c>
      <c r="E13" s="123" t="s">
        <v>4</v>
      </c>
      <c r="F13" s="124" t="s">
        <v>51</v>
      </c>
    </row>
    <row r="14" spans="1:13" s="20" customFormat="1" ht="15" customHeight="1" x14ac:dyDescent="0.25">
      <c r="A14" s="43"/>
      <c r="B14" s="44"/>
      <c r="C14" s="45"/>
      <c r="D14" s="44"/>
      <c r="E14" s="46"/>
      <c r="F14" s="47"/>
    </row>
    <row r="15" spans="1:13" s="20" customFormat="1" ht="15" customHeight="1" x14ac:dyDescent="0.25">
      <c r="A15" s="43"/>
      <c r="B15" s="44"/>
      <c r="C15" s="45"/>
      <c r="D15" s="44"/>
      <c r="E15" s="46"/>
      <c r="F15" s="47"/>
    </row>
    <row r="16" spans="1:13" s="20" customFormat="1" ht="15" customHeight="1" x14ac:dyDescent="0.25">
      <c r="A16" s="43"/>
      <c r="B16" s="44"/>
      <c r="C16" s="45"/>
      <c r="D16" s="44"/>
      <c r="E16" s="46"/>
      <c r="F16" s="47"/>
    </row>
    <row r="17" spans="1:7" s="20" customFormat="1" ht="15" customHeight="1" x14ac:dyDescent="0.25">
      <c r="A17" s="43"/>
      <c r="B17" s="44"/>
      <c r="C17" s="45"/>
      <c r="D17" s="44"/>
      <c r="E17" s="46"/>
      <c r="F17" s="47"/>
    </row>
    <row r="18" spans="1:7" s="20" customFormat="1" ht="15" customHeight="1" x14ac:dyDescent="0.25">
      <c r="A18" s="48"/>
      <c r="B18" s="49"/>
      <c r="C18" s="50"/>
      <c r="D18" s="49"/>
      <c r="E18" s="51"/>
      <c r="F18" s="52"/>
    </row>
    <row r="19" spans="1:7" s="20" customFormat="1" ht="15" customHeight="1" thickBot="1" x14ac:dyDescent="0.3">
      <c r="A19" s="53"/>
      <c r="B19" s="54"/>
      <c r="C19" s="55"/>
      <c r="D19" s="54"/>
      <c r="E19" s="56"/>
      <c r="F19" s="57"/>
    </row>
    <row r="20" spans="1:7" s="20" customFormat="1" ht="30" customHeight="1" x14ac:dyDescent="0.25">
      <c r="A20" s="494"/>
      <c r="B20" s="494"/>
      <c r="C20" s="494"/>
      <c r="D20" s="494"/>
      <c r="E20" s="494"/>
      <c r="F20" s="494"/>
    </row>
    <row r="21" spans="1:7" ht="15" customHeight="1" x14ac:dyDescent="0.2"/>
    <row r="22" spans="1:7" ht="12.95" customHeight="1" x14ac:dyDescent="0.2">
      <c r="A22" s="5" t="s">
        <v>18</v>
      </c>
      <c r="B22" s="120" t="str">
        <f>IF('Príloha č. 1'!$B$23="","",'Príloha č. 1'!$B$23)</f>
        <v/>
      </c>
      <c r="C22" s="58"/>
      <c r="D22" s="18"/>
      <c r="E22" s="18"/>
      <c r="F22" s="58"/>
    </row>
    <row r="23" spans="1:7" ht="12.95" customHeight="1" x14ac:dyDescent="0.2">
      <c r="A23" s="5" t="s">
        <v>30</v>
      </c>
      <c r="B23" s="9" t="str">
        <f>IF('Príloha č. 1'!$B$24="","",'Príloha č. 1'!$B$24)</f>
        <v/>
      </c>
      <c r="C23" s="59"/>
      <c r="D23" s="60"/>
      <c r="E23" s="60"/>
      <c r="F23" s="59"/>
    </row>
    <row r="24" spans="1:7" ht="15" customHeight="1" x14ac:dyDescent="0.2"/>
    <row r="25" spans="1:7" ht="39.950000000000003" customHeight="1" x14ac:dyDescent="0.2">
      <c r="C25" s="60"/>
      <c r="D25" s="60"/>
      <c r="E25" s="629" t="s">
        <v>56</v>
      </c>
      <c r="F25" s="629"/>
    </row>
    <row r="26" spans="1:7" ht="57.75" customHeight="1" x14ac:dyDescent="0.2">
      <c r="C26" s="61"/>
      <c r="E26" s="628" t="s">
        <v>57</v>
      </c>
      <c r="F26" s="628"/>
    </row>
    <row r="27" spans="1:7" ht="15" customHeight="1" x14ac:dyDescent="0.2">
      <c r="C27" s="61"/>
      <c r="D27" s="62"/>
      <c r="E27" s="62"/>
      <c r="F27" s="61"/>
    </row>
    <row r="28" spans="1:7" s="1" customFormat="1" x14ac:dyDescent="0.2">
      <c r="A28" s="490" t="s">
        <v>20</v>
      </c>
      <c r="B28" s="490"/>
    </row>
    <row r="29" spans="1:7" s="6" customFormat="1" ht="12" customHeight="1" x14ac:dyDescent="0.2">
      <c r="A29" s="115"/>
      <c r="B29" s="627" t="s">
        <v>21</v>
      </c>
      <c r="C29" s="494"/>
      <c r="D29" s="494"/>
      <c r="E29" s="494"/>
      <c r="F29" s="494"/>
      <c r="G29" s="14"/>
    </row>
  </sheetData>
  <mergeCells count="15">
    <mergeCell ref="B29:F29"/>
    <mergeCell ref="B8:D8"/>
    <mergeCell ref="B9:D9"/>
    <mergeCell ref="B10:D10"/>
    <mergeCell ref="A11:F11"/>
    <mergeCell ref="A20:F20"/>
    <mergeCell ref="A28:B28"/>
    <mergeCell ref="E26:F26"/>
    <mergeCell ref="E25:F25"/>
    <mergeCell ref="B7:D7"/>
    <mergeCell ref="A1:B1"/>
    <mergeCell ref="A2:F2"/>
    <mergeCell ref="A3:F3"/>
    <mergeCell ref="A4:F4"/>
    <mergeCell ref="A6:F6"/>
  </mergeCells>
  <conditionalFormatting sqref="B22">
    <cfRule type="containsBlanks" dxfId="1" priority="2">
      <formula>LEN(TRIM(B22))=0</formula>
    </cfRule>
  </conditionalFormatting>
  <conditionalFormatting sqref="B23">
    <cfRule type="containsBlanks" dxfId="0" priority="1">
      <formula>LEN(TRIM(B23))=0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&amp;L&amp;"Arial,Tučné"&amp;9Príloha č. 8 SP&amp;"Arial,Normálne" (Príloha č. 3 k RD)&amp;"Arial,Tučné"
&amp;"Arial,Normálne"Zoznam známych subdodávateľov</oddHeader>
  </headerFooter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22" customWidth="1"/>
    <col min="2" max="2" width="19.7109375" style="22" customWidth="1"/>
    <col min="3" max="3" width="28.7109375" style="22" customWidth="1"/>
    <col min="4" max="4" width="30" style="22" customWidth="1"/>
    <col min="5" max="5" width="10.42578125" style="22" bestFit="1" customWidth="1"/>
    <col min="6" max="16384" width="9.140625" style="22"/>
  </cols>
  <sheetData>
    <row r="1" spans="1:10" s="21" customFormat="1" ht="15" customHeight="1" x14ac:dyDescent="0.2">
      <c r="A1" s="501" t="s">
        <v>6</v>
      </c>
      <c r="B1" s="501"/>
      <c r="C1" s="5"/>
      <c r="D1" s="5"/>
    </row>
    <row r="2" spans="1:10" s="21" customFormat="1" ht="39" customHeight="1" x14ac:dyDescent="0.2">
      <c r="A2" s="491" t="str">
        <f>'Príloha č. 1'!A2:D2</f>
        <v>CHIRURGICKÝ ŠIJACÍ MATERIÁL PRE POTREBY KLINIKY SRDCOVEJ CHIRURGIE</v>
      </c>
      <c r="B2" s="491"/>
      <c r="C2" s="491"/>
      <c r="D2" s="491"/>
    </row>
    <row r="3" spans="1:10" ht="15" customHeight="1" x14ac:dyDescent="0.2">
      <c r="A3" s="502"/>
      <c r="B3" s="502"/>
      <c r="C3" s="502"/>
      <c r="D3" s="5"/>
    </row>
    <row r="4" spans="1:10" s="24" customFormat="1" ht="35.1" customHeight="1" x14ac:dyDescent="0.25">
      <c r="A4" s="507" t="s">
        <v>31</v>
      </c>
      <c r="B4" s="507"/>
      <c r="C4" s="507"/>
      <c r="D4" s="507"/>
      <c r="E4" s="23"/>
      <c r="F4" s="23"/>
      <c r="G4" s="23"/>
      <c r="H4" s="23"/>
      <c r="I4" s="23"/>
      <c r="J4" s="23"/>
    </row>
    <row r="5" spans="1:10" s="21" customFormat="1" ht="15" customHeight="1" x14ac:dyDescent="0.2">
      <c r="A5" s="5"/>
      <c r="B5" s="5"/>
      <c r="C5" s="5"/>
      <c r="D5" s="5"/>
    </row>
    <row r="6" spans="1:10" s="21" customFormat="1" ht="15" customHeight="1" x14ac:dyDescent="0.2">
      <c r="A6" s="501" t="s">
        <v>8</v>
      </c>
      <c r="B6" s="501"/>
      <c r="C6" s="505" t="str">
        <f>IF('Príloha č. 1'!$C$6="","",'Príloha č. 1'!$C$6)</f>
        <v/>
      </c>
      <c r="D6" s="505"/>
      <c r="E6" s="25"/>
    </row>
    <row r="7" spans="1:10" s="21" customFormat="1" ht="15" customHeight="1" x14ac:dyDescent="0.2">
      <c r="A7" s="501" t="s">
        <v>9</v>
      </c>
      <c r="B7" s="501"/>
      <c r="C7" s="506" t="str">
        <f>IF('Príloha č. 1'!$C$7="","",'Príloha č. 1'!$C$7)</f>
        <v/>
      </c>
      <c r="D7" s="506"/>
    </row>
    <row r="8" spans="1:10" s="21" customFormat="1" ht="15" customHeight="1" x14ac:dyDescent="0.2">
      <c r="A8" s="501" t="s">
        <v>10</v>
      </c>
      <c r="B8" s="501"/>
      <c r="C8" s="506" t="str">
        <f>IF('Príloha č. 1'!$C$8="","",'Príloha č. 1'!$C$8)</f>
        <v/>
      </c>
      <c r="D8" s="506"/>
    </row>
    <row r="9" spans="1:10" s="21" customFormat="1" ht="15" customHeight="1" x14ac:dyDescent="0.2">
      <c r="A9" s="501" t="s">
        <v>11</v>
      </c>
      <c r="B9" s="501"/>
      <c r="C9" s="506" t="str">
        <f>IF('Príloha č. 1'!$C$9="","",'Príloha č. 1'!$C$9)</f>
        <v/>
      </c>
      <c r="D9" s="506"/>
    </row>
    <row r="10" spans="1:10" s="21" customFormat="1" ht="15" customHeight="1" x14ac:dyDescent="0.2">
      <c r="A10" s="5"/>
      <c r="B10" s="5"/>
      <c r="C10" s="19"/>
      <c r="D10" s="5"/>
    </row>
    <row r="11" spans="1:10" s="26" customFormat="1" ht="30" customHeight="1" x14ac:dyDescent="0.25">
      <c r="A11" s="494" t="s">
        <v>45</v>
      </c>
      <c r="B11" s="494"/>
      <c r="C11" s="494"/>
      <c r="D11" s="494"/>
    </row>
    <row r="12" spans="1:10" x14ac:dyDescent="0.2">
      <c r="A12" s="5"/>
      <c r="B12" s="5"/>
      <c r="C12" s="5"/>
      <c r="D12" s="5"/>
    </row>
    <row r="13" spans="1:10" x14ac:dyDescent="0.2">
      <c r="A13" s="5"/>
      <c r="B13" s="5"/>
      <c r="C13" s="5"/>
      <c r="D13" s="5"/>
    </row>
    <row r="14" spans="1:10" s="21" customFormat="1" ht="15" customHeight="1" x14ac:dyDescent="0.2">
      <c r="A14" s="5"/>
      <c r="B14" s="5"/>
      <c r="C14" s="5"/>
      <c r="D14" s="5"/>
    </row>
    <row r="15" spans="1:10" s="21" customFormat="1" ht="15" customHeight="1" x14ac:dyDescent="0.2">
      <c r="A15" s="3" t="s">
        <v>18</v>
      </c>
      <c r="B15" s="120" t="str">
        <f>IF('Príloha č. 1'!$B$23="","",'Príloha č. 1'!$B$23)</f>
        <v/>
      </c>
      <c r="C15" s="18"/>
      <c r="D15" s="5"/>
    </row>
    <row r="16" spans="1:10" s="27" customFormat="1" ht="15" customHeight="1" x14ac:dyDescent="0.25">
      <c r="A16" s="3" t="s">
        <v>19</v>
      </c>
      <c r="B16" s="9" t="str">
        <f>IF('Príloha č. 1'!$B$24="","",'Príloha č. 1'!$B$24)</f>
        <v/>
      </c>
      <c r="C16" s="32"/>
      <c r="D16" s="15"/>
    </row>
    <row r="17" spans="1:5" s="21" customFormat="1" ht="15" customHeight="1" x14ac:dyDescent="0.2">
      <c r="A17" s="5"/>
      <c r="B17" s="5"/>
      <c r="C17" s="5"/>
      <c r="D17" s="5"/>
    </row>
    <row r="18" spans="1:5" s="21" customFormat="1" ht="15" customHeight="1" x14ac:dyDescent="0.2">
      <c r="A18" s="5"/>
      <c r="B18" s="5"/>
      <c r="C18" s="5"/>
      <c r="D18" s="5"/>
    </row>
    <row r="19" spans="1:5" s="21" customFormat="1" ht="15" customHeight="1" x14ac:dyDescent="0.2">
      <c r="A19" s="5"/>
      <c r="B19" s="5"/>
      <c r="C19" s="5"/>
      <c r="D19" s="5"/>
    </row>
    <row r="20" spans="1:5" ht="39.950000000000003" customHeight="1" x14ac:dyDescent="0.2">
      <c r="A20" s="5"/>
      <c r="B20" s="5"/>
      <c r="C20" s="5"/>
      <c r="D20" s="10"/>
    </row>
    <row r="21" spans="1:5" ht="45" customHeight="1" x14ac:dyDescent="0.2">
      <c r="A21" s="5"/>
      <c r="B21" s="5"/>
      <c r="C21" s="5"/>
      <c r="D21" s="11" t="s">
        <v>57</v>
      </c>
    </row>
    <row r="22" spans="1:5" x14ac:dyDescent="0.2">
      <c r="A22" s="5"/>
      <c r="B22" s="5"/>
      <c r="C22" s="5"/>
      <c r="D22" s="5"/>
    </row>
    <row r="23" spans="1:5" x14ac:dyDescent="0.2">
      <c r="A23" s="5"/>
      <c r="B23" s="5"/>
      <c r="C23" s="5"/>
      <c r="D23" s="5"/>
    </row>
    <row r="24" spans="1:5" s="28" customFormat="1" ht="12" x14ac:dyDescent="0.2">
      <c r="A24" s="490" t="s">
        <v>20</v>
      </c>
      <c r="B24" s="490"/>
      <c r="C24" s="1"/>
      <c r="D24" s="1"/>
    </row>
    <row r="25" spans="1:5" s="30" customFormat="1" ht="12" customHeight="1" x14ac:dyDescent="0.2">
      <c r="A25" s="12"/>
      <c r="B25" s="494" t="s">
        <v>21</v>
      </c>
      <c r="C25" s="494"/>
      <c r="D25" s="13"/>
      <c r="E25" s="29"/>
    </row>
    <row r="26" spans="1:5" x14ac:dyDescent="0.2">
      <c r="A26" s="5"/>
      <c r="B26" s="5"/>
      <c r="C26" s="5"/>
      <c r="D26" s="5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C6:D9">
    <cfRule type="containsBlanks" dxfId="100" priority="4">
      <formula>LEN(TRIM(C6))=0</formula>
    </cfRule>
  </conditionalFormatting>
  <conditionalFormatting sqref="A25">
    <cfRule type="containsBlanks" dxfId="99" priority="3">
      <formula>LEN(TRIM(A25))=0</formula>
    </cfRule>
  </conditionalFormatting>
  <conditionalFormatting sqref="B15">
    <cfRule type="containsBlanks" dxfId="98" priority="2">
      <formula>LEN(TRIM(B15))=0</formula>
    </cfRule>
  </conditionalFormatting>
  <conditionalFormatting sqref="B16">
    <cfRule type="containsBlanks" dxfId="97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workbookViewId="0">
      <selection activeCell="D24" sqref="D24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501" t="s">
        <v>6</v>
      </c>
      <c r="B1" s="501"/>
    </row>
    <row r="2" spans="1:10" s="15" customFormat="1" ht="30" customHeight="1" x14ac:dyDescent="0.25">
      <c r="A2" s="491" t="str">
        <f>'Príloha č. 1'!A2:D2</f>
        <v>CHIRURGICKÝ ŠIJACÍ MATERIÁL PRE POTREBY KLINIKY SRDCOVEJ CHIRURGIE</v>
      </c>
      <c r="B2" s="491"/>
      <c r="C2" s="491"/>
      <c r="D2" s="491"/>
    </row>
    <row r="3" spans="1:10" s="15" customFormat="1" ht="15" customHeight="1" x14ac:dyDescent="0.25">
      <c r="A3" s="485"/>
      <c r="B3" s="485"/>
      <c r="C3" s="485"/>
      <c r="D3" s="485"/>
    </row>
    <row r="4" spans="1:10" ht="15" customHeight="1" x14ac:dyDescent="0.25">
      <c r="A4" s="508" t="s">
        <v>582</v>
      </c>
      <c r="B4" s="508"/>
      <c r="C4" s="508"/>
      <c r="D4" s="508"/>
      <c r="E4" s="16"/>
      <c r="F4" s="16"/>
      <c r="G4" s="16"/>
      <c r="H4" s="16"/>
      <c r="I4" s="16"/>
      <c r="J4" s="16"/>
    </row>
    <row r="6" spans="1:10" s="15" customFormat="1" ht="15" customHeight="1" x14ac:dyDescent="0.25">
      <c r="A6" s="504" t="s">
        <v>8</v>
      </c>
      <c r="B6" s="504"/>
      <c r="C6" s="505" t="str">
        <f>IF('Príloha č. 1'!$C$6="","",'Príloha č. 1'!$C$6)</f>
        <v/>
      </c>
      <c r="D6" s="505"/>
      <c r="E6" s="17"/>
    </row>
    <row r="7" spans="1:10" s="15" customFormat="1" ht="15" customHeight="1" x14ac:dyDescent="0.25">
      <c r="A7" s="504" t="s">
        <v>9</v>
      </c>
      <c r="B7" s="504"/>
      <c r="C7" s="506" t="str">
        <f>IF('Príloha č. 1'!$C$7="","",'Príloha č. 1'!$C$7)</f>
        <v/>
      </c>
      <c r="D7" s="506"/>
    </row>
    <row r="8" spans="1:10" ht="15" customHeight="1" x14ac:dyDescent="0.2">
      <c r="A8" s="501" t="s">
        <v>10</v>
      </c>
      <c r="B8" s="501"/>
      <c r="C8" s="506" t="str">
        <f>IF('Príloha č. 1'!$C$8="","",'Príloha č. 1'!$C$8)</f>
        <v/>
      </c>
      <c r="D8" s="506"/>
    </row>
    <row r="9" spans="1:10" ht="15" customHeight="1" x14ac:dyDescent="0.2">
      <c r="A9" s="501" t="s">
        <v>11</v>
      </c>
      <c r="B9" s="501"/>
      <c r="C9" s="506" t="str">
        <f>IF('Príloha č. 1'!$C$9="","",'Príloha č. 1'!$C$9)</f>
        <v/>
      </c>
      <c r="D9" s="506"/>
    </row>
    <row r="10" spans="1:10" ht="20.100000000000001" customHeight="1" x14ac:dyDescent="0.2">
      <c r="C10" s="488"/>
    </row>
    <row r="11" spans="1:10" s="20" customFormat="1" ht="20.100000000000001" customHeight="1" x14ac:dyDescent="0.25">
      <c r="A11" s="494" t="s">
        <v>23</v>
      </c>
      <c r="B11" s="494"/>
      <c r="C11" s="494"/>
      <c r="D11" s="494"/>
    </row>
    <row r="12" spans="1:10" ht="52.5" customHeight="1" x14ac:dyDescent="0.2">
      <c r="A12" s="15" t="s">
        <v>24</v>
      </c>
      <c r="B12" s="504" t="s">
        <v>583</v>
      </c>
      <c r="C12" s="504"/>
      <c r="D12" s="504"/>
    </row>
    <row r="13" spans="1:10" ht="36.75" customHeight="1" x14ac:dyDescent="0.2">
      <c r="A13" s="15" t="s">
        <v>24</v>
      </c>
      <c r="B13" s="504" t="s">
        <v>584</v>
      </c>
      <c r="C13" s="504"/>
      <c r="D13" s="504"/>
    </row>
    <row r="14" spans="1:10" ht="37.5" customHeight="1" x14ac:dyDescent="0.2">
      <c r="A14" s="15" t="s">
        <v>24</v>
      </c>
      <c r="B14" s="504" t="s">
        <v>585</v>
      </c>
      <c r="C14" s="504"/>
      <c r="D14" s="504"/>
    </row>
    <row r="15" spans="1:10" ht="20.100000000000001" customHeight="1" x14ac:dyDescent="0.2"/>
    <row r="16" spans="1:10" s="20" customFormat="1" x14ac:dyDescent="0.25">
      <c r="A16" s="20" t="s">
        <v>18</v>
      </c>
      <c r="B16" s="484" t="str">
        <f>IF('Príloha č. 1'!$B$23="","",'Príloha č. 1'!$B$23)</f>
        <v/>
      </c>
    </row>
    <row r="17" spans="1:5" s="20" customFormat="1" x14ac:dyDescent="0.25">
      <c r="A17" s="20" t="s">
        <v>30</v>
      </c>
      <c r="B17" s="139" t="str">
        <f>IF('Príloha č. 1'!$B$24="","",'Príloha č. 1'!$B$24)</f>
        <v/>
      </c>
    </row>
    <row r="18" spans="1:5" ht="13.5" customHeight="1" x14ac:dyDescent="0.2">
      <c r="D18" s="489"/>
    </row>
    <row r="19" spans="1:5" s="22" customFormat="1" ht="39.950000000000003" customHeight="1" x14ac:dyDescent="0.2">
      <c r="A19" s="5"/>
      <c r="B19" s="5"/>
      <c r="C19" s="5"/>
      <c r="D19" s="10"/>
    </row>
    <row r="20" spans="1:5" s="22" customFormat="1" ht="45" customHeight="1" x14ac:dyDescent="0.2">
      <c r="A20" s="5"/>
      <c r="B20" s="5"/>
      <c r="C20" s="5"/>
      <c r="D20" s="11" t="s">
        <v>57</v>
      </c>
    </row>
    <row r="21" spans="1:5" s="1" customFormat="1" x14ac:dyDescent="0.2">
      <c r="A21" s="490" t="s">
        <v>20</v>
      </c>
      <c r="B21" s="490"/>
    </row>
    <row r="22" spans="1:5" s="6" customFormat="1" ht="12" customHeight="1" x14ac:dyDescent="0.2">
      <c r="A22" s="12"/>
      <c r="B22" s="501" t="s">
        <v>21</v>
      </c>
      <c r="C22" s="501"/>
      <c r="D22" s="486"/>
      <c r="E22" s="14"/>
    </row>
  </sheetData>
  <mergeCells count="17"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</mergeCells>
  <conditionalFormatting sqref="A22">
    <cfRule type="containsBlanks" dxfId="96" priority="5">
      <formula>LEN(TRIM(A22))=0</formula>
    </cfRule>
  </conditionalFormatting>
  <conditionalFormatting sqref="B16">
    <cfRule type="containsBlanks" dxfId="95" priority="3">
      <formula>LEN(TRIM(B16))=0</formula>
    </cfRule>
  </conditionalFormatting>
  <conditionalFormatting sqref="B17">
    <cfRule type="containsBlanks" dxfId="94" priority="2">
      <formula>LEN(TRIM(B17))=0</formula>
    </cfRule>
  </conditionalFormatting>
  <conditionalFormatting sqref="C6:D9">
    <cfRule type="containsBlanks" dxfId="93" priority="1">
      <formula>LEN(TRIM(C6))=0</formula>
    </cfRule>
  </conditionalFormatting>
  <pageMargins left="0.7" right="0.7" top="0.75" bottom="0.75" header="0.3" footer="0.3"/>
  <pageSetup paperSize="9" orientation="portrait" r:id="rId1"/>
  <headerFooter>
    <oddHeader>&amp;LPríloha č. 4 SP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92"/>
  <sheetViews>
    <sheetView showGridLines="0" topLeftCell="A67" zoomScaleNormal="100" workbookViewId="0">
      <selection sqref="A1:D1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190</v>
      </c>
      <c r="B8" s="510"/>
      <c r="C8" s="158" t="s">
        <v>49</v>
      </c>
      <c r="D8" s="97" t="s">
        <v>50</v>
      </c>
      <c r="E8" s="180"/>
    </row>
    <row r="9" spans="1:10" s="68" customFormat="1" ht="24.95" customHeight="1" x14ac:dyDescent="0.25">
      <c r="A9" s="511" t="s">
        <v>80</v>
      </c>
      <c r="B9" s="512"/>
      <c r="C9" s="159" t="s">
        <v>69</v>
      </c>
      <c r="D9" s="181" t="s">
        <v>69</v>
      </c>
    </row>
    <row r="10" spans="1:10" s="68" customFormat="1" ht="20.100000000000001" customHeight="1" x14ac:dyDescent="0.25">
      <c r="A10" s="165" t="s">
        <v>81</v>
      </c>
      <c r="B10" s="154" t="s">
        <v>82</v>
      </c>
      <c r="C10" s="149" t="s">
        <v>83</v>
      </c>
      <c r="D10" s="166"/>
    </row>
    <row r="11" spans="1:10" s="68" customFormat="1" ht="20.100000000000001" customHeight="1" x14ac:dyDescent="0.25">
      <c r="A11" s="167" t="s">
        <v>84</v>
      </c>
      <c r="B11" s="155" t="s">
        <v>85</v>
      </c>
      <c r="C11" s="150" t="s">
        <v>83</v>
      </c>
      <c r="D11" s="168"/>
    </row>
    <row r="12" spans="1:10" s="68" customFormat="1" ht="20.100000000000001" customHeight="1" x14ac:dyDescent="0.25">
      <c r="A12" s="167" t="s">
        <v>86</v>
      </c>
      <c r="B12" s="155" t="s">
        <v>87</v>
      </c>
      <c r="C12" s="150" t="s">
        <v>83</v>
      </c>
      <c r="D12" s="168"/>
    </row>
    <row r="13" spans="1:10" s="68" customFormat="1" ht="30" customHeight="1" x14ac:dyDescent="0.25">
      <c r="A13" s="167" t="s">
        <v>88</v>
      </c>
      <c r="B13" s="155" t="s">
        <v>89</v>
      </c>
      <c r="C13" s="150" t="s">
        <v>83</v>
      </c>
      <c r="D13" s="168"/>
    </row>
    <row r="14" spans="1:10" s="68" customFormat="1" ht="20.100000000000001" customHeight="1" x14ac:dyDescent="0.25">
      <c r="A14" s="167" t="s">
        <v>90</v>
      </c>
      <c r="B14" s="155" t="s">
        <v>91</v>
      </c>
      <c r="C14" s="150" t="s">
        <v>83</v>
      </c>
      <c r="D14" s="168"/>
    </row>
    <row r="15" spans="1:10" s="68" customFormat="1" ht="20.100000000000001" customHeight="1" x14ac:dyDescent="0.25">
      <c r="A15" s="167" t="s">
        <v>92</v>
      </c>
      <c r="B15" s="155" t="s">
        <v>93</v>
      </c>
      <c r="C15" s="150" t="s">
        <v>83</v>
      </c>
      <c r="D15" s="168"/>
    </row>
    <row r="16" spans="1:10" s="68" customFormat="1" ht="39.75" customHeight="1" x14ac:dyDescent="0.25">
      <c r="A16" s="167" t="s">
        <v>94</v>
      </c>
      <c r="B16" s="155" t="s">
        <v>95</v>
      </c>
      <c r="C16" s="150" t="s">
        <v>83</v>
      </c>
      <c r="D16" s="168"/>
    </row>
    <row r="17" spans="1:4" s="68" customFormat="1" ht="30" customHeight="1" x14ac:dyDescent="0.25">
      <c r="A17" s="167" t="s">
        <v>96</v>
      </c>
      <c r="B17" s="155" t="s">
        <v>97</v>
      </c>
      <c r="C17" s="150" t="s">
        <v>83</v>
      </c>
      <c r="D17" s="168"/>
    </row>
    <row r="18" spans="1:4" s="68" customFormat="1" ht="20.100000000000001" customHeight="1" x14ac:dyDescent="0.25">
      <c r="A18" s="182" t="s">
        <v>98</v>
      </c>
      <c r="B18" s="156" t="s">
        <v>99</v>
      </c>
      <c r="C18" s="151" t="s">
        <v>83</v>
      </c>
      <c r="D18" s="183"/>
    </row>
    <row r="19" spans="1:4" s="68" customFormat="1" ht="24.95" customHeight="1" x14ac:dyDescent="0.25">
      <c r="A19" s="167" t="s">
        <v>100</v>
      </c>
      <c r="B19" s="155" t="s">
        <v>101</v>
      </c>
      <c r="C19" s="150" t="s">
        <v>83</v>
      </c>
      <c r="D19" s="168"/>
    </row>
    <row r="20" spans="1:4" s="68" customFormat="1" ht="30" customHeight="1" x14ac:dyDescent="0.25">
      <c r="A20" s="167" t="s">
        <v>102</v>
      </c>
      <c r="B20" s="155" t="s">
        <v>103</v>
      </c>
      <c r="C20" s="150" t="s">
        <v>83</v>
      </c>
      <c r="D20" s="168"/>
    </row>
    <row r="21" spans="1:4" s="68" customFormat="1" ht="19.5" customHeight="1" x14ac:dyDescent="0.25">
      <c r="A21" s="167" t="s">
        <v>104</v>
      </c>
      <c r="B21" s="155" t="s">
        <v>105</v>
      </c>
      <c r="C21" s="150" t="s">
        <v>83</v>
      </c>
      <c r="D21" s="168"/>
    </row>
    <row r="22" spans="1:4" s="68" customFormat="1" ht="19.5" customHeight="1" x14ac:dyDescent="0.25">
      <c r="A22" s="167" t="s">
        <v>106</v>
      </c>
      <c r="B22" s="155" t="s">
        <v>107</v>
      </c>
      <c r="C22" s="150" t="s">
        <v>83</v>
      </c>
      <c r="D22" s="168"/>
    </row>
    <row r="23" spans="1:4" s="68" customFormat="1" ht="24.95" customHeight="1" x14ac:dyDescent="0.25">
      <c r="A23" s="167" t="s">
        <v>108</v>
      </c>
      <c r="B23" s="155" t="s">
        <v>109</v>
      </c>
      <c r="C23" s="150" t="s">
        <v>83</v>
      </c>
      <c r="D23" s="168"/>
    </row>
    <row r="24" spans="1:4" s="68" customFormat="1" ht="38.25" x14ac:dyDescent="0.25">
      <c r="A24" s="167" t="s">
        <v>110</v>
      </c>
      <c r="B24" s="156" t="s">
        <v>111</v>
      </c>
      <c r="C24" s="152" t="s">
        <v>83</v>
      </c>
      <c r="D24" s="169"/>
    </row>
    <row r="25" spans="1:4" s="68" customFormat="1" ht="30" customHeight="1" x14ac:dyDescent="0.25">
      <c r="A25" s="170" t="s">
        <v>112</v>
      </c>
      <c r="B25" s="157" t="s">
        <v>113</v>
      </c>
      <c r="C25" s="153" t="s">
        <v>83</v>
      </c>
      <c r="D25" s="169"/>
    </row>
    <row r="26" spans="1:4" s="68" customFormat="1" ht="24.95" customHeight="1" x14ac:dyDescent="0.25">
      <c r="A26" s="524" t="s">
        <v>114</v>
      </c>
      <c r="B26" s="525"/>
      <c r="C26" s="159" t="s">
        <v>69</v>
      </c>
      <c r="D26" s="184" t="s">
        <v>69</v>
      </c>
    </row>
    <row r="27" spans="1:4" s="68" customFormat="1" ht="25.5" x14ac:dyDescent="0.25">
      <c r="A27" s="165" t="s">
        <v>115</v>
      </c>
      <c r="B27" s="154" t="s">
        <v>116</v>
      </c>
      <c r="C27" s="149" t="s">
        <v>83</v>
      </c>
      <c r="D27" s="166"/>
    </row>
    <row r="28" spans="1:4" s="68" customFormat="1" ht="25.5" x14ac:dyDescent="0.25">
      <c r="A28" s="167" t="s">
        <v>117</v>
      </c>
      <c r="B28" s="155" t="s">
        <v>118</v>
      </c>
      <c r="C28" s="150" t="s">
        <v>83</v>
      </c>
      <c r="D28" s="168"/>
    </row>
    <row r="29" spans="1:4" s="68" customFormat="1" ht="20.100000000000001" customHeight="1" x14ac:dyDescent="0.25">
      <c r="A29" s="167" t="s">
        <v>119</v>
      </c>
      <c r="B29" s="155" t="s">
        <v>120</v>
      </c>
      <c r="C29" s="150" t="s">
        <v>83</v>
      </c>
      <c r="D29" s="168"/>
    </row>
    <row r="30" spans="1:4" s="68" customFormat="1" ht="20.100000000000001" customHeight="1" x14ac:dyDescent="0.25">
      <c r="A30" s="167" t="s">
        <v>121</v>
      </c>
      <c r="B30" s="155" t="s">
        <v>122</v>
      </c>
      <c r="C30" s="150" t="s">
        <v>83</v>
      </c>
      <c r="D30" s="168"/>
    </row>
    <row r="31" spans="1:4" s="68" customFormat="1" ht="20.100000000000001" customHeight="1" x14ac:dyDescent="0.25">
      <c r="A31" s="167" t="s">
        <v>123</v>
      </c>
      <c r="B31" s="155" t="s">
        <v>91</v>
      </c>
      <c r="C31" s="150" t="s">
        <v>83</v>
      </c>
      <c r="D31" s="168"/>
    </row>
    <row r="32" spans="1:4" s="68" customFormat="1" ht="20.100000000000001" customHeight="1" x14ac:dyDescent="0.25">
      <c r="A32" s="167" t="s">
        <v>124</v>
      </c>
      <c r="B32" s="155" t="s">
        <v>93</v>
      </c>
      <c r="C32" s="150" t="s">
        <v>83</v>
      </c>
      <c r="D32" s="168"/>
    </row>
    <row r="33" spans="1:4" s="68" customFormat="1" ht="20.100000000000001" customHeight="1" x14ac:dyDescent="0.25">
      <c r="A33" s="167" t="s">
        <v>125</v>
      </c>
      <c r="B33" s="155" t="s">
        <v>126</v>
      </c>
      <c r="C33" s="150" t="s">
        <v>83</v>
      </c>
      <c r="D33" s="168"/>
    </row>
    <row r="34" spans="1:4" s="68" customFormat="1" ht="20.100000000000001" customHeight="1" x14ac:dyDescent="0.25">
      <c r="A34" s="167" t="s">
        <v>127</v>
      </c>
      <c r="B34" s="155" t="s">
        <v>128</v>
      </c>
      <c r="C34" s="150" t="s">
        <v>83</v>
      </c>
      <c r="D34" s="168"/>
    </row>
    <row r="35" spans="1:4" s="68" customFormat="1" ht="25.5" x14ac:dyDescent="0.25">
      <c r="A35" s="167" t="s">
        <v>129</v>
      </c>
      <c r="B35" s="155" t="s">
        <v>130</v>
      </c>
      <c r="C35" s="151" t="s">
        <v>83</v>
      </c>
      <c r="D35" s="183"/>
    </row>
    <row r="36" spans="1:4" s="68" customFormat="1" ht="20.100000000000001" customHeight="1" x14ac:dyDescent="0.25">
      <c r="A36" s="167" t="s">
        <v>131</v>
      </c>
      <c r="B36" s="155" t="s">
        <v>105</v>
      </c>
      <c r="C36" s="150" t="s">
        <v>83</v>
      </c>
      <c r="D36" s="168"/>
    </row>
    <row r="37" spans="1:4" s="68" customFormat="1" ht="20.100000000000001" customHeight="1" x14ac:dyDescent="0.25">
      <c r="A37" s="167" t="s">
        <v>132</v>
      </c>
      <c r="B37" s="155" t="s">
        <v>107</v>
      </c>
      <c r="C37" s="150" t="s">
        <v>83</v>
      </c>
      <c r="D37" s="168"/>
    </row>
    <row r="38" spans="1:4" s="68" customFormat="1" ht="20.100000000000001" customHeight="1" x14ac:dyDescent="0.25">
      <c r="A38" s="167" t="s">
        <v>133</v>
      </c>
      <c r="B38" s="155" t="s">
        <v>109</v>
      </c>
      <c r="C38" s="150" t="s">
        <v>83</v>
      </c>
      <c r="D38" s="168"/>
    </row>
    <row r="39" spans="1:4" s="68" customFormat="1" ht="38.25" x14ac:dyDescent="0.25">
      <c r="A39" s="185" t="s">
        <v>134</v>
      </c>
      <c r="B39" s="190" t="s">
        <v>135</v>
      </c>
      <c r="C39" s="150" t="s">
        <v>83</v>
      </c>
      <c r="D39" s="168"/>
    </row>
    <row r="40" spans="1:4" s="68" customFormat="1" ht="24.95" customHeight="1" x14ac:dyDescent="0.25">
      <c r="A40" s="186" t="s">
        <v>136</v>
      </c>
      <c r="B40" s="191" t="s">
        <v>113</v>
      </c>
      <c r="C40" s="150" t="s">
        <v>83</v>
      </c>
      <c r="D40" s="168"/>
    </row>
    <row r="41" spans="1:4" s="68" customFormat="1" ht="24.95" customHeight="1" x14ac:dyDescent="0.25">
      <c r="A41" s="524" t="s">
        <v>137</v>
      </c>
      <c r="B41" s="525"/>
      <c r="C41" s="159" t="s">
        <v>69</v>
      </c>
      <c r="D41" s="184" t="s">
        <v>69</v>
      </c>
    </row>
    <row r="42" spans="1:4" s="68" customFormat="1" ht="25.5" x14ac:dyDescent="0.25">
      <c r="A42" s="165" t="s">
        <v>138</v>
      </c>
      <c r="B42" s="154" t="s">
        <v>139</v>
      </c>
      <c r="C42" s="149" t="s">
        <v>83</v>
      </c>
      <c r="D42" s="166"/>
    </row>
    <row r="43" spans="1:4" s="68" customFormat="1" ht="20.100000000000001" customHeight="1" x14ac:dyDescent="0.25">
      <c r="A43" s="167" t="s">
        <v>140</v>
      </c>
      <c r="B43" s="155" t="s">
        <v>91</v>
      </c>
      <c r="C43" s="150" t="s">
        <v>83</v>
      </c>
      <c r="D43" s="168"/>
    </row>
    <row r="44" spans="1:4" s="68" customFormat="1" ht="20.100000000000001" customHeight="1" x14ac:dyDescent="0.25">
      <c r="A44" s="167" t="s">
        <v>141</v>
      </c>
      <c r="B44" s="155" t="s">
        <v>93</v>
      </c>
      <c r="C44" s="150" t="s">
        <v>83</v>
      </c>
      <c r="D44" s="168"/>
    </row>
    <row r="45" spans="1:4" s="68" customFormat="1" ht="20.100000000000001" customHeight="1" x14ac:dyDescent="0.25">
      <c r="A45" s="167" t="s">
        <v>142</v>
      </c>
      <c r="B45" s="155" t="s">
        <v>143</v>
      </c>
      <c r="C45" s="150" t="s">
        <v>83</v>
      </c>
      <c r="D45" s="168"/>
    </row>
    <row r="46" spans="1:4" s="68" customFormat="1" ht="20.100000000000001" customHeight="1" x14ac:dyDescent="0.25">
      <c r="A46" s="167" t="s">
        <v>144</v>
      </c>
      <c r="B46" s="155" t="s">
        <v>145</v>
      </c>
      <c r="C46" s="150" t="s">
        <v>83</v>
      </c>
      <c r="D46" s="168"/>
    </row>
    <row r="47" spans="1:4" s="68" customFormat="1" ht="20.100000000000001" customHeight="1" x14ac:dyDescent="0.25">
      <c r="A47" s="167" t="s">
        <v>146</v>
      </c>
      <c r="B47" s="155" t="s">
        <v>147</v>
      </c>
      <c r="C47" s="150" t="s">
        <v>83</v>
      </c>
      <c r="D47" s="168"/>
    </row>
    <row r="48" spans="1:4" s="68" customFormat="1" ht="20.100000000000001" customHeight="1" x14ac:dyDescent="0.25">
      <c r="A48" s="167" t="s">
        <v>148</v>
      </c>
      <c r="B48" s="155" t="s">
        <v>105</v>
      </c>
      <c r="C48" s="150" t="s">
        <v>83</v>
      </c>
      <c r="D48" s="168"/>
    </row>
    <row r="49" spans="1:4" s="68" customFormat="1" ht="20.100000000000001" customHeight="1" x14ac:dyDescent="0.25">
      <c r="A49" s="167" t="s">
        <v>149</v>
      </c>
      <c r="B49" s="155" t="s">
        <v>107</v>
      </c>
      <c r="C49" s="150" t="s">
        <v>83</v>
      </c>
      <c r="D49" s="168"/>
    </row>
    <row r="50" spans="1:4" s="68" customFormat="1" ht="20.100000000000001" customHeight="1" x14ac:dyDescent="0.25">
      <c r="A50" s="167" t="s">
        <v>150</v>
      </c>
      <c r="B50" s="155" t="s">
        <v>109</v>
      </c>
      <c r="C50" s="151" t="s">
        <v>83</v>
      </c>
      <c r="D50" s="183"/>
    </row>
    <row r="51" spans="1:4" s="68" customFormat="1" ht="38.25" x14ac:dyDescent="0.25">
      <c r="A51" s="167" t="s">
        <v>151</v>
      </c>
      <c r="B51" s="155" t="s">
        <v>152</v>
      </c>
      <c r="C51" s="150" t="s">
        <v>83</v>
      </c>
      <c r="D51" s="168"/>
    </row>
    <row r="52" spans="1:4" s="68" customFormat="1" ht="25.5" x14ac:dyDescent="0.25">
      <c r="A52" s="170" t="s">
        <v>153</v>
      </c>
      <c r="B52" s="176" t="s">
        <v>113</v>
      </c>
      <c r="C52" s="150" t="s">
        <v>83</v>
      </c>
      <c r="D52" s="168"/>
    </row>
    <row r="53" spans="1:4" s="68" customFormat="1" ht="24.95" customHeight="1" x14ac:dyDescent="0.25">
      <c r="A53" s="524" t="s">
        <v>154</v>
      </c>
      <c r="B53" s="525"/>
      <c r="C53" s="189" t="s">
        <v>69</v>
      </c>
      <c r="D53" s="184" t="s">
        <v>69</v>
      </c>
    </row>
    <row r="54" spans="1:4" s="68" customFormat="1" ht="20.100000000000001" customHeight="1" x14ac:dyDescent="0.25">
      <c r="A54" s="165" t="s">
        <v>155</v>
      </c>
      <c r="B54" s="154" t="s">
        <v>156</v>
      </c>
      <c r="C54" s="149" t="s">
        <v>83</v>
      </c>
      <c r="D54" s="166"/>
    </row>
    <row r="55" spans="1:4" s="68" customFormat="1" ht="20.100000000000001" customHeight="1" x14ac:dyDescent="0.25">
      <c r="A55" s="167" t="s">
        <v>157</v>
      </c>
      <c r="B55" s="155" t="s">
        <v>91</v>
      </c>
      <c r="C55" s="150" t="s">
        <v>83</v>
      </c>
      <c r="D55" s="168"/>
    </row>
    <row r="56" spans="1:4" s="68" customFormat="1" ht="20.100000000000001" customHeight="1" x14ac:dyDescent="0.25">
      <c r="A56" s="167" t="s">
        <v>158</v>
      </c>
      <c r="B56" s="155" t="s">
        <v>93</v>
      </c>
      <c r="C56" s="150" t="s">
        <v>83</v>
      </c>
      <c r="D56" s="168"/>
    </row>
    <row r="57" spans="1:4" s="68" customFormat="1" ht="20.100000000000001" customHeight="1" x14ac:dyDescent="0.25">
      <c r="A57" s="167" t="s">
        <v>159</v>
      </c>
      <c r="B57" s="155" t="s">
        <v>160</v>
      </c>
      <c r="C57" s="150" t="s">
        <v>83</v>
      </c>
      <c r="D57" s="168"/>
    </row>
    <row r="58" spans="1:4" s="68" customFormat="1" ht="20.100000000000001" customHeight="1" x14ac:dyDescent="0.25">
      <c r="A58" s="167" t="s">
        <v>161</v>
      </c>
      <c r="B58" s="155" t="s">
        <v>105</v>
      </c>
      <c r="C58" s="150" t="s">
        <v>83</v>
      </c>
      <c r="D58" s="168"/>
    </row>
    <row r="59" spans="1:4" s="68" customFormat="1" ht="20.100000000000001" customHeight="1" x14ac:dyDescent="0.25">
      <c r="A59" s="167" t="s">
        <v>162</v>
      </c>
      <c r="B59" s="155" t="s">
        <v>107</v>
      </c>
      <c r="C59" s="150" t="s">
        <v>83</v>
      </c>
      <c r="D59" s="168"/>
    </row>
    <row r="60" spans="1:4" s="68" customFormat="1" ht="20.100000000000001" customHeight="1" x14ac:dyDescent="0.25">
      <c r="A60" s="167" t="s">
        <v>163</v>
      </c>
      <c r="B60" s="155" t="s">
        <v>109</v>
      </c>
      <c r="C60" s="150" t="s">
        <v>83</v>
      </c>
      <c r="D60" s="168"/>
    </row>
    <row r="61" spans="1:4" s="68" customFormat="1" ht="38.25" x14ac:dyDescent="0.25">
      <c r="A61" s="167" t="s">
        <v>164</v>
      </c>
      <c r="B61" s="155" t="s">
        <v>165</v>
      </c>
      <c r="C61" s="150" t="s">
        <v>83</v>
      </c>
      <c r="D61" s="168"/>
    </row>
    <row r="62" spans="1:4" s="68" customFormat="1" ht="25.5" x14ac:dyDescent="0.25">
      <c r="A62" s="170" t="s">
        <v>166</v>
      </c>
      <c r="B62" s="176" t="s">
        <v>113</v>
      </c>
      <c r="C62" s="151" t="s">
        <v>83</v>
      </c>
      <c r="D62" s="183"/>
    </row>
    <row r="63" spans="1:4" s="68" customFormat="1" ht="24.95" customHeight="1" x14ac:dyDescent="0.25">
      <c r="A63" s="524" t="s">
        <v>167</v>
      </c>
      <c r="B63" s="525"/>
      <c r="C63" s="159" t="s">
        <v>69</v>
      </c>
      <c r="D63" s="184" t="s">
        <v>69</v>
      </c>
    </row>
    <row r="64" spans="1:4" s="68" customFormat="1" ht="20.100000000000001" customHeight="1" x14ac:dyDescent="0.25">
      <c r="A64" s="165" t="s">
        <v>168</v>
      </c>
      <c r="B64" s="154" t="s">
        <v>169</v>
      </c>
      <c r="C64" s="149" t="s">
        <v>83</v>
      </c>
      <c r="D64" s="166"/>
    </row>
    <row r="65" spans="1:4" s="68" customFormat="1" ht="20.100000000000001" customHeight="1" x14ac:dyDescent="0.25">
      <c r="A65" s="167" t="s">
        <v>170</v>
      </c>
      <c r="B65" s="155" t="s">
        <v>171</v>
      </c>
      <c r="C65" s="150" t="s">
        <v>83</v>
      </c>
      <c r="D65" s="168"/>
    </row>
    <row r="66" spans="1:4" s="68" customFormat="1" ht="20.100000000000001" customHeight="1" x14ac:dyDescent="0.25">
      <c r="A66" s="167" t="s">
        <v>172</v>
      </c>
      <c r="B66" s="155" t="s">
        <v>173</v>
      </c>
      <c r="C66" s="150" t="s">
        <v>83</v>
      </c>
      <c r="D66" s="168"/>
    </row>
    <row r="67" spans="1:4" s="68" customFormat="1" ht="20.100000000000001" customHeight="1" x14ac:dyDescent="0.25">
      <c r="A67" s="167" t="s">
        <v>174</v>
      </c>
      <c r="B67" s="155" t="s">
        <v>91</v>
      </c>
      <c r="C67" s="150" t="s">
        <v>83</v>
      </c>
      <c r="D67" s="168"/>
    </row>
    <row r="68" spans="1:4" s="68" customFormat="1" ht="20.100000000000001" customHeight="1" x14ac:dyDescent="0.25">
      <c r="A68" s="167" t="s">
        <v>175</v>
      </c>
      <c r="B68" s="155" t="s">
        <v>93</v>
      </c>
      <c r="C68" s="150" t="s">
        <v>83</v>
      </c>
      <c r="D68" s="168"/>
    </row>
    <row r="69" spans="1:4" s="68" customFormat="1" ht="25.5" x14ac:dyDescent="0.25">
      <c r="A69" s="167" t="s">
        <v>176</v>
      </c>
      <c r="B69" s="156" t="s">
        <v>177</v>
      </c>
      <c r="C69" s="150" t="s">
        <v>83</v>
      </c>
      <c r="D69" s="168"/>
    </row>
    <row r="70" spans="1:4" s="68" customFormat="1" ht="20.100000000000001" customHeight="1" x14ac:dyDescent="0.25">
      <c r="A70" s="167" t="s">
        <v>178</v>
      </c>
      <c r="B70" s="155" t="s">
        <v>105</v>
      </c>
      <c r="C70" s="150" t="s">
        <v>83</v>
      </c>
      <c r="D70" s="168"/>
    </row>
    <row r="71" spans="1:4" s="68" customFormat="1" ht="20.100000000000001" customHeight="1" x14ac:dyDescent="0.25">
      <c r="A71" s="167" t="s">
        <v>179</v>
      </c>
      <c r="B71" s="155" t="s">
        <v>107</v>
      </c>
      <c r="C71" s="150" t="s">
        <v>83</v>
      </c>
      <c r="D71" s="168"/>
    </row>
    <row r="72" spans="1:4" s="68" customFormat="1" ht="20.100000000000001" customHeight="1" x14ac:dyDescent="0.25">
      <c r="A72" s="167" t="s">
        <v>180</v>
      </c>
      <c r="B72" s="155" t="s">
        <v>181</v>
      </c>
      <c r="C72" s="151" t="s">
        <v>83</v>
      </c>
      <c r="D72" s="183"/>
    </row>
    <row r="73" spans="1:4" s="68" customFormat="1" ht="38.25" x14ac:dyDescent="0.25">
      <c r="A73" s="167" t="s">
        <v>182</v>
      </c>
      <c r="B73" s="155" t="s">
        <v>183</v>
      </c>
      <c r="C73" s="150" t="s">
        <v>83</v>
      </c>
      <c r="D73" s="168"/>
    </row>
    <row r="74" spans="1:4" s="68" customFormat="1" ht="26.25" thickBot="1" x14ac:dyDescent="0.3">
      <c r="A74" s="187" t="s">
        <v>184</v>
      </c>
      <c r="B74" s="192" t="s">
        <v>113</v>
      </c>
      <c r="C74" s="163" t="s">
        <v>83</v>
      </c>
      <c r="D74" s="173"/>
    </row>
    <row r="76" spans="1:4" s="31" customFormat="1" ht="20.100000000000001" customHeight="1" x14ac:dyDescent="0.25">
      <c r="A76" s="530" t="s">
        <v>34</v>
      </c>
      <c r="B76" s="530"/>
      <c r="C76" s="530"/>
      <c r="D76" s="530"/>
    </row>
    <row r="77" spans="1:4" s="64" customFormat="1" ht="15" customHeight="1" x14ac:dyDescent="0.25">
      <c r="A77" s="531" t="s">
        <v>8</v>
      </c>
      <c r="B77" s="531"/>
      <c r="C77" s="487" t="str">
        <f>IF('Príloha č. 1'!$C$6="","",'Príloha č. 1'!$C$6)</f>
        <v/>
      </c>
    </row>
    <row r="78" spans="1:4" s="64" customFormat="1" ht="15" customHeight="1" x14ac:dyDescent="0.25">
      <c r="A78" s="532" t="s">
        <v>9</v>
      </c>
      <c r="B78" s="532"/>
      <c r="C78" s="484" t="str">
        <f>IF('Príloha č. 1'!$C$7="","",'Príloha č. 1'!$C$7)</f>
        <v/>
      </c>
    </row>
    <row r="79" spans="1:4" s="64" customFormat="1" ht="15" customHeight="1" x14ac:dyDescent="0.25">
      <c r="A79" s="532" t="s">
        <v>10</v>
      </c>
      <c r="B79" s="532"/>
      <c r="C79" s="484" t="str">
        <f>IF('Príloha č. 1'!$C$8="","",'Príloha č. 1'!$C$8)</f>
        <v/>
      </c>
    </row>
    <row r="80" spans="1:4" s="64" customFormat="1" ht="15" customHeight="1" x14ac:dyDescent="0.25">
      <c r="A80" s="532" t="s">
        <v>11</v>
      </c>
      <c r="B80" s="532"/>
      <c r="C80" s="484" t="str">
        <f>IF('Príloha č. 1'!$C$9="","",'Príloha č. 1'!$C$9)</f>
        <v/>
      </c>
    </row>
    <row r="81" spans="1:4" s="34" customFormat="1" ht="44.25" customHeight="1" x14ac:dyDescent="0.2">
      <c r="A81" s="116"/>
    </row>
    <row r="82" spans="1:4" s="34" customFormat="1" ht="15" customHeight="1" x14ac:dyDescent="0.2">
      <c r="A82" s="116" t="s">
        <v>18</v>
      </c>
      <c r="B82" s="484" t="str">
        <f>IF('Príloha č. 1'!$B$23="","",'Príloha č. 1'!$B$23)</f>
        <v/>
      </c>
      <c r="C82" s="527" t="s">
        <v>57</v>
      </c>
      <c r="D82" s="527"/>
    </row>
    <row r="83" spans="1:4" s="34" customFormat="1" ht="15" customHeight="1" x14ac:dyDescent="0.2">
      <c r="A83" s="116" t="s">
        <v>30</v>
      </c>
      <c r="B83" s="139" t="str">
        <f>IF('Príloha č. 1'!$B$24="","",'Príloha č. 1'!$B$24)</f>
        <v/>
      </c>
      <c r="C83" s="528"/>
      <c r="D83" s="528"/>
    </row>
    <row r="84" spans="1:4" s="34" customFormat="1" ht="12" customHeight="1" x14ac:dyDescent="0.2">
      <c r="A84" s="116"/>
    </row>
    <row r="85" spans="1:4" s="65" customFormat="1" x14ac:dyDescent="0.2">
      <c r="A85" s="529" t="s">
        <v>20</v>
      </c>
      <c r="B85" s="529"/>
      <c r="C85" s="529"/>
      <c r="D85" s="529"/>
    </row>
    <row r="86" spans="1:4" s="66" customFormat="1" ht="12" customHeight="1" x14ac:dyDescent="0.2">
      <c r="A86" s="12"/>
      <c r="B86" s="526"/>
      <c r="C86" s="526"/>
      <c r="D86" s="526"/>
    </row>
    <row r="87" spans="1:4" s="5" customFormat="1" ht="20.100000000000001" customHeight="1" x14ac:dyDescent="0.2">
      <c r="A87" s="61"/>
      <c r="C87" s="93"/>
    </row>
    <row r="92" spans="1:4" x14ac:dyDescent="0.2">
      <c r="D92" s="71" t="s">
        <v>5</v>
      </c>
    </row>
  </sheetData>
  <mergeCells count="20">
    <mergeCell ref="A26:B26"/>
    <mergeCell ref="A41:B41"/>
    <mergeCell ref="A53:B53"/>
    <mergeCell ref="A63:B63"/>
    <mergeCell ref="B86:D86"/>
    <mergeCell ref="C82:D83"/>
    <mergeCell ref="A85:D85"/>
    <mergeCell ref="A76:D76"/>
    <mergeCell ref="A77:B77"/>
    <mergeCell ref="A78:B78"/>
    <mergeCell ref="A80:B80"/>
    <mergeCell ref="A79:B79"/>
    <mergeCell ref="A8:B8"/>
    <mergeCell ref="A9:B9"/>
    <mergeCell ref="A3:D3"/>
    <mergeCell ref="A1:D1"/>
    <mergeCell ref="A2:D2"/>
    <mergeCell ref="A7:B7"/>
    <mergeCell ref="D5:D6"/>
    <mergeCell ref="A5:C6"/>
  </mergeCells>
  <conditionalFormatting sqref="D10:D24">
    <cfRule type="containsBlanks" dxfId="92" priority="13">
      <formula>LEN(TRIM(D10))=0</formula>
    </cfRule>
  </conditionalFormatting>
  <conditionalFormatting sqref="D25">
    <cfRule type="containsBlanks" dxfId="91" priority="12">
      <formula>LEN(TRIM(D25))=0</formula>
    </cfRule>
  </conditionalFormatting>
  <conditionalFormatting sqref="D27:D40">
    <cfRule type="containsBlanks" dxfId="90" priority="11">
      <formula>LEN(TRIM(D27))=0</formula>
    </cfRule>
  </conditionalFormatting>
  <conditionalFormatting sqref="D42:D52">
    <cfRule type="containsBlanks" dxfId="89" priority="9">
      <formula>LEN(TRIM(D42))=0</formula>
    </cfRule>
  </conditionalFormatting>
  <conditionalFormatting sqref="D54:D62">
    <cfRule type="containsBlanks" dxfId="88" priority="8">
      <formula>LEN(TRIM(D54))=0</formula>
    </cfRule>
  </conditionalFormatting>
  <conditionalFormatting sqref="D64:D74">
    <cfRule type="containsBlanks" dxfId="87" priority="7">
      <formula>LEN(TRIM(D64))=0</formula>
    </cfRule>
  </conditionalFormatting>
  <conditionalFormatting sqref="A86">
    <cfRule type="containsBlanks" dxfId="86" priority="6">
      <formula>LEN(TRIM(A86))=0</formula>
    </cfRule>
  </conditionalFormatting>
  <conditionalFormatting sqref="B82">
    <cfRule type="containsBlanks" dxfId="85" priority="3">
      <formula>LEN(TRIM(B82))=0</formula>
    </cfRule>
  </conditionalFormatting>
  <conditionalFormatting sqref="B83">
    <cfRule type="containsBlanks" dxfId="84" priority="2">
      <formula>LEN(TRIM(B83))=0</formula>
    </cfRule>
  </conditionalFormatting>
  <conditionalFormatting sqref="C77:C80">
    <cfRule type="containsBlanks" dxfId="83" priority="1">
      <formula>LEN(TRIM(C77))=0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132"/>
  <sheetViews>
    <sheetView showGridLines="0" zoomScaleNormal="100" workbookViewId="0">
      <selection activeCell="B13" sqref="B13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191</v>
      </c>
      <c r="B8" s="538"/>
      <c r="C8" s="96" t="s">
        <v>49</v>
      </c>
      <c r="D8" s="97" t="s">
        <v>50</v>
      </c>
    </row>
    <row r="9" spans="1:10" s="70" customFormat="1" ht="20.100000000000001" customHeight="1" x14ac:dyDescent="0.25">
      <c r="A9" s="534" t="s">
        <v>192</v>
      </c>
      <c r="B9" s="535"/>
      <c r="C9" s="174" t="s">
        <v>69</v>
      </c>
      <c r="D9" s="118" t="s">
        <v>69</v>
      </c>
    </row>
    <row r="10" spans="1:10" s="68" customFormat="1" ht="25.5" x14ac:dyDescent="0.25">
      <c r="A10" s="165" t="s">
        <v>81</v>
      </c>
      <c r="B10" s="175" t="s">
        <v>193</v>
      </c>
      <c r="C10" s="149" t="s">
        <v>83</v>
      </c>
      <c r="D10" s="166"/>
    </row>
    <row r="11" spans="1:10" s="68" customFormat="1" ht="20.100000000000001" customHeight="1" x14ac:dyDescent="0.25">
      <c r="A11" s="167" t="s">
        <v>84</v>
      </c>
      <c r="B11" s="155" t="s">
        <v>194</v>
      </c>
      <c r="C11" s="150" t="s">
        <v>83</v>
      </c>
      <c r="D11" s="168"/>
    </row>
    <row r="12" spans="1:10" s="68" customFormat="1" ht="20.100000000000001" customHeight="1" x14ac:dyDescent="0.25">
      <c r="A12" s="167" t="s">
        <v>86</v>
      </c>
      <c r="B12" s="155" t="s">
        <v>195</v>
      </c>
      <c r="C12" s="150" t="s">
        <v>83</v>
      </c>
      <c r="D12" s="168"/>
    </row>
    <row r="13" spans="1:10" s="68" customFormat="1" ht="25.5" x14ac:dyDescent="0.25">
      <c r="A13" s="167" t="s">
        <v>88</v>
      </c>
      <c r="B13" s="155" t="s">
        <v>196</v>
      </c>
      <c r="C13" s="150" t="s">
        <v>83</v>
      </c>
      <c r="D13" s="168"/>
    </row>
    <row r="14" spans="1:10" s="68" customFormat="1" ht="20.100000000000001" customHeight="1" x14ac:dyDescent="0.25">
      <c r="A14" s="167" t="s">
        <v>90</v>
      </c>
      <c r="B14" s="155" t="s">
        <v>91</v>
      </c>
      <c r="C14" s="150" t="s">
        <v>83</v>
      </c>
      <c r="D14" s="168"/>
    </row>
    <row r="15" spans="1:10" s="68" customFormat="1" ht="20.100000000000001" customHeight="1" x14ac:dyDescent="0.25">
      <c r="A15" s="167" t="s">
        <v>92</v>
      </c>
      <c r="B15" s="155" t="s">
        <v>93</v>
      </c>
      <c r="C15" s="150" t="s">
        <v>83</v>
      </c>
      <c r="D15" s="168"/>
    </row>
    <row r="16" spans="1:10" s="68" customFormat="1" ht="20.100000000000001" customHeight="1" x14ac:dyDescent="0.25">
      <c r="A16" s="167" t="s">
        <v>94</v>
      </c>
      <c r="B16" s="156" t="s">
        <v>197</v>
      </c>
      <c r="C16" s="150" t="s">
        <v>83</v>
      </c>
      <c r="D16" s="168"/>
    </row>
    <row r="17" spans="1:4" s="68" customFormat="1" ht="20.100000000000001" customHeight="1" x14ac:dyDescent="0.25">
      <c r="A17" s="167" t="s">
        <v>96</v>
      </c>
      <c r="B17" s="156" t="s">
        <v>198</v>
      </c>
      <c r="C17" s="150" t="s">
        <v>83</v>
      </c>
      <c r="D17" s="168"/>
    </row>
    <row r="18" spans="1:4" s="68" customFormat="1" ht="20.100000000000001" customHeight="1" x14ac:dyDescent="0.25">
      <c r="A18" s="167" t="s">
        <v>98</v>
      </c>
      <c r="B18" s="156" t="s">
        <v>199</v>
      </c>
      <c r="C18" s="150" t="s">
        <v>83</v>
      </c>
      <c r="D18" s="168"/>
    </row>
    <row r="19" spans="1:4" s="68" customFormat="1" ht="25.5" x14ac:dyDescent="0.25">
      <c r="A19" s="167" t="s">
        <v>100</v>
      </c>
      <c r="B19" s="156" t="s">
        <v>200</v>
      </c>
      <c r="C19" s="150" t="s">
        <v>83</v>
      </c>
      <c r="D19" s="168"/>
    </row>
    <row r="20" spans="1:4" s="68" customFormat="1" ht="25.5" x14ac:dyDescent="0.25">
      <c r="A20" s="167" t="s">
        <v>102</v>
      </c>
      <c r="B20" s="156" t="s">
        <v>201</v>
      </c>
      <c r="C20" s="150" t="s">
        <v>83</v>
      </c>
      <c r="D20" s="168"/>
    </row>
    <row r="21" spans="1:4" s="68" customFormat="1" ht="20.100000000000001" customHeight="1" x14ac:dyDescent="0.25">
      <c r="A21" s="167" t="s">
        <v>104</v>
      </c>
      <c r="B21" s="155" t="s">
        <v>105</v>
      </c>
      <c r="C21" s="150" t="s">
        <v>83</v>
      </c>
      <c r="D21" s="168"/>
    </row>
    <row r="22" spans="1:4" s="68" customFormat="1" ht="20.100000000000001" customHeight="1" x14ac:dyDescent="0.25">
      <c r="A22" s="167" t="s">
        <v>106</v>
      </c>
      <c r="B22" s="155" t="s">
        <v>107</v>
      </c>
      <c r="C22" s="150" t="s">
        <v>83</v>
      </c>
      <c r="D22" s="168"/>
    </row>
    <row r="23" spans="1:4" s="68" customFormat="1" ht="25.5" x14ac:dyDescent="0.25">
      <c r="A23" s="167" t="s">
        <v>108</v>
      </c>
      <c r="B23" s="155" t="s">
        <v>202</v>
      </c>
      <c r="C23" s="150" t="s">
        <v>83</v>
      </c>
      <c r="D23" s="168"/>
    </row>
    <row r="24" spans="1:4" s="68" customFormat="1" ht="38.25" x14ac:dyDescent="0.25">
      <c r="A24" s="167" t="s">
        <v>110</v>
      </c>
      <c r="B24" s="155" t="s">
        <v>203</v>
      </c>
      <c r="C24" s="152" t="s">
        <v>83</v>
      </c>
      <c r="D24" s="169"/>
    </row>
    <row r="25" spans="1:4" s="68" customFormat="1" ht="25.5" x14ac:dyDescent="0.25">
      <c r="A25" s="170" t="s">
        <v>112</v>
      </c>
      <c r="B25" s="176" t="s">
        <v>113</v>
      </c>
      <c r="C25" s="153" t="s">
        <v>83</v>
      </c>
      <c r="D25" s="169"/>
    </row>
    <row r="26" spans="1:4" s="70" customFormat="1" ht="20.100000000000001" customHeight="1" x14ac:dyDescent="0.25">
      <c r="A26" s="534" t="s">
        <v>204</v>
      </c>
      <c r="B26" s="535"/>
      <c r="C26" s="174" t="s">
        <v>69</v>
      </c>
      <c r="D26" s="118" t="s">
        <v>69</v>
      </c>
    </row>
    <row r="27" spans="1:4" s="68" customFormat="1" ht="20.100000000000001" customHeight="1" x14ac:dyDescent="0.25">
      <c r="A27" s="165" t="s">
        <v>115</v>
      </c>
      <c r="B27" s="154" t="s">
        <v>205</v>
      </c>
      <c r="C27" s="149" t="s">
        <v>83</v>
      </c>
      <c r="D27" s="166"/>
    </row>
    <row r="28" spans="1:4" s="68" customFormat="1" ht="20.100000000000001" customHeight="1" x14ac:dyDescent="0.25">
      <c r="A28" s="167" t="s">
        <v>117</v>
      </c>
      <c r="B28" s="155" t="s">
        <v>206</v>
      </c>
      <c r="C28" s="150" t="s">
        <v>83</v>
      </c>
      <c r="D28" s="168"/>
    </row>
    <row r="29" spans="1:4" s="68" customFormat="1" ht="20.100000000000001" customHeight="1" x14ac:dyDescent="0.25">
      <c r="A29" s="167" t="s">
        <v>119</v>
      </c>
      <c r="B29" s="155" t="s">
        <v>207</v>
      </c>
      <c r="C29" s="150" t="s">
        <v>83</v>
      </c>
      <c r="D29" s="168"/>
    </row>
    <row r="30" spans="1:4" s="68" customFormat="1" ht="20.100000000000001" customHeight="1" x14ac:dyDescent="0.25">
      <c r="A30" s="167" t="s">
        <v>121</v>
      </c>
      <c r="B30" s="155" t="s">
        <v>91</v>
      </c>
      <c r="C30" s="150" t="s">
        <v>83</v>
      </c>
      <c r="D30" s="168"/>
    </row>
    <row r="31" spans="1:4" s="68" customFormat="1" ht="20.100000000000001" customHeight="1" x14ac:dyDescent="0.25">
      <c r="A31" s="167" t="s">
        <v>123</v>
      </c>
      <c r="B31" s="155" t="s">
        <v>93</v>
      </c>
      <c r="C31" s="150" t="s">
        <v>83</v>
      </c>
      <c r="D31" s="168"/>
    </row>
    <row r="32" spans="1:4" s="68" customFormat="1" ht="20.100000000000001" customHeight="1" x14ac:dyDescent="0.25">
      <c r="A32" s="167" t="s">
        <v>124</v>
      </c>
      <c r="B32" s="156" t="s">
        <v>208</v>
      </c>
      <c r="C32" s="150" t="s">
        <v>83</v>
      </c>
      <c r="D32" s="168"/>
    </row>
    <row r="33" spans="1:4" s="68" customFormat="1" ht="20.100000000000001" customHeight="1" x14ac:dyDescent="0.25">
      <c r="A33" s="167" t="s">
        <v>125</v>
      </c>
      <c r="B33" s="155" t="s">
        <v>105</v>
      </c>
      <c r="C33" s="150" t="s">
        <v>83</v>
      </c>
      <c r="D33" s="168"/>
    </row>
    <row r="34" spans="1:4" s="68" customFormat="1" ht="20.100000000000001" customHeight="1" x14ac:dyDescent="0.25">
      <c r="A34" s="167" t="s">
        <v>127</v>
      </c>
      <c r="B34" s="155" t="s">
        <v>107</v>
      </c>
      <c r="C34" s="150" t="s">
        <v>83</v>
      </c>
      <c r="D34" s="168"/>
    </row>
    <row r="35" spans="1:4" s="68" customFormat="1" ht="20.100000000000001" customHeight="1" x14ac:dyDescent="0.25">
      <c r="A35" s="167" t="s">
        <v>129</v>
      </c>
      <c r="B35" s="155" t="s">
        <v>209</v>
      </c>
      <c r="C35" s="150" t="s">
        <v>83</v>
      </c>
      <c r="D35" s="168"/>
    </row>
    <row r="36" spans="1:4" s="68" customFormat="1" ht="38.25" x14ac:dyDescent="0.25">
      <c r="A36" s="167" t="s">
        <v>131</v>
      </c>
      <c r="B36" s="155" t="s">
        <v>210</v>
      </c>
      <c r="C36" s="150" t="s">
        <v>83</v>
      </c>
      <c r="D36" s="168"/>
    </row>
    <row r="37" spans="1:4" s="68" customFormat="1" ht="25.5" x14ac:dyDescent="0.25">
      <c r="A37" s="170" t="s">
        <v>132</v>
      </c>
      <c r="B37" s="176" t="s">
        <v>113</v>
      </c>
      <c r="C37" s="150" t="s">
        <v>83</v>
      </c>
      <c r="D37" s="168"/>
    </row>
    <row r="38" spans="1:4" s="70" customFormat="1" ht="20.100000000000001" customHeight="1" x14ac:dyDescent="0.25">
      <c r="A38" s="534" t="s">
        <v>211</v>
      </c>
      <c r="B38" s="535"/>
      <c r="C38" s="174" t="s">
        <v>69</v>
      </c>
      <c r="D38" s="118" t="s">
        <v>69</v>
      </c>
    </row>
    <row r="39" spans="1:4" s="68" customFormat="1" ht="25.5" x14ac:dyDescent="0.25">
      <c r="A39" s="165" t="s">
        <v>138</v>
      </c>
      <c r="B39" s="154" t="s">
        <v>213</v>
      </c>
      <c r="C39" s="149" t="s">
        <v>83</v>
      </c>
      <c r="D39" s="166"/>
    </row>
    <row r="40" spans="1:4" s="68" customFormat="1" ht="20.100000000000001" customHeight="1" x14ac:dyDescent="0.25">
      <c r="A40" s="167" t="s">
        <v>140</v>
      </c>
      <c r="B40" s="155" t="s">
        <v>214</v>
      </c>
      <c r="C40" s="150" t="s">
        <v>83</v>
      </c>
      <c r="D40" s="168"/>
    </row>
    <row r="41" spans="1:4" s="68" customFormat="1" ht="20.100000000000001" customHeight="1" x14ac:dyDescent="0.25">
      <c r="A41" s="167" t="s">
        <v>141</v>
      </c>
      <c r="B41" s="155" t="s">
        <v>215</v>
      </c>
      <c r="C41" s="150" t="s">
        <v>83</v>
      </c>
      <c r="D41" s="168"/>
    </row>
    <row r="42" spans="1:4" s="68" customFormat="1" ht="20.100000000000001" customHeight="1" x14ac:dyDescent="0.25">
      <c r="A42" s="167" t="s">
        <v>142</v>
      </c>
      <c r="B42" s="155" t="s">
        <v>91</v>
      </c>
      <c r="C42" s="150" t="s">
        <v>83</v>
      </c>
      <c r="D42" s="168"/>
    </row>
    <row r="43" spans="1:4" s="68" customFormat="1" ht="20.100000000000001" customHeight="1" x14ac:dyDescent="0.25">
      <c r="A43" s="167" t="s">
        <v>144</v>
      </c>
      <c r="B43" s="155" t="s">
        <v>93</v>
      </c>
      <c r="C43" s="150" t="s">
        <v>83</v>
      </c>
      <c r="D43" s="168"/>
    </row>
    <row r="44" spans="1:4" s="68" customFormat="1" ht="20.100000000000001" customHeight="1" x14ac:dyDescent="0.25">
      <c r="A44" s="167" t="s">
        <v>146</v>
      </c>
      <c r="B44" s="155" t="s">
        <v>216</v>
      </c>
      <c r="C44" s="150" t="s">
        <v>83</v>
      </c>
      <c r="D44" s="168"/>
    </row>
    <row r="45" spans="1:4" s="68" customFormat="1" ht="20.100000000000001" customHeight="1" x14ac:dyDescent="0.25">
      <c r="A45" s="167" t="s">
        <v>148</v>
      </c>
      <c r="B45" s="155" t="s">
        <v>217</v>
      </c>
      <c r="C45" s="150" t="s">
        <v>83</v>
      </c>
      <c r="D45" s="168"/>
    </row>
    <row r="46" spans="1:4" s="68" customFormat="1" ht="20.100000000000001" customHeight="1" x14ac:dyDescent="0.25">
      <c r="A46" s="167" t="s">
        <v>149</v>
      </c>
      <c r="B46" s="155" t="s">
        <v>105</v>
      </c>
      <c r="C46" s="150" t="s">
        <v>83</v>
      </c>
      <c r="D46" s="168"/>
    </row>
    <row r="47" spans="1:4" s="68" customFormat="1" ht="20.100000000000001" customHeight="1" x14ac:dyDescent="0.25">
      <c r="A47" s="167" t="s">
        <v>150</v>
      </c>
      <c r="B47" s="155" t="s">
        <v>107</v>
      </c>
      <c r="C47" s="150" t="s">
        <v>83</v>
      </c>
      <c r="D47" s="168"/>
    </row>
    <row r="48" spans="1:4" s="68" customFormat="1" ht="25.5" x14ac:dyDescent="0.25">
      <c r="A48" s="167" t="s">
        <v>151</v>
      </c>
      <c r="B48" s="155" t="s">
        <v>202</v>
      </c>
      <c r="C48" s="150" t="s">
        <v>83</v>
      </c>
      <c r="D48" s="168"/>
    </row>
    <row r="49" spans="1:4" s="68" customFormat="1" ht="38.25" x14ac:dyDescent="0.25">
      <c r="A49" s="167" t="s">
        <v>153</v>
      </c>
      <c r="B49" s="155" t="s">
        <v>218</v>
      </c>
      <c r="C49" s="150" t="s">
        <v>83</v>
      </c>
      <c r="D49" s="168"/>
    </row>
    <row r="50" spans="1:4" s="68" customFormat="1" ht="25.5" x14ac:dyDescent="0.25">
      <c r="A50" s="170" t="s">
        <v>212</v>
      </c>
      <c r="B50" s="176" t="s">
        <v>113</v>
      </c>
      <c r="C50" s="150" t="s">
        <v>83</v>
      </c>
      <c r="D50" s="168"/>
    </row>
    <row r="51" spans="1:4" s="70" customFormat="1" ht="20.100000000000001" customHeight="1" x14ac:dyDescent="0.25">
      <c r="A51" s="534" t="s">
        <v>219</v>
      </c>
      <c r="B51" s="535"/>
      <c r="C51" s="174" t="s">
        <v>69</v>
      </c>
      <c r="D51" s="118" t="s">
        <v>69</v>
      </c>
    </row>
    <row r="52" spans="1:4" s="68" customFormat="1" ht="25.5" x14ac:dyDescent="0.25">
      <c r="A52" s="165" t="s">
        <v>155</v>
      </c>
      <c r="B52" s="154" t="s">
        <v>227</v>
      </c>
      <c r="C52" s="149" t="s">
        <v>83</v>
      </c>
      <c r="D52" s="166"/>
    </row>
    <row r="53" spans="1:4" s="68" customFormat="1" ht="20.100000000000001" customHeight="1" x14ac:dyDescent="0.25">
      <c r="A53" s="167" t="s">
        <v>157</v>
      </c>
      <c r="B53" s="155" t="s">
        <v>91</v>
      </c>
      <c r="C53" s="150" t="s">
        <v>83</v>
      </c>
      <c r="D53" s="168"/>
    </row>
    <row r="54" spans="1:4" s="68" customFormat="1" ht="20.100000000000001" customHeight="1" x14ac:dyDescent="0.25">
      <c r="A54" s="167" t="s">
        <v>158</v>
      </c>
      <c r="B54" s="155" t="s">
        <v>93</v>
      </c>
      <c r="C54" s="150" t="s">
        <v>83</v>
      </c>
      <c r="D54" s="168"/>
    </row>
    <row r="55" spans="1:4" s="68" customFormat="1" ht="20.100000000000001" customHeight="1" x14ac:dyDescent="0.25">
      <c r="A55" s="167" t="s">
        <v>159</v>
      </c>
      <c r="B55" s="155" t="s">
        <v>228</v>
      </c>
      <c r="C55" s="150" t="s">
        <v>83</v>
      </c>
      <c r="D55" s="168"/>
    </row>
    <row r="56" spans="1:4" s="68" customFormat="1" ht="25.5" x14ac:dyDescent="0.25">
      <c r="A56" s="167" t="s">
        <v>161</v>
      </c>
      <c r="B56" s="155" t="s">
        <v>229</v>
      </c>
      <c r="C56" s="150" t="s">
        <v>83</v>
      </c>
      <c r="D56" s="168"/>
    </row>
    <row r="57" spans="1:4" s="68" customFormat="1" ht="20.100000000000001" customHeight="1" x14ac:dyDescent="0.25">
      <c r="A57" s="167" t="s">
        <v>162</v>
      </c>
      <c r="B57" s="155" t="s">
        <v>230</v>
      </c>
      <c r="C57" s="150" t="s">
        <v>83</v>
      </c>
      <c r="D57" s="168"/>
    </row>
    <row r="58" spans="1:4" s="68" customFormat="1" ht="20.100000000000001" customHeight="1" x14ac:dyDescent="0.25">
      <c r="A58" s="167" t="s">
        <v>163</v>
      </c>
      <c r="B58" s="155" t="s">
        <v>231</v>
      </c>
      <c r="C58" s="150" t="s">
        <v>83</v>
      </c>
      <c r="D58" s="168"/>
    </row>
    <row r="59" spans="1:4" s="68" customFormat="1" ht="20.100000000000001" customHeight="1" x14ac:dyDescent="0.25">
      <c r="A59" s="167" t="s">
        <v>164</v>
      </c>
      <c r="B59" s="155" t="s">
        <v>232</v>
      </c>
      <c r="C59" s="150" t="s">
        <v>83</v>
      </c>
      <c r="D59" s="168"/>
    </row>
    <row r="60" spans="1:4" s="68" customFormat="1" ht="20.100000000000001" customHeight="1" x14ac:dyDescent="0.25">
      <c r="A60" s="167" t="s">
        <v>166</v>
      </c>
      <c r="B60" s="155" t="s">
        <v>233</v>
      </c>
      <c r="C60" s="150" t="s">
        <v>83</v>
      </c>
      <c r="D60" s="168"/>
    </row>
    <row r="61" spans="1:4" s="68" customFormat="1" ht="20.100000000000001" customHeight="1" x14ac:dyDescent="0.25">
      <c r="A61" s="167" t="s">
        <v>220</v>
      </c>
      <c r="B61" s="155" t="s">
        <v>234</v>
      </c>
      <c r="C61" s="150" t="s">
        <v>83</v>
      </c>
      <c r="D61" s="168"/>
    </row>
    <row r="62" spans="1:4" s="68" customFormat="1" ht="20.100000000000001" customHeight="1" x14ac:dyDescent="0.25">
      <c r="A62" s="167" t="s">
        <v>221</v>
      </c>
      <c r="B62" s="155" t="s">
        <v>105</v>
      </c>
      <c r="C62" s="150" t="s">
        <v>83</v>
      </c>
      <c r="D62" s="168"/>
    </row>
    <row r="63" spans="1:4" s="68" customFormat="1" ht="20.100000000000001" customHeight="1" x14ac:dyDescent="0.25">
      <c r="A63" s="167" t="s">
        <v>222</v>
      </c>
      <c r="B63" s="155" t="s">
        <v>107</v>
      </c>
      <c r="C63" s="150" t="s">
        <v>83</v>
      </c>
      <c r="D63" s="168"/>
    </row>
    <row r="64" spans="1:4" s="68" customFormat="1" ht="25.5" x14ac:dyDescent="0.25">
      <c r="A64" s="167" t="s">
        <v>223</v>
      </c>
      <c r="B64" s="155" t="s">
        <v>202</v>
      </c>
      <c r="C64" s="150" t="s">
        <v>83</v>
      </c>
      <c r="D64" s="168"/>
    </row>
    <row r="65" spans="1:4" s="68" customFormat="1" ht="20.100000000000001" customHeight="1" x14ac:dyDescent="0.25">
      <c r="A65" s="167" t="s">
        <v>224</v>
      </c>
      <c r="B65" s="155" t="s">
        <v>235</v>
      </c>
      <c r="C65" s="150" t="s">
        <v>83</v>
      </c>
      <c r="D65" s="168"/>
    </row>
    <row r="66" spans="1:4" s="68" customFormat="1" ht="38.25" x14ac:dyDescent="0.25">
      <c r="A66" s="167" t="s">
        <v>225</v>
      </c>
      <c r="B66" s="155" t="s">
        <v>236</v>
      </c>
      <c r="C66" s="152" t="s">
        <v>83</v>
      </c>
      <c r="D66" s="169"/>
    </row>
    <row r="67" spans="1:4" s="68" customFormat="1" ht="25.5" x14ac:dyDescent="0.25">
      <c r="A67" s="170" t="s">
        <v>226</v>
      </c>
      <c r="B67" s="176" t="s">
        <v>113</v>
      </c>
      <c r="C67" s="153" t="s">
        <v>83</v>
      </c>
      <c r="D67" s="169"/>
    </row>
    <row r="68" spans="1:4" s="70" customFormat="1" ht="20.100000000000001" customHeight="1" x14ac:dyDescent="0.25">
      <c r="A68" s="534" t="s">
        <v>237</v>
      </c>
      <c r="B68" s="535"/>
      <c r="C68" s="174" t="s">
        <v>69</v>
      </c>
      <c r="D68" s="118" t="s">
        <v>69</v>
      </c>
    </row>
    <row r="69" spans="1:4" s="68" customFormat="1" ht="20.100000000000001" customHeight="1" x14ac:dyDescent="0.25">
      <c r="A69" s="165" t="s">
        <v>168</v>
      </c>
      <c r="B69" s="154" t="s">
        <v>238</v>
      </c>
      <c r="C69" s="149" t="s">
        <v>83</v>
      </c>
      <c r="D69" s="166"/>
    </row>
    <row r="70" spans="1:4" s="68" customFormat="1" ht="20.100000000000001" customHeight="1" x14ac:dyDescent="0.25">
      <c r="A70" s="167" t="s">
        <v>170</v>
      </c>
      <c r="B70" s="155" t="s">
        <v>91</v>
      </c>
      <c r="C70" s="150" t="s">
        <v>83</v>
      </c>
      <c r="D70" s="168"/>
    </row>
    <row r="71" spans="1:4" s="68" customFormat="1" ht="20.100000000000001" customHeight="1" x14ac:dyDescent="0.25">
      <c r="A71" s="167" t="s">
        <v>172</v>
      </c>
      <c r="B71" s="155" t="s">
        <v>93</v>
      </c>
      <c r="C71" s="150" t="s">
        <v>83</v>
      </c>
      <c r="D71" s="168"/>
    </row>
    <row r="72" spans="1:4" s="68" customFormat="1" ht="20.100000000000001" customHeight="1" x14ac:dyDescent="0.25">
      <c r="A72" s="167" t="s">
        <v>174</v>
      </c>
      <c r="B72" s="155" t="s">
        <v>239</v>
      </c>
      <c r="C72" s="150" t="s">
        <v>83</v>
      </c>
      <c r="D72" s="168"/>
    </row>
    <row r="73" spans="1:4" s="68" customFormat="1" ht="20.100000000000001" customHeight="1" x14ac:dyDescent="0.25">
      <c r="A73" s="167" t="s">
        <v>175</v>
      </c>
      <c r="B73" s="155" t="s">
        <v>240</v>
      </c>
      <c r="C73" s="150" t="s">
        <v>83</v>
      </c>
      <c r="D73" s="168"/>
    </row>
    <row r="74" spans="1:4" s="68" customFormat="1" ht="20.100000000000001" customHeight="1" x14ac:dyDescent="0.25">
      <c r="A74" s="167" t="s">
        <v>176</v>
      </c>
      <c r="B74" s="155" t="s">
        <v>217</v>
      </c>
      <c r="C74" s="150" t="s">
        <v>83</v>
      </c>
      <c r="D74" s="168"/>
    </row>
    <row r="75" spans="1:4" s="68" customFormat="1" ht="20.100000000000001" customHeight="1" x14ac:dyDescent="0.25">
      <c r="A75" s="167" t="s">
        <v>178</v>
      </c>
      <c r="B75" s="155" t="s">
        <v>216</v>
      </c>
      <c r="C75" s="150" t="s">
        <v>83</v>
      </c>
      <c r="D75" s="168"/>
    </row>
    <row r="76" spans="1:4" s="68" customFormat="1" ht="20.100000000000001" customHeight="1" x14ac:dyDescent="0.25">
      <c r="A76" s="167" t="s">
        <v>180</v>
      </c>
      <c r="B76" s="155" t="s">
        <v>105</v>
      </c>
      <c r="C76" s="150" t="s">
        <v>83</v>
      </c>
      <c r="D76" s="168"/>
    </row>
    <row r="77" spans="1:4" s="68" customFormat="1" ht="20.100000000000001" customHeight="1" x14ac:dyDescent="0.25">
      <c r="A77" s="171" t="s">
        <v>182</v>
      </c>
      <c r="B77" s="177" t="s">
        <v>107</v>
      </c>
      <c r="C77" s="150" t="s">
        <v>83</v>
      </c>
      <c r="D77" s="168"/>
    </row>
    <row r="78" spans="1:4" s="68" customFormat="1" ht="25.5" x14ac:dyDescent="0.25">
      <c r="A78" s="167" t="s">
        <v>184</v>
      </c>
      <c r="B78" s="155" t="s">
        <v>202</v>
      </c>
      <c r="C78" s="150" t="s">
        <v>83</v>
      </c>
      <c r="D78" s="168"/>
    </row>
    <row r="79" spans="1:4" s="68" customFormat="1" ht="38.25" x14ac:dyDescent="0.25">
      <c r="A79" s="167" t="s">
        <v>241</v>
      </c>
      <c r="B79" s="155" t="s">
        <v>243</v>
      </c>
      <c r="C79" s="150" t="s">
        <v>83</v>
      </c>
      <c r="D79" s="168"/>
    </row>
    <row r="80" spans="1:4" s="68" customFormat="1" ht="25.5" x14ac:dyDescent="0.25">
      <c r="A80" s="170" t="s">
        <v>242</v>
      </c>
      <c r="B80" s="176" t="s">
        <v>113</v>
      </c>
      <c r="C80" s="150" t="s">
        <v>83</v>
      </c>
      <c r="D80" s="168"/>
    </row>
    <row r="81" spans="1:4" s="70" customFormat="1" ht="20.100000000000001" customHeight="1" x14ac:dyDescent="0.25">
      <c r="A81" s="534" t="s">
        <v>244</v>
      </c>
      <c r="B81" s="535"/>
      <c r="C81" s="174" t="s">
        <v>69</v>
      </c>
      <c r="D81" s="118" t="s">
        <v>69</v>
      </c>
    </row>
    <row r="82" spans="1:4" s="68" customFormat="1" ht="20.100000000000001" customHeight="1" x14ac:dyDescent="0.25">
      <c r="A82" s="165" t="s">
        <v>245</v>
      </c>
      <c r="B82" s="154" t="s">
        <v>257</v>
      </c>
      <c r="C82" s="149" t="s">
        <v>83</v>
      </c>
      <c r="D82" s="166"/>
    </row>
    <row r="83" spans="1:4" s="68" customFormat="1" ht="20.100000000000001" customHeight="1" x14ac:dyDescent="0.25">
      <c r="A83" s="167" t="s">
        <v>246</v>
      </c>
      <c r="B83" s="155" t="s">
        <v>258</v>
      </c>
      <c r="C83" s="150" t="s">
        <v>83</v>
      </c>
      <c r="D83" s="168"/>
    </row>
    <row r="84" spans="1:4" s="68" customFormat="1" ht="20.100000000000001" customHeight="1" x14ac:dyDescent="0.25">
      <c r="A84" s="167" t="s">
        <v>247</v>
      </c>
      <c r="B84" s="155" t="s">
        <v>259</v>
      </c>
      <c r="C84" s="150" t="s">
        <v>83</v>
      </c>
      <c r="D84" s="168"/>
    </row>
    <row r="85" spans="1:4" s="68" customFormat="1" ht="20.100000000000001" customHeight="1" x14ac:dyDescent="0.25">
      <c r="A85" s="167" t="s">
        <v>248</v>
      </c>
      <c r="B85" s="155" t="s">
        <v>91</v>
      </c>
      <c r="C85" s="150" t="s">
        <v>83</v>
      </c>
      <c r="D85" s="168"/>
    </row>
    <row r="86" spans="1:4" s="68" customFormat="1" ht="20.100000000000001" customHeight="1" x14ac:dyDescent="0.25">
      <c r="A86" s="167" t="s">
        <v>249</v>
      </c>
      <c r="B86" s="155" t="s">
        <v>93</v>
      </c>
      <c r="C86" s="150" t="s">
        <v>83</v>
      </c>
      <c r="D86" s="168"/>
    </row>
    <row r="87" spans="1:4" s="68" customFormat="1" ht="20.100000000000001" customHeight="1" x14ac:dyDescent="0.25">
      <c r="A87" s="167" t="s">
        <v>250</v>
      </c>
      <c r="B87" s="155" t="s">
        <v>239</v>
      </c>
      <c r="C87" s="150" t="s">
        <v>83</v>
      </c>
      <c r="D87" s="168"/>
    </row>
    <row r="88" spans="1:4" s="68" customFormat="1" ht="20.100000000000001" customHeight="1" x14ac:dyDescent="0.25">
      <c r="A88" s="167" t="s">
        <v>251</v>
      </c>
      <c r="B88" s="155" t="s">
        <v>240</v>
      </c>
      <c r="C88" s="150" t="s">
        <v>83</v>
      </c>
      <c r="D88" s="168"/>
    </row>
    <row r="89" spans="1:4" s="68" customFormat="1" ht="20.100000000000001" customHeight="1" x14ac:dyDescent="0.25">
      <c r="A89" s="167" t="s">
        <v>252</v>
      </c>
      <c r="B89" s="155" t="s">
        <v>105</v>
      </c>
      <c r="C89" s="150" t="s">
        <v>83</v>
      </c>
      <c r="D89" s="168"/>
    </row>
    <row r="90" spans="1:4" s="68" customFormat="1" ht="20.100000000000001" customHeight="1" x14ac:dyDescent="0.25">
      <c r="A90" s="171" t="s">
        <v>253</v>
      </c>
      <c r="B90" s="155" t="s">
        <v>107</v>
      </c>
      <c r="C90" s="150" t="s">
        <v>83</v>
      </c>
      <c r="D90" s="168"/>
    </row>
    <row r="91" spans="1:4" s="68" customFormat="1" ht="25.5" x14ac:dyDescent="0.25">
      <c r="A91" s="167" t="s">
        <v>254</v>
      </c>
      <c r="B91" s="155" t="s">
        <v>202</v>
      </c>
      <c r="C91" s="150" t="s">
        <v>83</v>
      </c>
      <c r="D91" s="168"/>
    </row>
    <row r="92" spans="1:4" s="68" customFormat="1" ht="38.25" x14ac:dyDescent="0.25">
      <c r="A92" s="167" t="s">
        <v>255</v>
      </c>
      <c r="B92" s="155" t="s">
        <v>260</v>
      </c>
      <c r="C92" s="150" t="s">
        <v>83</v>
      </c>
      <c r="D92" s="168"/>
    </row>
    <row r="93" spans="1:4" s="68" customFormat="1" ht="25.5" x14ac:dyDescent="0.25">
      <c r="A93" s="186" t="s">
        <v>256</v>
      </c>
      <c r="B93" s="191" t="s">
        <v>113</v>
      </c>
      <c r="C93" s="479" t="s">
        <v>83</v>
      </c>
      <c r="D93" s="169"/>
    </row>
    <row r="94" spans="1:4" s="70" customFormat="1" ht="20.100000000000001" customHeight="1" x14ac:dyDescent="0.25">
      <c r="A94" s="536" t="s">
        <v>261</v>
      </c>
      <c r="B94" s="537"/>
      <c r="C94" s="480" t="s">
        <v>69</v>
      </c>
      <c r="D94" s="481" t="s">
        <v>69</v>
      </c>
    </row>
    <row r="95" spans="1:4" s="68" customFormat="1" ht="25.5" x14ac:dyDescent="0.25">
      <c r="A95" s="165" t="s">
        <v>265</v>
      </c>
      <c r="B95" s="154" t="s">
        <v>262</v>
      </c>
      <c r="C95" s="149" t="s">
        <v>83</v>
      </c>
      <c r="D95" s="166"/>
    </row>
    <row r="96" spans="1:4" s="68" customFormat="1" ht="20.100000000000001" customHeight="1" x14ac:dyDescent="0.25">
      <c r="A96" s="167" t="s">
        <v>266</v>
      </c>
      <c r="B96" s="155" t="s">
        <v>91</v>
      </c>
      <c r="C96" s="150" t="s">
        <v>83</v>
      </c>
      <c r="D96" s="168"/>
    </row>
    <row r="97" spans="1:4" s="68" customFormat="1" ht="20.100000000000001" customHeight="1" x14ac:dyDescent="0.25">
      <c r="A97" s="167" t="s">
        <v>267</v>
      </c>
      <c r="B97" s="155" t="s">
        <v>93</v>
      </c>
      <c r="C97" s="150" t="s">
        <v>83</v>
      </c>
      <c r="D97" s="168"/>
    </row>
    <row r="98" spans="1:4" s="68" customFormat="1" ht="20.100000000000001" customHeight="1" x14ac:dyDescent="0.25">
      <c r="A98" s="167" t="s">
        <v>268</v>
      </c>
      <c r="B98" s="155" t="s">
        <v>263</v>
      </c>
      <c r="C98" s="150" t="s">
        <v>83</v>
      </c>
      <c r="D98" s="168"/>
    </row>
    <row r="99" spans="1:4" s="68" customFormat="1" ht="20.100000000000001" customHeight="1" x14ac:dyDescent="0.25">
      <c r="A99" s="167" t="s">
        <v>269</v>
      </c>
      <c r="B99" s="155" t="s">
        <v>105</v>
      </c>
      <c r="C99" s="150" t="s">
        <v>83</v>
      </c>
      <c r="D99" s="168"/>
    </row>
    <row r="100" spans="1:4" s="68" customFormat="1" ht="20.100000000000001" customHeight="1" x14ac:dyDescent="0.25">
      <c r="A100" s="167" t="s">
        <v>270</v>
      </c>
      <c r="B100" s="155" t="s">
        <v>107</v>
      </c>
      <c r="C100" s="150" t="s">
        <v>83</v>
      </c>
      <c r="D100" s="168"/>
    </row>
    <row r="101" spans="1:4" s="68" customFormat="1" ht="25.5" x14ac:dyDescent="0.25">
      <c r="A101" s="167" t="s">
        <v>271</v>
      </c>
      <c r="B101" s="155" t="s">
        <v>202</v>
      </c>
      <c r="C101" s="150" t="s">
        <v>83</v>
      </c>
      <c r="D101" s="168"/>
    </row>
    <row r="102" spans="1:4" s="68" customFormat="1" ht="38.25" x14ac:dyDescent="0.25">
      <c r="A102" s="171" t="s">
        <v>272</v>
      </c>
      <c r="B102" s="177" t="s">
        <v>264</v>
      </c>
      <c r="C102" s="150" t="s">
        <v>83</v>
      </c>
      <c r="D102" s="168"/>
    </row>
    <row r="103" spans="1:4" s="68" customFormat="1" ht="25.5" x14ac:dyDescent="0.25">
      <c r="A103" s="170" t="s">
        <v>273</v>
      </c>
      <c r="B103" s="176" t="s">
        <v>113</v>
      </c>
      <c r="C103" s="150" t="s">
        <v>83</v>
      </c>
      <c r="D103" s="168"/>
    </row>
    <row r="104" spans="1:4" s="70" customFormat="1" ht="20.100000000000001" customHeight="1" x14ac:dyDescent="0.25">
      <c r="A104" s="534" t="s">
        <v>274</v>
      </c>
      <c r="B104" s="535"/>
      <c r="C104" s="174" t="s">
        <v>69</v>
      </c>
      <c r="D104" s="118" t="s">
        <v>69</v>
      </c>
    </row>
    <row r="105" spans="1:4" s="68" customFormat="1" ht="25.5" x14ac:dyDescent="0.25">
      <c r="A105" s="165" t="s">
        <v>275</v>
      </c>
      <c r="B105" s="154" t="s">
        <v>279</v>
      </c>
      <c r="C105" s="149" t="s">
        <v>83</v>
      </c>
      <c r="D105" s="166"/>
    </row>
    <row r="106" spans="1:4" s="68" customFormat="1" ht="20.100000000000001" customHeight="1" x14ac:dyDescent="0.25">
      <c r="A106" s="167" t="s">
        <v>276</v>
      </c>
      <c r="B106" s="155" t="s">
        <v>280</v>
      </c>
      <c r="C106" s="150" t="s">
        <v>83</v>
      </c>
      <c r="D106" s="168"/>
    </row>
    <row r="107" spans="1:4" s="68" customFormat="1" ht="38.25" x14ac:dyDescent="0.25">
      <c r="A107" s="167" t="s">
        <v>277</v>
      </c>
      <c r="B107" s="155" t="s">
        <v>281</v>
      </c>
      <c r="C107" s="150" t="s">
        <v>83</v>
      </c>
      <c r="D107" s="168"/>
    </row>
    <row r="108" spans="1:4" s="68" customFormat="1" ht="25.5" x14ac:dyDescent="0.25">
      <c r="A108" s="170" t="s">
        <v>278</v>
      </c>
      <c r="B108" s="176" t="s">
        <v>113</v>
      </c>
      <c r="C108" s="150" t="s">
        <v>83</v>
      </c>
      <c r="D108" s="168"/>
    </row>
    <row r="109" spans="1:4" s="70" customFormat="1" ht="20.100000000000001" customHeight="1" x14ac:dyDescent="0.25">
      <c r="A109" s="534" t="s">
        <v>282</v>
      </c>
      <c r="B109" s="535"/>
      <c r="C109" s="174" t="s">
        <v>69</v>
      </c>
      <c r="D109" s="118" t="s">
        <v>69</v>
      </c>
    </row>
    <row r="110" spans="1:4" s="68" customFormat="1" ht="38.25" x14ac:dyDescent="0.25">
      <c r="A110" s="165" t="s">
        <v>285</v>
      </c>
      <c r="B110" s="175" t="s">
        <v>288</v>
      </c>
      <c r="C110" s="149" t="s">
        <v>83</v>
      </c>
      <c r="D110" s="166"/>
    </row>
    <row r="111" spans="1:4" s="68" customFormat="1" ht="20.100000000000001" customHeight="1" x14ac:dyDescent="0.25">
      <c r="A111" s="167" t="s">
        <v>286</v>
      </c>
      <c r="B111" s="156" t="s">
        <v>289</v>
      </c>
      <c r="C111" s="150" t="s">
        <v>83</v>
      </c>
      <c r="D111" s="168"/>
    </row>
    <row r="112" spans="1:4" s="68" customFormat="1" ht="20.100000000000001" customHeight="1" x14ac:dyDescent="0.25">
      <c r="A112" s="167" t="s">
        <v>287</v>
      </c>
      <c r="B112" s="156" t="s">
        <v>290</v>
      </c>
      <c r="C112" s="150" t="s">
        <v>83</v>
      </c>
      <c r="D112" s="168"/>
    </row>
    <row r="113" spans="1:4" s="68" customFormat="1" ht="38.25" x14ac:dyDescent="0.25">
      <c r="A113" s="167" t="s">
        <v>283</v>
      </c>
      <c r="B113" s="178" t="s">
        <v>291</v>
      </c>
      <c r="C113" s="150" t="s">
        <v>83</v>
      </c>
      <c r="D113" s="168"/>
    </row>
    <row r="114" spans="1:4" s="68" customFormat="1" ht="26.25" thickBot="1" x14ac:dyDescent="0.3">
      <c r="A114" s="172" t="s">
        <v>284</v>
      </c>
      <c r="B114" s="179" t="s">
        <v>113</v>
      </c>
      <c r="C114" s="163" t="s">
        <v>83</v>
      </c>
      <c r="D114" s="173"/>
    </row>
    <row r="116" spans="1:4" s="31" customFormat="1" ht="20.100000000000001" customHeight="1" x14ac:dyDescent="0.25">
      <c r="A116" s="530" t="s">
        <v>34</v>
      </c>
      <c r="B116" s="530"/>
      <c r="C116" s="530"/>
      <c r="D116" s="530"/>
    </row>
    <row r="117" spans="1:4" s="64" customFormat="1" ht="15" customHeight="1" x14ac:dyDescent="0.25">
      <c r="A117" s="531" t="s">
        <v>8</v>
      </c>
      <c r="B117" s="531"/>
      <c r="C117" s="487" t="str">
        <f>IF('Príloha č. 1'!$C$6="","",'Príloha č. 1'!$C$6)</f>
        <v/>
      </c>
    </row>
    <row r="118" spans="1:4" s="64" customFormat="1" ht="15" customHeight="1" x14ac:dyDescent="0.25">
      <c r="A118" s="532" t="s">
        <v>9</v>
      </c>
      <c r="B118" s="532"/>
      <c r="C118" s="484" t="str">
        <f>IF('Príloha č. 1'!$C$7="","",'Príloha č. 1'!$C$7)</f>
        <v/>
      </c>
    </row>
    <row r="119" spans="1:4" s="64" customFormat="1" ht="15" customHeight="1" x14ac:dyDescent="0.25">
      <c r="A119" s="532" t="s">
        <v>10</v>
      </c>
      <c r="B119" s="532"/>
      <c r="C119" s="484" t="str">
        <f>IF('Príloha č. 1'!$C$8="","",'Príloha č. 1'!$C$8)</f>
        <v/>
      </c>
    </row>
    <row r="120" spans="1:4" s="64" customFormat="1" ht="15" customHeight="1" x14ac:dyDescent="0.25">
      <c r="A120" s="532" t="s">
        <v>11</v>
      </c>
      <c r="B120" s="532"/>
      <c r="C120" s="484" t="str">
        <f>IF('Príloha č. 1'!$C$9="","",'Príloha č. 1'!$C$9)</f>
        <v/>
      </c>
    </row>
    <row r="121" spans="1:4" s="34" customFormat="1" ht="44.25" customHeight="1" x14ac:dyDescent="0.2">
      <c r="A121" s="116"/>
    </row>
    <row r="122" spans="1:4" s="34" customFormat="1" ht="15" customHeight="1" x14ac:dyDescent="0.2">
      <c r="A122" s="116" t="s">
        <v>18</v>
      </c>
      <c r="B122" s="484" t="str">
        <f>IF('Príloha č. 1'!$B$23="","",'Príloha č. 1'!$B$23)</f>
        <v/>
      </c>
      <c r="C122" s="527" t="s">
        <v>57</v>
      </c>
      <c r="D122" s="527"/>
    </row>
    <row r="123" spans="1:4" s="34" customFormat="1" ht="15" customHeight="1" x14ac:dyDescent="0.2">
      <c r="A123" s="116" t="s">
        <v>30</v>
      </c>
      <c r="B123" s="139" t="str">
        <f>IF('Príloha č. 1'!$B$24="","",'Príloha č. 1'!$B$24)</f>
        <v/>
      </c>
      <c r="C123" s="528"/>
      <c r="D123" s="528"/>
    </row>
    <row r="124" spans="1:4" s="34" customFormat="1" ht="12" customHeight="1" x14ac:dyDescent="0.2">
      <c r="A124" s="116"/>
    </row>
    <row r="125" spans="1:4" s="65" customFormat="1" x14ac:dyDescent="0.2">
      <c r="A125" s="533" t="s">
        <v>20</v>
      </c>
      <c r="B125" s="533"/>
      <c r="C125" s="533"/>
      <c r="D125" s="533"/>
    </row>
    <row r="126" spans="1:4" s="66" customFormat="1" ht="12" customHeight="1" x14ac:dyDescent="0.2">
      <c r="A126" s="117"/>
      <c r="B126" s="526"/>
      <c r="C126" s="526"/>
      <c r="D126" s="526"/>
    </row>
    <row r="127" spans="1:4" s="5" customFormat="1" ht="20.100000000000001" customHeight="1" x14ac:dyDescent="0.2">
      <c r="A127" s="61"/>
      <c r="C127" s="128"/>
    </row>
    <row r="132" spans="4:4" x14ac:dyDescent="0.2">
      <c r="D132" s="71" t="s">
        <v>5</v>
      </c>
    </row>
  </sheetData>
  <mergeCells count="24">
    <mergeCell ref="A8:B8"/>
    <mergeCell ref="A1:D1"/>
    <mergeCell ref="A2:D2"/>
    <mergeCell ref="A3:D3"/>
    <mergeCell ref="A5:C6"/>
    <mergeCell ref="D5:D6"/>
    <mergeCell ref="A7:B7"/>
    <mergeCell ref="A9:B9"/>
    <mergeCell ref="A109:B109"/>
    <mergeCell ref="A26:B26"/>
    <mergeCell ref="A38:B38"/>
    <mergeCell ref="A51:B51"/>
    <mergeCell ref="A68:B68"/>
    <mergeCell ref="A81:B81"/>
    <mergeCell ref="A94:B94"/>
    <mergeCell ref="A104:B104"/>
    <mergeCell ref="A118:B118"/>
    <mergeCell ref="A116:D116"/>
    <mergeCell ref="A117:B117"/>
    <mergeCell ref="B126:D126"/>
    <mergeCell ref="A119:B119"/>
    <mergeCell ref="A120:B120"/>
    <mergeCell ref="C122:D123"/>
    <mergeCell ref="A125:D125"/>
  </mergeCells>
  <conditionalFormatting sqref="D25">
    <cfRule type="containsBlanks" dxfId="82" priority="19">
      <formula>LEN(TRIM(D25))=0</formula>
    </cfRule>
  </conditionalFormatting>
  <conditionalFormatting sqref="D10:D24">
    <cfRule type="containsBlanks" dxfId="81" priority="20">
      <formula>LEN(TRIM(D10))=0</formula>
    </cfRule>
  </conditionalFormatting>
  <conditionalFormatting sqref="D27:D37">
    <cfRule type="containsBlanks" dxfId="80" priority="18">
      <formula>LEN(TRIM(D27))=0</formula>
    </cfRule>
  </conditionalFormatting>
  <conditionalFormatting sqref="D39:D50">
    <cfRule type="containsBlanks" dxfId="79" priority="17">
      <formula>LEN(TRIM(D39))=0</formula>
    </cfRule>
  </conditionalFormatting>
  <conditionalFormatting sqref="D52:D66">
    <cfRule type="containsBlanks" dxfId="78" priority="16">
      <formula>LEN(TRIM(D52))=0</formula>
    </cfRule>
  </conditionalFormatting>
  <conditionalFormatting sqref="D67">
    <cfRule type="containsBlanks" dxfId="77" priority="15">
      <formula>LEN(TRIM(D67))=0</formula>
    </cfRule>
  </conditionalFormatting>
  <conditionalFormatting sqref="D69:D77">
    <cfRule type="containsBlanks" dxfId="76" priority="14">
      <formula>LEN(TRIM(D69))=0</formula>
    </cfRule>
  </conditionalFormatting>
  <conditionalFormatting sqref="D78:D80">
    <cfRule type="containsBlanks" dxfId="75" priority="13">
      <formula>LEN(TRIM(D78))=0</formula>
    </cfRule>
  </conditionalFormatting>
  <conditionalFormatting sqref="D82:D90">
    <cfRule type="containsBlanks" dxfId="74" priority="10">
      <formula>LEN(TRIM(D82))=0</formula>
    </cfRule>
  </conditionalFormatting>
  <conditionalFormatting sqref="D91:D93">
    <cfRule type="containsBlanks" dxfId="73" priority="9">
      <formula>LEN(TRIM(D91))=0</formula>
    </cfRule>
  </conditionalFormatting>
  <conditionalFormatting sqref="D95:D103">
    <cfRule type="containsBlanks" dxfId="72" priority="8">
      <formula>LEN(TRIM(D95))=0</formula>
    </cfRule>
  </conditionalFormatting>
  <conditionalFormatting sqref="D105:D108">
    <cfRule type="containsBlanks" dxfId="71" priority="7">
      <formula>LEN(TRIM(D105))=0</formula>
    </cfRule>
  </conditionalFormatting>
  <conditionalFormatting sqref="D110:D114">
    <cfRule type="containsBlanks" dxfId="70" priority="6">
      <formula>LEN(TRIM(D110))=0</formula>
    </cfRule>
  </conditionalFormatting>
  <conditionalFormatting sqref="B122">
    <cfRule type="containsBlanks" dxfId="69" priority="3">
      <formula>LEN(TRIM(B122))=0</formula>
    </cfRule>
  </conditionalFormatting>
  <conditionalFormatting sqref="B123">
    <cfRule type="containsBlanks" dxfId="68" priority="2">
      <formula>LEN(TRIM(B123))=0</formula>
    </cfRule>
  </conditionalFormatting>
  <conditionalFormatting sqref="C117:C120">
    <cfRule type="containsBlanks" dxfId="67" priority="1">
      <formula>LEN(TRIM(C117))=0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61"/>
  <sheetViews>
    <sheetView showGridLines="0" zoomScaleNormal="100" workbookViewId="0">
      <selection sqref="A1:D1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292</v>
      </c>
      <c r="B8" s="538"/>
      <c r="C8" s="96" t="s">
        <v>49</v>
      </c>
      <c r="D8" s="97" t="s">
        <v>50</v>
      </c>
    </row>
    <row r="9" spans="1:10" s="70" customFormat="1" ht="20.100000000000001" customHeight="1" x14ac:dyDescent="0.25">
      <c r="A9" s="534" t="s">
        <v>318</v>
      </c>
      <c r="B9" s="535"/>
      <c r="C9" s="174" t="s">
        <v>69</v>
      </c>
      <c r="D9" s="118" t="s">
        <v>69</v>
      </c>
    </row>
    <row r="10" spans="1:10" s="68" customFormat="1" ht="25.5" x14ac:dyDescent="0.25">
      <c r="A10" s="165" t="s">
        <v>81</v>
      </c>
      <c r="B10" s="193" t="s">
        <v>293</v>
      </c>
      <c r="C10" s="149" t="s">
        <v>83</v>
      </c>
      <c r="D10" s="166"/>
    </row>
    <row r="11" spans="1:10" s="68" customFormat="1" ht="20.100000000000001" customHeight="1" x14ac:dyDescent="0.25">
      <c r="A11" s="167" t="s">
        <v>84</v>
      </c>
      <c r="B11" s="146" t="s">
        <v>91</v>
      </c>
      <c r="C11" s="150" t="s">
        <v>83</v>
      </c>
      <c r="D11" s="168"/>
    </row>
    <row r="12" spans="1:10" s="68" customFormat="1" ht="20.100000000000001" customHeight="1" x14ac:dyDescent="0.25">
      <c r="A12" s="167" t="s">
        <v>86</v>
      </c>
      <c r="B12" s="146" t="s">
        <v>93</v>
      </c>
      <c r="C12" s="150" t="s">
        <v>83</v>
      </c>
      <c r="D12" s="168"/>
    </row>
    <row r="13" spans="1:10" s="68" customFormat="1" ht="12.75" x14ac:dyDescent="0.25">
      <c r="A13" s="167" t="s">
        <v>88</v>
      </c>
      <c r="B13" s="194" t="s">
        <v>294</v>
      </c>
      <c r="C13" s="150" t="s">
        <v>83</v>
      </c>
      <c r="D13" s="168"/>
    </row>
    <row r="14" spans="1:10" s="68" customFormat="1" ht="20.100000000000001" customHeight="1" x14ac:dyDescent="0.25">
      <c r="A14" s="167" t="s">
        <v>90</v>
      </c>
      <c r="B14" s="146" t="s">
        <v>233</v>
      </c>
      <c r="C14" s="150" t="s">
        <v>83</v>
      </c>
      <c r="D14" s="168"/>
    </row>
    <row r="15" spans="1:10" s="68" customFormat="1" ht="20.100000000000001" customHeight="1" x14ac:dyDescent="0.25">
      <c r="A15" s="167" t="s">
        <v>92</v>
      </c>
      <c r="B15" s="194" t="s">
        <v>295</v>
      </c>
      <c r="C15" s="150" t="s">
        <v>83</v>
      </c>
      <c r="D15" s="168"/>
    </row>
    <row r="16" spans="1:10" s="68" customFormat="1" ht="20.100000000000001" customHeight="1" x14ac:dyDescent="0.25">
      <c r="A16" s="167" t="s">
        <v>94</v>
      </c>
      <c r="B16" s="146" t="s">
        <v>105</v>
      </c>
      <c r="C16" s="150" t="s">
        <v>83</v>
      </c>
      <c r="D16" s="168"/>
    </row>
    <row r="17" spans="1:4" s="68" customFormat="1" ht="20.100000000000001" customHeight="1" x14ac:dyDescent="0.25">
      <c r="A17" s="167" t="s">
        <v>96</v>
      </c>
      <c r="B17" s="146" t="s">
        <v>107</v>
      </c>
      <c r="C17" s="150" t="s">
        <v>83</v>
      </c>
      <c r="D17" s="168"/>
    </row>
    <row r="18" spans="1:4" s="68" customFormat="1" ht="25.5" x14ac:dyDescent="0.25">
      <c r="A18" s="167" t="s">
        <v>98</v>
      </c>
      <c r="B18" s="194" t="s">
        <v>202</v>
      </c>
      <c r="C18" s="150" t="s">
        <v>83</v>
      </c>
      <c r="D18" s="168"/>
    </row>
    <row r="19" spans="1:4" s="68" customFormat="1" ht="38.25" x14ac:dyDescent="0.25">
      <c r="A19" s="167" t="s">
        <v>100</v>
      </c>
      <c r="B19" s="194" t="s">
        <v>296</v>
      </c>
      <c r="C19" s="150" t="s">
        <v>83</v>
      </c>
      <c r="D19" s="168"/>
    </row>
    <row r="20" spans="1:4" s="68" customFormat="1" ht="25.5" x14ac:dyDescent="0.25">
      <c r="A20" s="167" t="s">
        <v>102</v>
      </c>
      <c r="B20" s="195" t="s">
        <v>113</v>
      </c>
      <c r="C20" s="150" t="s">
        <v>83</v>
      </c>
      <c r="D20" s="168"/>
    </row>
    <row r="21" spans="1:4" s="70" customFormat="1" ht="20.100000000000001" customHeight="1" x14ac:dyDescent="0.25">
      <c r="A21" s="534" t="s">
        <v>297</v>
      </c>
      <c r="B21" s="535"/>
      <c r="C21" s="174" t="s">
        <v>69</v>
      </c>
      <c r="D21" s="118" t="s">
        <v>69</v>
      </c>
    </row>
    <row r="22" spans="1:4" s="68" customFormat="1" ht="38.25" x14ac:dyDescent="0.25">
      <c r="A22" s="165" t="s">
        <v>115</v>
      </c>
      <c r="B22" s="193" t="s">
        <v>298</v>
      </c>
      <c r="C22" s="149" t="s">
        <v>83</v>
      </c>
      <c r="D22" s="166"/>
    </row>
    <row r="23" spans="1:4" s="68" customFormat="1" ht="20.100000000000001" customHeight="1" x14ac:dyDescent="0.25">
      <c r="A23" s="167" t="s">
        <v>117</v>
      </c>
      <c r="B23" s="146" t="s">
        <v>299</v>
      </c>
      <c r="C23" s="150" t="s">
        <v>83</v>
      </c>
      <c r="D23" s="168"/>
    </row>
    <row r="24" spans="1:4" s="68" customFormat="1" ht="20.100000000000001" customHeight="1" x14ac:dyDescent="0.25">
      <c r="A24" s="167" t="s">
        <v>119</v>
      </c>
      <c r="B24" s="146" t="s">
        <v>91</v>
      </c>
      <c r="C24" s="150" t="s">
        <v>83</v>
      </c>
      <c r="D24" s="168"/>
    </row>
    <row r="25" spans="1:4" s="68" customFormat="1" ht="20.100000000000001" customHeight="1" x14ac:dyDescent="0.25">
      <c r="A25" s="167" t="s">
        <v>121</v>
      </c>
      <c r="B25" s="146" t="s">
        <v>93</v>
      </c>
      <c r="C25" s="150" t="s">
        <v>83</v>
      </c>
      <c r="D25" s="168"/>
    </row>
    <row r="26" spans="1:4" s="68" customFormat="1" ht="20.100000000000001" customHeight="1" x14ac:dyDescent="0.25">
      <c r="A26" s="167" t="s">
        <v>123</v>
      </c>
      <c r="B26" s="194" t="s">
        <v>300</v>
      </c>
      <c r="C26" s="150" t="s">
        <v>83</v>
      </c>
      <c r="D26" s="168"/>
    </row>
    <row r="27" spans="1:4" s="68" customFormat="1" ht="20.100000000000001" customHeight="1" x14ac:dyDescent="0.25">
      <c r="A27" s="167" t="s">
        <v>124</v>
      </c>
      <c r="B27" s="194" t="s">
        <v>239</v>
      </c>
      <c r="C27" s="150" t="s">
        <v>83</v>
      </c>
      <c r="D27" s="168"/>
    </row>
    <row r="28" spans="1:4" s="68" customFormat="1" ht="20.100000000000001" customHeight="1" x14ac:dyDescent="0.25">
      <c r="A28" s="167" t="s">
        <v>125</v>
      </c>
      <c r="B28" s="146" t="s">
        <v>105</v>
      </c>
      <c r="C28" s="150" t="s">
        <v>83</v>
      </c>
      <c r="D28" s="168"/>
    </row>
    <row r="29" spans="1:4" s="68" customFormat="1" ht="20.100000000000001" customHeight="1" x14ac:dyDescent="0.25">
      <c r="A29" s="167" t="s">
        <v>127</v>
      </c>
      <c r="B29" s="146" t="s">
        <v>107</v>
      </c>
      <c r="C29" s="150" t="s">
        <v>83</v>
      </c>
      <c r="D29" s="168"/>
    </row>
    <row r="30" spans="1:4" s="68" customFormat="1" ht="20.100000000000001" customHeight="1" x14ac:dyDescent="0.25">
      <c r="A30" s="167" t="s">
        <v>129</v>
      </c>
      <c r="B30" s="146" t="s">
        <v>301</v>
      </c>
      <c r="C30" s="150" t="s">
        <v>83</v>
      </c>
      <c r="D30" s="168"/>
    </row>
    <row r="31" spans="1:4" s="68" customFormat="1" ht="38.25" x14ac:dyDescent="0.25">
      <c r="A31" s="167" t="s">
        <v>131</v>
      </c>
      <c r="B31" s="146" t="s">
        <v>302</v>
      </c>
      <c r="C31" s="150" t="s">
        <v>83</v>
      </c>
      <c r="D31" s="168"/>
    </row>
    <row r="32" spans="1:4" s="68" customFormat="1" ht="25.5" x14ac:dyDescent="0.25">
      <c r="A32" s="170" t="s">
        <v>132</v>
      </c>
      <c r="B32" s="148" t="s">
        <v>113</v>
      </c>
      <c r="C32" s="150" t="s">
        <v>83</v>
      </c>
      <c r="D32" s="168"/>
    </row>
    <row r="33" spans="1:4" s="70" customFormat="1" ht="20.100000000000001" customHeight="1" x14ac:dyDescent="0.25">
      <c r="A33" s="534" t="s">
        <v>303</v>
      </c>
      <c r="B33" s="535"/>
      <c r="C33" s="174" t="s">
        <v>69</v>
      </c>
      <c r="D33" s="118" t="s">
        <v>69</v>
      </c>
    </row>
    <row r="34" spans="1:4" s="68" customFormat="1" ht="25.5" x14ac:dyDescent="0.25">
      <c r="A34" s="165" t="s">
        <v>138</v>
      </c>
      <c r="B34" s="196" t="s">
        <v>304</v>
      </c>
      <c r="C34" s="149" t="s">
        <v>83</v>
      </c>
      <c r="D34" s="166"/>
    </row>
    <row r="35" spans="1:4" s="68" customFormat="1" ht="20.100000000000001" customHeight="1" x14ac:dyDescent="0.25">
      <c r="A35" s="167" t="s">
        <v>140</v>
      </c>
      <c r="B35" s="147" t="s">
        <v>305</v>
      </c>
      <c r="C35" s="150" t="s">
        <v>83</v>
      </c>
      <c r="D35" s="168"/>
    </row>
    <row r="36" spans="1:4" s="68" customFormat="1" ht="20.100000000000001" customHeight="1" x14ac:dyDescent="0.25">
      <c r="A36" s="167" t="s">
        <v>141</v>
      </c>
      <c r="B36" s="147" t="s">
        <v>306</v>
      </c>
      <c r="C36" s="150" t="s">
        <v>83</v>
      </c>
      <c r="D36" s="168"/>
    </row>
    <row r="37" spans="1:4" s="68" customFormat="1" ht="20.100000000000001" customHeight="1" x14ac:dyDescent="0.25">
      <c r="A37" s="167" t="s">
        <v>142</v>
      </c>
      <c r="B37" s="147" t="s">
        <v>307</v>
      </c>
      <c r="C37" s="150" t="s">
        <v>83</v>
      </c>
      <c r="D37" s="168"/>
    </row>
    <row r="38" spans="1:4" s="68" customFormat="1" ht="20.100000000000001" customHeight="1" x14ac:dyDescent="0.25">
      <c r="A38" s="167" t="s">
        <v>144</v>
      </c>
      <c r="B38" s="197" t="s">
        <v>308</v>
      </c>
      <c r="C38" s="150" t="s">
        <v>83</v>
      </c>
      <c r="D38" s="168"/>
    </row>
    <row r="39" spans="1:4" s="68" customFormat="1" ht="20.100000000000001" customHeight="1" x14ac:dyDescent="0.25">
      <c r="A39" s="167" t="s">
        <v>146</v>
      </c>
      <c r="B39" s="197" t="s">
        <v>309</v>
      </c>
      <c r="C39" s="150" t="s">
        <v>83</v>
      </c>
      <c r="D39" s="168"/>
    </row>
    <row r="40" spans="1:4" s="68" customFormat="1" ht="20.100000000000001" customHeight="1" x14ac:dyDescent="0.25">
      <c r="A40" s="167" t="s">
        <v>148</v>
      </c>
      <c r="B40" s="147" t="s">
        <v>310</v>
      </c>
      <c r="C40" s="150" t="s">
        <v>83</v>
      </c>
      <c r="D40" s="168"/>
    </row>
    <row r="41" spans="1:4" s="68" customFormat="1" ht="25.5" x14ac:dyDescent="0.25">
      <c r="A41" s="167" t="s">
        <v>149</v>
      </c>
      <c r="B41" s="147" t="s">
        <v>202</v>
      </c>
      <c r="C41" s="150" t="s">
        <v>83</v>
      </c>
      <c r="D41" s="168"/>
    </row>
    <row r="42" spans="1:4" s="68" customFormat="1" ht="38.25" x14ac:dyDescent="0.25">
      <c r="A42" s="167" t="s">
        <v>150</v>
      </c>
      <c r="B42" s="147" t="s">
        <v>311</v>
      </c>
      <c r="C42" s="150" t="s">
        <v>83</v>
      </c>
      <c r="D42" s="168"/>
    </row>
    <row r="43" spans="1:4" s="68" customFormat="1" ht="26.25" thickBot="1" x14ac:dyDescent="0.3">
      <c r="A43" s="172" t="s">
        <v>151</v>
      </c>
      <c r="B43" s="162" t="s">
        <v>113</v>
      </c>
      <c r="C43" s="163" t="s">
        <v>83</v>
      </c>
      <c r="D43" s="173"/>
    </row>
    <row r="45" spans="1:4" s="31" customFormat="1" ht="20.100000000000001" customHeight="1" x14ac:dyDescent="0.25">
      <c r="A45" s="530" t="s">
        <v>34</v>
      </c>
      <c r="B45" s="530"/>
      <c r="C45" s="530"/>
      <c r="D45" s="530"/>
    </row>
    <row r="46" spans="1:4" s="64" customFormat="1" ht="15" customHeight="1" x14ac:dyDescent="0.25">
      <c r="A46" s="531" t="s">
        <v>8</v>
      </c>
      <c r="B46" s="531"/>
      <c r="C46" s="487" t="str">
        <f>IF('Príloha č. 1'!$C$6="","",'Príloha č. 1'!$C$6)</f>
        <v/>
      </c>
    </row>
    <row r="47" spans="1:4" s="64" customFormat="1" ht="15" customHeight="1" x14ac:dyDescent="0.25">
      <c r="A47" s="532" t="s">
        <v>9</v>
      </c>
      <c r="B47" s="532"/>
      <c r="C47" s="484" t="str">
        <f>IF('Príloha č. 1'!$C$7="","",'Príloha č. 1'!$C$7)</f>
        <v/>
      </c>
    </row>
    <row r="48" spans="1:4" s="64" customFormat="1" ht="15" customHeight="1" x14ac:dyDescent="0.25">
      <c r="A48" s="532" t="s">
        <v>10</v>
      </c>
      <c r="B48" s="532"/>
      <c r="C48" s="484" t="str">
        <f>IF('Príloha č. 1'!$C$8="","",'Príloha č. 1'!$C$8)</f>
        <v/>
      </c>
    </row>
    <row r="49" spans="1:4" s="64" customFormat="1" ht="15" customHeight="1" x14ac:dyDescent="0.25">
      <c r="A49" s="532" t="s">
        <v>11</v>
      </c>
      <c r="B49" s="532"/>
      <c r="C49" s="484" t="str">
        <f>IF('Príloha č. 1'!$C$9="","",'Príloha č. 1'!$C$9)</f>
        <v/>
      </c>
    </row>
    <row r="50" spans="1:4" s="34" customFormat="1" ht="44.25" customHeight="1" x14ac:dyDescent="0.2">
      <c r="A50" s="116"/>
    </row>
    <row r="51" spans="1:4" s="34" customFormat="1" ht="15" customHeight="1" x14ac:dyDescent="0.2">
      <c r="A51" s="116" t="s">
        <v>18</v>
      </c>
      <c r="B51" s="484" t="str">
        <f>IF('Príloha č. 1'!$B$23="","",'Príloha č. 1'!$B$23)</f>
        <v/>
      </c>
      <c r="C51" s="527" t="s">
        <v>57</v>
      </c>
      <c r="D51" s="527"/>
    </row>
    <row r="52" spans="1:4" s="34" customFormat="1" ht="15" customHeight="1" x14ac:dyDescent="0.2">
      <c r="A52" s="116" t="s">
        <v>30</v>
      </c>
      <c r="B52" s="139" t="str">
        <f>IF('Príloha č. 1'!$B$24="","",'Príloha č. 1'!$B$24)</f>
        <v/>
      </c>
      <c r="C52" s="528"/>
      <c r="D52" s="528"/>
    </row>
    <row r="53" spans="1:4" s="34" customFormat="1" ht="12" customHeight="1" x14ac:dyDescent="0.2">
      <c r="A53" s="116"/>
    </row>
    <row r="54" spans="1:4" s="65" customFormat="1" x14ac:dyDescent="0.2">
      <c r="A54" s="533" t="s">
        <v>20</v>
      </c>
      <c r="B54" s="533"/>
      <c r="C54" s="533"/>
      <c r="D54" s="533"/>
    </row>
    <row r="55" spans="1:4" s="66" customFormat="1" ht="12" customHeight="1" x14ac:dyDescent="0.2">
      <c r="A55" s="117"/>
      <c r="B55" s="526"/>
      <c r="C55" s="526"/>
      <c r="D55" s="526"/>
    </row>
    <row r="56" spans="1:4" s="5" customFormat="1" ht="20.100000000000001" customHeight="1" x14ac:dyDescent="0.2">
      <c r="A56" s="61"/>
      <c r="C56" s="138"/>
    </row>
    <row r="61" spans="1:4" x14ac:dyDescent="0.2">
      <c r="D61" s="71" t="s">
        <v>5</v>
      </c>
    </row>
  </sheetData>
  <mergeCells count="18">
    <mergeCell ref="B55:D55"/>
    <mergeCell ref="A45:D45"/>
    <mergeCell ref="A46:B46"/>
    <mergeCell ref="A8:B8"/>
    <mergeCell ref="A9:B9"/>
    <mergeCell ref="A21:B21"/>
    <mergeCell ref="A33:B33"/>
    <mergeCell ref="A47:B47"/>
    <mergeCell ref="A48:B48"/>
    <mergeCell ref="A49:B49"/>
    <mergeCell ref="C51:D52"/>
    <mergeCell ref="A54:D54"/>
    <mergeCell ref="A7:B7"/>
    <mergeCell ref="A1:D1"/>
    <mergeCell ref="A2:D2"/>
    <mergeCell ref="A3:D3"/>
    <mergeCell ref="A5:C6"/>
    <mergeCell ref="D5:D6"/>
  </mergeCells>
  <conditionalFormatting sqref="D10:D20">
    <cfRule type="containsBlanks" dxfId="66" priority="18">
      <formula>LEN(TRIM(D10))=0</formula>
    </cfRule>
  </conditionalFormatting>
  <conditionalFormatting sqref="D22:D32">
    <cfRule type="containsBlanks" dxfId="65" priority="16">
      <formula>LEN(TRIM(D22))=0</formula>
    </cfRule>
  </conditionalFormatting>
  <conditionalFormatting sqref="D34:D43">
    <cfRule type="containsBlanks" dxfId="64" priority="15">
      <formula>LEN(TRIM(D34))=0</formula>
    </cfRule>
  </conditionalFormatting>
  <conditionalFormatting sqref="B51">
    <cfRule type="containsBlanks" dxfId="63" priority="3">
      <formula>LEN(TRIM(B51))=0</formula>
    </cfRule>
  </conditionalFormatting>
  <conditionalFormatting sqref="B52">
    <cfRule type="containsBlanks" dxfId="62" priority="2">
      <formula>LEN(TRIM(B52))=0</formula>
    </cfRule>
  </conditionalFormatting>
  <conditionalFormatting sqref="C46:C49">
    <cfRule type="containsBlanks" dxfId="61" priority="1">
      <formula>LEN(TRIM(C46))=0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  <rowBreaks count="1" manualBreakCount="1">
    <brk id="4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6"/>
  <sheetViews>
    <sheetView showGridLines="0" zoomScaleNormal="100" workbookViewId="0">
      <selection sqref="A1:D1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312</v>
      </c>
      <c r="B8" s="538"/>
      <c r="C8" s="96" t="s">
        <v>49</v>
      </c>
      <c r="D8" s="97" t="s">
        <v>50</v>
      </c>
    </row>
    <row r="9" spans="1:10" s="70" customFormat="1" ht="20.100000000000001" customHeight="1" x14ac:dyDescent="0.25">
      <c r="A9" s="534" t="s">
        <v>317</v>
      </c>
      <c r="B9" s="535"/>
      <c r="C9" s="174" t="s">
        <v>69</v>
      </c>
      <c r="D9" s="118" t="s">
        <v>69</v>
      </c>
    </row>
    <row r="10" spans="1:10" s="68" customFormat="1" ht="25.5" x14ac:dyDescent="0.25">
      <c r="A10" s="165" t="s">
        <v>81</v>
      </c>
      <c r="B10" s="145" t="s">
        <v>313</v>
      </c>
      <c r="C10" s="149" t="s">
        <v>83</v>
      </c>
      <c r="D10" s="166"/>
    </row>
    <row r="11" spans="1:10" s="68" customFormat="1" ht="20.100000000000001" customHeight="1" x14ac:dyDescent="0.25">
      <c r="A11" s="167" t="s">
        <v>84</v>
      </c>
      <c r="B11" s="146" t="s">
        <v>91</v>
      </c>
      <c r="C11" s="150" t="s">
        <v>83</v>
      </c>
      <c r="D11" s="168"/>
    </row>
    <row r="12" spans="1:10" s="68" customFormat="1" ht="20.100000000000001" customHeight="1" x14ac:dyDescent="0.25">
      <c r="A12" s="167" t="s">
        <v>86</v>
      </c>
      <c r="B12" s="146" t="s">
        <v>93</v>
      </c>
      <c r="C12" s="150" t="s">
        <v>83</v>
      </c>
      <c r="D12" s="168"/>
    </row>
    <row r="13" spans="1:10" s="68" customFormat="1" ht="20.100000000000001" customHeight="1" x14ac:dyDescent="0.25">
      <c r="A13" s="167" t="s">
        <v>88</v>
      </c>
      <c r="B13" s="146" t="s">
        <v>314</v>
      </c>
      <c r="C13" s="150" t="s">
        <v>83</v>
      </c>
      <c r="D13" s="168"/>
    </row>
    <row r="14" spans="1:10" s="68" customFormat="1" ht="20.100000000000001" customHeight="1" x14ac:dyDescent="0.25">
      <c r="A14" s="167" t="s">
        <v>90</v>
      </c>
      <c r="B14" s="146" t="s">
        <v>105</v>
      </c>
      <c r="C14" s="150" t="s">
        <v>83</v>
      </c>
      <c r="D14" s="168"/>
    </row>
    <row r="15" spans="1:10" s="68" customFormat="1" ht="20.100000000000001" customHeight="1" x14ac:dyDescent="0.25">
      <c r="A15" s="167" t="s">
        <v>92</v>
      </c>
      <c r="B15" s="146" t="s">
        <v>107</v>
      </c>
      <c r="C15" s="150" t="s">
        <v>83</v>
      </c>
      <c r="D15" s="168"/>
    </row>
    <row r="16" spans="1:10" s="68" customFormat="1" ht="25.5" x14ac:dyDescent="0.25">
      <c r="A16" s="167" t="s">
        <v>94</v>
      </c>
      <c r="B16" s="146" t="s">
        <v>315</v>
      </c>
      <c r="C16" s="150" t="s">
        <v>83</v>
      </c>
      <c r="D16" s="168"/>
    </row>
    <row r="17" spans="1:4" s="68" customFormat="1" ht="38.25" x14ac:dyDescent="0.25">
      <c r="A17" s="167" t="s">
        <v>96</v>
      </c>
      <c r="B17" s="146" t="s">
        <v>316</v>
      </c>
      <c r="C17" s="150" t="s">
        <v>83</v>
      </c>
      <c r="D17" s="168"/>
    </row>
    <row r="18" spans="1:4" s="68" customFormat="1" ht="25.5" x14ac:dyDescent="0.25">
      <c r="A18" s="167" t="s">
        <v>98</v>
      </c>
      <c r="B18" s="148" t="s">
        <v>113</v>
      </c>
      <c r="C18" s="150" t="s">
        <v>83</v>
      </c>
      <c r="D18" s="168"/>
    </row>
    <row r="19" spans="1:4" s="70" customFormat="1" ht="20.100000000000001" customHeight="1" x14ac:dyDescent="0.25">
      <c r="A19" s="534" t="s">
        <v>319</v>
      </c>
      <c r="B19" s="535"/>
      <c r="C19" s="174" t="s">
        <v>69</v>
      </c>
      <c r="D19" s="118" t="s">
        <v>69</v>
      </c>
    </row>
    <row r="20" spans="1:4" s="68" customFormat="1" ht="25.5" x14ac:dyDescent="0.25">
      <c r="A20" s="165" t="s">
        <v>115</v>
      </c>
      <c r="B20" s="145" t="s">
        <v>320</v>
      </c>
      <c r="C20" s="149" t="s">
        <v>83</v>
      </c>
      <c r="D20" s="166"/>
    </row>
    <row r="21" spans="1:4" s="68" customFormat="1" ht="20.100000000000001" customHeight="1" x14ac:dyDescent="0.25">
      <c r="A21" s="167" t="s">
        <v>117</v>
      </c>
      <c r="B21" s="146" t="s">
        <v>91</v>
      </c>
      <c r="C21" s="150" t="s">
        <v>83</v>
      </c>
      <c r="D21" s="168"/>
    </row>
    <row r="22" spans="1:4" s="68" customFormat="1" ht="20.100000000000001" customHeight="1" x14ac:dyDescent="0.25">
      <c r="A22" s="167" t="s">
        <v>119</v>
      </c>
      <c r="B22" s="146" t="s">
        <v>93</v>
      </c>
      <c r="C22" s="150" t="s">
        <v>83</v>
      </c>
      <c r="D22" s="168"/>
    </row>
    <row r="23" spans="1:4" s="68" customFormat="1" ht="20.100000000000001" customHeight="1" x14ac:dyDescent="0.25">
      <c r="A23" s="167" t="s">
        <v>121</v>
      </c>
      <c r="B23" s="146" t="s">
        <v>314</v>
      </c>
      <c r="C23" s="150" t="s">
        <v>83</v>
      </c>
      <c r="D23" s="168"/>
    </row>
    <row r="24" spans="1:4" s="68" customFormat="1" ht="20.100000000000001" customHeight="1" x14ac:dyDescent="0.25">
      <c r="A24" s="167" t="s">
        <v>123</v>
      </c>
      <c r="B24" s="146" t="s">
        <v>105</v>
      </c>
      <c r="C24" s="150" t="s">
        <v>83</v>
      </c>
      <c r="D24" s="168"/>
    </row>
    <row r="25" spans="1:4" s="68" customFormat="1" ht="20.100000000000001" customHeight="1" x14ac:dyDescent="0.25">
      <c r="A25" s="167" t="s">
        <v>124</v>
      </c>
      <c r="B25" s="146" t="s">
        <v>107</v>
      </c>
      <c r="C25" s="150" t="s">
        <v>83</v>
      </c>
      <c r="D25" s="168"/>
    </row>
    <row r="26" spans="1:4" s="68" customFormat="1" ht="25.5" x14ac:dyDescent="0.25">
      <c r="A26" s="167" t="s">
        <v>125</v>
      </c>
      <c r="B26" s="146" t="s">
        <v>315</v>
      </c>
      <c r="C26" s="150" t="s">
        <v>83</v>
      </c>
      <c r="D26" s="168"/>
    </row>
    <row r="27" spans="1:4" s="68" customFormat="1" ht="38.25" x14ac:dyDescent="0.25">
      <c r="A27" s="167" t="s">
        <v>127</v>
      </c>
      <c r="B27" s="146" t="s">
        <v>321</v>
      </c>
      <c r="C27" s="150" t="s">
        <v>83</v>
      </c>
      <c r="D27" s="168"/>
    </row>
    <row r="28" spans="1:4" s="68" customFormat="1" ht="26.25" thickBot="1" x14ac:dyDescent="0.3">
      <c r="A28" s="172" t="s">
        <v>129</v>
      </c>
      <c r="B28" s="188" t="s">
        <v>113</v>
      </c>
      <c r="C28" s="163" t="s">
        <v>83</v>
      </c>
      <c r="D28" s="173"/>
    </row>
    <row r="30" spans="1:4" s="31" customFormat="1" ht="20.100000000000001" customHeight="1" x14ac:dyDescent="0.25">
      <c r="A30" s="530" t="s">
        <v>34</v>
      </c>
      <c r="B30" s="530"/>
      <c r="C30" s="530"/>
      <c r="D30" s="530"/>
    </row>
    <row r="31" spans="1:4" s="64" customFormat="1" ht="15" customHeight="1" x14ac:dyDescent="0.25">
      <c r="A31" s="531" t="s">
        <v>8</v>
      </c>
      <c r="B31" s="531"/>
      <c r="C31" s="487" t="str">
        <f>IF('Príloha č. 1'!$C$6="","",'Príloha č. 1'!$C$6)</f>
        <v/>
      </c>
    </row>
    <row r="32" spans="1:4" s="64" customFormat="1" ht="15" customHeight="1" x14ac:dyDescent="0.25">
      <c r="A32" s="532" t="s">
        <v>9</v>
      </c>
      <c r="B32" s="532"/>
      <c r="C32" s="484" t="str">
        <f>IF('Príloha č. 1'!$C$7="","",'Príloha č. 1'!$C$7)</f>
        <v/>
      </c>
    </row>
    <row r="33" spans="1:4" s="64" customFormat="1" ht="15" customHeight="1" x14ac:dyDescent="0.25">
      <c r="A33" s="532" t="s">
        <v>10</v>
      </c>
      <c r="B33" s="532"/>
      <c r="C33" s="484" t="str">
        <f>IF('Príloha č. 1'!$C$8="","",'Príloha č. 1'!$C$8)</f>
        <v/>
      </c>
    </row>
    <row r="34" spans="1:4" s="64" customFormat="1" ht="15" customHeight="1" x14ac:dyDescent="0.25">
      <c r="A34" s="532" t="s">
        <v>11</v>
      </c>
      <c r="B34" s="532"/>
      <c r="C34" s="484" t="str">
        <f>IF('Príloha č. 1'!$C$9="","",'Príloha č. 1'!$C$9)</f>
        <v/>
      </c>
    </row>
    <row r="35" spans="1:4" s="34" customFormat="1" ht="44.25" customHeight="1" x14ac:dyDescent="0.2">
      <c r="A35" s="116"/>
    </row>
    <row r="36" spans="1:4" s="34" customFormat="1" ht="15" customHeight="1" x14ac:dyDescent="0.2">
      <c r="A36" s="116" t="s">
        <v>18</v>
      </c>
      <c r="B36" s="484" t="str">
        <f>IF('Príloha č. 1'!$B$23="","",'Príloha č. 1'!$B$23)</f>
        <v/>
      </c>
      <c r="C36" s="527" t="s">
        <v>57</v>
      </c>
      <c r="D36" s="527"/>
    </row>
    <row r="37" spans="1:4" s="34" customFormat="1" ht="15" customHeight="1" x14ac:dyDescent="0.2">
      <c r="A37" s="116" t="s">
        <v>30</v>
      </c>
      <c r="B37" s="139" t="str">
        <f>IF('Príloha č. 1'!$B$24="","",'Príloha č. 1'!$B$24)</f>
        <v/>
      </c>
      <c r="C37" s="528"/>
      <c r="D37" s="528"/>
    </row>
    <row r="38" spans="1:4" s="34" customFormat="1" ht="12" customHeight="1" x14ac:dyDescent="0.2">
      <c r="A38" s="116"/>
    </row>
    <row r="39" spans="1:4" s="65" customFormat="1" x14ac:dyDescent="0.2">
      <c r="A39" s="533" t="s">
        <v>20</v>
      </c>
      <c r="B39" s="533"/>
      <c r="C39" s="533"/>
      <c r="D39" s="533"/>
    </row>
    <row r="40" spans="1:4" s="66" customFormat="1" ht="12" customHeight="1" x14ac:dyDescent="0.2">
      <c r="A40" s="117"/>
      <c r="B40" s="526"/>
      <c r="C40" s="526"/>
      <c r="D40" s="526"/>
    </row>
    <row r="41" spans="1:4" s="5" customFormat="1" ht="20.100000000000001" customHeight="1" x14ac:dyDescent="0.2">
      <c r="A41" s="61"/>
      <c r="C41" s="138"/>
    </row>
    <row r="46" spans="1:4" x14ac:dyDescent="0.2">
      <c r="D46" s="71" t="s">
        <v>5</v>
      </c>
    </row>
  </sheetData>
  <mergeCells count="17">
    <mergeCell ref="B40:D40"/>
    <mergeCell ref="A8:B8"/>
    <mergeCell ref="A9:B9"/>
    <mergeCell ref="A19:B19"/>
    <mergeCell ref="A30:D30"/>
    <mergeCell ref="A31:B31"/>
    <mergeCell ref="A32:B32"/>
    <mergeCell ref="A33:B33"/>
    <mergeCell ref="A34:B34"/>
    <mergeCell ref="C36:D37"/>
    <mergeCell ref="A39:D39"/>
    <mergeCell ref="A7:B7"/>
    <mergeCell ref="A1:D1"/>
    <mergeCell ref="A2:D2"/>
    <mergeCell ref="A3:D3"/>
    <mergeCell ref="A5:C6"/>
    <mergeCell ref="D5:D6"/>
  </mergeCells>
  <conditionalFormatting sqref="D20:D28">
    <cfRule type="containsBlanks" dxfId="60" priority="7">
      <formula>LEN(TRIM(D20))=0</formula>
    </cfRule>
  </conditionalFormatting>
  <conditionalFormatting sqref="D10:D18">
    <cfRule type="containsBlanks" dxfId="59" priority="8">
      <formula>LEN(TRIM(D10))=0</formula>
    </cfRule>
  </conditionalFormatting>
  <conditionalFormatting sqref="B36">
    <cfRule type="containsBlanks" dxfId="58" priority="3">
      <formula>LEN(TRIM(B36))=0</formula>
    </cfRule>
  </conditionalFormatting>
  <conditionalFormatting sqref="B37">
    <cfRule type="containsBlanks" dxfId="57" priority="2">
      <formula>LEN(TRIM(B37))=0</formula>
    </cfRule>
  </conditionalFormatting>
  <conditionalFormatting sqref="C31:C34">
    <cfRule type="containsBlanks" dxfId="56" priority="1">
      <formula>LEN(TRIM(C31))=0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131"/>
  <sheetViews>
    <sheetView showGridLines="0" zoomScaleNormal="100" workbookViewId="0">
      <selection sqref="A1:D1"/>
    </sheetView>
  </sheetViews>
  <sheetFormatPr defaultRowHeight="12" x14ac:dyDescent="0.2"/>
  <cols>
    <col min="1" max="1" width="6.85546875" style="72" customWidth="1"/>
    <col min="2" max="2" width="60.7109375" style="71" customWidth="1"/>
    <col min="3" max="3" width="25.7109375" style="72" customWidth="1"/>
    <col min="4" max="4" width="25.7109375" style="71" customWidth="1"/>
    <col min="5" max="5" width="13.42578125" style="71" customWidth="1"/>
    <col min="6" max="6" width="11.7109375" style="71" bestFit="1" customWidth="1"/>
    <col min="7" max="16384" width="9.140625" style="71"/>
  </cols>
  <sheetData>
    <row r="1" spans="1:10" s="34" customFormat="1" ht="15" customHeight="1" x14ac:dyDescent="0.2">
      <c r="A1" s="514" t="s">
        <v>6</v>
      </c>
      <c r="B1" s="514"/>
      <c r="C1" s="514"/>
      <c r="D1" s="514"/>
    </row>
    <row r="2" spans="1:10" s="34" customFormat="1" ht="15" customHeight="1" x14ac:dyDescent="0.2">
      <c r="A2" s="515" t="str">
        <f>'Príloha č. 1'!A2:D2</f>
        <v>CHIRURGICKÝ ŠIJACÍ MATERIÁL PRE POTREBY KLINIKY SRDCOVEJ CHIRURGIE</v>
      </c>
      <c r="B2" s="515"/>
      <c r="C2" s="515"/>
      <c r="D2" s="515"/>
      <c r="E2" s="35"/>
      <c r="F2" s="35"/>
    </row>
    <row r="3" spans="1:10" s="64" customFormat="1" ht="24.95" customHeight="1" x14ac:dyDescent="0.25">
      <c r="A3" s="513" t="s">
        <v>32</v>
      </c>
      <c r="B3" s="513"/>
      <c r="C3" s="513"/>
      <c r="D3" s="513"/>
      <c r="E3" s="63"/>
      <c r="F3" s="63"/>
    </row>
    <row r="4" spans="1:10" s="68" customFormat="1" ht="5.0999999999999996" customHeight="1" thickBot="1" x14ac:dyDescent="0.3">
      <c r="A4" s="69"/>
      <c r="C4" s="69"/>
    </row>
    <row r="5" spans="1:10" s="67" customFormat="1" ht="30" customHeight="1" x14ac:dyDescent="0.25">
      <c r="A5" s="520" t="s">
        <v>33</v>
      </c>
      <c r="B5" s="521"/>
      <c r="C5" s="521"/>
      <c r="D5" s="518"/>
    </row>
    <row r="6" spans="1:10" s="67" customFormat="1" ht="30" hidden="1" customHeight="1" x14ac:dyDescent="0.25">
      <c r="A6" s="522"/>
      <c r="B6" s="523"/>
      <c r="C6" s="523"/>
      <c r="D6" s="519"/>
      <c r="E6" s="94"/>
      <c r="F6" s="94"/>
      <c r="G6" s="94"/>
      <c r="H6" s="94"/>
      <c r="I6" s="94"/>
      <c r="J6" s="94"/>
    </row>
    <row r="7" spans="1:10" s="68" customFormat="1" ht="15" customHeight="1" thickBot="1" x14ac:dyDescent="0.3">
      <c r="A7" s="516" t="s">
        <v>0</v>
      </c>
      <c r="B7" s="517"/>
      <c r="C7" s="140" t="s">
        <v>1</v>
      </c>
      <c r="D7" s="164" t="s">
        <v>2</v>
      </c>
      <c r="E7" s="95"/>
      <c r="F7" s="95"/>
      <c r="G7" s="95"/>
      <c r="H7" s="95"/>
      <c r="I7" s="95"/>
      <c r="J7" s="95"/>
    </row>
    <row r="8" spans="1:10" s="70" customFormat="1" ht="20.100000000000001" customHeight="1" x14ac:dyDescent="0.25">
      <c r="A8" s="509" t="s">
        <v>322</v>
      </c>
      <c r="B8" s="538"/>
      <c r="C8" s="96" t="s">
        <v>49</v>
      </c>
      <c r="D8" s="97" t="s">
        <v>50</v>
      </c>
    </row>
    <row r="9" spans="1:10" s="70" customFormat="1" ht="20.100000000000001" customHeight="1" x14ac:dyDescent="0.25">
      <c r="A9" s="534" t="s">
        <v>323</v>
      </c>
      <c r="B9" s="535"/>
      <c r="C9" s="174" t="s">
        <v>69</v>
      </c>
      <c r="D9" s="118" t="s">
        <v>69</v>
      </c>
    </row>
    <row r="10" spans="1:10" s="68" customFormat="1" ht="20.100000000000001" customHeight="1" x14ac:dyDescent="0.25">
      <c r="A10" s="201" t="s">
        <v>81</v>
      </c>
      <c r="B10" s="160" t="s">
        <v>324</v>
      </c>
      <c r="C10" s="149" t="s">
        <v>83</v>
      </c>
      <c r="D10" s="166"/>
    </row>
    <row r="11" spans="1:10" s="68" customFormat="1" ht="20.100000000000001" customHeight="1" x14ac:dyDescent="0.25">
      <c r="A11" s="182" t="s">
        <v>84</v>
      </c>
      <c r="B11" s="147" t="s">
        <v>325</v>
      </c>
      <c r="C11" s="150" t="s">
        <v>83</v>
      </c>
      <c r="D11" s="168"/>
    </row>
    <row r="12" spans="1:10" s="68" customFormat="1" ht="20.100000000000001" customHeight="1" x14ac:dyDescent="0.25">
      <c r="A12" s="182" t="s">
        <v>86</v>
      </c>
      <c r="B12" s="147" t="s">
        <v>326</v>
      </c>
      <c r="C12" s="150" t="s">
        <v>83</v>
      </c>
      <c r="D12" s="168"/>
    </row>
    <row r="13" spans="1:10" s="68" customFormat="1" ht="20.100000000000001" customHeight="1" x14ac:dyDescent="0.25">
      <c r="A13" s="182" t="s">
        <v>88</v>
      </c>
      <c r="B13" s="147" t="s">
        <v>327</v>
      </c>
      <c r="C13" s="150" t="s">
        <v>83</v>
      </c>
      <c r="D13" s="168"/>
    </row>
    <row r="14" spans="1:10" s="68" customFormat="1" ht="20.100000000000001" customHeight="1" x14ac:dyDescent="0.25">
      <c r="A14" s="182" t="s">
        <v>90</v>
      </c>
      <c r="B14" s="147" t="s">
        <v>328</v>
      </c>
      <c r="C14" s="150" t="s">
        <v>83</v>
      </c>
      <c r="D14" s="168"/>
    </row>
    <row r="15" spans="1:10" s="68" customFormat="1" ht="20.100000000000001" customHeight="1" x14ac:dyDescent="0.25">
      <c r="A15" s="182" t="s">
        <v>92</v>
      </c>
      <c r="B15" s="147" t="s">
        <v>329</v>
      </c>
      <c r="C15" s="150" t="s">
        <v>83</v>
      </c>
      <c r="D15" s="168"/>
    </row>
    <row r="16" spans="1:10" s="68" customFormat="1" ht="20.100000000000001" customHeight="1" x14ac:dyDescent="0.25">
      <c r="A16" s="182" t="s">
        <v>94</v>
      </c>
      <c r="B16" s="147" t="s">
        <v>330</v>
      </c>
      <c r="C16" s="150" t="s">
        <v>83</v>
      </c>
      <c r="D16" s="168"/>
    </row>
    <row r="17" spans="1:4" s="68" customFormat="1" ht="38.25" x14ac:dyDescent="0.25">
      <c r="A17" s="202" t="s">
        <v>96</v>
      </c>
      <c r="B17" s="199" t="s">
        <v>331</v>
      </c>
      <c r="C17" s="150" t="s">
        <v>83</v>
      </c>
      <c r="D17" s="168"/>
    </row>
    <row r="18" spans="1:4" s="68" customFormat="1" ht="20.100000000000001" customHeight="1" x14ac:dyDescent="0.25">
      <c r="A18" s="202" t="s">
        <v>98</v>
      </c>
      <c r="B18" s="199" t="s">
        <v>332</v>
      </c>
      <c r="C18" s="150" t="s">
        <v>83</v>
      </c>
      <c r="D18" s="168"/>
    </row>
    <row r="19" spans="1:4" s="68" customFormat="1" ht="20.100000000000001" customHeight="1" x14ac:dyDescent="0.25">
      <c r="A19" s="202" t="s">
        <v>100</v>
      </c>
      <c r="B19" s="199" t="s">
        <v>333</v>
      </c>
      <c r="C19" s="150" t="s">
        <v>83</v>
      </c>
      <c r="D19" s="168"/>
    </row>
    <row r="20" spans="1:4" s="68" customFormat="1" ht="20.100000000000001" customHeight="1" x14ac:dyDescent="0.25">
      <c r="A20" s="202" t="s">
        <v>102</v>
      </c>
      <c r="B20" s="199" t="s">
        <v>334</v>
      </c>
      <c r="C20" s="150" t="s">
        <v>83</v>
      </c>
      <c r="D20" s="168"/>
    </row>
    <row r="21" spans="1:4" s="68" customFormat="1" ht="63.75" x14ac:dyDescent="0.25">
      <c r="A21" s="202" t="s">
        <v>104</v>
      </c>
      <c r="B21" s="199" t="s">
        <v>335</v>
      </c>
      <c r="C21" s="150" t="s">
        <v>83</v>
      </c>
      <c r="D21" s="168"/>
    </row>
    <row r="22" spans="1:4" s="68" customFormat="1" ht="38.25" x14ac:dyDescent="0.25">
      <c r="A22" s="202" t="s">
        <v>106</v>
      </c>
      <c r="B22" s="199" t="s">
        <v>336</v>
      </c>
      <c r="C22" s="150" t="s">
        <v>83</v>
      </c>
      <c r="D22" s="168"/>
    </row>
    <row r="23" spans="1:4" s="68" customFormat="1" ht="25.5" x14ac:dyDescent="0.25">
      <c r="A23" s="202" t="s">
        <v>108</v>
      </c>
      <c r="B23" s="199" t="s">
        <v>113</v>
      </c>
      <c r="C23" s="150" t="s">
        <v>83</v>
      </c>
      <c r="D23" s="168"/>
    </row>
    <row r="24" spans="1:4" s="70" customFormat="1" ht="20.100000000000001" customHeight="1" x14ac:dyDescent="0.25">
      <c r="A24" s="536" t="s">
        <v>337</v>
      </c>
      <c r="B24" s="537"/>
      <c r="C24" s="174" t="s">
        <v>69</v>
      </c>
      <c r="D24" s="118" t="s">
        <v>69</v>
      </c>
    </row>
    <row r="25" spans="1:4" s="68" customFormat="1" ht="20.100000000000001" customHeight="1" x14ac:dyDescent="0.25">
      <c r="A25" s="201" t="s">
        <v>115</v>
      </c>
      <c r="B25" s="160" t="s">
        <v>324</v>
      </c>
      <c r="C25" s="149" t="s">
        <v>83</v>
      </c>
      <c r="D25" s="166"/>
    </row>
    <row r="26" spans="1:4" s="68" customFormat="1" ht="20.100000000000001" customHeight="1" x14ac:dyDescent="0.25">
      <c r="A26" s="182" t="s">
        <v>117</v>
      </c>
      <c r="B26" s="147" t="s">
        <v>325</v>
      </c>
      <c r="C26" s="150" t="s">
        <v>83</v>
      </c>
      <c r="D26" s="168"/>
    </row>
    <row r="27" spans="1:4" s="68" customFormat="1" ht="20.100000000000001" customHeight="1" x14ac:dyDescent="0.25">
      <c r="A27" s="182" t="s">
        <v>119</v>
      </c>
      <c r="B27" s="147" t="s">
        <v>338</v>
      </c>
      <c r="C27" s="150" t="s">
        <v>83</v>
      </c>
      <c r="D27" s="168"/>
    </row>
    <row r="28" spans="1:4" s="68" customFormat="1" ht="20.100000000000001" customHeight="1" x14ac:dyDescent="0.25">
      <c r="A28" s="182" t="s">
        <v>121</v>
      </c>
      <c r="B28" s="147" t="s">
        <v>327</v>
      </c>
      <c r="C28" s="150" t="s">
        <v>83</v>
      </c>
      <c r="D28" s="168"/>
    </row>
    <row r="29" spans="1:4" s="68" customFormat="1" ht="20.100000000000001" customHeight="1" x14ac:dyDescent="0.25">
      <c r="A29" s="182" t="s">
        <v>123</v>
      </c>
      <c r="B29" s="147" t="s">
        <v>339</v>
      </c>
      <c r="C29" s="150" t="s">
        <v>83</v>
      </c>
      <c r="D29" s="168"/>
    </row>
    <row r="30" spans="1:4" s="68" customFormat="1" ht="20.100000000000001" customHeight="1" x14ac:dyDescent="0.25">
      <c r="A30" s="182" t="s">
        <v>124</v>
      </c>
      <c r="B30" s="147" t="s">
        <v>340</v>
      </c>
      <c r="C30" s="150" t="s">
        <v>83</v>
      </c>
      <c r="D30" s="168"/>
    </row>
    <row r="31" spans="1:4" s="68" customFormat="1" ht="20.100000000000001" customHeight="1" x14ac:dyDescent="0.25">
      <c r="A31" s="182" t="s">
        <v>125</v>
      </c>
      <c r="B31" s="147" t="s">
        <v>330</v>
      </c>
      <c r="C31" s="150" t="s">
        <v>83</v>
      </c>
      <c r="D31" s="168"/>
    </row>
    <row r="32" spans="1:4" s="68" customFormat="1" ht="38.25" x14ac:dyDescent="0.25">
      <c r="A32" s="202" t="s">
        <v>127</v>
      </c>
      <c r="B32" s="199" t="s">
        <v>341</v>
      </c>
      <c r="C32" s="150" t="s">
        <v>83</v>
      </c>
      <c r="D32" s="168"/>
    </row>
    <row r="33" spans="1:4" s="68" customFormat="1" ht="20.100000000000001" customHeight="1" x14ac:dyDescent="0.25">
      <c r="A33" s="202" t="s">
        <v>129</v>
      </c>
      <c r="B33" s="199" t="s">
        <v>332</v>
      </c>
      <c r="C33" s="150" t="s">
        <v>83</v>
      </c>
      <c r="D33" s="168"/>
    </row>
    <row r="34" spans="1:4" s="68" customFormat="1" ht="20.100000000000001" customHeight="1" x14ac:dyDescent="0.25">
      <c r="A34" s="202" t="s">
        <v>131</v>
      </c>
      <c r="B34" s="199" t="s">
        <v>333</v>
      </c>
      <c r="C34" s="150" t="s">
        <v>83</v>
      </c>
      <c r="D34" s="168"/>
    </row>
    <row r="35" spans="1:4" s="68" customFormat="1" ht="20.100000000000001" customHeight="1" x14ac:dyDescent="0.25">
      <c r="A35" s="202" t="s">
        <v>132</v>
      </c>
      <c r="B35" s="199" t="s">
        <v>334</v>
      </c>
      <c r="C35" s="150" t="s">
        <v>83</v>
      </c>
      <c r="D35" s="168"/>
    </row>
    <row r="36" spans="1:4" s="68" customFormat="1" ht="63.75" x14ac:dyDescent="0.25">
      <c r="A36" s="203" t="s">
        <v>133</v>
      </c>
      <c r="B36" s="198" t="s">
        <v>342</v>
      </c>
      <c r="C36" s="150" t="s">
        <v>83</v>
      </c>
      <c r="D36" s="168"/>
    </row>
    <row r="37" spans="1:4" s="68" customFormat="1" ht="38.25" x14ac:dyDescent="0.25">
      <c r="A37" s="204" t="s">
        <v>134</v>
      </c>
      <c r="B37" s="161" t="s">
        <v>343</v>
      </c>
      <c r="C37" s="150" t="s">
        <v>83</v>
      </c>
      <c r="D37" s="168"/>
    </row>
    <row r="38" spans="1:4" s="68" customFormat="1" ht="25.5" x14ac:dyDescent="0.25">
      <c r="A38" s="203" t="s">
        <v>136</v>
      </c>
      <c r="B38" s="198" t="s">
        <v>113</v>
      </c>
      <c r="C38" s="150" t="s">
        <v>83</v>
      </c>
      <c r="D38" s="168"/>
    </row>
    <row r="39" spans="1:4" s="70" customFormat="1" ht="20.100000000000001" customHeight="1" x14ac:dyDescent="0.25">
      <c r="A39" s="536" t="s">
        <v>344</v>
      </c>
      <c r="B39" s="537"/>
      <c r="C39" s="174" t="s">
        <v>69</v>
      </c>
      <c r="D39" s="118" t="s">
        <v>69</v>
      </c>
    </row>
    <row r="40" spans="1:4" s="68" customFormat="1" ht="20.100000000000001" customHeight="1" x14ac:dyDescent="0.25">
      <c r="A40" s="201" t="s">
        <v>138</v>
      </c>
      <c r="B40" s="160" t="s">
        <v>324</v>
      </c>
      <c r="C40" s="149" t="s">
        <v>83</v>
      </c>
      <c r="D40" s="166"/>
    </row>
    <row r="41" spans="1:4" s="68" customFormat="1" ht="20.100000000000001" customHeight="1" x14ac:dyDescent="0.25">
      <c r="A41" s="182" t="s">
        <v>140</v>
      </c>
      <c r="B41" s="147" t="s">
        <v>325</v>
      </c>
      <c r="C41" s="150" t="s">
        <v>83</v>
      </c>
      <c r="D41" s="168"/>
    </row>
    <row r="42" spans="1:4" s="68" customFormat="1" ht="20.100000000000001" customHeight="1" x14ac:dyDescent="0.25">
      <c r="A42" s="182" t="s">
        <v>141</v>
      </c>
      <c r="B42" s="147" t="s">
        <v>326</v>
      </c>
      <c r="C42" s="150" t="s">
        <v>83</v>
      </c>
      <c r="D42" s="168"/>
    </row>
    <row r="43" spans="1:4" s="68" customFormat="1" ht="20.100000000000001" customHeight="1" x14ac:dyDescent="0.25">
      <c r="A43" s="182" t="s">
        <v>142</v>
      </c>
      <c r="B43" s="147" t="s">
        <v>327</v>
      </c>
      <c r="C43" s="150" t="s">
        <v>83</v>
      </c>
      <c r="D43" s="168"/>
    </row>
    <row r="44" spans="1:4" s="68" customFormat="1" ht="20.100000000000001" customHeight="1" x14ac:dyDescent="0.25">
      <c r="A44" s="182" t="s">
        <v>144</v>
      </c>
      <c r="B44" s="147" t="s">
        <v>339</v>
      </c>
      <c r="C44" s="150" t="s">
        <v>83</v>
      </c>
      <c r="D44" s="168"/>
    </row>
    <row r="45" spans="1:4" s="68" customFormat="1" ht="20.100000000000001" customHeight="1" x14ac:dyDescent="0.25">
      <c r="A45" s="182" t="s">
        <v>146</v>
      </c>
      <c r="B45" s="147" t="s">
        <v>340</v>
      </c>
      <c r="C45" s="150" t="s">
        <v>83</v>
      </c>
      <c r="D45" s="168"/>
    </row>
    <row r="46" spans="1:4" s="68" customFormat="1" ht="20.100000000000001" customHeight="1" x14ac:dyDescent="0.25">
      <c r="A46" s="182" t="s">
        <v>148</v>
      </c>
      <c r="B46" s="147" t="s">
        <v>330</v>
      </c>
      <c r="C46" s="150" t="s">
        <v>83</v>
      </c>
      <c r="D46" s="168"/>
    </row>
    <row r="47" spans="1:4" s="68" customFormat="1" ht="38.25" x14ac:dyDescent="0.25">
      <c r="A47" s="202" t="s">
        <v>149</v>
      </c>
      <c r="B47" s="199" t="s">
        <v>341</v>
      </c>
      <c r="C47" s="150" t="s">
        <v>83</v>
      </c>
      <c r="D47" s="168"/>
    </row>
    <row r="48" spans="1:4" s="68" customFormat="1" ht="20.100000000000001" customHeight="1" x14ac:dyDescent="0.25">
      <c r="A48" s="202" t="s">
        <v>150</v>
      </c>
      <c r="B48" s="199" t="s">
        <v>332</v>
      </c>
      <c r="C48" s="150" t="s">
        <v>83</v>
      </c>
      <c r="D48" s="168"/>
    </row>
    <row r="49" spans="1:4" s="68" customFormat="1" ht="20.100000000000001" customHeight="1" x14ac:dyDescent="0.25">
      <c r="A49" s="202" t="s">
        <v>151</v>
      </c>
      <c r="B49" s="199" t="s">
        <v>333</v>
      </c>
      <c r="C49" s="150" t="s">
        <v>83</v>
      </c>
      <c r="D49" s="168"/>
    </row>
    <row r="50" spans="1:4" s="68" customFormat="1" ht="20.100000000000001" customHeight="1" x14ac:dyDescent="0.25">
      <c r="A50" s="202" t="s">
        <v>153</v>
      </c>
      <c r="B50" s="199" t="s">
        <v>334</v>
      </c>
      <c r="C50" s="150" t="s">
        <v>83</v>
      </c>
      <c r="D50" s="168"/>
    </row>
    <row r="51" spans="1:4" s="68" customFormat="1" ht="63.75" x14ac:dyDescent="0.25">
      <c r="A51" s="202" t="s">
        <v>212</v>
      </c>
      <c r="B51" s="199" t="s">
        <v>347</v>
      </c>
      <c r="C51" s="150" t="s">
        <v>83</v>
      </c>
      <c r="D51" s="168"/>
    </row>
    <row r="52" spans="1:4" s="68" customFormat="1" ht="38.25" x14ac:dyDescent="0.25">
      <c r="A52" s="202" t="s">
        <v>345</v>
      </c>
      <c r="B52" s="199" t="s">
        <v>348</v>
      </c>
      <c r="C52" s="150" t="s">
        <v>83</v>
      </c>
      <c r="D52" s="168"/>
    </row>
    <row r="53" spans="1:4" s="68" customFormat="1" ht="25.5" x14ac:dyDescent="0.25">
      <c r="A53" s="203" t="s">
        <v>346</v>
      </c>
      <c r="B53" s="198" t="s">
        <v>113</v>
      </c>
      <c r="C53" s="150" t="s">
        <v>83</v>
      </c>
      <c r="D53" s="168"/>
    </row>
    <row r="54" spans="1:4" s="70" customFormat="1" ht="20.100000000000001" customHeight="1" x14ac:dyDescent="0.25">
      <c r="A54" s="536" t="s">
        <v>349</v>
      </c>
      <c r="B54" s="537"/>
      <c r="C54" s="174" t="s">
        <v>69</v>
      </c>
      <c r="D54" s="118" t="s">
        <v>69</v>
      </c>
    </row>
    <row r="55" spans="1:4" s="68" customFormat="1" ht="20.100000000000001" customHeight="1" x14ac:dyDescent="0.25">
      <c r="A55" s="201" t="s">
        <v>155</v>
      </c>
      <c r="B55" s="160" t="s">
        <v>350</v>
      </c>
      <c r="C55" s="149" t="s">
        <v>83</v>
      </c>
      <c r="D55" s="166"/>
    </row>
    <row r="56" spans="1:4" s="68" customFormat="1" ht="20.100000000000001" customHeight="1" x14ac:dyDescent="0.25">
      <c r="A56" s="182" t="s">
        <v>157</v>
      </c>
      <c r="B56" s="147" t="s">
        <v>325</v>
      </c>
      <c r="C56" s="150" t="s">
        <v>83</v>
      </c>
      <c r="D56" s="168"/>
    </row>
    <row r="57" spans="1:4" s="68" customFormat="1" ht="20.100000000000001" customHeight="1" x14ac:dyDescent="0.25">
      <c r="A57" s="182" t="s">
        <v>158</v>
      </c>
      <c r="B57" s="147" t="s">
        <v>326</v>
      </c>
      <c r="C57" s="150" t="s">
        <v>83</v>
      </c>
      <c r="D57" s="168"/>
    </row>
    <row r="58" spans="1:4" s="68" customFormat="1" ht="20.100000000000001" customHeight="1" x14ac:dyDescent="0.25">
      <c r="A58" s="182" t="s">
        <v>159</v>
      </c>
      <c r="B58" s="147" t="s">
        <v>327</v>
      </c>
      <c r="C58" s="150" t="s">
        <v>83</v>
      </c>
      <c r="D58" s="168"/>
    </row>
    <row r="59" spans="1:4" s="68" customFormat="1" ht="20.100000000000001" customHeight="1" x14ac:dyDescent="0.25">
      <c r="A59" s="182" t="s">
        <v>161</v>
      </c>
      <c r="B59" s="147" t="s">
        <v>339</v>
      </c>
      <c r="C59" s="150" t="s">
        <v>83</v>
      </c>
      <c r="D59" s="168"/>
    </row>
    <row r="60" spans="1:4" s="68" customFormat="1" ht="20.100000000000001" customHeight="1" x14ac:dyDescent="0.25">
      <c r="A60" s="182" t="s">
        <v>162</v>
      </c>
      <c r="B60" s="147" t="s">
        <v>340</v>
      </c>
      <c r="C60" s="150" t="s">
        <v>83</v>
      </c>
      <c r="D60" s="168"/>
    </row>
    <row r="61" spans="1:4" s="68" customFormat="1" ht="20.100000000000001" customHeight="1" x14ac:dyDescent="0.25">
      <c r="A61" s="182" t="s">
        <v>163</v>
      </c>
      <c r="B61" s="147" t="s">
        <v>330</v>
      </c>
      <c r="C61" s="150" t="s">
        <v>83</v>
      </c>
      <c r="D61" s="168"/>
    </row>
    <row r="62" spans="1:4" s="68" customFormat="1" ht="38.25" x14ac:dyDescent="0.25">
      <c r="A62" s="202" t="s">
        <v>164</v>
      </c>
      <c r="B62" s="199" t="s">
        <v>341</v>
      </c>
      <c r="C62" s="150" t="s">
        <v>83</v>
      </c>
      <c r="D62" s="168"/>
    </row>
    <row r="63" spans="1:4" s="68" customFormat="1" ht="20.100000000000001" customHeight="1" x14ac:dyDescent="0.25">
      <c r="A63" s="202" t="s">
        <v>166</v>
      </c>
      <c r="B63" s="199" t="s">
        <v>332</v>
      </c>
      <c r="C63" s="150" t="s">
        <v>83</v>
      </c>
      <c r="D63" s="168"/>
    </row>
    <row r="64" spans="1:4" s="68" customFormat="1" ht="20.100000000000001" customHeight="1" x14ac:dyDescent="0.25">
      <c r="A64" s="202" t="s">
        <v>220</v>
      </c>
      <c r="B64" s="199" t="s">
        <v>333</v>
      </c>
      <c r="C64" s="150" t="s">
        <v>83</v>
      </c>
      <c r="D64" s="168"/>
    </row>
    <row r="65" spans="1:4" s="68" customFormat="1" ht="20.100000000000001" customHeight="1" x14ac:dyDescent="0.25">
      <c r="A65" s="202" t="s">
        <v>221</v>
      </c>
      <c r="B65" s="199" t="s">
        <v>379</v>
      </c>
      <c r="C65" s="150" t="s">
        <v>83</v>
      </c>
      <c r="D65" s="168"/>
    </row>
    <row r="66" spans="1:4" s="68" customFormat="1" ht="63.75" x14ac:dyDescent="0.25">
      <c r="A66" s="202" t="s">
        <v>222</v>
      </c>
      <c r="B66" s="199" t="s">
        <v>351</v>
      </c>
      <c r="C66" s="150" t="s">
        <v>83</v>
      </c>
      <c r="D66" s="168"/>
    </row>
    <row r="67" spans="1:4" s="68" customFormat="1" ht="38.25" x14ac:dyDescent="0.25">
      <c r="A67" s="202" t="s">
        <v>223</v>
      </c>
      <c r="B67" s="199" t="s">
        <v>352</v>
      </c>
      <c r="C67" s="150" t="s">
        <v>83</v>
      </c>
      <c r="D67" s="168"/>
    </row>
    <row r="68" spans="1:4" s="68" customFormat="1" ht="25.5" x14ac:dyDescent="0.25">
      <c r="A68" s="203" t="s">
        <v>224</v>
      </c>
      <c r="B68" s="198" t="s">
        <v>113</v>
      </c>
      <c r="C68" s="150" t="s">
        <v>83</v>
      </c>
      <c r="D68" s="168"/>
    </row>
    <row r="69" spans="1:4" s="70" customFormat="1" ht="20.100000000000001" customHeight="1" x14ac:dyDescent="0.25">
      <c r="A69" s="536" t="s">
        <v>353</v>
      </c>
      <c r="B69" s="537"/>
      <c r="C69" s="174" t="s">
        <v>69</v>
      </c>
      <c r="D69" s="118" t="s">
        <v>69</v>
      </c>
    </row>
    <row r="70" spans="1:4" s="68" customFormat="1" ht="20.100000000000001" customHeight="1" x14ac:dyDescent="0.25">
      <c r="A70" s="201" t="s">
        <v>168</v>
      </c>
      <c r="B70" s="160" t="s">
        <v>350</v>
      </c>
      <c r="C70" s="149" t="s">
        <v>83</v>
      </c>
      <c r="D70" s="166"/>
    </row>
    <row r="71" spans="1:4" s="68" customFormat="1" ht="20.100000000000001" customHeight="1" x14ac:dyDescent="0.25">
      <c r="A71" s="182" t="s">
        <v>170</v>
      </c>
      <c r="B71" s="147" t="s">
        <v>355</v>
      </c>
      <c r="C71" s="150" t="s">
        <v>83</v>
      </c>
      <c r="D71" s="168"/>
    </row>
    <row r="72" spans="1:4" s="68" customFormat="1" ht="20.100000000000001" customHeight="1" x14ac:dyDescent="0.25">
      <c r="A72" s="182" t="s">
        <v>172</v>
      </c>
      <c r="B72" s="147" t="s">
        <v>326</v>
      </c>
      <c r="C72" s="150" t="s">
        <v>83</v>
      </c>
      <c r="D72" s="168"/>
    </row>
    <row r="73" spans="1:4" s="68" customFormat="1" ht="20.100000000000001" customHeight="1" x14ac:dyDescent="0.25">
      <c r="A73" s="182" t="s">
        <v>174</v>
      </c>
      <c r="B73" s="147" t="s">
        <v>327</v>
      </c>
      <c r="C73" s="150" t="s">
        <v>83</v>
      </c>
      <c r="D73" s="168"/>
    </row>
    <row r="74" spans="1:4" s="68" customFormat="1" ht="20.100000000000001" customHeight="1" x14ac:dyDescent="0.25">
      <c r="A74" s="182" t="s">
        <v>175</v>
      </c>
      <c r="B74" s="147" t="s">
        <v>339</v>
      </c>
      <c r="C74" s="150" t="s">
        <v>83</v>
      </c>
      <c r="D74" s="168"/>
    </row>
    <row r="75" spans="1:4" s="68" customFormat="1" ht="20.100000000000001" customHeight="1" x14ac:dyDescent="0.25">
      <c r="A75" s="182" t="s">
        <v>176</v>
      </c>
      <c r="B75" s="147" t="s">
        <v>340</v>
      </c>
      <c r="C75" s="150" t="s">
        <v>83</v>
      </c>
      <c r="D75" s="168"/>
    </row>
    <row r="76" spans="1:4" s="68" customFormat="1" ht="20.100000000000001" customHeight="1" x14ac:dyDescent="0.25">
      <c r="A76" s="182" t="s">
        <v>178</v>
      </c>
      <c r="B76" s="147" t="s">
        <v>330</v>
      </c>
      <c r="C76" s="150" t="s">
        <v>83</v>
      </c>
      <c r="D76" s="168"/>
    </row>
    <row r="77" spans="1:4" s="68" customFormat="1" ht="38.25" x14ac:dyDescent="0.25">
      <c r="A77" s="202" t="s">
        <v>179</v>
      </c>
      <c r="B77" s="199" t="s">
        <v>356</v>
      </c>
      <c r="C77" s="150" t="s">
        <v>83</v>
      </c>
      <c r="D77" s="168"/>
    </row>
    <row r="78" spans="1:4" s="68" customFormat="1" ht="12.75" x14ac:dyDescent="0.25">
      <c r="A78" s="202" t="s">
        <v>180</v>
      </c>
      <c r="B78" s="199" t="s">
        <v>332</v>
      </c>
      <c r="C78" s="150" t="s">
        <v>83</v>
      </c>
      <c r="D78" s="168"/>
    </row>
    <row r="79" spans="1:4" s="68" customFormat="1" ht="12.75" x14ac:dyDescent="0.25">
      <c r="A79" s="202" t="s">
        <v>182</v>
      </c>
      <c r="B79" s="199" t="s">
        <v>333</v>
      </c>
      <c r="C79" s="150" t="s">
        <v>83</v>
      </c>
      <c r="D79" s="168"/>
    </row>
    <row r="80" spans="1:4" s="68" customFormat="1" ht="12.75" x14ac:dyDescent="0.25">
      <c r="A80" s="202" t="s">
        <v>184</v>
      </c>
      <c r="B80" s="199" t="s">
        <v>334</v>
      </c>
      <c r="C80" s="150" t="s">
        <v>83</v>
      </c>
      <c r="D80" s="168"/>
    </row>
    <row r="81" spans="1:4" s="68" customFormat="1" ht="63.75" x14ac:dyDescent="0.25">
      <c r="A81" s="202" t="s">
        <v>241</v>
      </c>
      <c r="B81" s="199" t="s">
        <v>357</v>
      </c>
      <c r="C81" s="150" t="s">
        <v>83</v>
      </c>
      <c r="D81" s="168"/>
    </row>
    <row r="82" spans="1:4" s="68" customFormat="1" ht="38.25" x14ac:dyDescent="0.25">
      <c r="A82" s="202" t="s">
        <v>242</v>
      </c>
      <c r="B82" s="199" t="s">
        <v>358</v>
      </c>
      <c r="C82" s="150" t="s">
        <v>83</v>
      </c>
      <c r="D82" s="168"/>
    </row>
    <row r="83" spans="1:4" s="68" customFormat="1" ht="25.5" x14ac:dyDescent="0.25">
      <c r="A83" s="203" t="s">
        <v>354</v>
      </c>
      <c r="B83" s="198" t="s">
        <v>113</v>
      </c>
      <c r="C83" s="479" t="s">
        <v>83</v>
      </c>
      <c r="D83" s="169"/>
    </row>
    <row r="84" spans="1:4" s="70" customFormat="1" ht="20.100000000000001" customHeight="1" x14ac:dyDescent="0.25">
      <c r="A84" s="536" t="s">
        <v>359</v>
      </c>
      <c r="B84" s="537"/>
      <c r="C84" s="480" t="s">
        <v>69</v>
      </c>
      <c r="D84" s="481" t="s">
        <v>69</v>
      </c>
    </row>
    <row r="85" spans="1:4" s="68" customFormat="1" ht="20.100000000000001" customHeight="1" x14ac:dyDescent="0.25">
      <c r="A85" s="201" t="s">
        <v>245</v>
      </c>
      <c r="B85" s="160" t="s">
        <v>362</v>
      </c>
      <c r="C85" s="149" t="s">
        <v>83</v>
      </c>
      <c r="D85" s="166"/>
    </row>
    <row r="86" spans="1:4" s="68" customFormat="1" ht="20.100000000000001" customHeight="1" x14ac:dyDescent="0.25">
      <c r="A86" s="182" t="s">
        <v>246</v>
      </c>
      <c r="B86" s="147" t="s">
        <v>363</v>
      </c>
      <c r="C86" s="150" t="s">
        <v>83</v>
      </c>
      <c r="D86" s="168"/>
    </row>
    <row r="87" spans="1:4" s="68" customFormat="1" ht="20.100000000000001" customHeight="1" x14ac:dyDescent="0.25">
      <c r="A87" s="182" t="s">
        <v>247</v>
      </c>
      <c r="B87" s="147" t="s">
        <v>338</v>
      </c>
      <c r="C87" s="150" t="s">
        <v>83</v>
      </c>
      <c r="D87" s="168"/>
    </row>
    <row r="88" spans="1:4" s="68" customFormat="1" ht="20.100000000000001" customHeight="1" x14ac:dyDescent="0.25">
      <c r="A88" s="182" t="s">
        <v>248</v>
      </c>
      <c r="B88" s="147" t="s">
        <v>327</v>
      </c>
      <c r="C88" s="150" t="s">
        <v>83</v>
      </c>
      <c r="D88" s="168"/>
    </row>
    <row r="89" spans="1:4" s="68" customFormat="1" ht="20.100000000000001" customHeight="1" x14ac:dyDescent="0.25">
      <c r="A89" s="182" t="s">
        <v>249</v>
      </c>
      <c r="B89" s="147" t="s">
        <v>339</v>
      </c>
      <c r="C89" s="150" t="s">
        <v>83</v>
      </c>
      <c r="D89" s="168"/>
    </row>
    <row r="90" spans="1:4" s="68" customFormat="1" ht="20.100000000000001" customHeight="1" x14ac:dyDescent="0.25">
      <c r="A90" s="182" t="s">
        <v>250</v>
      </c>
      <c r="B90" s="147" t="s">
        <v>340</v>
      </c>
      <c r="C90" s="150" t="s">
        <v>83</v>
      </c>
      <c r="D90" s="168"/>
    </row>
    <row r="91" spans="1:4" s="68" customFormat="1" ht="20.100000000000001" customHeight="1" x14ac:dyDescent="0.25">
      <c r="A91" s="182" t="s">
        <v>251</v>
      </c>
      <c r="B91" s="147" t="s">
        <v>330</v>
      </c>
      <c r="C91" s="150" t="s">
        <v>83</v>
      </c>
      <c r="D91" s="168"/>
    </row>
    <row r="92" spans="1:4" s="68" customFormat="1" ht="25.5" x14ac:dyDescent="0.25">
      <c r="A92" s="202" t="s">
        <v>252</v>
      </c>
      <c r="B92" s="199" t="s">
        <v>364</v>
      </c>
      <c r="C92" s="150" t="s">
        <v>83</v>
      </c>
      <c r="D92" s="168"/>
    </row>
    <row r="93" spans="1:4" s="68" customFormat="1" ht="20.100000000000001" customHeight="1" x14ac:dyDescent="0.25">
      <c r="A93" s="202" t="s">
        <v>253</v>
      </c>
      <c r="B93" s="199" t="s">
        <v>332</v>
      </c>
      <c r="C93" s="150" t="s">
        <v>83</v>
      </c>
      <c r="D93" s="168"/>
    </row>
    <row r="94" spans="1:4" s="68" customFormat="1" ht="20.100000000000001" customHeight="1" x14ac:dyDescent="0.25">
      <c r="A94" s="202" t="s">
        <v>254</v>
      </c>
      <c r="B94" s="199" t="s">
        <v>333</v>
      </c>
      <c r="C94" s="150" t="s">
        <v>83</v>
      </c>
      <c r="D94" s="168"/>
    </row>
    <row r="95" spans="1:4" s="68" customFormat="1" ht="20.100000000000001" customHeight="1" x14ac:dyDescent="0.25">
      <c r="A95" s="202" t="s">
        <v>255</v>
      </c>
      <c r="B95" s="199" t="s">
        <v>334</v>
      </c>
      <c r="C95" s="150" t="s">
        <v>83</v>
      </c>
      <c r="D95" s="168"/>
    </row>
    <row r="96" spans="1:4" s="68" customFormat="1" ht="63.75" x14ac:dyDescent="0.25">
      <c r="A96" s="202" t="s">
        <v>256</v>
      </c>
      <c r="B96" s="199" t="s">
        <v>365</v>
      </c>
      <c r="C96" s="150" t="s">
        <v>83</v>
      </c>
      <c r="D96" s="168"/>
    </row>
    <row r="97" spans="1:4" s="68" customFormat="1" ht="38.25" x14ac:dyDescent="0.25">
      <c r="A97" s="202" t="s">
        <v>360</v>
      </c>
      <c r="B97" s="199" t="s">
        <v>366</v>
      </c>
      <c r="C97" s="150" t="s">
        <v>83</v>
      </c>
      <c r="D97" s="168"/>
    </row>
    <row r="98" spans="1:4" s="68" customFormat="1" ht="25.5" x14ac:dyDescent="0.25">
      <c r="A98" s="203" t="s">
        <v>361</v>
      </c>
      <c r="B98" s="198" t="s">
        <v>113</v>
      </c>
      <c r="C98" s="150" t="s">
        <v>83</v>
      </c>
      <c r="D98" s="168"/>
    </row>
    <row r="99" spans="1:4" s="70" customFormat="1" ht="20.100000000000001" customHeight="1" x14ac:dyDescent="0.25">
      <c r="A99" s="536" t="s">
        <v>367</v>
      </c>
      <c r="B99" s="537"/>
      <c r="C99" s="174" t="s">
        <v>69</v>
      </c>
      <c r="D99" s="118" t="s">
        <v>69</v>
      </c>
    </row>
    <row r="100" spans="1:4" s="68" customFormat="1" ht="20.100000000000001" customHeight="1" x14ac:dyDescent="0.25">
      <c r="A100" s="201" t="s">
        <v>265</v>
      </c>
      <c r="B100" s="160" t="s">
        <v>373</v>
      </c>
      <c r="C100" s="149" t="s">
        <v>83</v>
      </c>
      <c r="D100" s="166"/>
    </row>
    <row r="101" spans="1:4" s="68" customFormat="1" ht="20.100000000000001" customHeight="1" x14ac:dyDescent="0.25">
      <c r="A101" s="182" t="s">
        <v>266</v>
      </c>
      <c r="B101" s="147" t="s">
        <v>374</v>
      </c>
      <c r="C101" s="150" t="s">
        <v>83</v>
      </c>
      <c r="D101" s="168"/>
    </row>
    <row r="102" spans="1:4" s="68" customFormat="1" ht="20.100000000000001" customHeight="1" x14ac:dyDescent="0.25">
      <c r="A102" s="182" t="s">
        <v>267</v>
      </c>
      <c r="B102" s="147" t="s">
        <v>375</v>
      </c>
      <c r="C102" s="150" t="s">
        <v>83</v>
      </c>
      <c r="D102" s="168"/>
    </row>
    <row r="103" spans="1:4" s="68" customFormat="1" ht="20.100000000000001" customHeight="1" x14ac:dyDescent="0.25">
      <c r="A103" s="182" t="s">
        <v>268</v>
      </c>
      <c r="B103" s="147" t="s">
        <v>376</v>
      </c>
      <c r="C103" s="150" t="s">
        <v>83</v>
      </c>
      <c r="D103" s="168"/>
    </row>
    <row r="104" spans="1:4" s="68" customFormat="1" ht="20.100000000000001" customHeight="1" x14ac:dyDescent="0.25">
      <c r="A104" s="182" t="s">
        <v>269</v>
      </c>
      <c r="B104" s="147" t="s">
        <v>339</v>
      </c>
      <c r="C104" s="150" t="s">
        <v>83</v>
      </c>
      <c r="D104" s="168"/>
    </row>
    <row r="105" spans="1:4" s="68" customFormat="1" ht="20.100000000000001" customHeight="1" x14ac:dyDescent="0.25">
      <c r="A105" s="205" t="s">
        <v>270</v>
      </c>
      <c r="B105" s="200" t="s">
        <v>340</v>
      </c>
      <c r="C105" s="150" t="s">
        <v>83</v>
      </c>
      <c r="D105" s="168"/>
    </row>
    <row r="106" spans="1:4" s="68" customFormat="1" ht="20.100000000000001" customHeight="1" x14ac:dyDescent="0.25">
      <c r="A106" s="182" t="s">
        <v>271</v>
      </c>
      <c r="B106" s="147" t="s">
        <v>330</v>
      </c>
      <c r="C106" s="150" t="s">
        <v>83</v>
      </c>
      <c r="D106" s="168"/>
    </row>
    <row r="107" spans="1:4" s="68" customFormat="1" ht="38.25" x14ac:dyDescent="0.25">
      <c r="A107" s="202" t="s">
        <v>272</v>
      </c>
      <c r="B107" s="199" t="s">
        <v>341</v>
      </c>
      <c r="C107" s="150" t="s">
        <v>83</v>
      </c>
      <c r="D107" s="168"/>
    </row>
    <row r="108" spans="1:4" s="68" customFormat="1" ht="20.100000000000001" customHeight="1" x14ac:dyDescent="0.25">
      <c r="A108" s="202" t="s">
        <v>273</v>
      </c>
      <c r="B108" s="199" t="s">
        <v>332</v>
      </c>
      <c r="C108" s="150" t="s">
        <v>83</v>
      </c>
      <c r="D108" s="168"/>
    </row>
    <row r="109" spans="1:4" s="68" customFormat="1" ht="20.100000000000001" customHeight="1" x14ac:dyDescent="0.25">
      <c r="A109" s="202" t="s">
        <v>368</v>
      </c>
      <c r="B109" s="199" t="s">
        <v>333</v>
      </c>
      <c r="C109" s="150" t="s">
        <v>83</v>
      </c>
      <c r="D109" s="168"/>
    </row>
    <row r="110" spans="1:4" s="68" customFormat="1" ht="20.100000000000001" customHeight="1" x14ac:dyDescent="0.25">
      <c r="A110" s="202" t="s">
        <v>369</v>
      </c>
      <c r="B110" s="199" t="s">
        <v>334</v>
      </c>
      <c r="C110" s="150" t="s">
        <v>83</v>
      </c>
      <c r="D110" s="168"/>
    </row>
    <row r="111" spans="1:4" s="68" customFormat="1" ht="63.75" x14ac:dyDescent="0.25">
      <c r="A111" s="202" t="s">
        <v>370</v>
      </c>
      <c r="B111" s="199" t="s">
        <v>377</v>
      </c>
      <c r="C111" s="150" t="s">
        <v>83</v>
      </c>
      <c r="D111" s="168"/>
    </row>
    <row r="112" spans="1:4" s="68" customFormat="1" ht="38.25" x14ac:dyDescent="0.25">
      <c r="A112" s="202" t="s">
        <v>371</v>
      </c>
      <c r="B112" s="199" t="s">
        <v>378</v>
      </c>
      <c r="C112" s="150" t="s">
        <v>83</v>
      </c>
      <c r="D112" s="168"/>
    </row>
    <row r="113" spans="1:4" s="68" customFormat="1" ht="26.25" thickBot="1" x14ac:dyDescent="0.3">
      <c r="A113" s="206" t="s">
        <v>372</v>
      </c>
      <c r="B113" s="162" t="s">
        <v>113</v>
      </c>
      <c r="C113" s="163" t="s">
        <v>83</v>
      </c>
      <c r="D113" s="173"/>
    </row>
    <row r="114" spans="1:4" x14ac:dyDescent="0.2">
      <c r="A114" s="72" t="s">
        <v>5</v>
      </c>
    </row>
    <row r="115" spans="1:4" s="31" customFormat="1" ht="20.100000000000001" customHeight="1" x14ac:dyDescent="0.25">
      <c r="A115" s="530" t="s">
        <v>34</v>
      </c>
      <c r="B115" s="530"/>
      <c r="C115" s="530"/>
      <c r="D115" s="530"/>
    </row>
    <row r="116" spans="1:4" s="64" customFormat="1" ht="15" customHeight="1" x14ac:dyDescent="0.25">
      <c r="A116" s="531" t="s">
        <v>8</v>
      </c>
      <c r="B116" s="531"/>
      <c r="C116" s="487" t="str">
        <f>IF('Príloha č. 1'!$C$6="","",'Príloha č. 1'!$C$6)</f>
        <v/>
      </c>
    </row>
    <row r="117" spans="1:4" s="64" customFormat="1" ht="15" customHeight="1" x14ac:dyDescent="0.25">
      <c r="A117" s="532" t="s">
        <v>9</v>
      </c>
      <c r="B117" s="532"/>
      <c r="C117" s="484" t="str">
        <f>IF('Príloha č. 1'!$C$7="","",'Príloha č. 1'!$C$7)</f>
        <v/>
      </c>
    </row>
    <row r="118" spans="1:4" s="64" customFormat="1" ht="15" customHeight="1" x14ac:dyDescent="0.25">
      <c r="A118" s="532" t="s">
        <v>10</v>
      </c>
      <c r="B118" s="532"/>
      <c r="C118" s="484" t="str">
        <f>IF('Príloha č. 1'!$C$8="","",'Príloha č. 1'!$C$8)</f>
        <v/>
      </c>
    </row>
    <row r="119" spans="1:4" s="64" customFormat="1" ht="15" customHeight="1" x14ac:dyDescent="0.25">
      <c r="A119" s="532" t="s">
        <v>11</v>
      </c>
      <c r="B119" s="532"/>
      <c r="C119" s="484" t="str">
        <f>IF('Príloha č. 1'!$C$9="","",'Príloha č. 1'!$C$9)</f>
        <v/>
      </c>
    </row>
    <row r="120" spans="1:4" s="34" customFormat="1" ht="44.25" customHeight="1" x14ac:dyDescent="0.2">
      <c r="A120" s="116"/>
    </row>
    <row r="121" spans="1:4" s="34" customFormat="1" ht="15" customHeight="1" x14ac:dyDescent="0.2">
      <c r="A121" s="116" t="s">
        <v>18</v>
      </c>
      <c r="B121" s="471" t="str">
        <f>IF('Príloha č. 1'!$B$23="","",'Príloha č. 1'!$B$23)</f>
        <v/>
      </c>
      <c r="C121" s="527" t="s">
        <v>57</v>
      </c>
      <c r="D121" s="527"/>
    </row>
    <row r="122" spans="1:4" s="34" customFormat="1" ht="15" customHeight="1" x14ac:dyDescent="0.2">
      <c r="A122" s="116" t="s">
        <v>30</v>
      </c>
      <c r="B122" s="139" t="str">
        <f>IF('Príloha č. 1'!$B$24="","",'Príloha č. 1'!$B$24)</f>
        <v/>
      </c>
      <c r="C122" s="528"/>
      <c r="D122" s="528"/>
    </row>
    <row r="123" spans="1:4" s="34" customFormat="1" ht="12" customHeight="1" x14ac:dyDescent="0.2">
      <c r="A123" s="116"/>
    </row>
    <row r="124" spans="1:4" s="65" customFormat="1" x14ac:dyDescent="0.2">
      <c r="A124" s="533" t="s">
        <v>20</v>
      </c>
      <c r="B124" s="533"/>
      <c r="C124" s="533"/>
      <c r="D124" s="533"/>
    </row>
    <row r="125" spans="1:4" s="66" customFormat="1" ht="12" customHeight="1" x14ac:dyDescent="0.2">
      <c r="A125" s="117"/>
      <c r="B125" s="526"/>
      <c r="C125" s="526"/>
      <c r="D125" s="526"/>
    </row>
    <row r="126" spans="1:4" s="5" customFormat="1" ht="20.100000000000001" customHeight="1" x14ac:dyDescent="0.2">
      <c r="A126" s="61"/>
      <c r="C126" s="138"/>
    </row>
    <row r="131" spans="4:4" x14ac:dyDescent="0.2">
      <c r="D131" s="71" t="s">
        <v>5</v>
      </c>
    </row>
  </sheetData>
  <mergeCells count="22">
    <mergeCell ref="B125:D125"/>
    <mergeCell ref="A99:B99"/>
    <mergeCell ref="A118:B118"/>
    <mergeCell ref="A119:B119"/>
    <mergeCell ref="C121:D122"/>
    <mergeCell ref="A124:D124"/>
    <mergeCell ref="A117:B117"/>
    <mergeCell ref="A116:B116"/>
    <mergeCell ref="A1:D1"/>
    <mergeCell ref="A2:D2"/>
    <mergeCell ref="A3:D3"/>
    <mergeCell ref="A5:C6"/>
    <mergeCell ref="D5:D6"/>
    <mergeCell ref="A7:B7"/>
    <mergeCell ref="A8:B8"/>
    <mergeCell ref="A9:B9"/>
    <mergeCell ref="A24:B24"/>
    <mergeCell ref="A115:D115"/>
    <mergeCell ref="A39:B39"/>
    <mergeCell ref="A54:B54"/>
    <mergeCell ref="A69:B69"/>
    <mergeCell ref="A84:B84"/>
  </mergeCells>
  <conditionalFormatting sqref="D25:D32">
    <cfRule type="containsBlanks" dxfId="55" priority="29">
      <formula>LEN(TRIM(D25))=0</formula>
    </cfRule>
  </conditionalFormatting>
  <conditionalFormatting sqref="D10:D18">
    <cfRule type="containsBlanks" dxfId="54" priority="30">
      <formula>LEN(TRIM(D10))=0</formula>
    </cfRule>
  </conditionalFormatting>
  <conditionalFormatting sqref="D19:D23">
    <cfRule type="containsBlanks" dxfId="53" priority="28">
      <formula>LEN(TRIM(D19))=0</formula>
    </cfRule>
  </conditionalFormatting>
  <conditionalFormatting sqref="D33:D34">
    <cfRule type="containsBlanks" dxfId="52" priority="26">
      <formula>LEN(TRIM(D33))=0</formula>
    </cfRule>
  </conditionalFormatting>
  <conditionalFormatting sqref="D35:D36">
    <cfRule type="containsBlanks" dxfId="51" priority="25">
      <formula>LEN(TRIM(D35))=0</formula>
    </cfRule>
  </conditionalFormatting>
  <conditionalFormatting sqref="D50:D51">
    <cfRule type="containsBlanks" dxfId="50" priority="21">
      <formula>LEN(TRIM(D50))=0</formula>
    </cfRule>
  </conditionalFormatting>
  <conditionalFormatting sqref="D37:D38">
    <cfRule type="containsBlanks" dxfId="49" priority="24">
      <formula>LEN(TRIM(D37))=0</formula>
    </cfRule>
  </conditionalFormatting>
  <conditionalFormatting sqref="D40:D47">
    <cfRule type="containsBlanks" dxfId="48" priority="23">
      <formula>LEN(TRIM(D40))=0</formula>
    </cfRule>
  </conditionalFormatting>
  <conditionalFormatting sqref="D48:D49">
    <cfRule type="containsBlanks" dxfId="47" priority="22">
      <formula>LEN(TRIM(D48))=0</formula>
    </cfRule>
  </conditionalFormatting>
  <conditionalFormatting sqref="D65:D66">
    <cfRule type="containsBlanks" dxfId="46" priority="17">
      <formula>LEN(TRIM(D65))=0</formula>
    </cfRule>
  </conditionalFormatting>
  <conditionalFormatting sqref="D52:D53">
    <cfRule type="containsBlanks" dxfId="45" priority="20">
      <formula>LEN(TRIM(D52))=0</formula>
    </cfRule>
  </conditionalFormatting>
  <conditionalFormatting sqref="D80:D81">
    <cfRule type="containsBlanks" dxfId="44" priority="13">
      <formula>LEN(TRIM(D80))=0</formula>
    </cfRule>
  </conditionalFormatting>
  <conditionalFormatting sqref="D55:D62">
    <cfRule type="containsBlanks" dxfId="43" priority="19">
      <formula>LEN(TRIM(D55))=0</formula>
    </cfRule>
  </conditionalFormatting>
  <conditionalFormatting sqref="D63:D64">
    <cfRule type="containsBlanks" dxfId="42" priority="18">
      <formula>LEN(TRIM(D63))=0</formula>
    </cfRule>
  </conditionalFormatting>
  <conditionalFormatting sqref="D67:D68">
    <cfRule type="containsBlanks" dxfId="41" priority="16">
      <formula>LEN(TRIM(D67))=0</formula>
    </cfRule>
  </conditionalFormatting>
  <conditionalFormatting sqref="D95:D96">
    <cfRule type="containsBlanks" dxfId="40" priority="9">
      <formula>LEN(TRIM(D95))=0</formula>
    </cfRule>
  </conditionalFormatting>
  <conditionalFormatting sqref="D70:D77">
    <cfRule type="containsBlanks" dxfId="39" priority="15">
      <formula>LEN(TRIM(D70))=0</formula>
    </cfRule>
  </conditionalFormatting>
  <conditionalFormatting sqref="D78:D79">
    <cfRule type="containsBlanks" dxfId="38" priority="14">
      <formula>LEN(TRIM(D78))=0</formula>
    </cfRule>
  </conditionalFormatting>
  <conditionalFormatting sqref="D82:D83">
    <cfRule type="containsBlanks" dxfId="37" priority="12">
      <formula>LEN(TRIM(D82))=0</formula>
    </cfRule>
  </conditionalFormatting>
  <conditionalFormatting sqref="D110:D111">
    <cfRule type="containsBlanks" dxfId="36" priority="5">
      <formula>LEN(TRIM(D110))=0</formula>
    </cfRule>
  </conditionalFormatting>
  <conditionalFormatting sqref="D85:D92">
    <cfRule type="containsBlanks" dxfId="35" priority="11">
      <formula>LEN(TRIM(D85))=0</formula>
    </cfRule>
  </conditionalFormatting>
  <conditionalFormatting sqref="D93:D94">
    <cfRule type="containsBlanks" dxfId="34" priority="10">
      <formula>LEN(TRIM(D93))=0</formula>
    </cfRule>
  </conditionalFormatting>
  <conditionalFormatting sqref="D97:D98">
    <cfRule type="containsBlanks" dxfId="33" priority="8">
      <formula>LEN(TRIM(D97))=0</formula>
    </cfRule>
  </conditionalFormatting>
  <conditionalFormatting sqref="D100:D107">
    <cfRule type="containsBlanks" dxfId="32" priority="7">
      <formula>LEN(TRIM(D100))=0</formula>
    </cfRule>
  </conditionalFormatting>
  <conditionalFormatting sqref="D108:D109">
    <cfRule type="containsBlanks" dxfId="31" priority="6">
      <formula>LEN(TRIM(D108))=0</formula>
    </cfRule>
  </conditionalFormatting>
  <conditionalFormatting sqref="D112:D113">
    <cfRule type="containsBlanks" dxfId="30" priority="4">
      <formula>LEN(TRIM(D112))=0</formula>
    </cfRule>
  </conditionalFormatting>
  <conditionalFormatting sqref="B121">
    <cfRule type="containsBlanks" dxfId="29" priority="3">
      <formula>LEN(TRIM(B121))=0</formula>
    </cfRule>
  </conditionalFormatting>
  <conditionalFormatting sqref="B122">
    <cfRule type="containsBlanks" dxfId="28" priority="2">
      <formula>LEN(TRIM(B122))=0</formula>
    </cfRule>
  </conditionalFormatting>
  <conditionalFormatting sqref="C116:C119">
    <cfRule type="containsBlanks" dxfId="27" priority="1">
      <formula>LEN(TRIM(C116))=0</formula>
    </cfRule>
  </conditionalFormatting>
  <pageMargins left="0.59055118110236227" right="0.39370078740157483" top="0.59055118110236227" bottom="0.31496062992125984" header="0.31496062992125984" footer="0.11811023622047245"/>
  <pageSetup paperSize="9" scale="78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19</vt:i4>
      </vt:variant>
    </vt:vector>
  </HeadingPairs>
  <TitlesOfParts>
    <vt:vector size="39" baseType="lpstr">
      <vt:lpstr>Príloha č. 1</vt:lpstr>
      <vt:lpstr>Príloha č. 2</vt:lpstr>
      <vt:lpstr>Príloha č. 3</vt:lpstr>
      <vt:lpstr>Príloha č. 4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Príloha č. 6 - časť 1</vt:lpstr>
      <vt:lpstr>Príloha č. 6 - časť 2 </vt:lpstr>
      <vt:lpstr>Príloha č. 6 - časť 3  </vt:lpstr>
      <vt:lpstr>Príloha č. 6 - časť 4  </vt:lpstr>
      <vt:lpstr>Príloha č. 6 - časť 5 </vt:lpstr>
      <vt:lpstr>Príloha č. 7 - časť 1</vt:lpstr>
      <vt:lpstr>Príloha č. 7 - časť 2</vt:lpstr>
      <vt:lpstr>Príloha č. 7 - časť 3</vt:lpstr>
      <vt:lpstr>Príloha č. 7 - časť 4</vt:lpstr>
      <vt:lpstr>Príloha č. 7 - časť 5</vt:lpstr>
      <vt:lpstr>Príloha č. 8</vt:lpstr>
      <vt:lpstr>'Príloha č. 1'!Oblasť_tlače</vt:lpstr>
      <vt:lpstr>'Príloha č. 2'!Oblasť_tlače</vt:lpstr>
      <vt:lpstr>'Príloha č. 3'!Oblasť_tlače</vt:lpstr>
      <vt:lpstr>'Príloha č. 5 - časť 1'!Oblasť_tlače</vt:lpstr>
      <vt:lpstr>'Príloha č. 5 - časť 2'!Oblasť_tlače</vt:lpstr>
      <vt:lpstr>'Príloha č. 5 - časť 3'!Oblasť_tlače</vt:lpstr>
      <vt:lpstr>'Príloha č. 5 - časť 4'!Oblasť_tlače</vt:lpstr>
      <vt:lpstr>'Príloha č. 5 - časť 5'!Oblasť_tlače</vt:lpstr>
      <vt:lpstr>'Príloha č. 6 - časť 1'!Oblasť_tlače</vt:lpstr>
      <vt:lpstr>'Príloha č. 6 - časť 2 '!Oblasť_tlače</vt:lpstr>
      <vt:lpstr>'Príloha č. 6 - časť 3  '!Oblasť_tlače</vt:lpstr>
      <vt:lpstr>'Príloha č. 6 - časť 4  '!Oblasť_tlače</vt:lpstr>
      <vt:lpstr>'Príloha č. 6 - časť 5 '!Oblasť_tlače</vt:lpstr>
      <vt:lpstr>'Príloha č. 7 - časť 1'!Oblasť_tlače</vt:lpstr>
      <vt:lpstr>'Príloha č. 7 - časť 2'!Oblasť_tlače</vt:lpstr>
      <vt:lpstr>'Príloha č. 7 - časť 3'!Oblasť_tlače</vt:lpstr>
      <vt:lpstr>'Príloha č. 7 - časť 4'!Oblasť_tlače</vt:lpstr>
      <vt:lpstr>'Príloha č. 7 - časť 5'!Oblasť_tlače</vt:lpstr>
      <vt:lpstr>'Príloha č. 8'!Oblasť_tlače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2021-04-15T07:12:30Z</cp:lastPrinted>
  <dcterms:created xsi:type="dcterms:W3CDTF">2017-08-18T08:10:31Z</dcterms:created>
  <dcterms:modified xsi:type="dcterms:W3CDTF">2021-04-15T07:23:31Z</dcterms:modified>
</cp:coreProperties>
</file>