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:\DNS Asfalty\2021\Opravy ciest RA RS\Vyzva c. 11\Vyzva c. 11\Prilohy\Priloha c. 2 SP - Vykazy vymer - oprava\"/>
    </mc:Choice>
  </mc:AlternateContent>
  <xr:revisionPtr revIDLastSave="0" documentId="13_ncr:1_{91BA80DE-4941-4017-8B45-0A3043BFF631}" xr6:coauthVersionLast="46" xr6:coauthVersionMax="46" xr10:uidLastSave="{00000000-0000-0000-0000-000000000000}"/>
  <bookViews>
    <workbookView xWindow="1515" yWindow="1320" windowWidth="13035" windowHeight="11325" activeTab="1" xr2:uid="{00000000-000D-0000-FFFF-FFFF00000000}"/>
  </bookViews>
  <sheets>
    <sheet name="2845" sheetId="14" r:id="rId1"/>
    <sheet name="2842" sheetId="12" r:id="rId2"/>
    <sheet name="RA" sheetId="7" r:id="rId3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2" l="1"/>
  <c r="H6" i="7" l="1"/>
  <c r="G32" i="12"/>
  <c r="G31" i="12"/>
  <c r="H7" i="7" l="1"/>
  <c r="H32" i="12" l="1"/>
  <c r="H31" i="12"/>
  <c r="H28" i="12"/>
  <c r="H24" i="12"/>
  <c r="H23" i="12"/>
  <c r="B18" i="12"/>
  <c r="G29" i="12" l="1"/>
  <c r="G30" i="12"/>
  <c r="H30" i="12"/>
  <c r="H26" i="12"/>
  <c r="H25" i="12"/>
  <c r="H29" i="12" l="1"/>
  <c r="H27" i="12"/>
  <c r="H33" i="12" l="1"/>
  <c r="K35" i="12" s="1"/>
  <c r="G27" i="14"/>
  <c r="J35" i="12" l="1"/>
  <c r="I6" i="7"/>
  <c r="J6" i="7" s="1"/>
  <c r="G30" i="14"/>
  <c r="H29" i="14" l="1"/>
  <c r="H30" i="14"/>
  <c r="H27" i="14"/>
  <c r="H28" i="14"/>
  <c r="H25" i="14"/>
  <c r="H26" i="14"/>
  <c r="G23" i="14" l="1"/>
  <c r="H23" i="14" s="1"/>
  <c r="B18" i="14"/>
  <c r="G24" i="14" s="1"/>
  <c r="H24" i="14" l="1"/>
  <c r="H31" i="14" s="1"/>
  <c r="K35" i="14" l="1"/>
  <c r="I5" i="7"/>
  <c r="J35" i="14"/>
  <c r="J5" i="7" l="1"/>
  <c r="J7" i="7" s="1"/>
  <c r="I7" i="7"/>
</calcChain>
</file>

<file path=xl/sharedStrings.xml><?xml version="1.0" encoding="utf-8"?>
<sst xmlns="http://schemas.openxmlformats.org/spreadsheetml/2006/main" count="142" uniqueCount="75">
  <si>
    <t>Zákazka na uskutočnenie stavebných prác:</t>
  </si>
  <si>
    <t>Výkaz výmer</t>
  </si>
  <si>
    <t>Uchádzač:</t>
  </si>
  <si>
    <t>Adresa sídla uchádzača:</t>
  </si>
  <si>
    <t>Názov stavby</t>
  </si>
  <si>
    <t>Číslo cesty/ Názov stavby</t>
  </si>
  <si>
    <t>dĺžka úseku</t>
  </si>
  <si>
    <t>m</t>
  </si>
  <si>
    <t>šírka voz.m</t>
  </si>
  <si>
    <t>plocha úseku</t>
  </si>
  <si>
    <t>m2</t>
  </si>
  <si>
    <t>korekcie</t>
  </si>
  <si>
    <t>jednotk.cena</t>
  </si>
  <si>
    <t>spolu bez DPH</t>
  </si>
  <si>
    <t>pol.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</si>
  <si>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</si>
  <si>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</si>
  <si>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</si>
  <si>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</si>
  <si>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</si>
  <si>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</si>
  <si>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</si>
  <si>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r>
      <t>m</t>
    </r>
    <r>
      <rPr>
        <vertAlign val="superscript"/>
        <sz val="10"/>
        <rFont val="Arial"/>
        <family val="2"/>
        <charset val="238"/>
      </rPr>
      <t>2</t>
    </r>
  </si>
  <si>
    <t xml:space="preserve">Postrek spojovací </t>
  </si>
  <si>
    <r>
      <t>0,7 kg/m</t>
    </r>
    <r>
      <rPr>
        <vertAlign val="superscript"/>
        <sz val="10"/>
        <rFont val="Arial CE"/>
        <charset val="238"/>
      </rPr>
      <t>2</t>
    </r>
  </si>
  <si>
    <r>
      <t>AC</t>
    </r>
    <r>
      <rPr>
        <sz val="9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 xml:space="preserve"> 11-II s dovozom rozprestrením a zhutnením</t>
    </r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</si>
  <si>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0"/>
        <rFont val="Arial"/>
        <family val="2"/>
        <charset val="238"/>
      </rPr>
      <t>2</t>
    </r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</si>
  <si>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</si>
  <si>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</si>
  <si>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</si>
  <si>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</si>
  <si>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</si>
  <si>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</si>
  <si>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</si>
  <si>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</si>
  <si>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 xml:space="preserve">V                                   dňa          </t>
  </si>
  <si>
    <t>podpis uchádzača alebo osoby oprávnenej konať za uchádzača</t>
  </si>
  <si>
    <t>asfaltová zálievka pracovných spojov</t>
  </si>
  <si>
    <t>p.č.</t>
  </si>
  <si>
    <t>cesta</t>
  </si>
  <si>
    <t>okres</t>
  </si>
  <si>
    <t>staničenie do</t>
  </si>
  <si>
    <t>staničenie od</t>
  </si>
  <si>
    <t>dĺžka opravy v km</t>
  </si>
  <si>
    <t>Náklady  v € bez DPH</t>
  </si>
  <si>
    <t>Náklady  v € s DPH</t>
  </si>
  <si>
    <t>celkom</t>
  </si>
  <si>
    <t>Miestopis</t>
  </si>
  <si>
    <t>0-50 mm</t>
  </si>
  <si>
    <t>Príloha č.1</t>
  </si>
  <si>
    <t>spolu :</t>
  </si>
  <si>
    <t>III/2845</t>
  </si>
  <si>
    <t>III/2842</t>
  </si>
  <si>
    <t>RA</t>
  </si>
  <si>
    <t>Revúca-Revúčka</t>
  </si>
  <si>
    <t>Turčok-Železník</t>
  </si>
  <si>
    <t>Rekonštrukcie ciest  II. a III. tried v okrese Revúca</t>
  </si>
  <si>
    <t>III/2845 Revúca-Revúčka</t>
  </si>
  <si>
    <t>staničenie v km: 2,913-5,913</t>
  </si>
  <si>
    <t>ACL 16-II  na vyrovnanie nerovností krytu</t>
  </si>
  <si>
    <t>Postrek infiltračný</t>
  </si>
  <si>
    <t>1,0 kg/m2</t>
  </si>
  <si>
    <t>do 400 mm</t>
  </si>
  <si>
    <t>frézovanie s naložením a odvozom do 10 km ( začiatky a konce, MO, MK, obrubníková úprava )</t>
  </si>
  <si>
    <t>ACL 16-II   s dovozom rozprestrením a zhutnením</t>
  </si>
  <si>
    <t>Príloha č. 2</t>
  </si>
  <si>
    <t>III/2842 Turčok-Železník</t>
  </si>
  <si>
    <t>čistenie vozovky-zametanie (1262x6,4)=8076,80</t>
  </si>
  <si>
    <t>jednot.cena</t>
  </si>
  <si>
    <t>Recyklácia za studena s kombinovaným spojivom (cement a asfaltová emulzia alebo cement a asfaltová pena) 2 km</t>
  </si>
  <si>
    <r>
      <t xml:space="preserve">frézovanie s naložením a odvozom do 10 km (začiatky a konce, MO, intravilán ) </t>
    </r>
    <r>
      <rPr>
        <sz val="8"/>
        <color theme="1"/>
        <rFont val="Calibri"/>
        <family val="2"/>
        <charset val="238"/>
        <scheme val="minor"/>
      </rPr>
      <t>3,986-5,913=1927(obec Revúčka)</t>
    </r>
  </si>
  <si>
    <t>staničenie v km: 5,296-7,736=2,440</t>
  </si>
  <si>
    <t>Súhrnný list</t>
  </si>
  <si>
    <t>Opravy ciest  II. a III. tried v okrese Revúca - RI 2021</t>
  </si>
  <si>
    <t>Dosýpanie krajníc s dovozom, rozprestrením a zhutnením do výšky 100 mm a šírky 500 mm, materiál štrkodrva fr. 0-32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</si>
</sst>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0"/>
    <numFmt numFmtId="166" formatCode="#,##0.00;[Red]#,##0.00"/>
    <numFmt numFmtId="167" formatCode="0.000"/>
  </numFmts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color indexed="17"/>
      <name val="Arial"/>
      <family val="2"/>
      <charset val="238"/>
    </font>
    <font>
      <b/>
      <sz val="10"/>
      <name val="Arial CE"/>
      <family val="2"/>
      <charset val="238"/>
    </font>
    <font>
      <sz val="10"/>
      <color indexed="17"/>
      <name val="Arial CE"/>
      <family val="2"/>
      <charset val="238"/>
    </font>
    <font>
      <b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0"/>
      <color indexed="17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23" fillId="0" borderId="0" applyFont="0" applyFill="0" applyBorder="0" applyAlignment="0" applyProtection="0"/>
  </cellStyleXfs>
  <cellXfs count="256">
    <xf numFmtId="0" fontId="0" fillId="0" borderId="0" xfId="0"/>
    <xf numFmtId="0" fontId="2" fillId="0" borderId="0" xfId="1" applyFont="1"/>
    <xf numFmtId="0" fontId="1" fillId="0" borderId="0" xfId="1"/>
    <xf numFmtId="4" fontId="0" fillId="0" borderId="0" xfId="0" applyNumberFormat="1"/>
    <xf numFmtId="0" fontId="0" fillId="0" borderId="0" xfId="1" applyFont="1"/>
    <xf numFmtId="0" fontId="3" fillId="0" borderId="0" xfId="1" applyFont="1"/>
    <xf numFmtId="0" fontId="0" fillId="0" borderId="0" xfId="1" applyFont="1" applyFill="1"/>
    <xf numFmtId="0" fontId="1" fillId="0" borderId="0" xfId="1" applyFont="1" applyFill="1"/>
    <xf numFmtId="0" fontId="0" fillId="0" borderId="0" xfId="0" applyFill="1" applyBorder="1"/>
    <xf numFmtId="0" fontId="2" fillId="0" borderId="0" xfId="0" applyFont="1" applyFill="1" applyBorder="1"/>
    <xf numFmtId="0" fontId="4" fillId="0" borderId="0" xfId="0" applyFont="1"/>
    <xf numFmtId="4" fontId="4" fillId="0" borderId="0" xfId="0" applyNumberFormat="1" applyFont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3" xfId="0" applyFont="1" applyFill="1" applyBorder="1"/>
    <xf numFmtId="4" fontId="0" fillId="0" borderId="3" xfId="0" applyNumberFormat="1" applyFont="1" applyFill="1" applyBorder="1"/>
    <xf numFmtId="4" fontId="0" fillId="0" borderId="4" xfId="0" applyNumberFormat="1" applyFill="1" applyBorder="1"/>
    <xf numFmtId="4" fontId="0" fillId="0" borderId="0" xfId="0" applyNumberFormat="1" applyFill="1" applyBorder="1"/>
    <xf numFmtId="0" fontId="0" fillId="0" borderId="0" xfId="0" applyFont="1" applyFill="1" applyBorder="1" applyAlignment="1"/>
    <xf numFmtId="0" fontId="0" fillId="0" borderId="6" xfId="0" applyFont="1" applyFill="1" applyBorder="1" applyAlignment="1"/>
    <xf numFmtId="0" fontId="0" fillId="0" borderId="5" xfId="0" applyFill="1" applyBorder="1"/>
    <xf numFmtId="4" fontId="5" fillId="0" borderId="0" xfId="0" applyNumberFormat="1" applyFont="1" applyFill="1" applyBorder="1"/>
    <xf numFmtId="0" fontId="5" fillId="0" borderId="0" xfId="0" applyFont="1" applyFill="1" applyBorder="1"/>
    <xf numFmtId="4" fontId="0" fillId="0" borderId="6" xfId="0" applyNumberFormat="1" applyFill="1" applyBorder="1"/>
    <xf numFmtId="0" fontId="0" fillId="0" borderId="7" xfId="0" applyFont="1" applyFill="1" applyBorder="1"/>
    <xf numFmtId="2" fontId="0" fillId="0" borderId="8" xfId="0" applyNumberFormat="1" applyFill="1" applyBorder="1"/>
    <xf numFmtId="4" fontId="5" fillId="0" borderId="6" xfId="0" applyNumberFormat="1" applyFont="1" applyFill="1" applyBorder="1"/>
    <xf numFmtId="0" fontId="0" fillId="0" borderId="9" xfId="0" applyFont="1" applyFill="1" applyBorder="1"/>
    <xf numFmtId="2" fontId="0" fillId="0" borderId="10" xfId="0" applyNumberFormat="1" applyFill="1" applyBorder="1"/>
    <xf numFmtId="4" fontId="0" fillId="0" borderId="0" xfId="0" applyNumberFormat="1" applyFill="1" applyBorder="1" applyAlignment="1">
      <alignment horizontal="center"/>
    </xf>
    <xf numFmtId="0" fontId="0" fillId="0" borderId="11" xfId="0" applyFont="1" applyFill="1" applyBorder="1"/>
    <xf numFmtId="2" fontId="0" fillId="0" borderId="12" xfId="0" applyNumberFormat="1" applyFill="1" applyBorder="1"/>
    <xf numFmtId="0" fontId="0" fillId="0" borderId="13" xfId="0" applyFont="1" applyFill="1" applyBorder="1"/>
    <xf numFmtId="2" fontId="0" fillId="0" borderId="14" xfId="0" applyNumberFormat="1" applyFill="1" applyBorder="1"/>
    <xf numFmtId="0" fontId="0" fillId="0" borderId="5" xfId="0" applyFont="1" applyFill="1" applyBorder="1"/>
    <xf numFmtId="2" fontId="0" fillId="0" borderId="0" xfId="0" applyNumberFormat="1" applyFill="1" applyBorder="1"/>
    <xf numFmtId="4" fontId="0" fillId="0" borderId="15" xfId="0" applyNumberFormat="1" applyBorder="1" applyAlignment="1">
      <alignment horizontal="center"/>
    </xf>
    <xf numFmtId="0" fontId="0" fillId="0" borderId="0" xfId="0" applyBorder="1"/>
    <xf numFmtId="4" fontId="0" fillId="0" borderId="15" xfId="0" applyNumberFormat="1" applyBorder="1" applyAlignment="1"/>
    <xf numFmtId="0" fontId="0" fillId="0" borderId="5" xfId="0" applyBorder="1" applyAlignment="1"/>
    <xf numFmtId="4" fontId="0" fillId="0" borderId="0" xfId="0" applyNumberFormat="1" applyBorder="1" applyAlignment="1"/>
    <xf numFmtId="4" fontId="0" fillId="0" borderId="6" xfId="0" applyNumberFormat="1" applyBorder="1" applyAlignment="1"/>
    <xf numFmtId="0" fontId="0" fillId="0" borderId="16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" fontId="0" fillId="0" borderId="21" xfId="0" applyNumberFormat="1" applyFont="1" applyFill="1" applyBorder="1" applyAlignment="1">
      <alignment horizontal="center"/>
    </xf>
    <xf numFmtId="0" fontId="6" fillId="0" borderId="0" xfId="0" applyFont="1" applyFill="1" applyBorder="1"/>
    <xf numFmtId="4" fontId="7" fillId="0" borderId="0" xfId="0" applyNumberFormat="1" applyFont="1" applyFill="1" applyBorder="1"/>
    <xf numFmtId="0" fontId="0" fillId="0" borderId="22" xfId="1" applyFont="1" applyFill="1" applyBorder="1"/>
    <xf numFmtId="0" fontId="6" fillId="0" borderId="23" xfId="1" applyNumberFormat="1" applyFont="1" applyFill="1" applyBorder="1"/>
    <xf numFmtId="165" fontId="6" fillId="0" borderId="24" xfId="0" applyNumberFormat="1" applyFont="1" applyFill="1" applyBorder="1"/>
    <xf numFmtId="4" fontId="6" fillId="0" borderId="24" xfId="0" applyNumberFormat="1" applyFont="1" applyFill="1" applyBorder="1"/>
    <xf numFmtId="4" fontId="6" fillId="0" borderId="25" xfId="0" applyNumberFormat="1" applyFont="1" applyFill="1" applyBorder="1"/>
    <xf numFmtId="4" fontId="6" fillId="0" borderId="0" xfId="0" applyNumberFormat="1" applyFont="1" applyFill="1" applyBorder="1"/>
    <xf numFmtId="4" fontId="0" fillId="0" borderId="6" xfId="0" applyNumberFormat="1" applyFont="1" applyFill="1" applyBorder="1"/>
    <xf numFmtId="0" fontId="0" fillId="0" borderId="28" xfId="0" applyFont="1" applyFill="1" applyBorder="1"/>
    <xf numFmtId="0" fontId="0" fillId="0" borderId="29" xfId="0" applyFont="1" applyFill="1" applyBorder="1" applyAlignment="1">
      <alignment horizontal="center"/>
    </xf>
    <xf numFmtId="165" fontId="6" fillId="0" borderId="30" xfId="0" applyNumberFormat="1" applyFont="1" applyFill="1" applyBorder="1"/>
    <xf numFmtId="0" fontId="0" fillId="0" borderId="33" xfId="0" applyFont="1" applyFill="1" applyBorder="1"/>
    <xf numFmtId="0" fontId="6" fillId="0" borderId="25" xfId="0" applyFont="1" applyFill="1" applyBorder="1"/>
    <xf numFmtId="165" fontId="6" fillId="0" borderId="25" xfId="0" applyNumberFormat="1" applyFont="1" applyFill="1" applyBorder="1"/>
    <xf numFmtId="4" fontId="6" fillId="0" borderId="6" xfId="0" applyNumberFormat="1" applyFont="1" applyFill="1" applyBorder="1"/>
    <xf numFmtId="0" fontId="0" fillId="0" borderId="37" xfId="0" applyFill="1" applyBorder="1" applyAlignment="1">
      <alignment vertical="center"/>
    </xf>
    <xf numFmtId="0" fontId="6" fillId="0" borderId="38" xfId="0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4" fontId="6" fillId="0" borderId="39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horizontal="right"/>
    </xf>
    <xf numFmtId="0" fontId="0" fillId="0" borderId="40" xfId="0" applyFill="1" applyBorder="1"/>
    <xf numFmtId="0" fontId="0" fillId="0" borderId="41" xfId="0" applyFill="1" applyBorder="1"/>
    <xf numFmtId="0" fontId="8" fillId="0" borderId="42" xfId="0" applyFont="1" applyFill="1" applyBorder="1"/>
    <xf numFmtId="0" fontId="6" fillId="0" borderId="43" xfId="0" applyFont="1" applyFill="1" applyBorder="1"/>
    <xf numFmtId="165" fontId="6" fillId="0" borderId="42" xfId="0" applyNumberFormat="1" applyFont="1" applyFill="1" applyBorder="1"/>
    <xf numFmtId="4" fontId="6" fillId="0" borderId="42" xfId="0" applyNumberFormat="1" applyFont="1" applyFill="1" applyBorder="1"/>
    <xf numFmtId="0" fontId="6" fillId="0" borderId="22" xfId="0" applyFont="1" applyFill="1" applyBorder="1"/>
    <xf numFmtId="4" fontId="11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center"/>
    </xf>
    <xf numFmtId="4" fontId="11" fillId="0" borderId="6" xfId="0" applyNumberFormat="1" applyFont="1" applyFill="1" applyBorder="1"/>
    <xf numFmtId="4" fontId="10" fillId="0" borderId="5" xfId="0" applyNumberFormat="1" applyFont="1" applyFill="1" applyBorder="1"/>
    <xf numFmtId="4" fontId="10" fillId="0" borderId="0" xfId="0" applyNumberFormat="1" applyFont="1" applyFill="1" applyBorder="1"/>
    <xf numFmtId="0" fontId="8" fillId="0" borderId="0" xfId="0" applyFont="1" applyFill="1" applyBorder="1"/>
    <xf numFmtId="4" fontId="5" fillId="0" borderId="6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right"/>
    </xf>
    <xf numFmtId="4" fontId="11" fillId="0" borderId="47" xfId="0" applyNumberFormat="1" applyFont="1" applyFill="1" applyBorder="1"/>
    <xf numFmtId="4" fontId="11" fillId="2" borderId="48" xfId="0" applyNumberFormat="1" applyFont="1" applyFill="1" applyBorder="1"/>
    <xf numFmtId="0" fontId="0" fillId="0" borderId="49" xfId="0" applyFill="1" applyBorder="1"/>
    <xf numFmtId="0" fontId="0" fillId="0" borderId="50" xfId="0" applyFill="1" applyBorder="1"/>
    <xf numFmtId="4" fontId="0" fillId="0" borderId="50" xfId="0" applyNumberFormat="1" applyFill="1" applyBorder="1"/>
    <xf numFmtId="4" fontId="12" fillId="0" borderId="50" xfId="0" applyNumberFormat="1" applyFont="1" applyFill="1" applyBorder="1"/>
    <xf numFmtId="0" fontId="12" fillId="0" borderId="50" xfId="0" applyFont="1" applyFill="1" applyBorder="1"/>
    <xf numFmtId="10" fontId="12" fillId="0" borderId="50" xfId="0" applyNumberFormat="1" applyFont="1" applyFill="1" applyBorder="1"/>
    <xf numFmtId="4" fontId="12" fillId="0" borderId="51" xfId="0" applyNumberFormat="1" applyFont="1" applyFill="1" applyBorder="1"/>
    <xf numFmtId="0" fontId="13" fillId="0" borderId="0" xfId="0" applyFont="1" applyFill="1" applyAlignment="1"/>
    <xf numFmtId="0" fontId="0" fillId="0" borderId="0" xfId="0" applyFont="1" applyFill="1" applyAlignment="1"/>
    <xf numFmtId="4" fontId="0" fillId="0" borderId="0" xfId="0" applyNumberFormat="1" applyFont="1" applyFill="1" applyAlignment="1"/>
    <xf numFmtId="0" fontId="14" fillId="0" borderId="0" xfId="0" applyFont="1" applyFill="1" applyAlignment="1"/>
    <xf numFmtId="4" fontId="15" fillId="0" borderId="0" xfId="0" applyNumberFormat="1" applyFont="1" applyFill="1" applyAlignment="1"/>
    <xf numFmtId="0" fontId="15" fillId="0" borderId="0" xfId="0" applyFont="1" applyFill="1" applyAlignment="1"/>
    <xf numFmtId="4" fontId="15" fillId="0" borderId="0" xfId="0" applyNumberFormat="1" applyFont="1" applyFill="1"/>
    <xf numFmtId="4" fontId="0" fillId="0" borderId="52" xfId="0" applyNumberFormat="1" applyFill="1" applyBorder="1"/>
    <xf numFmtId="0" fontId="2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" fillId="0" borderId="0" xfId="1" applyFill="1"/>
    <xf numFmtId="0" fontId="2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0" fontId="1" fillId="0" borderId="0" xfId="1" applyFont="1" applyFill="1" applyBorder="1"/>
    <xf numFmtId="0" fontId="1" fillId="0" borderId="0" xfId="1" applyFont="1" applyFill="1" applyBorder="1" applyAlignment="1"/>
    <xf numFmtId="0" fontId="1" fillId="0" borderId="0" xfId="1" applyFont="1" applyFill="1" applyBorder="1" applyAlignment="1">
      <alignment horizontal="center"/>
    </xf>
    <xf numFmtId="0" fontId="2" fillId="0" borderId="0" xfId="1" applyFont="1" applyFill="1" applyBorder="1" applyAlignment="1"/>
    <xf numFmtId="165" fontId="6" fillId="0" borderId="53" xfId="0" applyNumberFormat="1" applyFont="1" applyFill="1" applyBorder="1"/>
    <xf numFmtId="0" fontId="0" fillId="0" borderId="22" xfId="0" applyFont="1" applyFill="1" applyBorder="1"/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8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7" fillId="0" borderId="0" xfId="0" applyFont="1" applyBorder="1" applyAlignment="1"/>
    <xf numFmtId="0" fontId="2" fillId="0" borderId="0" xfId="1" applyFont="1" applyFill="1" applyBorder="1" applyAlignment="1">
      <alignment horizontal="left" vertical="center" wrapText="1"/>
    </xf>
    <xf numFmtId="165" fontId="6" fillId="0" borderId="32" xfId="0" applyNumberFormat="1" applyFont="1" applyFill="1" applyBorder="1"/>
    <xf numFmtId="0" fontId="0" fillId="0" borderId="25" xfId="0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4" fontId="6" fillId="0" borderId="61" xfId="0" applyNumberFormat="1" applyFont="1" applyFill="1" applyBorder="1"/>
    <xf numFmtId="4" fontId="6" fillId="0" borderId="62" xfId="0" applyNumberFormat="1" applyFont="1" applyFill="1" applyBorder="1" applyAlignment="1">
      <alignment vertical="center"/>
    </xf>
    <xf numFmtId="4" fontId="6" fillId="0" borderId="63" xfId="0" applyNumberFormat="1" applyFont="1" applyFill="1" applyBorder="1"/>
    <xf numFmtId="4" fontId="6" fillId="0" borderId="64" xfId="0" applyNumberFormat="1" applyFont="1" applyFill="1" applyBorder="1"/>
    <xf numFmtId="0" fontId="0" fillId="0" borderId="68" xfId="0" applyFont="1" applyFill="1" applyBorder="1"/>
    <xf numFmtId="0" fontId="6" fillId="0" borderId="68" xfId="0" applyFont="1" applyFill="1" applyBorder="1"/>
    <xf numFmtId="165" fontId="6" fillId="0" borderId="68" xfId="0" applyNumberFormat="1" applyFont="1" applyFill="1" applyBorder="1"/>
    <xf numFmtId="4" fontId="6" fillId="0" borderId="68" xfId="0" applyNumberFormat="1" applyFont="1" applyFill="1" applyBorder="1"/>
    <xf numFmtId="4" fontId="6" fillId="0" borderId="14" xfId="0" applyNumberFormat="1" applyFont="1" applyFill="1" applyBorder="1"/>
    <xf numFmtId="0" fontId="19" fillId="0" borderId="26" xfId="0" applyFont="1" applyBorder="1" applyAlignment="1">
      <alignment horizontal="center"/>
    </xf>
    <xf numFmtId="0" fontId="19" fillId="3" borderId="27" xfId="0" applyFont="1" applyFill="1" applyBorder="1" applyAlignment="1">
      <alignment horizontal="center"/>
    </xf>
    <xf numFmtId="0" fontId="0" fillId="3" borderId="0" xfId="0" applyFill="1"/>
    <xf numFmtId="167" fontId="19" fillId="3" borderId="27" xfId="0" applyNumberFormat="1" applyFont="1" applyFill="1" applyBorder="1" applyAlignment="1">
      <alignment horizontal="center"/>
    </xf>
    <xf numFmtId="0" fontId="19" fillId="3" borderId="69" xfId="0" applyFont="1" applyFill="1" applyBorder="1" applyAlignment="1">
      <alignment horizontal="center"/>
    </xf>
    <xf numFmtId="0" fontId="19" fillId="3" borderId="70" xfId="0" applyFont="1" applyFill="1" applyBorder="1" applyAlignment="1">
      <alignment horizontal="center"/>
    </xf>
    <xf numFmtId="0" fontId="19" fillId="3" borderId="70" xfId="0" applyFont="1" applyFill="1" applyBorder="1" applyAlignment="1"/>
    <xf numFmtId="167" fontId="19" fillId="3" borderId="70" xfId="0" applyNumberFormat="1" applyFont="1" applyFill="1" applyBorder="1" applyAlignment="1">
      <alignment horizontal="center"/>
    </xf>
    <xf numFmtId="0" fontId="19" fillId="3" borderId="53" xfId="0" applyFont="1" applyFill="1" applyBorder="1" applyAlignment="1">
      <alignment horizontal="center"/>
    </xf>
    <xf numFmtId="0" fontId="19" fillId="3" borderId="53" xfId="0" applyFont="1" applyFill="1" applyBorder="1" applyAlignment="1"/>
    <xf numFmtId="0" fontId="0" fillId="0" borderId="3" xfId="0" applyBorder="1"/>
    <xf numFmtId="0" fontId="0" fillId="0" borderId="5" xfId="0" applyBorder="1"/>
    <xf numFmtId="167" fontId="19" fillId="3" borderId="72" xfId="0" applyNumberFormat="1" applyFont="1" applyFill="1" applyBorder="1" applyAlignment="1">
      <alignment horizontal="center"/>
    </xf>
    <xf numFmtId="0" fontId="19" fillId="3" borderId="74" xfId="0" applyFont="1" applyFill="1" applyBorder="1" applyAlignment="1">
      <alignment horizontal="center"/>
    </xf>
    <xf numFmtId="166" fontId="20" fillId="0" borderId="3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6" fillId="0" borderId="3" xfId="0" applyFont="1" applyFill="1" applyBorder="1"/>
    <xf numFmtId="165" fontId="6" fillId="0" borderId="0" xfId="0" applyNumberFormat="1" applyFont="1" applyFill="1" applyBorder="1"/>
    <xf numFmtId="4" fontId="6" fillId="0" borderId="3" xfId="0" applyNumberFormat="1" applyFont="1" applyFill="1" applyBorder="1"/>
    <xf numFmtId="0" fontId="6" fillId="0" borderId="5" xfId="0" applyFont="1" applyFill="1" applyBorder="1"/>
    <xf numFmtId="165" fontId="6" fillId="0" borderId="3" xfId="0" applyNumberFormat="1" applyFont="1" applyFill="1" applyBorder="1"/>
    <xf numFmtId="4" fontId="11" fillId="0" borderId="4" xfId="0" applyNumberFormat="1" applyFont="1" applyFill="1" applyBorder="1"/>
    <xf numFmtId="4" fontId="21" fillId="0" borderId="3" xfId="0" applyNumberFormat="1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 applyBorder="1"/>
    <xf numFmtId="0" fontId="0" fillId="0" borderId="52" xfId="0" applyBorder="1"/>
    <xf numFmtId="167" fontId="0" fillId="0" borderId="4" xfId="0" applyNumberFormat="1" applyBorder="1" applyAlignment="1">
      <alignment horizontal="center"/>
    </xf>
    <xf numFmtId="0" fontId="17" fillId="0" borderId="3" xfId="0" applyFont="1" applyBorder="1" applyAlignment="1">
      <alignment horizontal="center"/>
    </xf>
    <xf numFmtId="167" fontId="19" fillId="3" borderId="29" xfId="0" applyNumberFormat="1" applyFont="1" applyFill="1" applyBorder="1" applyAlignment="1">
      <alignment horizontal="center"/>
    </xf>
    <xf numFmtId="4" fontId="0" fillId="0" borderId="15" xfId="0" applyNumberFormat="1" applyFill="1" applyBorder="1" applyAlignment="1">
      <alignment horizontal="center"/>
    </xf>
    <xf numFmtId="4" fontId="0" fillId="0" borderId="15" xfId="0" applyNumberFormat="1" applyFill="1" applyBorder="1" applyAlignment="1"/>
    <xf numFmtId="0" fontId="0" fillId="0" borderId="5" xfId="0" applyFill="1" applyBorder="1" applyAlignment="1"/>
    <xf numFmtId="4" fontId="0" fillId="0" borderId="0" xfId="0" applyNumberFormat="1" applyFill="1" applyBorder="1" applyAlignment="1"/>
    <xf numFmtId="165" fontId="6" fillId="0" borderId="33" xfId="0" applyNumberFormat="1" applyFont="1" applyFill="1" applyBorder="1"/>
    <xf numFmtId="165" fontId="6" fillId="0" borderId="22" xfId="0" applyNumberFormat="1" applyFont="1" applyFill="1" applyBorder="1"/>
    <xf numFmtId="0" fontId="6" fillId="0" borderId="53" xfId="0" applyFont="1" applyFill="1" applyBorder="1"/>
    <xf numFmtId="4" fontId="6" fillId="0" borderId="53" xfId="0" applyNumberFormat="1" applyFont="1" applyFill="1" applyBorder="1"/>
    <xf numFmtId="4" fontId="6" fillId="0" borderId="22" xfId="0" applyNumberFormat="1" applyFont="1" applyFill="1" applyBorder="1"/>
    <xf numFmtId="4" fontId="10" fillId="0" borderId="79" xfId="0" applyNumberFormat="1" applyFont="1" applyFill="1" applyBorder="1"/>
    <xf numFmtId="4" fontId="10" fillId="0" borderId="46" xfId="0" applyNumberFormat="1" applyFont="1" applyFill="1" applyBorder="1"/>
    <xf numFmtId="4" fontId="11" fillId="0" borderId="46" xfId="0" applyNumberFormat="1" applyFont="1" applyFill="1" applyBorder="1"/>
    <xf numFmtId="4" fontId="11" fillId="0" borderId="81" xfId="0" applyNumberFormat="1" applyFont="1" applyFill="1" applyBorder="1"/>
    <xf numFmtId="4" fontId="11" fillId="0" borderId="82" xfId="0" applyNumberFormat="1" applyFont="1" applyFill="1" applyBorder="1"/>
    <xf numFmtId="166" fontId="20" fillId="0" borderId="80" xfId="0" applyNumberFormat="1" applyFont="1" applyFill="1" applyBorder="1" applyAlignment="1">
      <alignment horizontal="right"/>
    </xf>
    <xf numFmtId="0" fontId="20" fillId="0" borderId="22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center" vertical="center"/>
    </xf>
    <xf numFmtId="165" fontId="6" fillId="0" borderId="22" xfId="0" applyNumberFormat="1" applyFont="1" applyFill="1" applyBorder="1" applyAlignment="1">
      <alignment horizontal="center" vertical="center"/>
    </xf>
    <xf numFmtId="165" fontId="6" fillId="0" borderId="83" xfId="0" applyNumberFormat="1" applyFont="1" applyFill="1" applyBorder="1"/>
    <xf numFmtId="0" fontId="0" fillId="0" borderId="37" xfId="0" applyFill="1" applyBorder="1" applyAlignment="1">
      <alignment horizontal="left" vertical="center"/>
    </xf>
    <xf numFmtId="4" fontId="6" fillId="0" borderId="25" xfId="0" applyNumberFormat="1" applyFont="1" applyFill="1" applyBorder="1" applyAlignment="1">
      <alignment horizontal="right" vertical="center"/>
    </xf>
    <xf numFmtId="166" fontId="20" fillId="0" borderId="22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7" fontId="17" fillId="0" borderId="15" xfId="0" applyNumberFormat="1" applyFont="1" applyBorder="1" applyAlignment="1">
      <alignment horizontal="center"/>
    </xf>
    <xf numFmtId="164" fontId="0" fillId="0" borderId="0" xfId="2" applyFont="1" applyBorder="1"/>
    <xf numFmtId="164" fontId="19" fillId="0" borderId="71" xfId="2" applyFont="1" applyFill="1" applyBorder="1" applyAlignment="1">
      <alignment horizontal="center" vertical="center"/>
    </xf>
    <xf numFmtId="164" fontId="19" fillId="0" borderId="73" xfId="2" applyFont="1" applyFill="1" applyBorder="1" applyAlignment="1">
      <alignment horizontal="center"/>
    </xf>
    <xf numFmtId="164" fontId="17" fillId="0" borderId="15" xfId="2" applyFont="1" applyBorder="1" applyAlignment="1">
      <alignment horizontal="center"/>
    </xf>
    <xf numFmtId="164" fontId="19" fillId="3" borderId="59" xfId="2" applyFont="1" applyFill="1" applyBorder="1" applyAlignment="1">
      <alignment horizontal="left" vertical="top" wrapText="1"/>
    </xf>
    <xf numFmtId="164" fontId="0" fillId="0" borderId="0" xfId="2" applyFont="1"/>
    <xf numFmtId="164" fontId="19" fillId="3" borderId="71" xfId="2" applyFont="1" applyFill="1" applyBorder="1" applyAlignment="1">
      <alignment horizontal="left" vertical="top" wrapText="1"/>
    </xf>
    <xf numFmtId="0" fontId="0" fillId="0" borderId="42" xfId="0" applyFont="1" applyFill="1" applyBorder="1"/>
    <xf numFmtId="0" fontId="2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left"/>
    </xf>
    <xf numFmtId="0" fontId="19" fillId="0" borderId="26" xfId="0" applyFont="1" applyFill="1" applyBorder="1" applyAlignment="1"/>
    <xf numFmtId="0" fontId="0" fillId="0" borderId="27" xfId="0" applyFont="1" applyFill="1" applyBorder="1" applyAlignment="1"/>
    <xf numFmtId="0" fontId="0" fillId="0" borderId="34" xfId="1" applyFont="1" applyFill="1" applyBorder="1" applyAlignment="1">
      <alignment vertical="center" wrapText="1"/>
    </xf>
    <xf numFmtId="0" fontId="0" fillId="0" borderId="35" xfId="1" applyFont="1" applyFill="1" applyBorder="1" applyAlignment="1">
      <alignment vertical="center" wrapText="1"/>
    </xf>
    <xf numFmtId="0" fontId="0" fillId="0" borderId="36" xfId="1" applyFont="1" applyFill="1" applyBorder="1" applyAlignment="1">
      <alignment vertical="center" wrapText="1"/>
    </xf>
    <xf numFmtId="0" fontId="0" fillId="0" borderId="60" xfId="1" applyFont="1" applyFill="1" applyBorder="1" applyAlignment="1">
      <alignment horizontal="left"/>
    </xf>
    <xf numFmtId="0" fontId="0" fillId="0" borderId="54" xfId="1" applyFont="1" applyFill="1" applyBorder="1" applyAlignment="1">
      <alignment horizontal="left"/>
    </xf>
    <xf numFmtId="0" fontId="0" fillId="0" borderId="78" xfId="1" applyFont="1" applyFill="1" applyBorder="1" applyAlignment="1">
      <alignment horizontal="left"/>
    </xf>
    <xf numFmtId="0" fontId="0" fillId="0" borderId="65" xfId="1" applyFont="1" applyFill="1" applyBorder="1" applyAlignment="1">
      <alignment horizontal="left"/>
    </xf>
    <xf numFmtId="0" fontId="0" fillId="0" borderId="66" xfId="1" applyFont="1" applyFill="1" applyBorder="1" applyAlignment="1">
      <alignment horizontal="left"/>
    </xf>
    <xf numFmtId="0" fontId="0" fillId="0" borderId="67" xfId="1" applyFont="1" applyFill="1" applyBorder="1" applyAlignment="1">
      <alignment horizontal="left"/>
    </xf>
    <xf numFmtId="0" fontId="0" fillId="0" borderId="2" xfId="1" applyFont="1" applyFill="1" applyBorder="1" applyAlignment="1">
      <alignment horizontal="left"/>
    </xf>
    <xf numFmtId="0" fontId="0" fillId="0" borderId="3" xfId="1" applyFont="1" applyFill="1" applyBorder="1" applyAlignment="1">
      <alignment horizontal="left"/>
    </xf>
    <xf numFmtId="0" fontId="0" fillId="0" borderId="5" xfId="1" applyFont="1" applyFill="1" applyBorder="1" applyAlignment="1">
      <alignment horizontal="left"/>
    </xf>
    <xf numFmtId="0" fontId="0" fillId="0" borderId="0" xfId="1" applyFont="1" applyFill="1" applyBorder="1" applyAlignment="1">
      <alignment horizontal="left"/>
    </xf>
    <xf numFmtId="0" fontId="0" fillId="0" borderId="60" xfId="0" applyFont="1" applyFill="1" applyBorder="1" applyAlignment="1">
      <alignment horizontal="left"/>
    </xf>
    <xf numFmtId="0" fontId="0" fillId="0" borderId="54" xfId="0" applyFont="1" applyFill="1" applyBorder="1" applyAlignment="1">
      <alignment horizontal="left"/>
    </xf>
    <xf numFmtId="0" fontId="0" fillId="0" borderId="55" xfId="0" applyFont="1" applyFill="1" applyBorder="1" applyAlignment="1">
      <alignment horizontal="left"/>
    </xf>
    <xf numFmtId="0" fontId="0" fillId="0" borderId="75" xfId="1" applyFont="1" applyFill="1" applyBorder="1" applyAlignment="1">
      <alignment horizontal="center"/>
    </xf>
    <xf numFmtId="0" fontId="0" fillId="0" borderId="76" xfId="1" applyFont="1" applyFill="1" applyBorder="1" applyAlignment="1">
      <alignment horizontal="center"/>
    </xf>
    <xf numFmtId="0" fontId="0" fillId="0" borderId="77" xfId="1" applyFont="1" applyFill="1" applyBorder="1" applyAlignment="1">
      <alignment horizontal="center"/>
    </xf>
    <xf numFmtId="49" fontId="24" fillId="4" borderId="84" xfId="0" applyNumberFormat="1" applyFont="1" applyFill="1" applyBorder="1" applyAlignment="1">
      <alignment horizontal="left" wrapText="1"/>
    </xf>
    <xf numFmtId="0" fontId="24" fillId="4" borderId="85" xfId="0" applyFont="1" applyFill="1" applyBorder="1"/>
    <xf numFmtId="0" fontId="24" fillId="4" borderId="86" xfId="0" applyFont="1" applyFill="1" applyBorder="1"/>
    <xf numFmtId="0" fontId="0" fillId="0" borderId="40" xfId="0" applyFill="1" applyBorder="1" applyAlignment="1">
      <alignment horizontal="left"/>
    </xf>
    <xf numFmtId="0" fontId="0" fillId="0" borderId="41" xfId="0" applyFill="1" applyBorder="1" applyAlignment="1">
      <alignment horizontal="left"/>
    </xf>
    <xf numFmtId="0" fontId="0" fillId="0" borderId="43" xfId="0" applyFill="1" applyBorder="1" applyAlignment="1">
      <alignment horizontal="left"/>
    </xf>
    <xf numFmtId="0" fontId="2" fillId="3" borderId="0" xfId="1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75" xfId="1" applyFont="1" applyFill="1" applyBorder="1" applyAlignment="1">
      <alignment horizontal="left"/>
    </xf>
    <xf numFmtId="0" fontId="0" fillId="0" borderId="76" xfId="1" applyFont="1" applyFill="1" applyBorder="1" applyAlignment="1">
      <alignment horizontal="left"/>
    </xf>
    <xf numFmtId="0" fontId="0" fillId="0" borderId="77" xfId="1" applyFont="1" applyFill="1" applyBorder="1" applyAlignment="1">
      <alignment horizontal="left"/>
    </xf>
    <xf numFmtId="0" fontId="19" fillId="0" borderId="60" xfId="0" applyFont="1" applyFill="1" applyBorder="1" applyAlignment="1">
      <alignment horizontal="left"/>
    </xf>
    <xf numFmtId="0" fontId="19" fillId="0" borderId="54" xfId="0" applyFont="1" applyFill="1" applyBorder="1" applyAlignment="1">
      <alignment horizontal="left"/>
    </xf>
    <xf numFmtId="0" fontId="19" fillId="0" borderId="55" xfId="0" applyFont="1" applyFill="1" applyBorder="1" applyAlignment="1">
      <alignment horizontal="left"/>
    </xf>
    <xf numFmtId="0" fontId="0" fillId="0" borderId="78" xfId="0" applyFont="1" applyFill="1" applyBorder="1" applyAlignment="1">
      <alignment horizontal="left"/>
    </xf>
    <xf numFmtId="0" fontId="19" fillId="0" borderId="60" xfId="0" applyFont="1" applyFill="1" applyBorder="1" applyAlignment="1">
      <alignment horizontal="left" wrapText="1"/>
    </xf>
    <xf numFmtId="0" fontId="19" fillId="0" borderId="54" xfId="0" applyFont="1" applyFill="1" applyBorder="1" applyAlignment="1">
      <alignment horizontal="left" wrapText="1"/>
    </xf>
    <xf numFmtId="0" fontId="19" fillId="0" borderId="55" xfId="0" applyFont="1" applyFill="1" applyBorder="1" applyAlignment="1">
      <alignment horizontal="left" wrapText="1"/>
    </xf>
    <xf numFmtId="0" fontId="0" fillId="0" borderId="44" xfId="1" applyFont="1" applyFill="1" applyBorder="1" applyAlignment="1">
      <alignment horizontal="left"/>
    </xf>
    <xf numFmtId="0" fontId="0" fillId="0" borderId="45" xfId="1" applyFont="1" applyFill="1" applyBorder="1" applyAlignment="1">
      <alignment horizontal="left"/>
    </xf>
    <xf numFmtId="0" fontId="0" fillId="0" borderId="1" xfId="1" applyFont="1" applyFill="1" applyBorder="1" applyAlignment="1">
      <alignment horizontal="left"/>
    </xf>
    <xf numFmtId="0" fontId="0" fillId="0" borderId="55" xfId="1" applyFont="1" applyFill="1" applyBorder="1" applyAlignment="1">
      <alignment horizontal="left"/>
    </xf>
    <xf numFmtId="0" fontId="0" fillId="0" borderId="50" xfId="0" applyBorder="1" applyAlignment="1">
      <alignment horizontal="center"/>
    </xf>
    <xf numFmtId="0" fontId="17" fillId="0" borderId="0" xfId="0" applyFont="1" applyAlignment="1">
      <alignment horizontal="center"/>
    </xf>
  </cellXfs>
  <cellStyles count="3">
    <cellStyle name="Čiarka" xfId="2" builtinId="3"/>
    <cellStyle name="Normálna" xfId="0" builtinId="0"/>
    <cellStyle name="normálne_30 mil  17 01 2012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M44"/>
  <sheetViews>
    <sheetView topLeftCell="A8" zoomScale="80" zoomScaleNormal="80" workbookViewId="0">
      <selection activeCell="E21" sqref="E21"/>
    </sheetView>
  </sheetViews>
  <sheetFormatPr defaultRowHeight="14.4" x14ac:dyDescent="0.3"/>
  <cols>
    <col min="1" max="1" width="20.109375" customWidth="1"/>
    <col min="2" max="2" width="10.6640625" customWidth="1"/>
    <col min="3" max="3" width="16.6640625" customWidth="1"/>
    <col min="4" max="4" width="11" customWidth="1"/>
    <col min="5" max="5" width="10.6640625" customWidth="1"/>
    <col min="6" max="6" width="11.44140625" customWidth="1"/>
    <col min="7" max="7" width="10.44140625" customWidth="1"/>
    <col min="8" max="8" width="13.6640625" customWidth="1"/>
    <col min="9" max="9" width="10.6640625" customWidth="1"/>
    <col min="10" max="10" width="13.5546875" customWidth="1"/>
    <col min="11" max="11" width="13.44140625" customWidth="1"/>
  </cols>
  <sheetData>
    <row r="1" spans="1:11" x14ac:dyDescent="0.3">
      <c r="A1" s="1" t="s">
        <v>49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3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1" x14ac:dyDescent="0.3">
      <c r="A4" s="2"/>
      <c r="B4" s="235" t="s">
        <v>56</v>
      </c>
      <c r="C4" s="235"/>
      <c r="D4" s="235"/>
      <c r="E4" s="235"/>
      <c r="F4" s="235"/>
      <c r="G4" s="235"/>
      <c r="H4" s="235"/>
      <c r="I4" s="2"/>
      <c r="J4" s="2"/>
      <c r="K4" s="3"/>
    </row>
    <row r="5" spans="1:11" x14ac:dyDescent="0.3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1" x14ac:dyDescent="0.3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x14ac:dyDescent="0.3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x14ac:dyDescent="0.3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1" x14ac:dyDescent="0.3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1" x14ac:dyDescent="0.3">
      <c r="A11" s="236" t="s">
        <v>57</v>
      </c>
      <c r="B11" s="236"/>
      <c r="C11" s="236"/>
      <c r="D11" s="8"/>
      <c r="E11" s="9"/>
      <c r="F11" s="8"/>
      <c r="G11" s="4"/>
      <c r="H11" s="4"/>
      <c r="I11" s="4"/>
      <c r="J11" s="4"/>
      <c r="K11" s="3"/>
    </row>
    <row r="12" spans="1:11" ht="16.2" thickBot="1" x14ac:dyDescent="0.35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1" x14ac:dyDescent="0.3">
      <c r="A13" s="12" t="s">
        <v>5</v>
      </c>
      <c r="B13" s="13"/>
      <c r="C13" s="14"/>
      <c r="D13" s="238" t="s">
        <v>58</v>
      </c>
      <c r="E13" s="238"/>
      <c r="F13" s="238"/>
      <c r="G13" s="14"/>
      <c r="H13" s="15"/>
      <c r="I13" s="14"/>
      <c r="J13" s="15"/>
      <c r="K13" s="16"/>
    </row>
    <row r="14" spans="1:11" x14ac:dyDescent="0.3">
      <c r="A14" s="237" t="s">
        <v>57</v>
      </c>
      <c r="B14" s="236"/>
      <c r="C14" s="8"/>
      <c r="D14" s="239"/>
      <c r="E14" s="239"/>
      <c r="F14" s="239"/>
      <c r="G14" s="8"/>
      <c r="H14" s="18"/>
      <c r="I14" s="18"/>
      <c r="J14" s="18"/>
      <c r="K14" s="19"/>
    </row>
    <row r="15" spans="1:11" ht="15" thickBot="1" x14ac:dyDescent="0.35">
      <c r="A15" s="20"/>
      <c r="B15" s="8"/>
      <c r="C15" s="8"/>
      <c r="D15" s="8"/>
      <c r="E15" s="8"/>
      <c r="F15" s="17"/>
      <c r="G15" s="8"/>
      <c r="H15" s="21"/>
      <c r="I15" s="22"/>
      <c r="J15" s="17"/>
      <c r="K15" s="23"/>
    </row>
    <row r="16" spans="1:11" x14ac:dyDescent="0.3">
      <c r="A16" s="24" t="s">
        <v>6</v>
      </c>
      <c r="B16" s="25">
        <v>3000</v>
      </c>
      <c r="C16" s="8" t="s">
        <v>7</v>
      </c>
      <c r="D16" s="8"/>
      <c r="E16" s="8"/>
      <c r="F16" s="17"/>
      <c r="G16" s="8"/>
      <c r="H16" s="21"/>
      <c r="I16" s="22"/>
      <c r="J16" s="17"/>
      <c r="K16" s="26"/>
    </row>
    <row r="17" spans="1:11" x14ac:dyDescent="0.3">
      <c r="A17" s="27" t="s">
        <v>8</v>
      </c>
      <c r="B17" s="28">
        <v>5.5</v>
      </c>
      <c r="C17" s="8" t="s">
        <v>7</v>
      </c>
      <c r="D17" s="8"/>
      <c r="E17" s="8"/>
      <c r="F17" s="17"/>
      <c r="G17" s="8"/>
      <c r="H17" s="17"/>
      <c r="I17" s="8"/>
      <c r="J17" s="29"/>
      <c r="K17" s="23"/>
    </row>
    <row r="18" spans="1:11" x14ac:dyDescent="0.3">
      <c r="A18" s="30" t="s">
        <v>9</v>
      </c>
      <c r="B18" s="31">
        <f>B16*B17</f>
        <v>16500</v>
      </c>
      <c r="C18" s="8" t="s">
        <v>10</v>
      </c>
      <c r="D18" s="8"/>
      <c r="E18" s="8"/>
      <c r="F18" s="17"/>
      <c r="G18" s="8"/>
      <c r="H18" s="17"/>
      <c r="I18" s="8"/>
      <c r="J18" s="29"/>
      <c r="K18" s="23"/>
    </row>
    <row r="19" spans="1:11" ht="15" thickBot="1" x14ac:dyDescent="0.35">
      <c r="A19" s="32" t="s">
        <v>11</v>
      </c>
      <c r="B19" s="33">
        <v>300</v>
      </c>
      <c r="C19" s="20" t="s">
        <v>10</v>
      </c>
      <c r="D19" s="8"/>
      <c r="E19" s="8"/>
      <c r="F19" s="17"/>
      <c r="G19" s="8"/>
      <c r="H19" s="17"/>
      <c r="I19" s="8"/>
      <c r="J19" s="29"/>
      <c r="K19" s="23"/>
    </row>
    <row r="20" spans="1:11" ht="15" thickBot="1" x14ac:dyDescent="0.35">
      <c r="A20" s="34"/>
      <c r="B20" s="35"/>
      <c r="C20" s="8"/>
      <c r="D20" s="8"/>
      <c r="E20" s="8"/>
      <c r="F20" s="17"/>
      <c r="G20" s="8"/>
      <c r="H20" s="17"/>
      <c r="I20" s="8"/>
      <c r="J20" s="29"/>
      <c r="K20" s="23"/>
    </row>
    <row r="21" spans="1:11" ht="15" thickBot="1" x14ac:dyDescent="0.35">
      <c r="A21" s="34"/>
      <c r="B21" s="35"/>
      <c r="C21" s="8"/>
      <c r="D21" s="8"/>
      <c r="E21" s="8"/>
      <c r="F21" s="36" t="s">
        <v>68</v>
      </c>
      <c r="G21" s="169"/>
      <c r="H21" s="38" t="s">
        <v>13</v>
      </c>
      <c r="I21" s="39"/>
      <c r="J21" s="40"/>
      <c r="K21" s="41"/>
    </row>
    <row r="22" spans="1:11" ht="15" thickBot="1" x14ac:dyDescent="0.35">
      <c r="A22" s="42" t="s">
        <v>14</v>
      </c>
      <c r="B22" s="43"/>
      <c r="C22" s="44"/>
      <c r="D22" s="45" t="s">
        <v>15</v>
      </c>
      <c r="E22" s="46" t="s">
        <v>16</v>
      </c>
      <c r="F22" s="47" t="s">
        <v>17</v>
      </c>
      <c r="G22" s="46" t="s">
        <v>18</v>
      </c>
      <c r="H22" s="48" t="s">
        <v>17</v>
      </c>
      <c r="I22" s="49"/>
      <c r="J22" s="50"/>
      <c r="K22" s="23"/>
    </row>
    <row r="23" spans="1:11" x14ac:dyDescent="0.3">
      <c r="A23" s="226" t="s">
        <v>19</v>
      </c>
      <c r="B23" s="227"/>
      <c r="C23" s="228"/>
      <c r="D23" s="51" t="s">
        <v>7</v>
      </c>
      <c r="E23" s="52" t="s">
        <v>20</v>
      </c>
      <c r="F23" s="53"/>
      <c r="G23" s="54">
        <f>B17*2</f>
        <v>11</v>
      </c>
      <c r="H23" s="130">
        <f>F23*G23</f>
        <v>0</v>
      </c>
      <c r="I23" s="49"/>
      <c r="J23" s="56"/>
      <c r="K23" s="57"/>
    </row>
    <row r="24" spans="1:11" ht="16.2" x14ac:dyDescent="0.3">
      <c r="A24" s="208" t="s">
        <v>21</v>
      </c>
      <c r="B24" s="209"/>
      <c r="C24" s="209"/>
      <c r="D24" s="58" t="s">
        <v>22</v>
      </c>
      <c r="E24" s="59"/>
      <c r="F24" s="60"/>
      <c r="G24" s="153">
        <f>B18</f>
        <v>16500</v>
      </c>
      <c r="H24" s="130">
        <f>F24*G24</f>
        <v>0</v>
      </c>
      <c r="I24" s="49"/>
      <c r="J24" s="56"/>
      <c r="K24" s="57"/>
    </row>
    <row r="25" spans="1:11" ht="16.2" x14ac:dyDescent="0.3">
      <c r="A25" s="223" t="s">
        <v>23</v>
      </c>
      <c r="B25" s="224"/>
      <c r="C25" s="225"/>
      <c r="D25" s="119" t="s">
        <v>22</v>
      </c>
      <c r="E25" s="76" t="s">
        <v>24</v>
      </c>
      <c r="F25" s="127"/>
      <c r="G25" s="55">
        <v>18300</v>
      </c>
      <c r="H25" s="130">
        <f>F25*G25</f>
        <v>0</v>
      </c>
      <c r="I25" s="49"/>
      <c r="J25" s="56"/>
      <c r="K25" s="57"/>
    </row>
    <row r="26" spans="1:11" ht="25.5" customHeight="1" x14ac:dyDescent="0.3">
      <c r="A26" s="210" t="s">
        <v>70</v>
      </c>
      <c r="B26" s="211"/>
      <c r="C26" s="212"/>
      <c r="D26" s="128" t="s">
        <v>22</v>
      </c>
      <c r="E26" s="129" t="s">
        <v>20</v>
      </c>
      <c r="F26" s="67"/>
      <c r="G26" s="68">
        <v>10598.5</v>
      </c>
      <c r="H26" s="131">
        <f>G26*F26</f>
        <v>0</v>
      </c>
      <c r="I26" s="49"/>
      <c r="J26" s="56"/>
      <c r="K26" s="57"/>
    </row>
    <row r="27" spans="1:11" ht="16.2" x14ac:dyDescent="0.3">
      <c r="A27" s="232" t="s">
        <v>25</v>
      </c>
      <c r="B27" s="233"/>
      <c r="C27" s="234"/>
      <c r="D27" s="72" t="s">
        <v>26</v>
      </c>
      <c r="E27" s="73" t="s">
        <v>20</v>
      </c>
      <c r="F27" s="74"/>
      <c r="G27" s="75">
        <f>B16*B17+B19</f>
        <v>16800</v>
      </c>
      <c r="H27" s="132">
        <f>F27*G27</f>
        <v>0</v>
      </c>
      <c r="I27" s="49"/>
      <c r="J27" s="56"/>
      <c r="K27" s="64"/>
    </row>
    <row r="28" spans="1:11" ht="15" customHeight="1" x14ac:dyDescent="0.3">
      <c r="A28" s="213" t="s">
        <v>59</v>
      </c>
      <c r="B28" s="214"/>
      <c r="C28" s="215"/>
      <c r="D28" s="72" t="s">
        <v>26</v>
      </c>
      <c r="E28" s="73" t="s">
        <v>48</v>
      </c>
      <c r="F28" s="191"/>
      <c r="G28" s="75">
        <v>1500</v>
      </c>
      <c r="H28" s="133">
        <f>F28*G28</f>
        <v>0</v>
      </c>
      <c r="I28" s="49"/>
      <c r="J28" s="69"/>
      <c r="K28" s="64"/>
    </row>
    <row r="29" spans="1:11" ht="47.25" customHeight="1" x14ac:dyDescent="0.3">
      <c r="A29" s="229" t="s">
        <v>74</v>
      </c>
      <c r="B29" s="230"/>
      <c r="C29" s="231"/>
      <c r="D29" s="205" t="s">
        <v>7</v>
      </c>
      <c r="E29" s="73"/>
      <c r="F29" s="74"/>
      <c r="G29" s="75">
        <v>2146</v>
      </c>
      <c r="H29" s="132">
        <f>F29*G29</f>
        <v>0</v>
      </c>
      <c r="I29" s="49"/>
      <c r="J29" s="56"/>
      <c r="K29" s="64"/>
    </row>
    <row r="30" spans="1:11" ht="15" thickBot="1" x14ac:dyDescent="0.35">
      <c r="A30" s="216" t="s">
        <v>37</v>
      </c>
      <c r="B30" s="217"/>
      <c r="C30" s="218"/>
      <c r="D30" s="134" t="s">
        <v>7</v>
      </c>
      <c r="E30" s="135"/>
      <c r="F30" s="136"/>
      <c r="G30" s="137">
        <f>B16+6*B15+25</f>
        <v>3025</v>
      </c>
      <c r="H30" s="138">
        <f t="shared" ref="H30" si="0">F30*G30</f>
        <v>0</v>
      </c>
      <c r="I30" s="49"/>
      <c r="J30" s="56"/>
      <c r="K30" s="64"/>
    </row>
    <row r="31" spans="1:11" ht="15" thickBot="1" x14ac:dyDescent="0.35">
      <c r="A31" s="219"/>
      <c r="B31" s="220"/>
      <c r="C31" s="220"/>
      <c r="D31" s="14"/>
      <c r="E31" s="155"/>
      <c r="F31" s="159"/>
      <c r="G31" s="160" t="s">
        <v>50</v>
      </c>
      <c r="H31" s="161">
        <f>SUM(H23:H30)</f>
        <v>0</v>
      </c>
      <c r="I31" s="158"/>
      <c r="J31" s="56"/>
      <c r="K31" s="64"/>
    </row>
    <row r="32" spans="1:11" x14ac:dyDescent="0.3">
      <c r="A32" s="221"/>
      <c r="B32" s="222"/>
      <c r="C32" s="222"/>
      <c r="D32" s="154"/>
      <c r="E32" s="49"/>
      <c r="F32" s="156"/>
      <c r="G32" s="56"/>
      <c r="H32" s="157"/>
      <c r="I32" s="49"/>
      <c r="J32" s="56"/>
      <c r="K32" s="64"/>
    </row>
    <row r="33" spans="1:13" x14ac:dyDescent="0.3">
      <c r="A33" s="80"/>
      <c r="B33" s="81"/>
      <c r="C33" s="81"/>
      <c r="D33" s="81"/>
      <c r="E33" s="77"/>
      <c r="F33" s="77"/>
      <c r="G33" s="77"/>
      <c r="H33" s="77"/>
      <c r="I33" s="77"/>
      <c r="J33" s="78"/>
      <c r="K33" s="79"/>
    </row>
    <row r="34" spans="1:13" ht="16.8" thickBot="1" x14ac:dyDescent="0.35">
      <c r="A34" s="80"/>
      <c r="B34" s="81"/>
      <c r="C34" s="81"/>
      <c r="D34" s="81"/>
      <c r="E34" s="82"/>
      <c r="F34" s="77"/>
      <c r="G34" s="77"/>
      <c r="H34" s="77"/>
      <c r="I34" s="77"/>
      <c r="J34" s="78" t="s">
        <v>28</v>
      </c>
      <c r="K34" s="83" t="s">
        <v>29</v>
      </c>
    </row>
    <row r="35" spans="1:13" ht="15" thickBot="1" x14ac:dyDescent="0.35">
      <c r="A35" s="80"/>
      <c r="B35" s="81"/>
      <c r="C35" s="81"/>
      <c r="D35" s="81"/>
      <c r="E35" s="77"/>
      <c r="F35" s="77"/>
      <c r="G35" s="77"/>
      <c r="H35" s="77" t="s">
        <v>30</v>
      </c>
      <c r="I35" s="84" t="s">
        <v>17</v>
      </c>
      <c r="J35" s="85">
        <f>H31*0.2</f>
        <v>0</v>
      </c>
      <c r="K35" s="86">
        <f>H31*1.2</f>
        <v>0</v>
      </c>
    </row>
    <row r="36" spans="1:13" ht="15" thickBot="1" x14ac:dyDescent="0.35">
      <c r="A36" s="87"/>
      <c r="B36" s="88"/>
      <c r="C36" s="88"/>
      <c r="D36" s="88"/>
      <c r="E36" s="88"/>
      <c r="F36" s="89"/>
      <c r="G36" s="90"/>
      <c r="H36" s="90"/>
      <c r="I36" s="91"/>
      <c r="J36" s="92"/>
      <c r="K36" s="93"/>
    </row>
    <row r="37" spans="1:13" ht="15" thickBot="1" x14ac:dyDescent="0.35">
      <c r="A37" s="94"/>
      <c r="B37" s="95"/>
      <c r="C37" s="95"/>
      <c r="D37" s="95"/>
      <c r="E37" s="95"/>
      <c r="F37" s="96"/>
      <c r="G37" s="97"/>
      <c r="H37" s="98"/>
      <c r="I37" s="99"/>
      <c r="J37" s="100"/>
      <c r="K37" s="101"/>
    </row>
    <row r="38" spans="1:13" x14ac:dyDescent="0.3">
      <c r="A38" s="102" t="s">
        <v>31</v>
      </c>
      <c r="B38" s="103"/>
      <c r="C38" s="103"/>
      <c r="D38" s="103"/>
      <c r="E38" s="103"/>
      <c r="F38" s="103"/>
      <c r="G38" s="104"/>
      <c r="H38" s="104"/>
      <c r="I38" s="105"/>
      <c r="J38" s="104"/>
      <c r="K38" s="104"/>
      <c r="L38" s="106"/>
      <c r="M38" s="106"/>
    </row>
    <row r="39" spans="1:13" x14ac:dyDescent="0.3">
      <c r="A39" s="107" t="s">
        <v>32</v>
      </c>
      <c r="B39" s="108"/>
      <c r="C39" s="108"/>
      <c r="D39" s="108"/>
      <c r="E39" s="108"/>
      <c r="F39" s="108"/>
      <c r="G39" s="109"/>
      <c r="H39" s="109"/>
      <c r="I39" s="110"/>
      <c r="J39" s="111"/>
      <c r="K39" s="112"/>
      <c r="L39" s="106"/>
      <c r="M39" s="106"/>
    </row>
    <row r="40" spans="1:13" x14ac:dyDescent="0.3">
      <c r="A40" s="206" t="s">
        <v>33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</row>
    <row r="41" spans="1:13" x14ac:dyDescent="0.3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</row>
    <row r="42" spans="1:13" x14ac:dyDescent="0.3">
      <c r="F42" s="3"/>
      <c r="H42" s="3"/>
      <c r="J42" s="3"/>
      <c r="K42" s="3"/>
    </row>
    <row r="43" spans="1:13" x14ac:dyDescent="0.3">
      <c r="A43" s="113"/>
      <c r="B43" s="113"/>
      <c r="C43" s="114"/>
      <c r="D43" s="115"/>
      <c r="E43" s="115"/>
      <c r="F43" s="115"/>
      <c r="G43" s="116" t="s">
        <v>34</v>
      </c>
      <c r="H43" s="116"/>
      <c r="I43" s="116"/>
      <c r="J43" s="3"/>
      <c r="K43" s="3"/>
    </row>
    <row r="44" spans="1:13" x14ac:dyDescent="0.3">
      <c r="A44" s="207" t="s">
        <v>35</v>
      </c>
      <c r="B44" s="207"/>
      <c r="C44" s="207"/>
      <c r="D44" s="117"/>
      <c r="E44" s="117"/>
      <c r="F44" s="114"/>
      <c r="G44" s="116" t="s">
        <v>36</v>
      </c>
      <c r="H44" s="116"/>
      <c r="I44" s="116"/>
      <c r="J44" s="3"/>
      <c r="K44" s="3"/>
    </row>
  </sheetData>
  <mergeCells count="17">
    <mergeCell ref="A23:C23"/>
    <mergeCell ref="A29:C29"/>
    <mergeCell ref="A27:C27"/>
    <mergeCell ref="B4:H4"/>
    <mergeCell ref="A11:C11"/>
    <mergeCell ref="A14:B14"/>
    <mergeCell ref="D13:F13"/>
    <mergeCell ref="D14:F14"/>
    <mergeCell ref="A40:M40"/>
    <mergeCell ref="A44:C44"/>
    <mergeCell ref="A24:C24"/>
    <mergeCell ref="A26:C26"/>
    <mergeCell ref="A28:C28"/>
    <mergeCell ref="A30:C30"/>
    <mergeCell ref="A31:C31"/>
    <mergeCell ref="A32:C32"/>
    <mergeCell ref="A25:C25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R44"/>
  <sheetViews>
    <sheetView tabSelected="1" topLeftCell="A20" zoomScale="90" zoomScaleNormal="90" workbookViewId="0">
      <selection activeCell="A27" sqref="A27:C27"/>
    </sheetView>
  </sheetViews>
  <sheetFormatPr defaultRowHeight="14.4" x14ac:dyDescent="0.3"/>
  <cols>
    <col min="1" max="1" width="20.109375" customWidth="1"/>
    <col min="2" max="2" width="10.6640625" customWidth="1"/>
    <col min="3" max="3" width="16.6640625" customWidth="1"/>
    <col min="4" max="5" width="10.6640625" customWidth="1"/>
    <col min="6" max="6" width="12.44140625" customWidth="1"/>
    <col min="7" max="7" width="10.6640625" customWidth="1"/>
    <col min="8" max="8" width="13.6640625" customWidth="1"/>
    <col min="9" max="9" width="10.6640625" customWidth="1"/>
    <col min="10" max="10" width="13.6640625" customWidth="1"/>
    <col min="11" max="11" width="13.5546875" customWidth="1"/>
  </cols>
  <sheetData>
    <row r="1" spans="1:18" x14ac:dyDescent="0.3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8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8" x14ac:dyDescent="0.3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3"/>
    </row>
    <row r="4" spans="1:18" x14ac:dyDescent="0.3">
      <c r="A4" s="2"/>
      <c r="B4" s="235" t="s">
        <v>56</v>
      </c>
      <c r="C4" s="235"/>
      <c r="D4" s="235"/>
      <c r="E4" s="235"/>
      <c r="F4" s="235"/>
      <c r="G4" s="2"/>
      <c r="H4" s="2"/>
      <c r="I4" s="2"/>
      <c r="J4" s="2"/>
      <c r="K4" s="3"/>
    </row>
    <row r="5" spans="1:18" x14ac:dyDescent="0.3">
      <c r="A5" s="5" t="s">
        <v>1</v>
      </c>
      <c r="B5" s="2"/>
      <c r="C5" s="2"/>
      <c r="D5" s="2"/>
      <c r="E5" s="2"/>
      <c r="F5" s="2"/>
      <c r="G5" s="2"/>
      <c r="H5" s="2"/>
      <c r="I5" s="2"/>
      <c r="J5" s="2"/>
      <c r="K5" s="3"/>
    </row>
    <row r="6" spans="1:18" x14ac:dyDescent="0.3">
      <c r="A6" s="6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8" x14ac:dyDescent="0.3">
      <c r="A7" s="7" t="s">
        <v>2</v>
      </c>
      <c r="B7" s="2"/>
      <c r="C7" s="2"/>
      <c r="D7" s="2"/>
      <c r="E7" s="2"/>
      <c r="F7" s="2"/>
      <c r="G7" s="2"/>
      <c r="H7" s="2"/>
      <c r="I7" s="2"/>
      <c r="J7" s="2"/>
      <c r="K7" s="3"/>
    </row>
    <row r="8" spans="1:18" x14ac:dyDescent="0.3">
      <c r="A8" s="7" t="s">
        <v>3</v>
      </c>
      <c r="B8" s="2"/>
      <c r="C8" s="2"/>
      <c r="D8" s="2"/>
      <c r="E8" s="2"/>
      <c r="F8" s="2"/>
      <c r="G8" s="2"/>
      <c r="H8" s="2"/>
      <c r="I8" s="2"/>
      <c r="J8" s="2"/>
      <c r="K8" s="3"/>
    </row>
    <row r="9" spans="1:18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3"/>
    </row>
    <row r="10" spans="1:18" x14ac:dyDescent="0.3">
      <c r="A10" s="4" t="s">
        <v>4</v>
      </c>
      <c r="B10" s="4"/>
      <c r="C10" s="4"/>
      <c r="D10" s="4"/>
      <c r="E10" s="4"/>
      <c r="F10" s="4"/>
      <c r="G10" s="4"/>
      <c r="H10" s="4"/>
      <c r="I10" s="4"/>
      <c r="J10" s="4"/>
      <c r="K10" s="3"/>
    </row>
    <row r="11" spans="1:18" x14ac:dyDescent="0.3">
      <c r="A11" s="237" t="s">
        <v>66</v>
      </c>
      <c r="B11" s="236"/>
      <c r="C11" s="236"/>
      <c r="D11" s="236"/>
      <c r="E11" s="9"/>
      <c r="F11" s="8"/>
      <c r="G11" s="4"/>
      <c r="H11" s="4"/>
      <c r="I11" s="4"/>
      <c r="J11" s="4"/>
      <c r="K11" s="3"/>
    </row>
    <row r="12" spans="1:18" ht="16.2" thickBot="1" x14ac:dyDescent="0.35">
      <c r="A12" s="10"/>
      <c r="B12" s="10"/>
      <c r="C12" s="10"/>
      <c r="D12" s="10"/>
      <c r="E12" s="10"/>
      <c r="F12" s="11"/>
      <c r="G12" s="10"/>
      <c r="H12" s="11"/>
      <c r="I12" s="10"/>
      <c r="J12" s="11"/>
      <c r="K12" s="11"/>
    </row>
    <row r="13" spans="1:18" x14ac:dyDescent="0.3">
      <c r="A13" s="12" t="s">
        <v>5</v>
      </c>
      <c r="B13" s="13"/>
      <c r="C13" s="14"/>
      <c r="D13" s="238" t="s">
        <v>71</v>
      </c>
      <c r="E13" s="238"/>
      <c r="F13" s="238"/>
      <c r="G13" s="238"/>
      <c r="H13" s="15"/>
      <c r="I13" s="14"/>
      <c r="J13" s="15"/>
      <c r="K13" s="16"/>
    </row>
    <row r="14" spans="1:18" x14ac:dyDescent="0.3">
      <c r="A14" s="237" t="s">
        <v>66</v>
      </c>
      <c r="B14" s="236"/>
      <c r="C14" s="236"/>
      <c r="D14" s="8"/>
      <c r="E14" s="8"/>
      <c r="F14" s="17"/>
      <c r="G14" s="8"/>
      <c r="H14" s="18"/>
      <c r="I14" s="18"/>
      <c r="J14" s="18"/>
      <c r="K14" s="19"/>
    </row>
    <row r="15" spans="1:18" ht="15" thickBot="1" x14ac:dyDescent="0.35">
      <c r="A15" s="20"/>
      <c r="B15" s="8"/>
      <c r="C15" s="8"/>
      <c r="D15" s="8"/>
      <c r="E15" s="8"/>
      <c r="F15" s="17"/>
      <c r="G15" s="8"/>
      <c r="H15" s="21"/>
      <c r="I15" s="22"/>
      <c r="J15" s="17"/>
      <c r="K15" s="23"/>
    </row>
    <row r="16" spans="1:18" x14ac:dyDescent="0.3">
      <c r="A16" s="24" t="s">
        <v>6</v>
      </c>
      <c r="B16" s="25">
        <v>2440</v>
      </c>
      <c r="C16" s="8" t="s">
        <v>7</v>
      </c>
      <c r="D16" s="8"/>
      <c r="E16" s="8"/>
      <c r="F16" s="17"/>
      <c r="G16" s="8"/>
      <c r="H16" s="21"/>
      <c r="I16" s="22"/>
      <c r="J16" s="17"/>
      <c r="K16" s="26"/>
      <c r="R16" s="195"/>
    </row>
    <row r="17" spans="1:11" x14ac:dyDescent="0.3">
      <c r="A17" s="27" t="s">
        <v>8</v>
      </c>
      <c r="B17" s="28">
        <v>6.4</v>
      </c>
      <c r="C17" s="8" t="s">
        <v>7</v>
      </c>
      <c r="D17" s="8"/>
      <c r="E17" s="8"/>
      <c r="F17" s="17"/>
      <c r="G17" s="8"/>
      <c r="H17" s="17"/>
      <c r="I17" s="8"/>
      <c r="J17" s="29"/>
      <c r="K17" s="23"/>
    </row>
    <row r="18" spans="1:11" x14ac:dyDescent="0.3">
      <c r="A18" s="30" t="s">
        <v>9</v>
      </c>
      <c r="B18" s="31">
        <f>B16*B17</f>
        <v>15616</v>
      </c>
      <c r="C18" s="8" t="s">
        <v>10</v>
      </c>
      <c r="D18" s="8"/>
      <c r="E18" s="8"/>
      <c r="F18" s="17"/>
      <c r="G18" s="8"/>
      <c r="H18" s="17"/>
      <c r="I18" s="8"/>
      <c r="J18" s="29"/>
      <c r="K18" s="23"/>
    </row>
    <row r="19" spans="1:11" ht="15" thickBot="1" x14ac:dyDescent="0.35">
      <c r="A19" s="32" t="s">
        <v>11</v>
      </c>
      <c r="B19" s="33"/>
      <c r="C19" s="20" t="s">
        <v>10</v>
      </c>
      <c r="D19" s="8"/>
      <c r="E19" s="8"/>
      <c r="F19" s="17"/>
      <c r="G19" s="8"/>
      <c r="H19" s="17"/>
      <c r="I19" s="8"/>
      <c r="J19" s="29"/>
      <c r="K19" s="23"/>
    </row>
    <row r="20" spans="1:11" ht="15" thickBot="1" x14ac:dyDescent="0.35">
      <c r="A20" s="34"/>
      <c r="B20" s="35"/>
      <c r="C20" s="8"/>
      <c r="D20" s="8"/>
      <c r="E20" s="8"/>
      <c r="F20" s="17"/>
      <c r="G20" s="8"/>
      <c r="H20" s="17"/>
      <c r="I20" s="8"/>
      <c r="J20" s="29"/>
      <c r="K20" s="23"/>
    </row>
    <row r="21" spans="1:11" ht="15" thickBot="1" x14ac:dyDescent="0.35">
      <c r="A21" s="34"/>
      <c r="B21" s="35"/>
      <c r="C21" s="8"/>
      <c r="D21" s="8"/>
      <c r="E21" s="8"/>
      <c r="F21" s="173" t="s">
        <v>12</v>
      </c>
      <c r="G21" s="8"/>
      <c r="H21" s="174" t="s">
        <v>13</v>
      </c>
      <c r="I21" s="175"/>
      <c r="J21" s="176"/>
      <c r="K21" s="41"/>
    </row>
    <row r="22" spans="1:11" ht="15" thickBot="1" x14ac:dyDescent="0.35">
      <c r="A22" s="42" t="s">
        <v>14</v>
      </c>
      <c r="B22" s="43"/>
      <c r="C22" s="44"/>
      <c r="D22" s="45" t="s">
        <v>15</v>
      </c>
      <c r="E22" s="46" t="s">
        <v>16</v>
      </c>
      <c r="F22" s="47" t="s">
        <v>17</v>
      </c>
      <c r="G22" s="46" t="s">
        <v>18</v>
      </c>
      <c r="H22" s="48" t="s">
        <v>17</v>
      </c>
      <c r="I22" s="49"/>
      <c r="J22" s="50"/>
      <c r="K22" s="23"/>
    </row>
    <row r="23" spans="1:11" x14ac:dyDescent="0.3">
      <c r="A23" s="240" t="s">
        <v>19</v>
      </c>
      <c r="B23" s="241"/>
      <c r="C23" s="242"/>
      <c r="D23" s="51" t="s">
        <v>7</v>
      </c>
      <c r="E23" s="52" t="s">
        <v>20</v>
      </c>
      <c r="F23" s="53"/>
      <c r="G23" s="54">
        <v>13</v>
      </c>
      <c r="H23" s="55">
        <f>F23*G23</f>
        <v>0</v>
      </c>
      <c r="I23" s="49"/>
      <c r="J23" s="56"/>
      <c r="K23" s="57"/>
    </row>
    <row r="24" spans="1:11" ht="16.2" x14ac:dyDescent="0.3">
      <c r="A24" s="208" t="s">
        <v>67</v>
      </c>
      <c r="B24" s="209"/>
      <c r="C24" s="209"/>
      <c r="D24" s="58" t="s">
        <v>22</v>
      </c>
      <c r="E24" s="59"/>
      <c r="F24" s="60"/>
      <c r="G24" s="75">
        <v>8076.8</v>
      </c>
      <c r="H24" s="55">
        <f t="shared" ref="H24:H32" si="0">F24*G24</f>
        <v>0</v>
      </c>
      <c r="I24" s="49"/>
      <c r="J24" s="56"/>
      <c r="K24" s="57"/>
    </row>
    <row r="25" spans="1:11" x14ac:dyDescent="0.3">
      <c r="A25" s="243" t="s">
        <v>60</v>
      </c>
      <c r="B25" s="244"/>
      <c r="C25" s="245"/>
      <c r="D25" s="119" t="s">
        <v>10</v>
      </c>
      <c r="E25" s="188" t="s">
        <v>61</v>
      </c>
      <c r="F25" s="177"/>
      <c r="G25" s="187">
        <v>12800</v>
      </c>
      <c r="H25" s="55">
        <f t="shared" si="0"/>
        <v>0</v>
      </c>
      <c r="I25" s="49"/>
      <c r="J25" s="56"/>
      <c r="K25" s="57"/>
    </row>
    <row r="26" spans="1:11" ht="47.25" customHeight="1" x14ac:dyDescent="0.3">
      <c r="A26" s="247" t="s">
        <v>69</v>
      </c>
      <c r="B26" s="248"/>
      <c r="C26" s="249"/>
      <c r="D26" s="192" t="s">
        <v>22</v>
      </c>
      <c r="E26" s="189" t="s">
        <v>62</v>
      </c>
      <c r="F26" s="190"/>
      <c r="G26" s="194">
        <v>12700</v>
      </c>
      <c r="H26" s="193">
        <f t="shared" si="0"/>
        <v>0</v>
      </c>
      <c r="I26" s="49"/>
      <c r="J26" s="56"/>
      <c r="K26" s="57"/>
    </row>
    <row r="27" spans="1:11" ht="16.2" x14ac:dyDescent="0.3">
      <c r="A27" s="223" t="s">
        <v>23</v>
      </c>
      <c r="B27" s="224"/>
      <c r="C27" s="246"/>
      <c r="D27" s="61" t="s">
        <v>22</v>
      </c>
      <c r="E27" s="62" t="s">
        <v>24</v>
      </c>
      <c r="F27" s="63"/>
      <c r="G27" s="55">
        <f>G29-G26+G30</f>
        <v>18532</v>
      </c>
      <c r="H27" s="55">
        <f t="shared" si="0"/>
        <v>0</v>
      </c>
      <c r="I27" s="49"/>
      <c r="J27" s="56"/>
      <c r="K27" s="64"/>
    </row>
    <row r="28" spans="1:11" ht="30" customHeight="1" x14ac:dyDescent="0.3">
      <c r="A28" s="210" t="s">
        <v>63</v>
      </c>
      <c r="B28" s="211"/>
      <c r="C28" s="212"/>
      <c r="D28" s="65" t="s">
        <v>22</v>
      </c>
      <c r="E28" s="66" t="s">
        <v>20</v>
      </c>
      <c r="F28" s="67"/>
      <c r="G28" s="68">
        <v>120</v>
      </c>
      <c r="H28" s="193">
        <f t="shared" si="0"/>
        <v>0</v>
      </c>
      <c r="I28" s="49"/>
      <c r="J28" s="69"/>
      <c r="K28" s="64"/>
    </row>
    <row r="29" spans="1:11" ht="16.2" x14ac:dyDescent="0.3">
      <c r="A29" s="70" t="s">
        <v>25</v>
      </c>
      <c r="B29" s="71"/>
      <c r="C29" s="71"/>
      <c r="D29" s="72" t="s">
        <v>26</v>
      </c>
      <c r="E29" s="73" t="s">
        <v>20</v>
      </c>
      <c r="F29" s="74"/>
      <c r="G29" s="75">
        <f>B18+B19</f>
        <v>15616</v>
      </c>
      <c r="H29" s="55">
        <f t="shared" si="0"/>
        <v>0</v>
      </c>
      <c r="I29" s="49"/>
      <c r="J29" s="56"/>
      <c r="K29" s="64"/>
    </row>
    <row r="30" spans="1:11" ht="16.2" x14ac:dyDescent="0.3">
      <c r="A30" s="250" t="s">
        <v>64</v>
      </c>
      <c r="B30" s="251"/>
      <c r="C30" s="252"/>
      <c r="D30" s="72" t="s">
        <v>26</v>
      </c>
      <c r="E30" s="73" t="s">
        <v>20</v>
      </c>
      <c r="F30" s="118"/>
      <c r="G30" s="75">
        <f>B18</f>
        <v>15616</v>
      </c>
      <c r="H30" s="55">
        <f t="shared" si="0"/>
        <v>0</v>
      </c>
      <c r="I30" s="49"/>
      <c r="J30" s="56"/>
      <c r="K30" s="64"/>
    </row>
    <row r="31" spans="1:11" ht="47.25" customHeight="1" x14ac:dyDescent="0.3">
      <c r="A31" s="229" t="s">
        <v>74</v>
      </c>
      <c r="B31" s="230"/>
      <c r="C31" s="231"/>
      <c r="D31" s="119" t="s">
        <v>7</v>
      </c>
      <c r="E31" s="179"/>
      <c r="F31" s="118"/>
      <c r="G31" s="180">
        <f>B16*2</f>
        <v>4880</v>
      </c>
      <c r="H31" s="55">
        <f t="shared" si="0"/>
        <v>0</v>
      </c>
      <c r="I31" s="49"/>
      <c r="J31" s="56"/>
      <c r="K31" s="64"/>
    </row>
    <row r="32" spans="1:11" x14ac:dyDescent="0.3">
      <c r="A32" s="213" t="s">
        <v>37</v>
      </c>
      <c r="B32" s="214"/>
      <c r="C32" s="253"/>
      <c r="D32" s="119" t="s">
        <v>7</v>
      </c>
      <c r="E32" s="76"/>
      <c r="F32" s="178"/>
      <c r="G32" s="181">
        <f xml:space="preserve"> B16+2*B17</f>
        <v>2452.8000000000002</v>
      </c>
      <c r="H32" s="55">
        <f t="shared" si="0"/>
        <v>0</v>
      </c>
      <c r="I32" s="49"/>
      <c r="J32" s="56"/>
      <c r="K32" s="64"/>
    </row>
    <row r="33" spans="1:13" ht="15" thickBot="1" x14ac:dyDescent="0.35">
      <c r="A33" s="182"/>
      <c r="B33" s="183"/>
      <c r="C33" s="183"/>
      <c r="D33" s="183"/>
      <c r="E33" s="184"/>
      <c r="F33" s="184"/>
      <c r="G33" s="185" t="s">
        <v>27</v>
      </c>
      <c r="H33" s="186">
        <f>SUM(H23:H32)</f>
        <v>0</v>
      </c>
      <c r="I33" s="77"/>
      <c r="J33" s="78"/>
      <c r="K33" s="79"/>
    </row>
    <row r="34" spans="1:13" ht="16.8" thickBot="1" x14ac:dyDescent="0.35">
      <c r="A34" s="80"/>
      <c r="B34" s="81"/>
      <c r="C34" s="81"/>
      <c r="D34" s="81"/>
      <c r="E34" s="82"/>
      <c r="F34" s="77"/>
      <c r="G34" s="77"/>
      <c r="H34" s="77"/>
      <c r="I34" s="77"/>
      <c r="J34" s="78" t="s">
        <v>28</v>
      </c>
      <c r="K34" s="83" t="s">
        <v>29</v>
      </c>
    </row>
    <row r="35" spans="1:13" ht="15" thickBot="1" x14ac:dyDescent="0.35">
      <c r="A35" s="80"/>
      <c r="B35" s="81"/>
      <c r="C35" s="81"/>
      <c r="D35" s="81"/>
      <c r="E35" s="77"/>
      <c r="F35" s="77"/>
      <c r="G35" s="77"/>
      <c r="H35" s="77" t="s">
        <v>30</v>
      </c>
      <c r="I35" s="84" t="s">
        <v>17</v>
      </c>
      <c r="J35" s="85">
        <f>H33*0.2</f>
        <v>0</v>
      </c>
      <c r="K35" s="86">
        <f>H33*1.2</f>
        <v>0</v>
      </c>
    </row>
    <row r="36" spans="1:13" ht="15" thickBot="1" x14ac:dyDescent="0.35">
      <c r="A36" s="87"/>
      <c r="B36" s="88"/>
      <c r="C36" s="88"/>
      <c r="D36" s="88"/>
      <c r="E36" s="88"/>
      <c r="F36" s="89"/>
      <c r="G36" s="90"/>
      <c r="H36" s="90"/>
      <c r="I36" s="91"/>
      <c r="J36" s="92"/>
      <c r="K36" s="93"/>
    </row>
    <row r="37" spans="1:13" ht="15" customHeight="1" thickBot="1" x14ac:dyDescent="0.35">
      <c r="A37" s="94"/>
      <c r="B37" s="95"/>
      <c r="C37" s="95"/>
      <c r="D37" s="95"/>
      <c r="E37" s="95"/>
      <c r="F37" s="96"/>
      <c r="G37" s="97"/>
      <c r="H37" s="98"/>
      <c r="I37" s="99"/>
      <c r="J37" s="100"/>
      <c r="K37" s="101"/>
    </row>
    <row r="38" spans="1:13" x14ac:dyDescent="0.3">
      <c r="A38" s="102" t="s">
        <v>31</v>
      </c>
      <c r="B38" s="103"/>
      <c r="C38" s="103"/>
      <c r="D38" s="103"/>
      <c r="E38" s="103"/>
      <c r="F38" s="103"/>
      <c r="G38" s="104"/>
      <c r="H38" s="104"/>
      <c r="I38" s="105"/>
      <c r="J38" s="104"/>
      <c r="K38" s="104"/>
      <c r="L38" s="106"/>
      <c r="M38" s="106"/>
    </row>
    <row r="39" spans="1:13" x14ac:dyDescent="0.3">
      <c r="A39" s="107" t="s">
        <v>32</v>
      </c>
      <c r="B39" s="108"/>
      <c r="C39" s="108"/>
      <c r="D39" s="108"/>
      <c r="E39" s="108"/>
      <c r="F39" s="108"/>
      <c r="G39" s="109"/>
      <c r="H39" s="109"/>
      <c r="I39" s="110"/>
      <c r="J39" s="111"/>
      <c r="K39" s="112"/>
      <c r="L39" s="106"/>
      <c r="M39" s="106"/>
    </row>
    <row r="40" spans="1:13" ht="15" customHeight="1" x14ac:dyDescent="0.3">
      <c r="A40" s="206" t="s">
        <v>33</v>
      </c>
      <c r="B40" s="206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</row>
    <row r="41" spans="1:13" x14ac:dyDescent="0.3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</row>
    <row r="42" spans="1:13" x14ac:dyDescent="0.3">
      <c r="F42" s="3"/>
      <c r="H42" s="3"/>
      <c r="J42" s="3"/>
      <c r="K42" s="3"/>
    </row>
    <row r="43" spans="1:13" x14ac:dyDescent="0.3">
      <c r="A43" s="113"/>
      <c r="B43" s="113"/>
      <c r="C43" s="114"/>
      <c r="D43" s="115"/>
      <c r="E43" s="115"/>
      <c r="F43" s="115"/>
      <c r="G43" s="116" t="s">
        <v>34</v>
      </c>
      <c r="H43" s="116"/>
      <c r="I43" s="116"/>
      <c r="J43" s="3"/>
      <c r="K43" s="3"/>
    </row>
    <row r="44" spans="1:13" x14ac:dyDescent="0.3">
      <c r="A44" s="207" t="s">
        <v>35</v>
      </c>
      <c r="B44" s="207"/>
      <c r="C44" s="207"/>
      <c r="D44" s="117"/>
      <c r="E44" s="117"/>
      <c r="F44" s="114"/>
      <c r="G44" s="116" t="s">
        <v>36</v>
      </c>
      <c r="H44" s="116"/>
      <c r="I44" s="116"/>
      <c r="J44" s="3"/>
      <c r="K44" s="3"/>
    </row>
  </sheetData>
  <mergeCells count="15">
    <mergeCell ref="A44:C44"/>
    <mergeCell ref="A11:D11"/>
    <mergeCell ref="A14:C14"/>
    <mergeCell ref="D13:G13"/>
    <mergeCell ref="B4:F4"/>
    <mergeCell ref="A23:C23"/>
    <mergeCell ref="A25:C25"/>
    <mergeCell ref="A27:C27"/>
    <mergeCell ref="A24:C24"/>
    <mergeCell ref="A26:C26"/>
    <mergeCell ref="A28:C28"/>
    <mergeCell ref="A30:C30"/>
    <mergeCell ref="A31:C31"/>
    <mergeCell ref="A32:C32"/>
    <mergeCell ref="A40:M40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5"/>
  <sheetViews>
    <sheetView workbookViewId="0">
      <selection activeCell="G7" sqref="G7"/>
    </sheetView>
  </sheetViews>
  <sheetFormatPr defaultRowHeight="14.4" x14ac:dyDescent="0.3"/>
  <cols>
    <col min="1" max="1" width="3.6640625" customWidth="1"/>
    <col min="2" max="2" width="4.33203125" customWidth="1"/>
    <col min="3" max="3" width="11.33203125" customWidth="1"/>
    <col min="4" max="4" width="6.33203125" customWidth="1"/>
    <col min="5" max="5" width="27" customWidth="1"/>
    <col min="6" max="8" width="11.33203125" customWidth="1"/>
    <col min="9" max="9" width="15.5546875" customWidth="1"/>
    <col min="10" max="10" width="16.88671875" customWidth="1"/>
    <col min="11" max="11" width="12.33203125" customWidth="1"/>
  </cols>
  <sheetData>
    <row r="1" spans="1:13" x14ac:dyDescent="0.3">
      <c r="B1" s="255" t="s">
        <v>72</v>
      </c>
      <c r="C1" s="255"/>
      <c r="D1" s="255"/>
      <c r="E1" s="255"/>
      <c r="F1" s="255"/>
      <c r="G1" s="255"/>
      <c r="H1" s="255"/>
      <c r="I1" s="255"/>
      <c r="J1" s="255"/>
    </row>
    <row r="2" spans="1:13" x14ac:dyDescent="0.3">
      <c r="B2" s="235" t="s">
        <v>73</v>
      </c>
      <c r="C2" s="235"/>
      <c r="D2" s="235"/>
      <c r="E2" s="235"/>
      <c r="F2" s="235"/>
      <c r="G2" s="235"/>
      <c r="H2" s="125"/>
      <c r="I2" s="125"/>
    </row>
    <row r="3" spans="1:13" ht="15" thickBot="1" x14ac:dyDescent="0.35">
      <c r="B3" s="254"/>
      <c r="C3" s="254"/>
      <c r="D3" s="254"/>
      <c r="E3" s="254"/>
      <c r="F3" s="254"/>
      <c r="G3" s="254"/>
      <c r="H3" s="254"/>
      <c r="I3" s="254"/>
    </row>
    <row r="4" spans="1:13" ht="32.4" customHeight="1" thickBot="1" x14ac:dyDescent="0.35">
      <c r="B4" s="120" t="s">
        <v>38</v>
      </c>
      <c r="C4" s="121" t="s">
        <v>39</v>
      </c>
      <c r="D4" s="121" t="s">
        <v>40</v>
      </c>
      <c r="E4" s="121" t="s">
        <v>47</v>
      </c>
      <c r="F4" s="122" t="s">
        <v>42</v>
      </c>
      <c r="G4" s="122" t="s">
        <v>41</v>
      </c>
      <c r="H4" s="123" t="s">
        <v>43</v>
      </c>
      <c r="I4" s="124" t="s">
        <v>44</v>
      </c>
      <c r="J4" s="124" t="s">
        <v>45</v>
      </c>
    </row>
    <row r="5" spans="1:13" x14ac:dyDescent="0.3">
      <c r="B5" s="143">
        <v>1</v>
      </c>
      <c r="C5" s="144" t="s">
        <v>51</v>
      </c>
      <c r="D5" s="152" t="s">
        <v>53</v>
      </c>
      <c r="E5" s="145" t="s">
        <v>54</v>
      </c>
      <c r="F5" s="146">
        <v>2.9129999999999998</v>
      </c>
      <c r="G5" s="146">
        <v>5.9130000000000003</v>
      </c>
      <c r="H5" s="151">
        <v>3</v>
      </c>
      <c r="I5" s="199">
        <f>'2845'!H31</f>
        <v>0</v>
      </c>
      <c r="J5" s="204">
        <f t="shared" ref="J5:J6" si="0">I5*1.2</f>
        <v>0</v>
      </c>
      <c r="K5" s="141"/>
    </row>
    <row r="6" spans="1:13" ht="15" thickBot="1" x14ac:dyDescent="0.35">
      <c r="B6" s="139">
        <v>2</v>
      </c>
      <c r="C6" s="140" t="s">
        <v>52</v>
      </c>
      <c r="D6" s="147" t="s">
        <v>53</v>
      </c>
      <c r="E6" s="148" t="s">
        <v>55</v>
      </c>
      <c r="F6" s="142">
        <v>5.2960000000000003</v>
      </c>
      <c r="G6" s="142">
        <v>7.7359999999999998</v>
      </c>
      <c r="H6" s="172">
        <f>G6-F6</f>
        <v>2.4399999999999995</v>
      </c>
      <c r="I6" s="200">
        <f>'2842'!H33</f>
        <v>0</v>
      </c>
      <c r="J6" s="202">
        <f t="shared" si="0"/>
        <v>0</v>
      </c>
      <c r="K6" s="141"/>
    </row>
    <row r="7" spans="1:13" ht="15" thickBot="1" x14ac:dyDescent="0.35">
      <c r="A7" s="37"/>
      <c r="B7" s="164"/>
      <c r="C7" s="164"/>
      <c r="D7" s="165"/>
      <c r="E7" s="149"/>
      <c r="F7" s="170"/>
      <c r="G7" s="171" t="s">
        <v>46</v>
      </c>
      <c r="H7" s="197">
        <f>SUM(H5:H6)</f>
        <v>5.4399999999999995</v>
      </c>
      <c r="I7" s="201">
        <f>SUM(I5:I6)</f>
        <v>0</v>
      </c>
      <c r="J7" s="201">
        <f>SUM(J5:J6)</f>
        <v>0</v>
      </c>
      <c r="K7" s="150"/>
    </row>
    <row r="8" spans="1:13" x14ac:dyDescent="0.3">
      <c r="A8" s="37"/>
      <c r="B8" s="163"/>
      <c r="C8" s="163"/>
      <c r="D8" s="37"/>
      <c r="E8" s="163"/>
      <c r="F8" s="167"/>
      <c r="G8" s="164"/>
      <c r="H8" s="149"/>
      <c r="I8" s="149"/>
      <c r="J8" s="198"/>
    </row>
    <row r="9" spans="1:13" x14ac:dyDescent="0.3">
      <c r="B9" s="163"/>
      <c r="C9" s="163"/>
      <c r="D9" s="37"/>
      <c r="E9" s="163"/>
      <c r="F9" s="166"/>
      <c r="G9" s="163"/>
      <c r="H9" s="37"/>
      <c r="I9" s="37"/>
      <c r="J9" s="37"/>
    </row>
    <row r="10" spans="1:13" x14ac:dyDescent="0.3">
      <c r="A10" s="37"/>
      <c r="B10" s="163"/>
      <c r="C10" s="163"/>
      <c r="D10" s="37"/>
      <c r="E10" s="166"/>
      <c r="F10" s="166"/>
      <c r="G10" s="166"/>
      <c r="H10" s="37"/>
      <c r="I10" s="37"/>
      <c r="J10" s="37"/>
      <c r="M10" s="203"/>
    </row>
    <row r="11" spans="1:13" x14ac:dyDescent="0.3">
      <c r="A11" s="37"/>
      <c r="B11" s="163"/>
      <c r="C11" s="163"/>
      <c r="D11" s="37"/>
      <c r="E11" s="166"/>
      <c r="F11" s="166"/>
      <c r="G11" s="166"/>
      <c r="H11" s="37"/>
      <c r="I11" s="37"/>
      <c r="J11" s="37"/>
      <c r="M11" s="195"/>
    </row>
    <row r="12" spans="1:13" x14ac:dyDescent="0.3">
      <c r="B12" s="163"/>
      <c r="C12" s="163"/>
      <c r="D12" s="37"/>
      <c r="E12" s="163"/>
      <c r="F12" s="166"/>
      <c r="G12" s="163"/>
      <c r="H12" s="37"/>
      <c r="I12" s="37"/>
      <c r="J12" s="37"/>
      <c r="M12" s="196"/>
    </row>
    <row r="13" spans="1:13" x14ac:dyDescent="0.3">
      <c r="B13" s="163"/>
      <c r="C13" s="163"/>
      <c r="D13" s="37"/>
      <c r="E13" s="166"/>
      <c r="F13" s="163"/>
      <c r="G13" s="163"/>
      <c r="H13" s="37"/>
      <c r="I13" s="37"/>
      <c r="J13" s="37"/>
    </row>
    <row r="14" spans="1:13" x14ac:dyDescent="0.3">
      <c r="B14" s="37"/>
      <c r="C14" s="37"/>
      <c r="D14" s="37"/>
      <c r="E14" s="37"/>
      <c r="F14" s="37"/>
      <c r="G14" s="167"/>
      <c r="H14" s="166"/>
      <c r="I14" s="168"/>
      <c r="J14" s="168"/>
      <c r="K14" s="37"/>
    </row>
    <row r="15" spans="1:13" x14ac:dyDescent="0.3">
      <c r="G15" s="37"/>
      <c r="H15" s="37"/>
      <c r="I15" s="37"/>
      <c r="J15" s="37"/>
    </row>
  </sheetData>
  <mergeCells count="3">
    <mergeCell ref="B3:I3"/>
    <mergeCell ref="B2:G2"/>
    <mergeCell ref="B1:J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2845</vt:lpstr>
      <vt:lpstr>2842</vt:lpstr>
      <vt:lpstr>RA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Barlová</dc:creator>
  <cp:lastModifiedBy>Debnárová Monika</cp:lastModifiedBy>
  <cp:lastPrinted>2021-02-04T09:53:32Z</cp:lastPrinted>
  <dcterms:created xsi:type="dcterms:W3CDTF">2018-05-11T08:20:24Z</dcterms:created>
  <dcterms:modified xsi:type="dcterms:W3CDTF">2021-04-19T10:16:22Z</dcterms:modified>
</cp:coreProperties>
</file>