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35" activeTab="2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<sst xmlns="http://schemas.openxmlformats.org/spreadsheetml/2006/main" count="374" uniqueCount="206">
  <si>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</si>
  <si>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</si>
  <si>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</si>
  <si>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</si>
  <si>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</si>
  <si>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</si>
  <si>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</si>
  <si>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</si>
  <si>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</si>
  <si>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</si>
  <si>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</si>
  <si>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</si>
  <si>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</si>
  <si>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</si>
  <si>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</si>
  <si>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</si>
  <si>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</si>
  <si>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</si>
  <si>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</si>
  <si>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</si>
  <si>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</si>
  <si>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</si>
  <si>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</si>
  <si>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</si>
  <si>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</si>
  <si>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</si>
  <si>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</si>
  <si>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</si>
  <si>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</si>
  <si>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</si>
  <si>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</si>
  <si>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</si>
  <si>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</si>
  <si>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</si>
  <si>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</si>
  <si>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</si>
  <si>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</si>
  <si>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</si>
  <si>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</si>
  <si>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</si>
  <si>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</si>
  <si>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</si>
  <si>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</si>
  <si>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</si>
  <si>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</si>
  <si>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</si>
  <si>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</si>
  <si>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</si>
  <si>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</si>
  <si>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</si>
  <si>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</si>
  <si>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</si>
  <si>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</si>
  <si>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</si>
  <si>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</si>
  <si>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</si>
  <si>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</si>
  <si>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</si>
  <si>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</si>
  <si>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</si>
  <si>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</si>
  <si>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</si>
  <si>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</si>
  <si>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</si>
  <si>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</si>
  <si>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</si>
  <si>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</si>
  <si>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</si>
  <si>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</si>
  <si>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</si>
  <si>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</si>
  <si>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</si>
  <si>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</si>
  <si>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</si>
  <si>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</si>
  <si>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</si>
  <si>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</si>
  <si>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</si>
  <si>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</si>
  <si>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</si>
  <si>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</si>
  <si>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</si>
  <si>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</si>
  <si>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</si>
  <si>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</si>
  <si>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</si>
  <si>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</si>
  <si>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611/1</t>
  </si>
  <si>
    <t xml:space="preserve"> 611/11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</si>
  <si>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</si>
  <si>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</si>
  <si>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</si>
  <si>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</si>
  <si>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</si>
  <si>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</si>
  <si>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</si>
  <si>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</si>
  <si>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</si>
  <si>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</si>
  <si>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</si>
  <si>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</si>
  <si>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</si>
  <si>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</si>
  <si>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</si>
  <si>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</si>
  <si>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</si>
  <si>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</si>
  <si>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</si>
  <si>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</si>
  <si>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Vnútorné vysprávky </t>
  </si>
  <si>
    <t xml:space="preserve"> 784452276</t>
  </si>
  <si>
    <t>Maľby z maliar. zmesí tekutých Primalex jednofar. dvojnás. výš. do 3,80 m-sadrokarton</t>
  </si>
  <si>
    <t xml:space="preserve"> 612425931</t>
  </si>
  <si>
    <t>Omietka vápenná vnútorného ostenia okenného alebo dverného štuková</t>
  </si>
  <si>
    <t xml:space="preserve"> 611/32</t>
  </si>
  <si>
    <t xml:space="preserve"> 611/33</t>
  </si>
  <si>
    <t>Montáž plastových výrobkov ISO páskami</t>
  </si>
  <si>
    <t>D - PVC príslušenstvo - APU lišty</t>
  </si>
  <si>
    <t xml:space="preserve"> 611/34</t>
  </si>
  <si>
    <t xml:space="preserve"> 611/36</t>
  </si>
  <si>
    <t>Demontáž starých okien a dverí</t>
  </si>
  <si>
    <t>Odvoz starých okien a dverí</t>
  </si>
  <si>
    <t xml:space="preserve">D - Vonkajší parapet 180 mm biely </t>
  </si>
  <si>
    <t>Montáž vonkajších a vnútorných parapetov</t>
  </si>
  <si>
    <t xml:space="preserve"> 766/8</t>
  </si>
  <si>
    <t>Dátum: 15.04.2021</t>
  </si>
  <si>
    <t>Presun hmôt pre opravy a údržbu doterajších objektov výšky do 12 m</t>
  </si>
  <si>
    <t>D - Vnútorný parapet biely š. 200 mm</t>
  </si>
  <si>
    <t xml:space="preserve"> 611/6</t>
  </si>
  <si>
    <t xml:space="preserve"> 611/7</t>
  </si>
  <si>
    <t xml:space="preserve"> 611/8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</si>
  <si>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</si>
  <si>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</si>
  <si>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</si>
  <si>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</si>
  <si>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 xml:space="preserve"> 612421637</t>
  </si>
  <si>
    <t>Vnútorná omietka vápenná alebo vápennocementová v podlaží a v schodisku stien štuková</t>
  </si>
  <si>
    <t>D - Vnútorný parapet biely š. 250 mm</t>
  </si>
  <si>
    <t>ZVISLÉ KONŠTRUKCIE</t>
  </si>
  <si>
    <t xml:space="preserve"> 11/A 1</t>
  </si>
  <si>
    <t xml:space="preserve"> 317166167</t>
  </si>
  <si>
    <t>kus</t>
  </si>
  <si>
    <t>VODOROVNÉ KONŠTRUKCIE</t>
  </si>
  <si>
    <t>m3</t>
  </si>
  <si>
    <t xml:space="preserve"> 417321414</t>
  </si>
  <si>
    <t>Betón stužujúcich pásov a vencov železový tr. C 20/25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</si>
  <si>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</si>
  <si>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</si>
  <si>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</si>
  <si>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</si>
  <si>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417361221</t>
  </si>
  <si>
    <t>Výstuž stužujúcich pásov a vencov z betonárskej ocele 10216</t>
  </si>
  <si>
    <t xml:space="preserve"> 417361821</t>
  </si>
  <si>
    <t>Výstuž stužujúcich pásov a vencov z betonárskej ocele 10505</t>
  </si>
  <si>
    <t xml:space="preserve"> 941942001</t>
  </si>
  <si>
    <t>Montáž lešenia rámového systémového (napr. typ Layher, Sprint) s podlahami šírky do 0,75 m a výšky do 10 m</t>
  </si>
  <si>
    <t xml:space="preserve"> 941942902</t>
  </si>
  <si>
    <t>Príplatok za prvý a každý ďalší mesic použitia lešenia šírky do 0,75 m, výšky do 10m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</si>
  <si>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</si>
  <si>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</si>
  <si>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</si>
  <si>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952901111</t>
  </si>
  <si>
    <t>Vyčistenie budov pri výške podlaží do 4m</t>
  </si>
  <si>
    <t xml:space="preserve"> 978059531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</si>
  <si>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</si>
  <si>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</si>
  <si>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</si>
  <si>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</si>
  <si>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</si>
  <si>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</si>
  <si>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</si>
  <si>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</si>
  <si>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</si>
  <si>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Vybúranie sklenených stien z copilitu nad 2 m2,  -0,06800t</t>
  </si>
  <si>
    <t xml:space="preserve"> 978059511</t>
  </si>
  <si>
    <t>Demontáž oceľových rámov</t>
  </si>
  <si>
    <t>Poplatok za skladovanie - betón, tehly, dlaždice (17 01 ), sklo (17 02), ostatné</t>
  </si>
  <si>
    <t>D+M - Ytong Prekladový trámec 2500 x 124 x 125 mm</t>
  </si>
  <si>
    <t xml:space="preserve"> 311272104</t>
  </si>
  <si>
    <t>Murivo nosné z tvárnic YTONG na MC-5 a tenkovrst.,maltu YTONG hr.240 P2-500</t>
  </si>
  <si>
    <t>M3</t>
  </si>
  <si>
    <t>D - Plastová presklenná stena 2400x2100 mm,zasklenie izol.trojsklom - ozn. 1e</t>
  </si>
  <si>
    <t>D - Plastová presklenná stena 3600x2100 mm,zasklenie izol.trojsklom - ozn. 2e</t>
  </si>
  <si>
    <t>D - Plastová presklenná stena 2400x2400 mm,zasklenie izol.trojsklom - ozn. 3e</t>
  </si>
  <si>
    <t>D - Plastová presklenná stena 3600x2400 mm,zasklenie izol.trojsklom - ozn. 4e</t>
  </si>
  <si>
    <t>D - Plastová presklenná stena 3600x2900 mm,zasklenie izol.trojsklom - ozn. 5e</t>
  </si>
  <si>
    <t>D - Plastové okno pevné 1100x900 mm,zasklenie izol.trojsklom, bezpečnostné sklo - ozn. 6e</t>
  </si>
  <si>
    <t>D - Plastová presklenná stena 2400x2400 mm,zasklenie izol.trojsklom - ozn. 7e</t>
  </si>
  <si>
    <t>D - Plastová presklenná stena 3600x2100 mm,zasklenie izol.trojsklom - ozn. 8e</t>
  </si>
  <si>
    <t>D - Plastová presklenná stena 2400x2100 mm,zasklenie izol.trojsklom - ozn. 9e</t>
  </si>
  <si>
    <t>D - Plastová presklenná stena 2400x2400 mm,zasklenie izol.trojsklom - ozn. 10e</t>
  </si>
  <si>
    <t>D - Plastová presklenná stena 3600x2900 mm,zasklenie izol.trojsklom - ozn. 11e</t>
  </si>
  <si>
    <t>D - Plastová presklenná stena 3600x2400 mm,zasklenie izol.trojsklom - ozn. 12e</t>
  </si>
  <si>
    <t>D - Plastová presklenná stena 2400x2400 mm,zasklenie izol.trojsklom - ozn. 13e</t>
  </si>
  <si>
    <t>D - Plastová presklenná stena 2400x2400 mm,zasklenie izol.trojsklom - ozn. 14e</t>
  </si>
  <si>
    <t>D - Plastové okno dvojdielne 1200x2400 mm,zasklenie izol.trojsklom - ozn. 15e</t>
  </si>
  <si>
    <t>D - Plastové okno dvojdielne 1500x2400 mm,zasklenie izol.trojsklom - ozn. 16e</t>
  </si>
  <si>
    <t>D - Plastová presklenná stena 5900x2400 mm,zasklenie izol.trojsklom - ozn. 17e</t>
  </si>
  <si>
    <t>D - Plastové dvere  jednokrídlové pravé s nadsvetlíkom 1200x3000 mm, zasklenie izol.trojsklom - ozn. D2</t>
  </si>
  <si>
    <t>D - Plastové dvere  jednokrídlové ľavé s nadsvetlíkom 1200x3100 mm, zasklenie izol.trojsklom - ozn. D1</t>
  </si>
  <si>
    <t>D - Plastová stena s nadsvetlíkom3900x3100 mm, zasklenie izol.trojsklom - ozn. D3</t>
  </si>
  <si>
    <t>D - Plastové dvere dvojkrídlové pravé s nadsvetlíkom 1200x2900 mm, zasklenie izol.trojsklom - ozn. D5</t>
  </si>
  <si>
    <t>D - Plastové dvere dvojkrídlové ľavé s nadsvetlíkom 1200x2900 mm, zasklenie izol.trojsklom - ozn. D4</t>
  </si>
  <si>
    <t>D - Plastová presklenná stena (námiesto kopilitovej steny) 14000x2280 mm, zasklenie izol.trojsklom (v časti terasy dvojsklom) - ozn. K1</t>
  </si>
  <si>
    <t>D - Vonkajší parapet biely š. 220 mm</t>
  </si>
  <si>
    <t>Stavba MŠ Cottbuska 34, Košice - výmena okien a dverí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</si>
</sst>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\ ###\ ##0.00"/>
    <numFmt numFmtId="175" formatCode="###\ ###\ ##0.0000"/>
    <numFmt numFmtId="176" formatCode="###\ ###\ ##0.000"/>
    <numFmt numFmtId="177" formatCode="0.0000"/>
    <numFmt numFmtId="178" formatCode="#,##0.000"/>
    <numFmt numFmtId="179" formatCode="0.000"/>
    <numFmt numFmtId="180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18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174" fontId="4" fillId="0" borderId="33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4" fillId="0" borderId="37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4" fontId="4" fillId="0" borderId="42" xfId="0" applyNumberFormat="1" applyFont="1" applyBorder="1" applyAlignment="1">
      <alignment/>
    </xf>
    <xf numFmtId="174" fontId="4" fillId="0" borderId="43" xfId="0" applyNumberFormat="1" applyFont="1" applyBorder="1" applyAlignment="1">
      <alignment/>
    </xf>
    <xf numFmtId="174" fontId="3" fillId="0" borderId="44" xfId="0" applyNumberFormat="1" applyFont="1" applyBorder="1" applyAlignment="1">
      <alignment/>
    </xf>
    <xf numFmtId="174" fontId="3" fillId="0" borderId="45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4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4" fontId="1" fillId="0" borderId="5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53" xfId="0" applyNumberFormat="1" applyFont="1" applyBorder="1" applyAlignment="1">
      <alignment/>
    </xf>
    <xf numFmtId="174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4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4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4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4" fillId="0" borderId="65" xfId="0" applyNumberFormat="1" applyFont="1" applyBorder="1" applyAlignment="1">
      <alignment/>
    </xf>
    <xf numFmtId="175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4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6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17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6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_List1" xfId="45"/>
    <cellStyle name="Percent" xfId="46"/>
    <cellStyle name="Poznámka" xfId="47"/>
    <cellStyle name="Prepojená bunka" xfId="48"/>
    <cellStyle name="Spolu" xfId="49"/>
    <cellStyle name="Style 1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E15" sqref="AE1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205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105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106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44301</v>
      </c>
    </row>
    <row r="6" spans="1:10" ht="18" customHeight="1" thickTop="1">
      <c r="A6" s="13"/>
      <c r="B6" s="30" t="s">
        <v>104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01'!B16</f>
        <v>0</v>
      </c>
      <c r="E16" s="57">
        <f>'Rekap SO 01'!C16</f>
        <v>0</v>
      </c>
      <c r="F16" s="58">
        <f>'Rekap SO 01'!D16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01'!B21</f>
        <v>0</v>
      </c>
      <c r="E17" s="43">
        <f>'Rekap SO 01'!C21</f>
        <v>0</v>
      </c>
      <c r="F17" s="45">
        <f>'Rekap SO 01'!D21</f>
        <v>0</v>
      </c>
      <c r="G17" s="36">
        <v>7</v>
      </c>
      <c r="H17" s="38" t="s">
        <v>20</v>
      </c>
      <c r="I17" s="77"/>
      <c r="J17" s="76">
        <f>'SO 01'!Z102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01'!K101)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01'!K101)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4"/>
  <sheetViews>
    <sheetView zoomScalePageLayoutView="0" workbookViewId="0" topLeftCell="A1">
      <selection activeCell="AC32" sqref="AC32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104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125</v>
      </c>
      <c r="E3" s="3"/>
      <c r="F3" s="3"/>
    </row>
    <row r="4" spans="1:6" ht="12.75">
      <c r="A4" s="5" t="s">
        <v>205</v>
      </c>
      <c r="B4" s="3"/>
      <c r="C4" s="3"/>
      <c r="D4" s="3"/>
      <c r="E4" s="3"/>
      <c r="F4" s="3"/>
    </row>
    <row r="5" spans="1:6" ht="12.75">
      <c r="A5" s="5" t="s">
        <v>105</v>
      </c>
      <c r="B5" s="3"/>
      <c r="C5" s="3"/>
      <c r="D5" s="3"/>
      <c r="E5" s="3"/>
      <c r="F5" s="3"/>
    </row>
    <row r="6" spans="1:6" ht="12.75">
      <c r="A6" s="5" t="s">
        <v>106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01'!G19</f>
        <v>0</v>
      </c>
      <c r="C11" s="98">
        <f>'SO 01'!M19</f>
        <v>0</v>
      </c>
      <c r="D11" s="98">
        <f>'SO 01'!I19</f>
        <v>0</v>
      </c>
      <c r="E11" s="99">
        <f>'SO 01'!P19</f>
        <v>16.56</v>
      </c>
      <c r="F11" s="99">
        <f>'SO 01'!S19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138</v>
      </c>
      <c r="B12" s="98">
        <f>'SO 01'!I24</f>
        <v>0</v>
      </c>
      <c r="C12" s="98">
        <f>'SO 01'!M24</f>
        <v>0</v>
      </c>
      <c r="D12" s="98">
        <f>'SO 01'!I24</f>
        <v>0</v>
      </c>
      <c r="E12" s="99">
        <f>'SO 01'!P24</f>
        <v>2.55</v>
      </c>
      <c r="F12" s="99">
        <f>'SO 01'!S24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142</v>
      </c>
      <c r="B13" s="98">
        <f>'SO 01'!I32</f>
        <v>0</v>
      </c>
      <c r="C13" s="98">
        <f>'SO 01'!M32</f>
        <v>0</v>
      </c>
      <c r="D13" s="98">
        <f>'SO 01'!I32</f>
        <v>0</v>
      </c>
      <c r="E13" s="99">
        <f>'SO 01'!P32</f>
        <v>6.46</v>
      </c>
      <c r="F13" s="99">
        <f>'SO 01'!S32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97" t="s">
        <v>50</v>
      </c>
      <c r="B14" s="98">
        <f>'SO 01'!G46</f>
        <v>0</v>
      </c>
      <c r="C14" s="98">
        <f>'SO 01'!M46</f>
        <v>0</v>
      </c>
      <c r="D14" s="98">
        <f>'SO 01'!I46</f>
        <v>0</v>
      </c>
      <c r="E14" s="99">
        <f>'SO 01'!P46</f>
        <v>1.74</v>
      </c>
      <c r="F14" s="99">
        <f>'SO 01'!S46</f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2.75">
      <c r="A15" s="97" t="s">
        <v>51</v>
      </c>
      <c r="B15" s="98">
        <f>'SO 01'!L50</f>
        <v>0</v>
      </c>
      <c r="C15" s="98">
        <f>'SO 01'!M50</f>
        <v>0</v>
      </c>
      <c r="D15" s="98">
        <f>'SO 01'!I50</f>
        <v>0</v>
      </c>
      <c r="E15" s="99">
        <f>'SO 01'!P50</f>
        <v>0</v>
      </c>
      <c r="F15" s="99">
        <f>'SO 01'!S50</f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2.75">
      <c r="A16" s="2" t="s">
        <v>48</v>
      </c>
      <c r="B16" s="100">
        <f>'SO 01'!I52</f>
        <v>0</v>
      </c>
      <c r="C16" s="100">
        <f>'SO 01'!M52</f>
        <v>0</v>
      </c>
      <c r="D16" s="100">
        <f>'SO 01'!I52</f>
        <v>0</v>
      </c>
      <c r="E16" s="101">
        <f>'SO 01'!P52</f>
        <v>27.33</v>
      </c>
      <c r="F16" s="101">
        <f>'SO 01'!S52</f>
        <v>5.05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6" ht="12.75">
      <c r="A17" s="1"/>
      <c r="B17" s="91"/>
      <c r="C17" s="91"/>
      <c r="D17" s="91"/>
      <c r="E17" s="90"/>
      <c r="F17" s="90"/>
    </row>
    <row r="18" spans="1:26" ht="12.75">
      <c r="A18" s="2" t="s">
        <v>52</v>
      </c>
      <c r="B18" s="100"/>
      <c r="C18" s="98"/>
      <c r="D18" s="98"/>
      <c r="E18" s="99"/>
      <c r="F18" s="99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97" t="s">
        <v>78</v>
      </c>
      <c r="B19" s="98">
        <f>'SO 01'!L92</f>
        <v>0</v>
      </c>
      <c r="C19" s="98">
        <f>'SO 01'!M92</f>
        <v>0</v>
      </c>
      <c r="D19" s="98">
        <f>'SO 01'!I92</f>
        <v>0</v>
      </c>
      <c r="E19" s="99">
        <f>'SO 01'!P92</f>
        <v>0</v>
      </c>
      <c r="F19" s="99">
        <f>'SO 01'!S92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2.75">
      <c r="A20" s="97" t="s">
        <v>93</v>
      </c>
      <c r="B20" s="98">
        <f>'SO 01'!L99</f>
        <v>0</v>
      </c>
      <c r="C20" s="98">
        <f>'SO 01'!M99</f>
        <v>0</v>
      </c>
      <c r="D20" s="98">
        <f>'SO 01'!I99</f>
        <v>0</v>
      </c>
      <c r="E20" s="99">
        <f>'SO 01'!P99</f>
        <v>0.23</v>
      </c>
      <c r="F20" s="99">
        <f>'SO 01'!S99</f>
        <v>0.01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2.75">
      <c r="A21" s="2" t="s">
        <v>52</v>
      </c>
      <c r="B21" s="100">
        <f>'SO 01'!L101</f>
        <v>0</v>
      </c>
      <c r="C21" s="100">
        <f>'SO 01'!M101</f>
        <v>0</v>
      </c>
      <c r="D21" s="100">
        <f>'SO 01'!I101</f>
        <v>0</v>
      </c>
      <c r="E21" s="101">
        <f>'SO 01'!P101</f>
        <v>0.23</v>
      </c>
      <c r="F21" s="101">
        <f>'SO 01'!S101</f>
        <v>0.01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26" ht="12.75">
      <c r="A23" s="2" t="s">
        <v>53</v>
      </c>
      <c r="B23" s="100">
        <f>'SO 01'!L102</f>
        <v>0</v>
      </c>
      <c r="C23" s="100">
        <f>'SO 01'!M102</f>
        <v>0</v>
      </c>
      <c r="D23" s="100">
        <f>'SO 01'!I102</f>
        <v>0</v>
      </c>
      <c r="E23" s="101">
        <f>'SO 01'!P102</f>
        <v>27.56</v>
      </c>
      <c r="F23" s="101">
        <f>'SO 01'!S102</f>
        <v>5.06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91"/>
      <c r="C111" s="91"/>
      <c r="D111" s="91"/>
      <c r="E111" s="90"/>
      <c r="F111" s="90"/>
    </row>
    <row r="112" spans="1:6" ht="12.75">
      <c r="A112" s="1"/>
      <c r="B112" s="91"/>
      <c r="C112" s="91"/>
      <c r="D112" s="91"/>
      <c r="E112" s="90"/>
      <c r="F112" s="90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104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205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107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106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67</v>
      </c>
      <c r="C16" s="116" t="s">
        <v>68</v>
      </c>
      <c r="D16" s="112" t="s">
        <v>69</v>
      </c>
      <c r="E16" s="112" t="s">
        <v>66</v>
      </c>
      <c r="F16" s="113">
        <v>367</v>
      </c>
      <c r="G16" s="114">
        <v>0</v>
      </c>
      <c r="H16" s="114"/>
      <c r="I16" s="114">
        <f>ROUND(F16*(G16+H16),2)</f>
        <v>0</v>
      </c>
      <c r="J16" s="112">
        <f>ROUND(F16*(N16),2)</f>
        <v>1269.82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0.18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73</v>
      </c>
      <c r="C17" s="116" t="s">
        <v>112</v>
      </c>
      <c r="D17" s="112" t="s">
        <v>113</v>
      </c>
      <c r="E17" s="112" t="s">
        <v>63</v>
      </c>
      <c r="F17" s="113">
        <v>285.52</v>
      </c>
      <c r="G17" s="114">
        <v>0</v>
      </c>
      <c r="H17" s="114"/>
      <c r="I17" s="114">
        <f>ROUND(F17*(G17+H17),2)</f>
        <v>0</v>
      </c>
      <c r="J17" s="112">
        <f>ROUND(F17*(N17),2)</f>
        <v>3628.96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16.375</v>
      </c>
      <c r="Q17" s="117"/>
      <c r="R17" s="117">
        <v>0.05735</v>
      </c>
      <c r="S17" s="111">
        <f>ROUND(F17*(X17),3)</f>
        <v>0</v>
      </c>
    </row>
    <row r="18" spans="1:22" ht="24.75" customHeight="1">
      <c r="A18" s="115">
        <v>3</v>
      </c>
      <c r="B18" s="112"/>
      <c r="C18" s="127" t="s">
        <v>135</v>
      </c>
      <c r="D18" s="128" t="s">
        <v>136</v>
      </c>
      <c r="E18" s="128" t="s">
        <v>65</v>
      </c>
      <c r="F18" s="129">
        <v>250.6</v>
      </c>
      <c r="G18" s="130">
        <v>0</v>
      </c>
      <c r="H18" s="130">
        <v>0</v>
      </c>
      <c r="I18" s="130">
        <f>ROUND(F18*(G18+H18),2)</f>
        <v>0</v>
      </c>
      <c r="J18" s="128">
        <f>ROUND(F18*(N18),2)</f>
        <v>2430.82</v>
      </c>
      <c r="K18" s="131">
        <f>ROUND(F18*(O18),2)</f>
        <v>0</v>
      </c>
      <c r="L18" s="131">
        <f>ROUND(F18*(G18),2)</f>
        <v>0</v>
      </c>
      <c r="M18" s="131">
        <f>ROUND(F18*(H18),2)</f>
        <v>0</v>
      </c>
      <c r="N18" s="131">
        <v>9.7</v>
      </c>
      <c r="O18" s="131"/>
      <c r="P18" s="132">
        <v>0.0403</v>
      </c>
      <c r="Q18" s="132"/>
      <c r="R18" s="132">
        <v>0.0403</v>
      </c>
      <c r="S18" s="131">
        <f>ROUND(F18*(P18),3)</f>
        <v>10.099</v>
      </c>
      <c r="T18" s="133"/>
      <c r="U18" s="133"/>
      <c r="V18" s="132"/>
    </row>
    <row r="19" spans="1:26" ht="12.75">
      <c r="A19" s="97"/>
      <c r="B19" s="97"/>
      <c r="C19" s="97"/>
      <c r="D19" s="97" t="s">
        <v>49</v>
      </c>
      <c r="E19" s="97"/>
      <c r="F19" s="111"/>
      <c r="G19" s="100">
        <f>ROUND((SUM(L15:L17))/1,2)</f>
        <v>0</v>
      </c>
      <c r="H19" s="100">
        <f>ROUND((SUM(M15:M16))/1,2)</f>
        <v>0</v>
      </c>
      <c r="I19" s="100">
        <f>ROUND((SUM(I15:I18))/1,2)</f>
        <v>0</v>
      </c>
      <c r="J19" s="97"/>
      <c r="K19" s="97"/>
      <c r="L19" s="97">
        <f>ROUND((SUM(L15:L16))/1,2)</f>
        <v>0</v>
      </c>
      <c r="M19" s="97">
        <f>ROUND((SUM(M15:M16))/1,2)</f>
        <v>0</v>
      </c>
      <c r="N19" s="97"/>
      <c r="O19" s="97"/>
      <c r="P19" s="118">
        <f>ROUND((SUM(P15:P17))/1,2)</f>
        <v>16.56</v>
      </c>
      <c r="Q19" s="94"/>
      <c r="R19" s="94"/>
      <c r="S19" s="118">
        <f>ROUND((SUM(S15:S16))/1,2)</f>
        <v>0</v>
      </c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/>
      <c r="E20" s="97"/>
      <c r="F20" s="111"/>
      <c r="G20" s="100"/>
      <c r="H20" s="100"/>
      <c r="I20" s="100"/>
      <c r="J20" s="97"/>
      <c r="K20" s="97"/>
      <c r="L20" s="97"/>
      <c r="M20" s="97"/>
      <c r="N20" s="97"/>
      <c r="O20" s="97"/>
      <c r="P20" s="118"/>
      <c r="Q20" s="94"/>
      <c r="R20" s="94"/>
      <c r="S20" s="118"/>
      <c r="T20" s="94"/>
      <c r="U20" s="94"/>
      <c r="V20" s="94"/>
      <c r="W20" s="94"/>
      <c r="X20" s="94"/>
      <c r="Y20" s="94"/>
      <c r="Z20" s="94"/>
    </row>
    <row r="21" spans="1:26" ht="12.75">
      <c r="A21" s="97"/>
      <c r="B21" s="97"/>
      <c r="C21" s="97"/>
      <c r="D21" s="97" t="s">
        <v>138</v>
      </c>
      <c r="E21" s="97"/>
      <c r="F21" s="111"/>
      <c r="G21" s="98"/>
      <c r="H21" s="98"/>
      <c r="I21" s="98"/>
      <c r="J21" s="97"/>
      <c r="K21" s="97"/>
      <c r="L21" s="97"/>
      <c r="M21" s="97"/>
      <c r="N21" s="97"/>
      <c r="O21" s="97"/>
      <c r="P21" s="97"/>
      <c r="Q21" s="94"/>
      <c r="R21" s="94"/>
      <c r="S21" s="97"/>
      <c r="T21" s="94"/>
      <c r="U21" s="94"/>
      <c r="V21" s="94"/>
      <c r="W21" s="94"/>
      <c r="X21" s="94"/>
      <c r="Y21" s="94"/>
      <c r="Z21" s="94"/>
    </row>
    <row r="22" spans="1:26" ht="12.75">
      <c r="A22" s="115">
        <v>7</v>
      </c>
      <c r="B22" s="112" t="s">
        <v>139</v>
      </c>
      <c r="C22" s="116" t="s">
        <v>140</v>
      </c>
      <c r="D22" s="112" t="s">
        <v>177</v>
      </c>
      <c r="E22" s="112" t="s">
        <v>141</v>
      </c>
      <c r="F22" s="113">
        <v>12</v>
      </c>
      <c r="G22" s="114">
        <v>0</v>
      </c>
      <c r="H22" s="114"/>
      <c r="I22" s="114">
        <f>ROUND(F22*(G22+H22),2)</f>
        <v>0</v>
      </c>
      <c r="J22" s="112">
        <f>ROUND(F22*(N22),2)</f>
        <v>133.44</v>
      </c>
      <c r="K22" s="1">
        <f>ROUND(F22*(O22),2)</f>
        <v>0</v>
      </c>
      <c r="L22" s="1">
        <f>ROUND(F22*(G22),2)</f>
        <v>0</v>
      </c>
      <c r="M22" s="1"/>
      <c r="N22" s="1">
        <v>11.12</v>
      </c>
      <c r="O22" s="1"/>
      <c r="P22" s="111">
        <f>ROUND(F22*(R22),3)</f>
        <v>0.272</v>
      </c>
      <c r="Q22" s="117"/>
      <c r="R22" s="117">
        <v>0.02266</v>
      </c>
      <c r="S22" s="111"/>
      <c r="Z22">
        <v>0</v>
      </c>
    </row>
    <row r="23" spans="1:19" ht="22.5">
      <c r="A23" s="115">
        <v>1</v>
      </c>
      <c r="B23" s="112" t="s">
        <v>139</v>
      </c>
      <c r="C23" s="116" t="s">
        <v>178</v>
      </c>
      <c r="D23" s="112" t="s">
        <v>179</v>
      </c>
      <c r="E23" s="112" t="s">
        <v>180</v>
      </c>
      <c r="F23" s="113">
        <v>3.4375</v>
      </c>
      <c r="G23" s="114">
        <v>0</v>
      </c>
      <c r="H23" s="114"/>
      <c r="I23" s="114">
        <f>ROUND(F23*(G23+H23),2)</f>
        <v>0</v>
      </c>
      <c r="J23" s="112">
        <f>ROUND(F23*(N23),2)</f>
        <v>541.2</v>
      </c>
      <c r="K23" s="1">
        <f>ROUND(F23*(O23),2)</f>
        <v>0</v>
      </c>
      <c r="L23" s="1">
        <f>ROUND(F23*(G23+H23),2)</f>
        <v>0</v>
      </c>
      <c r="M23" s="1"/>
      <c r="N23" s="1">
        <v>157.44</v>
      </c>
      <c r="O23" s="1"/>
      <c r="P23" s="111">
        <f>ROUND(F23*(R23),3)</f>
        <v>2.279</v>
      </c>
      <c r="Q23" s="117"/>
      <c r="R23" s="117">
        <v>0.66305</v>
      </c>
      <c r="S23" s="111">
        <f>ROUND(F23*(X23),3)</f>
        <v>0</v>
      </c>
    </row>
    <row r="24" spans="1:26" ht="12.75">
      <c r="A24" s="97"/>
      <c r="B24" s="97"/>
      <c r="C24" s="97"/>
      <c r="D24" s="97" t="s">
        <v>138</v>
      </c>
      <c r="E24" s="97"/>
      <c r="F24" s="111"/>
      <c r="G24" s="100">
        <f>ROUND((SUM(L21:L23))/1,2)</f>
        <v>0</v>
      </c>
      <c r="H24" s="100">
        <f>ROUND((SUM(M21:M23))/1,2)</f>
        <v>0</v>
      </c>
      <c r="I24" s="100">
        <f>ROUND((SUM(I21:I23))/1,2)</f>
        <v>0</v>
      </c>
      <c r="J24" s="97"/>
      <c r="K24" s="97"/>
      <c r="L24" s="97">
        <f>ROUND((SUM(L21:L23))/1,2)</f>
        <v>0</v>
      </c>
      <c r="M24" s="97">
        <f>ROUND((SUM(M21:M23))/1,2)</f>
        <v>0</v>
      </c>
      <c r="N24" s="97"/>
      <c r="O24" s="97"/>
      <c r="P24" s="118">
        <f>ROUND((SUM(P21:P23))/1,2)</f>
        <v>2.55</v>
      </c>
      <c r="Q24" s="94"/>
      <c r="R24" s="94"/>
      <c r="S24" s="118">
        <f>ROUND((SUM(S21:S23))/1,2)</f>
        <v>0</v>
      </c>
      <c r="T24" s="94"/>
      <c r="U24" s="94"/>
      <c r="V24" s="94"/>
      <c r="W24" s="94"/>
      <c r="X24" s="94"/>
      <c r="Y24" s="94"/>
      <c r="Z24" s="94"/>
    </row>
    <row r="25" spans="1:26" ht="12.75">
      <c r="A25" s="97"/>
      <c r="B25" s="97"/>
      <c r="C25" s="97"/>
      <c r="D25" s="97"/>
      <c r="E25" s="97"/>
      <c r="F25" s="111"/>
      <c r="G25" s="100"/>
      <c r="H25" s="100"/>
      <c r="I25" s="100"/>
      <c r="J25" s="97"/>
      <c r="K25" s="97"/>
      <c r="L25" s="97"/>
      <c r="M25" s="97"/>
      <c r="N25" s="97"/>
      <c r="O25" s="97"/>
      <c r="P25" s="118"/>
      <c r="Q25" s="94"/>
      <c r="R25" s="94"/>
      <c r="S25" s="118"/>
      <c r="T25" s="94"/>
      <c r="U25" s="94"/>
      <c r="V25" s="94"/>
      <c r="W25" s="94"/>
      <c r="X25" s="94"/>
      <c r="Y25" s="94"/>
      <c r="Z25" s="94"/>
    </row>
    <row r="26" spans="1:26" ht="12.75">
      <c r="A26" s="97"/>
      <c r="B26" s="97"/>
      <c r="C26" s="97"/>
      <c r="D26" s="97" t="s">
        <v>142</v>
      </c>
      <c r="E26" s="97"/>
      <c r="F26" s="111"/>
      <c r="G26" s="98"/>
      <c r="H26" s="98"/>
      <c r="I26" s="98"/>
      <c r="J26" s="97"/>
      <c r="K26" s="97"/>
      <c r="L26" s="97"/>
      <c r="M26" s="97"/>
      <c r="N26" s="97"/>
      <c r="O26" s="97"/>
      <c r="P26" s="97"/>
      <c r="Q26" s="94"/>
      <c r="R26" s="94"/>
      <c r="S26" s="97"/>
      <c r="T26" s="94"/>
      <c r="U26" s="94"/>
      <c r="V26" s="94"/>
      <c r="W26" s="94"/>
      <c r="X26" s="94"/>
      <c r="Y26" s="94"/>
      <c r="Z26" s="94"/>
    </row>
    <row r="27" spans="1:26" ht="12.75">
      <c r="A27" s="115">
        <v>22</v>
      </c>
      <c r="B27" s="112" t="s">
        <v>139</v>
      </c>
      <c r="C27" s="116" t="s">
        <v>144</v>
      </c>
      <c r="D27" s="112" t="s">
        <v>145</v>
      </c>
      <c r="E27" s="112" t="s">
        <v>143</v>
      </c>
      <c r="F27" s="113">
        <v>2.5</v>
      </c>
      <c r="G27" s="114">
        <v>0</v>
      </c>
      <c r="H27" s="114"/>
      <c r="I27" s="114">
        <f>ROUND(F27*(G27+H27),2)</f>
        <v>0</v>
      </c>
      <c r="J27" s="112">
        <f>ROUND(F27*(N27),2)</f>
        <v>259.98</v>
      </c>
      <c r="K27" s="1">
        <f>ROUND(F27*(O27),2)</f>
        <v>0</v>
      </c>
      <c r="L27" s="1">
        <f>ROUND(F27*(G27+H27),2)</f>
        <v>0</v>
      </c>
      <c r="M27" s="1"/>
      <c r="N27" s="1">
        <v>103.99</v>
      </c>
      <c r="O27" s="1"/>
      <c r="P27" s="111">
        <f>ROUND(F27*(R27),3)</f>
        <v>6.119</v>
      </c>
      <c r="Q27" s="117"/>
      <c r="R27" s="117">
        <v>2.447606084</v>
      </c>
      <c r="S27" s="111">
        <f>ROUND(F27*(X27),3)</f>
        <v>0</v>
      </c>
      <c r="T27" s="94"/>
      <c r="U27" s="94"/>
      <c r="V27" s="94"/>
      <c r="W27" s="94"/>
      <c r="X27" s="94"/>
      <c r="Y27" s="94"/>
      <c r="Z27" s="94"/>
    </row>
    <row r="28" spans="1:26" ht="22.5">
      <c r="A28" s="115">
        <v>23</v>
      </c>
      <c r="B28" s="112" t="s">
        <v>139</v>
      </c>
      <c r="C28" s="116" t="s">
        <v>146</v>
      </c>
      <c r="D28" s="112" t="s">
        <v>147</v>
      </c>
      <c r="E28" s="112" t="s">
        <v>63</v>
      </c>
      <c r="F28" s="113">
        <v>18.6</v>
      </c>
      <c r="G28" s="114">
        <v>0</v>
      </c>
      <c r="H28" s="114"/>
      <c r="I28" s="114">
        <f>ROUND(F28*(G28+H28),2)</f>
        <v>0</v>
      </c>
      <c r="J28" s="112">
        <f>ROUND(F28*(N28),2)</f>
        <v>137.64</v>
      </c>
      <c r="K28" s="1">
        <f>ROUND(F28*(O28),2)</f>
        <v>0</v>
      </c>
      <c r="L28" s="1">
        <f>ROUND(F28*(G28+H28),2)</f>
        <v>0</v>
      </c>
      <c r="M28" s="1"/>
      <c r="N28" s="1">
        <v>7.4</v>
      </c>
      <c r="O28" s="1"/>
      <c r="P28" s="111">
        <f>ROUND(F28*(R28),3)</f>
        <v>0.061</v>
      </c>
      <c r="Q28" s="117"/>
      <c r="R28" s="117">
        <v>0.0033</v>
      </c>
      <c r="S28" s="111">
        <f>ROUND(F28*(X28),3)</f>
        <v>0</v>
      </c>
      <c r="T28" s="94"/>
      <c r="U28" s="94"/>
      <c r="V28" s="94"/>
      <c r="W28" s="94"/>
      <c r="X28" s="94"/>
      <c r="Y28" s="94"/>
      <c r="Z28" s="94"/>
    </row>
    <row r="29" spans="1:26" ht="22.5">
      <c r="A29" s="115">
        <v>24</v>
      </c>
      <c r="B29" s="112" t="s">
        <v>139</v>
      </c>
      <c r="C29" s="116" t="s">
        <v>148</v>
      </c>
      <c r="D29" s="112" t="s">
        <v>149</v>
      </c>
      <c r="E29" s="112" t="s">
        <v>63</v>
      </c>
      <c r="F29" s="113">
        <v>18.6</v>
      </c>
      <c r="G29" s="114">
        <v>0</v>
      </c>
      <c r="H29" s="114"/>
      <c r="I29" s="114">
        <f>ROUND(F29*(G29+H29),2)</f>
        <v>0</v>
      </c>
      <c r="J29" s="112">
        <f>ROUND(F29*(N29),2)</f>
        <v>51.34</v>
      </c>
      <c r="K29" s="1">
        <f>ROUND(F29*(O29),2)</f>
        <v>0</v>
      </c>
      <c r="L29" s="1">
        <f>ROUND(F29*(G29+H29),2)</f>
        <v>0</v>
      </c>
      <c r="M29" s="1"/>
      <c r="N29" s="1">
        <v>2.76</v>
      </c>
      <c r="O29" s="1"/>
      <c r="P29" s="111">
        <f>ROUND(F29*(R29),3)</f>
        <v>0</v>
      </c>
      <c r="Q29" s="117"/>
      <c r="R29" s="117">
        <v>0</v>
      </c>
      <c r="S29" s="111">
        <f>ROUND(F29*(X29),3)</f>
        <v>0</v>
      </c>
      <c r="T29" s="94"/>
      <c r="U29" s="94"/>
      <c r="V29" s="94"/>
      <c r="W29" s="94"/>
      <c r="X29" s="94"/>
      <c r="Y29" s="94"/>
      <c r="Z29" s="94"/>
    </row>
    <row r="30" spans="1:26" ht="22.5">
      <c r="A30" s="115">
        <v>25</v>
      </c>
      <c r="B30" s="112" t="s">
        <v>139</v>
      </c>
      <c r="C30" s="116" t="s">
        <v>150</v>
      </c>
      <c r="D30" s="112" t="s">
        <v>151</v>
      </c>
      <c r="E30" s="112" t="s">
        <v>72</v>
      </c>
      <c r="F30" s="113">
        <v>0.09</v>
      </c>
      <c r="G30" s="114">
        <v>0</v>
      </c>
      <c r="H30" s="114"/>
      <c r="I30" s="114">
        <f>ROUND(F30*(G30+H30),2)</f>
        <v>0</v>
      </c>
      <c r="J30" s="112">
        <f>ROUND(F30*(N30),2)</f>
        <v>109.25</v>
      </c>
      <c r="K30" s="1">
        <f>ROUND(F30*(O30),2)</f>
        <v>0</v>
      </c>
      <c r="L30" s="1">
        <f>ROUND(F30*(G30+H30),2)</f>
        <v>0</v>
      </c>
      <c r="M30" s="1"/>
      <c r="N30" s="1">
        <v>1213.88</v>
      </c>
      <c r="O30" s="1"/>
      <c r="P30" s="111">
        <f>ROUND(F30*(R30),3)</f>
        <v>0.091</v>
      </c>
      <c r="Q30" s="117"/>
      <c r="R30" s="117">
        <v>1.016</v>
      </c>
      <c r="S30" s="111">
        <f>ROUND(F30*(X30),3)</f>
        <v>0</v>
      </c>
      <c r="T30" s="94"/>
      <c r="U30" s="94"/>
      <c r="V30" s="94"/>
      <c r="W30" s="94"/>
      <c r="X30" s="94"/>
      <c r="Y30" s="94"/>
      <c r="Z30" s="94"/>
    </row>
    <row r="31" spans="1:26" ht="22.5">
      <c r="A31" s="115">
        <v>26</v>
      </c>
      <c r="B31" s="112" t="s">
        <v>139</v>
      </c>
      <c r="C31" s="116" t="s">
        <v>152</v>
      </c>
      <c r="D31" s="112" t="s">
        <v>153</v>
      </c>
      <c r="E31" s="112" t="s">
        <v>72</v>
      </c>
      <c r="F31" s="113">
        <v>0.18</v>
      </c>
      <c r="G31" s="114">
        <v>0</v>
      </c>
      <c r="H31" s="114"/>
      <c r="I31" s="114">
        <f>ROUND(F31*(G31+H31),2)</f>
        <v>0</v>
      </c>
      <c r="J31" s="112">
        <f>ROUND(F31*(N31),2)</f>
        <v>223.56</v>
      </c>
      <c r="K31" s="1">
        <f>ROUND(F31*(O31),2)</f>
        <v>0</v>
      </c>
      <c r="L31" s="1">
        <f>ROUND(F31*(G31+H31),2)</f>
        <v>0</v>
      </c>
      <c r="M31" s="1"/>
      <c r="N31" s="1">
        <v>1241.98</v>
      </c>
      <c r="O31" s="1"/>
      <c r="P31" s="111">
        <f>ROUND(F31*(R31),3)</f>
        <v>0.192</v>
      </c>
      <c r="Q31" s="117"/>
      <c r="R31" s="117">
        <v>1.06755814</v>
      </c>
      <c r="S31" s="111">
        <f>ROUND(F31*(X31),3)</f>
        <v>0</v>
      </c>
      <c r="T31" s="94"/>
      <c r="U31" s="94"/>
      <c r="V31" s="94"/>
      <c r="W31" s="94"/>
      <c r="X31" s="94"/>
      <c r="Y31" s="94"/>
      <c r="Z31" s="94"/>
    </row>
    <row r="32" spans="1:26" ht="12.75">
      <c r="A32" s="97"/>
      <c r="B32" s="97"/>
      <c r="C32" s="97"/>
      <c r="D32" s="97" t="s">
        <v>142</v>
      </c>
      <c r="E32" s="97"/>
      <c r="F32" s="111"/>
      <c r="G32" s="100"/>
      <c r="H32" s="100">
        <f>ROUND((SUM(M26:M31))/1,2)</f>
        <v>0</v>
      </c>
      <c r="I32" s="100">
        <f>ROUND((SUM(I26:I31))/1,2)</f>
        <v>0</v>
      </c>
      <c r="J32" s="97"/>
      <c r="K32" s="97"/>
      <c r="L32" s="97">
        <f>ROUND((SUM(L26:L31))/1,2)</f>
        <v>0</v>
      </c>
      <c r="M32" s="97">
        <f>ROUND((SUM(M26:M31))/1,2)</f>
        <v>0</v>
      </c>
      <c r="N32" s="97"/>
      <c r="O32" s="97"/>
      <c r="P32" s="118">
        <f>ROUND((SUM(P26:P31))/1,2)</f>
        <v>6.46</v>
      </c>
      <c r="Q32" s="94"/>
      <c r="R32" s="94"/>
      <c r="S32" s="118">
        <f>ROUND((SUM(S26:S31))/1,2)</f>
        <v>0</v>
      </c>
      <c r="T32" s="94"/>
      <c r="U32" s="94"/>
      <c r="V32" s="94"/>
      <c r="W32" s="94"/>
      <c r="X32" s="94"/>
      <c r="Y32" s="94"/>
      <c r="Z32" s="94"/>
    </row>
    <row r="33" spans="1:26" ht="12.75">
      <c r="A33" s="97"/>
      <c r="B33" s="97"/>
      <c r="C33" s="97"/>
      <c r="D33" s="97"/>
      <c r="E33" s="97"/>
      <c r="F33" s="111"/>
      <c r="G33" s="100"/>
      <c r="H33" s="100"/>
      <c r="I33" s="100"/>
      <c r="J33" s="97"/>
      <c r="K33" s="97"/>
      <c r="L33" s="97"/>
      <c r="M33" s="97"/>
      <c r="N33" s="97"/>
      <c r="O33" s="97"/>
      <c r="P33" s="118"/>
      <c r="Q33" s="94"/>
      <c r="R33" s="94"/>
      <c r="S33" s="118"/>
      <c r="T33" s="94"/>
      <c r="U33" s="94"/>
      <c r="V33" s="94"/>
      <c r="W33" s="94"/>
      <c r="X33" s="94"/>
      <c r="Y33" s="94"/>
      <c r="Z33" s="94"/>
    </row>
    <row r="34" spans="1:26" ht="12.75">
      <c r="A34" s="97"/>
      <c r="B34" s="97"/>
      <c r="C34" s="97"/>
      <c r="D34" s="97" t="s">
        <v>50</v>
      </c>
      <c r="E34" s="97"/>
      <c r="F34" s="111"/>
      <c r="G34" s="98"/>
      <c r="H34" s="98"/>
      <c r="I34" s="98"/>
      <c r="J34" s="97"/>
      <c r="K34" s="97"/>
      <c r="L34" s="97"/>
      <c r="M34" s="97"/>
      <c r="N34" s="97"/>
      <c r="O34" s="97"/>
      <c r="P34" s="97"/>
      <c r="Q34" s="94"/>
      <c r="R34" s="94"/>
      <c r="S34" s="97"/>
      <c r="T34" s="94"/>
      <c r="U34" s="94"/>
      <c r="V34" s="94"/>
      <c r="W34" s="94"/>
      <c r="X34" s="94"/>
      <c r="Y34" s="94"/>
      <c r="Z34" s="94"/>
    </row>
    <row r="35" spans="1:26" ht="22.5">
      <c r="A35" s="115">
        <v>51</v>
      </c>
      <c r="B35" s="112" t="s">
        <v>70</v>
      </c>
      <c r="C35" s="116" t="s">
        <v>154</v>
      </c>
      <c r="D35" s="112" t="s">
        <v>155</v>
      </c>
      <c r="E35" s="112" t="s">
        <v>63</v>
      </c>
      <c r="F35" s="113">
        <v>105</v>
      </c>
      <c r="G35" s="114">
        <v>0</v>
      </c>
      <c r="H35" s="114"/>
      <c r="I35" s="114">
        <f aca="true" t="shared" si="0" ref="I35:I45">ROUND(F35*(G35+H35),2)</f>
        <v>0</v>
      </c>
      <c r="J35" s="112">
        <f aca="true" t="shared" si="1" ref="J35:J45">ROUND(F35*(N35),2)</f>
        <v>126</v>
      </c>
      <c r="K35" s="1">
        <f aca="true" t="shared" si="2" ref="K35:K45">ROUND(F35*(O35),2)</f>
        <v>0</v>
      </c>
      <c r="L35" s="1">
        <f>ROUND(F35*(G35+H35),2)</f>
        <v>0</v>
      </c>
      <c r="M35" s="1"/>
      <c r="N35" s="1">
        <v>1.2</v>
      </c>
      <c r="O35" s="1"/>
      <c r="P35" s="111">
        <f>ROUND(F35*(R35),3)</f>
        <v>1.736</v>
      </c>
      <c r="Q35" s="117"/>
      <c r="R35" s="117">
        <v>0.01653</v>
      </c>
      <c r="S35" s="111">
        <f>ROUND(F35*(X35),3)</f>
        <v>0</v>
      </c>
      <c r="X35">
        <v>0</v>
      </c>
      <c r="Z35">
        <v>0</v>
      </c>
    </row>
    <row r="36" spans="1:26" ht="22.5">
      <c r="A36" s="115">
        <v>52</v>
      </c>
      <c r="B36" s="112" t="s">
        <v>70</v>
      </c>
      <c r="C36" s="116" t="s">
        <v>156</v>
      </c>
      <c r="D36" s="112" t="s">
        <v>157</v>
      </c>
      <c r="E36" s="112" t="s">
        <v>63</v>
      </c>
      <c r="F36" s="113">
        <v>105</v>
      </c>
      <c r="G36" s="114">
        <v>0</v>
      </c>
      <c r="H36" s="114"/>
      <c r="I36" s="114">
        <f t="shared" si="0"/>
        <v>0</v>
      </c>
      <c r="J36" s="112">
        <f t="shared" si="1"/>
        <v>105</v>
      </c>
      <c r="K36" s="1">
        <f t="shared" si="2"/>
        <v>0</v>
      </c>
      <c r="L36" s="1">
        <f>ROUND(F36*(G36+H36),2)</f>
        <v>0</v>
      </c>
      <c r="M36" s="1"/>
      <c r="N36" s="1">
        <v>1</v>
      </c>
      <c r="O36" s="1"/>
      <c r="P36" s="111">
        <f>ROUND(F36*(R36),3)</f>
        <v>0</v>
      </c>
      <c r="Q36" s="117"/>
      <c r="R36" s="117">
        <v>0</v>
      </c>
      <c r="S36" s="111">
        <f>ROUND(F36*(X36),3)</f>
        <v>0</v>
      </c>
      <c r="X36">
        <v>0</v>
      </c>
      <c r="Z36">
        <v>0</v>
      </c>
    </row>
    <row r="37" spans="1:26" ht="22.5">
      <c r="A37" s="115">
        <v>54</v>
      </c>
      <c r="B37" s="112" t="s">
        <v>158</v>
      </c>
      <c r="C37" s="116" t="s">
        <v>159</v>
      </c>
      <c r="D37" s="112" t="s">
        <v>160</v>
      </c>
      <c r="E37" s="112" t="s">
        <v>63</v>
      </c>
      <c r="F37" s="113">
        <v>105</v>
      </c>
      <c r="G37" s="114">
        <v>0</v>
      </c>
      <c r="H37" s="114"/>
      <c r="I37" s="114">
        <f t="shared" si="0"/>
        <v>0</v>
      </c>
      <c r="J37" s="112">
        <f t="shared" si="1"/>
        <v>103.95</v>
      </c>
      <c r="K37" s="1">
        <f t="shared" si="2"/>
        <v>0</v>
      </c>
      <c r="L37" s="1">
        <f>ROUND(F37*(G37+H37),2)</f>
        <v>0</v>
      </c>
      <c r="M37" s="1"/>
      <c r="N37" s="1">
        <v>0.99</v>
      </c>
      <c r="O37" s="1"/>
      <c r="P37" s="111">
        <f>ROUND(F37*(R37),3)</f>
        <v>0</v>
      </c>
      <c r="Q37" s="117"/>
      <c r="R37" s="117">
        <v>0</v>
      </c>
      <c r="S37" s="111">
        <f>ROUND(F37*(X37),3)</f>
        <v>0</v>
      </c>
      <c r="X37">
        <v>0</v>
      </c>
      <c r="Z37">
        <v>0</v>
      </c>
    </row>
    <row r="38" spans="1:26" ht="12.75">
      <c r="A38" s="115">
        <v>55</v>
      </c>
      <c r="B38" s="112" t="s">
        <v>139</v>
      </c>
      <c r="C38" s="116" t="s">
        <v>161</v>
      </c>
      <c r="D38" s="112" t="s">
        <v>162</v>
      </c>
      <c r="E38" s="112" t="s">
        <v>63</v>
      </c>
      <c r="F38" s="113">
        <v>123.22</v>
      </c>
      <c r="G38" s="114">
        <v>0</v>
      </c>
      <c r="H38" s="114"/>
      <c r="I38" s="114">
        <f t="shared" si="0"/>
        <v>0</v>
      </c>
      <c r="J38" s="112">
        <f t="shared" si="1"/>
        <v>421.41</v>
      </c>
      <c r="K38" s="1">
        <f t="shared" si="2"/>
        <v>0</v>
      </c>
      <c r="L38" s="1">
        <f>ROUND(F38*(G38+H38),2)</f>
        <v>0</v>
      </c>
      <c r="M38" s="1"/>
      <c r="N38" s="1">
        <v>3.42</v>
      </c>
      <c r="O38" s="1"/>
      <c r="P38" s="111">
        <f>ROUND(F38*(R38),3)</f>
        <v>0</v>
      </c>
      <c r="Q38" s="117"/>
      <c r="R38" s="117">
        <v>0</v>
      </c>
      <c r="S38" s="111">
        <f>ROUND(F38*(X38),3)</f>
        <v>0</v>
      </c>
      <c r="X38">
        <v>0</v>
      </c>
      <c r="Z38">
        <v>0</v>
      </c>
    </row>
    <row r="39" spans="1:19" ht="12.75">
      <c r="A39" s="115">
        <v>17</v>
      </c>
      <c r="B39" s="112" t="s">
        <v>71</v>
      </c>
      <c r="C39" s="116" t="s">
        <v>174</v>
      </c>
      <c r="D39" s="112" t="s">
        <v>175</v>
      </c>
      <c r="E39" s="112" t="s">
        <v>64</v>
      </c>
      <c r="F39" s="113">
        <v>39.4</v>
      </c>
      <c r="G39" s="114">
        <v>0</v>
      </c>
      <c r="H39" s="114"/>
      <c r="I39" s="114">
        <f>ROUND(F39*(G39+H39),2)</f>
        <v>0</v>
      </c>
      <c r="J39" s="112">
        <f>ROUND(F39*(N39),2)</f>
        <v>126.87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3.22</v>
      </c>
      <c r="O39" s="1"/>
      <c r="P39" s="111"/>
      <c r="Q39" s="117"/>
      <c r="R39" s="117"/>
      <c r="S39" s="111"/>
    </row>
    <row r="40" spans="1:26" ht="12.75">
      <c r="A40" s="115">
        <v>17</v>
      </c>
      <c r="B40" s="112" t="s">
        <v>71</v>
      </c>
      <c r="C40" s="116" t="s">
        <v>163</v>
      </c>
      <c r="D40" s="112" t="s">
        <v>173</v>
      </c>
      <c r="E40" s="112" t="s">
        <v>63</v>
      </c>
      <c r="F40" s="113">
        <v>64</v>
      </c>
      <c r="G40" s="114">
        <v>0</v>
      </c>
      <c r="H40" s="114"/>
      <c r="I40" s="114">
        <f t="shared" si="0"/>
        <v>0</v>
      </c>
      <c r="J40" s="112">
        <f t="shared" si="1"/>
        <v>206.08</v>
      </c>
      <c r="K40" s="1">
        <f t="shared" si="2"/>
        <v>0</v>
      </c>
      <c r="L40" s="1">
        <f aca="true" t="shared" si="3" ref="L40:L45">ROUND(F40*(G40),2)</f>
        <v>0</v>
      </c>
      <c r="M40" s="1">
        <f aca="true" t="shared" si="4" ref="M40:M45">ROUND(F40*(H40),2)</f>
        <v>0</v>
      </c>
      <c r="N40" s="1">
        <v>3.22</v>
      </c>
      <c r="O40" s="1"/>
      <c r="P40" s="111"/>
      <c r="Q40" s="117"/>
      <c r="R40" s="117"/>
      <c r="S40" s="111"/>
      <c r="T40" s="94"/>
      <c r="U40" s="94"/>
      <c r="V40" s="94"/>
      <c r="W40" s="94"/>
      <c r="X40" s="94"/>
      <c r="Y40" s="94"/>
      <c r="Z40" s="94"/>
    </row>
    <row r="41" spans="1:26" ht="12.75">
      <c r="A41" s="115">
        <v>18</v>
      </c>
      <c r="B41" s="112" t="s">
        <v>71</v>
      </c>
      <c r="C41" s="116" t="s">
        <v>164</v>
      </c>
      <c r="D41" s="112" t="s">
        <v>165</v>
      </c>
      <c r="E41" s="112" t="s">
        <v>72</v>
      </c>
      <c r="F41" s="113">
        <v>5.53</v>
      </c>
      <c r="G41" s="114">
        <v>0</v>
      </c>
      <c r="H41" s="114"/>
      <c r="I41" s="114">
        <f t="shared" si="0"/>
        <v>0</v>
      </c>
      <c r="J41" s="112">
        <f t="shared" si="1"/>
        <v>65.09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v>11.77</v>
      </c>
      <c r="O41" s="1"/>
      <c r="P41" s="111"/>
      <c r="Q41" s="117"/>
      <c r="R41" s="117"/>
      <c r="S41" s="111"/>
      <c r="T41" s="94"/>
      <c r="U41" s="94"/>
      <c r="V41" s="94"/>
      <c r="W41" s="94"/>
      <c r="X41" s="94"/>
      <c r="Y41" s="94"/>
      <c r="Z41" s="94"/>
    </row>
    <row r="42" spans="1:26" ht="22.5">
      <c r="A42" s="115">
        <v>19</v>
      </c>
      <c r="B42" s="112" t="s">
        <v>71</v>
      </c>
      <c r="C42" s="116" t="s">
        <v>166</v>
      </c>
      <c r="D42" s="112" t="s">
        <v>167</v>
      </c>
      <c r="E42" s="112" t="s">
        <v>72</v>
      </c>
      <c r="F42" s="113">
        <v>55.3</v>
      </c>
      <c r="G42" s="114">
        <v>0</v>
      </c>
      <c r="H42" s="114"/>
      <c r="I42" s="114">
        <f t="shared" si="0"/>
        <v>0</v>
      </c>
      <c r="J42" s="112">
        <f t="shared" si="1"/>
        <v>23.23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v>0.42</v>
      </c>
      <c r="O42" s="1"/>
      <c r="P42" s="111"/>
      <c r="Q42" s="117"/>
      <c r="R42" s="117"/>
      <c r="S42" s="111"/>
      <c r="T42" s="94"/>
      <c r="U42" s="94"/>
      <c r="V42" s="94"/>
      <c r="W42" s="94"/>
      <c r="X42" s="94"/>
      <c r="Y42" s="94"/>
      <c r="Z42" s="94"/>
    </row>
    <row r="43" spans="1:26" ht="22.5">
      <c r="A43" s="115">
        <v>20</v>
      </c>
      <c r="B43" s="112" t="s">
        <v>71</v>
      </c>
      <c r="C43" s="116" t="s">
        <v>168</v>
      </c>
      <c r="D43" s="112" t="s">
        <v>169</v>
      </c>
      <c r="E43" s="112" t="s">
        <v>72</v>
      </c>
      <c r="F43" s="113">
        <v>55.3</v>
      </c>
      <c r="G43" s="114">
        <v>0</v>
      </c>
      <c r="H43" s="114"/>
      <c r="I43" s="114">
        <f t="shared" si="0"/>
        <v>0</v>
      </c>
      <c r="J43" s="112">
        <f t="shared" si="1"/>
        <v>414.75</v>
      </c>
      <c r="K43" s="1">
        <f t="shared" si="2"/>
        <v>0</v>
      </c>
      <c r="L43" s="1">
        <f t="shared" si="3"/>
        <v>0</v>
      </c>
      <c r="M43" s="1">
        <f t="shared" si="4"/>
        <v>0</v>
      </c>
      <c r="N43" s="1">
        <v>7.5</v>
      </c>
      <c r="O43" s="1"/>
      <c r="P43" s="111"/>
      <c r="Q43" s="117"/>
      <c r="R43" s="117"/>
      <c r="S43" s="111"/>
      <c r="T43" s="94"/>
      <c r="U43" s="94"/>
      <c r="V43" s="94"/>
      <c r="W43" s="94"/>
      <c r="X43" s="94"/>
      <c r="Y43" s="94"/>
      <c r="Z43" s="94"/>
    </row>
    <row r="44" spans="1:26" ht="22.5">
      <c r="A44" s="115">
        <v>21</v>
      </c>
      <c r="B44" s="112" t="s">
        <v>71</v>
      </c>
      <c r="C44" s="116" t="s">
        <v>170</v>
      </c>
      <c r="D44" s="112" t="s">
        <v>171</v>
      </c>
      <c r="E44" s="112" t="s">
        <v>72</v>
      </c>
      <c r="F44" s="113">
        <v>27.65</v>
      </c>
      <c r="G44" s="114">
        <v>0</v>
      </c>
      <c r="H44" s="114"/>
      <c r="I44" s="114">
        <f t="shared" si="0"/>
        <v>0</v>
      </c>
      <c r="J44" s="112">
        <f t="shared" si="1"/>
        <v>33.18</v>
      </c>
      <c r="K44" s="1">
        <f t="shared" si="2"/>
        <v>0</v>
      </c>
      <c r="L44" s="1">
        <f t="shared" si="3"/>
        <v>0</v>
      </c>
      <c r="M44" s="1">
        <f t="shared" si="4"/>
        <v>0</v>
      </c>
      <c r="N44" s="1">
        <v>1.2</v>
      </c>
      <c r="O44" s="1"/>
      <c r="P44" s="111"/>
      <c r="Q44" s="117"/>
      <c r="R44" s="117"/>
      <c r="S44" s="111"/>
      <c r="T44" s="94"/>
      <c r="U44" s="94"/>
      <c r="V44" s="94"/>
      <c r="W44" s="94"/>
      <c r="X44" s="94"/>
      <c r="Y44" s="94"/>
      <c r="Z44" s="94"/>
    </row>
    <row r="45" spans="1:26" ht="22.5">
      <c r="A45" s="115">
        <v>22</v>
      </c>
      <c r="B45" s="112" t="s">
        <v>71</v>
      </c>
      <c r="C45" s="116" t="s">
        <v>172</v>
      </c>
      <c r="D45" s="112" t="s">
        <v>176</v>
      </c>
      <c r="E45" s="112" t="s">
        <v>72</v>
      </c>
      <c r="F45" s="113">
        <v>5.53</v>
      </c>
      <c r="G45" s="114">
        <v>0</v>
      </c>
      <c r="H45" s="114"/>
      <c r="I45" s="114">
        <f t="shared" si="0"/>
        <v>0</v>
      </c>
      <c r="J45" s="112">
        <f t="shared" si="1"/>
        <v>276.5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v>50</v>
      </c>
      <c r="O45" s="1"/>
      <c r="P45" s="111"/>
      <c r="Q45" s="117"/>
      <c r="R45" s="117"/>
      <c r="S45" s="111"/>
      <c r="T45" s="94"/>
      <c r="U45" s="94"/>
      <c r="V45" s="94"/>
      <c r="W45" s="94"/>
      <c r="X45" s="94"/>
      <c r="Y45" s="94"/>
      <c r="Z45" s="94"/>
    </row>
    <row r="46" spans="1:26" ht="12.75" customHeight="1">
      <c r="A46" s="97"/>
      <c r="B46" s="97"/>
      <c r="C46" s="97"/>
      <c r="D46" s="97" t="s">
        <v>50</v>
      </c>
      <c r="E46" s="97"/>
      <c r="F46" s="111"/>
      <c r="G46" s="100">
        <f>I46</f>
        <v>0</v>
      </c>
      <c r="H46" s="100">
        <f>ROUND((SUM(M34:M45))/1,2)</f>
        <v>0</v>
      </c>
      <c r="I46" s="100">
        <f>ROUND((SUM(I34:I45))/1,2)</f>
        <v>0</v>
      </c>
      <c r="J46" s="97"/>
      <c r="K46" s="97"/>
      <c r="L46" s="97">
        <f>ROUND((SUM(L34:L45))/1,2)</f>
        <v>0</v>
      </c>
      <c r="M46" s="97">
        <f>ROUND((SUM(M34:M45))/1,2)</f>
        <v>0</v>
      </c>
      <c r="N46" s="97"/>
      <c r="O46" s="97"/>
      <c r="P46" s="118">
        <f>ROUND((SUM(P34:P45))/1,2)</f>
        <v>1.74</v>
      </c>
      <c r="Q46" s="94"/>
      <c r="R46" s="94"/>
      <c r="S46" s="118">
        <f>ROUND((SUM(S34:S45))/1,2)</f>
        <v>0</v>
      </c>
      <c r="X46">
        <v>0</v>
      </c>
      <c r="Z46">
        <v>0</v>
      </c>
    </row>
    <row r="47" spans="1:19" ht="12.75" customHeight="1">
      <c r="A47" s="97"/>
      <c r="B47" s="97"/>
      <c r="C47" s="97"/>
      <c r="D47" s="97"/>
      <c r="E47" s="97"/>
      <c r="F47" s="111"/>
      <c r="G47" s="100"/>
      <c r="H47" s="100"/>
      <c r="I47" s="100"/>
      <c r="J47" s="97"/>
      <c r="K47" s="97"/>
      <c r="L47" s="97"/>
      <c r="M47" s="97"/>
      <c r="N47" s="97"/>
      <c r="O47" s="97"/>
      <c r="P47" s="118"/>
      <c r="Q47" s="94"/>
      <c r="R47" s="94"/>
      <c r="S47" s="118"/>
    </row>
    <row r="48" spans="1:19" ht="12.75" customHeight="1">
      <c r="A48" s="97"/>
      <c r="B48" s="97"/>
      <c r="C48" s="97"/>
      <c r="D48" s="97" t="s">
        <v>51</v>
      </c>
      <c r="E48" s="97"/>
      <c r="F48" s="111"/>
      <c r="G48" s="98"/>
      <c r="H48" s="98"/>
      <c r="I48" s="98"/>
      <c r="J48" s="97"/>
      <c r="K48" s="97"/>
      <c r="L48" s="97"/>
      <c r="M48" s="97"/>
      <c r="N48" s="97"/>
      <c r="O48" s="97"/>
      <c r="P48" s="97"/>
      <c r="Q48" s="94"/>
      <c r="R48" s="94"/>
      <c r="S48" s="97"/>
    </row>
    <row r="49" spans="1:19" ht="24.75" customHeight="1">
      <c r="A49" s="115">
        <v>6</v>
      </c>
      <c r="B49" s="112" t="s">
        <v>73</v>
      </c>
      <c r="C49" s="116" t="s">
        <v>74</v>
      </c>
      <c r="D49" s="112" t="s">
        <v>126</v>
      </c>
      <c r="E49" s="112" t="s">
        <v>72</v>
      </c>
      <c r="F49" s="113">
        <v>11.4</v>
      </c>
      <c r="G49" s="114">
        <v>0</v>
      </c>
      <c r="H49" s="114"/>
      <c r="I49" s="114">
        <f>ROUND(F49*(G49+H49),2)</f>
        <v>0</v>
      </c>
      <c r="J49" s="112">
        <f>ROUND(F49*(N49),2)</f>
        <v>207.48</v>
      </c>
      <c r="K49" s="1">
        <f>ROUND(F49*(O49),2)</f>
        <v>0</v>
      </c>
      <c r="L49" s="1">
        <f>ROUND(F49*(G49+H49),2)</f>
        <v>0</v>
      </c>
      <c r="M49" s="1"/>
      <c r="N49" s="1">
        <v>18.2</v>
      </c>
      <c r="O49" s="1"/>
      <c r="P49" s="111">
        <f>ROUND(F49*(R49),3)</f>
        <v>0</v>
      </c>
      <c r="Q49" s="117"/>
      <c r="R49" s="117">
        <v>0</v>
      </c>
      <c r="S49" s="111">
        <f>ROUND(F49*(X49),3)</f>
        <v>0</v>
      </c>
    </row>
    <row r="50" spans="1:19" ht="12.75" customHeight="1">
      <c r="A50" s="97"/>
      <c r="B50" s="97"/>
      <c r="C50" s="97"/>
      <c r="D50" s="97" t="s">
        <v>51</v>
      </c>
      <c r="E50" s="97"/>
      <c r="F50" s="111"/>
      <c r="G50" s="100">
        <f>I50</f>
        <v>0</v>
      </c>
      <c r="H50" s="100">
        <f>ROUND((SUM(M48:M49))/1,2)</f>
        <v>0</v>
      </c>
      <c r="I50" s="100">
        <f>ROUND((SUM(I48:I49))/1,2)</f>
        <v>0</v>
      </c>
      <c r="J50" s="97"/>
      <c r="K50" s="97"/>
      <c r="L50" s="97">
        <f>ROUND((SUM(L48:L49))/1,2)</f>
        <v>0</v>
      </c>
      <c r="M50" s="97">
        <f>ROUND((SUM(M48:M49))/1,2)</f>
        <v>0</v>
      </c>
      <c r="N50" s="97"/>
      <c r="O50" s="97"/>
      <c r="P50" s="118">
        <f>ROUND((SUM(P48:P49))/1,2)</f>
        <v>0</v>
      </c>
      <c r="Q50" s="94"/>
      <c r="R50" s="94"/>
      <c r="S50" s="118">
        <f>ROUND((SUM(S48:S49))/1,2)</f>
        <v>0</v>
      </c>
    </row>
    <row r="51" spans="1:26" ht="12.75">
      <c r="A51" s="97"/>
      <c r="B51" s="97"/>
      <c r="C51" s="97"/>
      <c r="D51" s="97"/>
      <c r="E51" s="97"/>
      <c r="F51" s="111"/>
      <c r="G51" s="100"/>
      <c r="H51" s="100"/>
      <c r="I51" s="100"/>
      <c r="J51" s="97"/>
      <c r="K51" s="97"/>
      <c r="L51" s="97"/>
      <c r="M51" s="97"/>
      <c r="N51" s="97"/>
      <c r="O51" s="97"/>
      <c r="P51" s="118"/>
      <c r="Q51" s="94"/>
      <c r="R51" s="94"/>
      <c r="S51" s="118"/>
      <c r="T51" s="94"/>
      <c r="U51" s="94"/>
      <c r="V51" s="94"/>
      <c r="W51" s="94"/>
      <c r="X51" s="94"/>
      <c r="Y51" s="94"/>
      <c r="Z51" s="94"/>
    </row>
    <row r="52" spans="1:19" ht="12.75">
      <c r="A52" s="97"/>
      <c r="B52" s="97"/>
      <c r="C52" s="97"/>
      <c r="D52" s="2" t="s">
        <v>48</v>
      </c>
      <c r="E52" s="97"/>
      <c r="F52" s="111"/>
      <c r="G52" s="100">
        <f>I52</f>
        <v>0</v>
      </c>
      <c r="H52" s="100">
        <f>ROUND((SUM(M14:M51))/2,2)</f>
        <v>0</v>
      </c>
      <c r="I52" s="100">
        <f>ROUND((SUM(I14:I51))/2,2)</f>
        <v>0</v>
      </c>
      <c r="J52" s="98"/>
      <c r="K52" s="97"/>
      <c r="L52" s="98">
        <f>ROUND((SUM(L14:L51))/2,2)</f>
        <v>0</v>
      </c>
      <c r="M52" s="98">
        <f>ROUND((SUM(M14:M51))/2,2)</f>
        <v>0</v>
      </c>
      <c r="N52" s="97"/>
      <c r="O52" s="97"/>
      <c r="P52" s="118">
        <f>ROUND((SUM(P14:P51))/2,2)</f>
        <v>27.33</v>
      </c>
      <c r="S52" s="118">
        <f>ROUND((SUM(S14:S51))/2,2)</f>
        <v>5.05</v>
      </c>
    </row>
    <row r="53" spans="1:19" ht="12.75">
      <c r="A53" s="1"/>
      <c r="B53" s="1"/>
      <c r="C53" s="1"/>
      <c r="D53" s="1"/>
      <c r="E53" s="1"/>
      <c r="F53" s="104"/>
      <c r="G53" s="91"/>
      <c r="H53" s="91"/>
      <c r="I53" s="91"/>
      <c r="J53" s="1"/>
      <c r="K53" s="1"/>
      <c r="L53" s="1"/>
      <c r="M53" s="1"/>
      <c r="N53" s="1"/>
      <c r="O53" s="1"/>
      <c r="P53" s="1"/>
      <c r="S53" s="1"/>
    </row>
    <row r="54" spans="1:26" ht="12.75">
      <c r="A54" s="97"/>
      <c r="B54" s="97"/>
      <c r="C54" s="97"/>
      <c r="D54" s="2" t="s">
        <v>52</v>
      </c>
      <c r="E54" s="97"/>
      <c r="F54" s="111"/>
      <c r="G54" s="98"/>
      <c r="H54" s="98"/>
      <c r="I54" s="98"/>
      <c r="J54" s="97"/>
      <c r="K54" s="97"/>
      <c r="L54" s="97"/>
      <c r="M54" s="97"/>
      <c r="N54" s="97"/>
      <c r="O54" s="97"/>
      <c r="P54" s="97"/>
      <c r="Q54" s="94"/>
      <c r="R54" s="94"/>
      <c r="S54" s="97"/>
      <c r="T54" s="94"/>
      <c r="U54" s="94"/>
      <c r="V54" s="94"/>
      <c r="W54" s="94"/>
      <c r="X54" s="94"/>
      <c r="Y54" s="94"/>
      <c r="Z54" s="94"/>
    </row>
    <row r="55" spans="1:26" ht="12.75">
      <c r="A55" s="97"/>
      <c r="B55" s="97"/>
      <c r="C55" s="97"/>
      <c r="D55" s="97" t="s">
        <v>78</v>
      </c>
      <c r="E55" s="97"/>
      <c r="F55" s="111"/>
      <c r="G55" s="98"/>
      <c r="H55" s="98"/>
      <c r="I55" s="98"/>
      <c r="J55" s="97"/>
      <c r="K55" s="97"/>
      <c r="L55" s="97"/>
      <c r="M55" s="97"/>
      <c r="N55" s="97"/>
      <c r="O55" s="97"/>
      <c r="P55" s="97"/>
      <c r="Q55" s="94"/>
      <c r="R55" s="94"/>
      <c r="S55" s="97"/>
      <c r="T55" s="94"/>
      <c r="U55" s="94"/>
      <c r="V55" s="94"/>
      <c r="W55" s="94"/>
      <c r="X55" s="94"/>
      <c r="Y55" s="94"/>
      <c r="Z55" s="94"/>
    </row>
    <row r="56" spans="1:26" ht="24.75" customHeight="1">
      <c r="A56" s="115">
        <v>7</v>
      </c>
      <c r="B56" s="112" t="s">
        <v>79</v>
      </c>
      <c r="C56" s="116" t="s">
        <v>80</v>
      </c>
      <c r="D56" s="112" t="s">
        <v>81</v>
      </c>
      <c r="E56" s="112" t="s">
        <v>75</v>
      </c>
      <c r="F56" s="113">
        <v>82154.47</v>
      </c>
      <c r="G56" s="119">
        <v>0</v>
      </c>
      <c r="H56" s="119"/>
      <c r="I56" s="119">
        <f aca="true" t="shared" si="5" ref="I56:I85">ROUND(F56*(G56+H56),2)</f>
        <v>0</v>
      </c>
      <c r="J56" s="112">
        <f aca="true" t="shared" si="6" ref="J56:J85">ROUND(F56*(N56),2)</f>
        <v>451.85</v>
      </c>
      <c r="K56" s="1">
        <f aca="true" t="shared" si="7" ref="K56:K85">ROUND(F56*(O56),2)</f>
        <v>0</v>
      </c>
      <c r="L56" s="1">
        <f aca="true" t="shared" si="8" ref="L56:L62">ROUND(F56*(G56+H56),2)</f>
        <v>0</v>
      </c>
      <c r="M56" s="1"/>
      <c r="N56" s="1">
        <v>0.0055</v>
      </c>
      <c r="O56" s="1"/>
      <c r="P56" s="111">
        <f aca="true" t="shared" si="9" ref="P56:P85">ROUND(F56*(R56),3)</f>
        <v>0</v>
      </c>
      <c r="Q56" s="117"/>
      <c r="R56" s="117">
        <v>0</v>
      </c>
      <c r="S56" s="111">
        <f aca="true" t="shared" si="10" ref="S56:S85">ROUND(F56*(X56),3)</f>
        <v>0</v>
      </c>
      <c r="X56">
        <v>0</v>
      </c>
      <c r="Z56">
        <v>0</v>
      </c>
    </row>
    <row r="57" spans="1:19" ht="15" customHeight="1">
      <c r="A57" s="115">
        <v>8</v>
      </c>
      <c r="B57" s="112" t="s">
        <v>82</v>
      </c>
      <c r="C57" s="116" t="s">
        <v>83</v>
      </c>
      <c r="D57" s="112" t="s">
        <v>120</v>
      </c>
      <c r="E57" s="112" t="s">
        <v>66</v>
      </c>
      <c r="F57" s="113">
        <v>947.21</v>
      </c>
      <c r="G57" s="114">
        <v>0</v>
      </c>
      <c r="H57" s="114"/>
      <c r="I57" s="114">
        <f t="shared" si="5"/>
        <v>0</v>
      </c>
      <c r="J57" s="112">
        <f t="shared" si="6"/>
        <v>1884.95</v>
      </c>
      <c r="K57" s="1">
        <f t="shared" si="7"/>
        <v>0</v>
      </c>
      <c r="L57" s="1">
        <f>ROUND(F57*(G57+H57),2)</f>
        <v>0</v>
      </c>
      <c r="M57" s="1"/>
      <c r="N57" s="1">
        <v>1.99</v>
      </c>
      <c r="O57" s="1"/>
      <c r="P57" s="111">
        <f t="shared" si="9"/>
        <v>0</v>
      </c>
      <c r="Q57" s="117"/>
      <c r="R57" s="117">
        <v>0</v>
      </c>
      <c r="S57" s="111">
        <f t="shared" si="10"/>
        <v>0</v>
      </c>
    </row>
    <row r="58" spans="1:19" ht="15" customHeight="1">
      <c r="A58" s="115">
        <v>9</v>
      </c>
      <c r="B58" s="112" t="s">
        <v>82</v>
      </c>
      <c r="C58" s="116" t="s">
        <v>84</v>
      </c>
      <c r="D58" s="112" t="s">
        <v>121</v>
      </c>
      <c r="E58" s="112" t="s">
        <v>66</v>
      </c>
      <c r="F58" s="113">
        <v>947.21</v>
      </c>
      <c r="G58" s="114">
        <v>0</v>
      </c>
      <c r="H58" s="114"/>
      <c r="I58" s="114">
        <f t="shared" si="5"/>
        <v>0</v>
      </c>
      <c r="J58" s="112">
        <f t="shared" si="6"/>
        <v>1572.37</v>
      </c>
      <c r="K58" s="1">
        <f t="shared" si="7"/>
        <v>0</v>
      </c>
      <c r="L58" s="1">
        <f>ROUND(F58*(G58+H58),2)</f>
        <v>0</v>
      </c>
      <c r="M58" s="1"/>
      <c r="N58" s="1">
        <v>1.66</v>
      </c>
      <c r="O58" s="1"/>
      <c r="P58" s="111">
        <f t="shared" si="9"/>
        <v>0</v>
      </c>
      <c r="Q58" s="117"/>
      <c r="R58" s="117">
        <v>0</v>
      </c>
      <c r="S58" s="111">
        <f t="shared" si="10"/>
        <v>0</v>
      </c>
    </row>
    <row r="59" spans="1:26" ht="15" customHeight="1">
      <c r="A59" s="115">
        <v>10</v>
      </c>
      <c r="B59" s="112" t="s">
        <v>82</v>
      </c>
      <c r="C59" s="116" t="s">
        <v>85</v>
      </c>
      <c r="D59" s="112" t="s">
        <v>116</v>
      </c>
      <c r="E59" s="112" t="s">
        <v>66</v>
      </c>
      <c r="F59" s="113">
        <v>947.21</v>
      </c>
      <c r="G59" s="114">
        <v>0</v>
      </c>
      <c r="H59" s="114"/>
      <c r="I59" s="114">
        <f t="shared" si="5"/>
        <v>0</v>
      </c>
      <c r="J59" s="112">
        <f t="shared" si="6"/>
        <v>5342.26</v>
      </c>
      <c r="K59" s="1">
        <f t="shared" si="7"/>
        <v>0</v>
      </c>
      <c r="L59" s="1">
        <f t="shared" si="8"/>
        <v>0</v>
      </c>
      <c r="M59" s="1"/>
      <c r="N59" s="1">
        <v>5.64</v>
      </c>
      <c r="O59" s="1"/>
      <c r="P59" s="111">
        <f t="shared" si="9"/>
        <v>0</v>
      </c>
      <c r="Q59" s="117"/>
      <c r="R59" s="117">
        <v>0</v>
      </c>
      <c r="S59" s="111">
        <f t="shared" si="10"/>
        <v>0</v>
      </c>
      <c r="X59">
        <v>0</v>
      </c>
      <c r="Z59">
        <v>0</v>
      </c>
    </row>
    <row r="60" spans="1:26" ht="15" customHeight="1">
      <c r="A60" s="115">
        <v>11</v>
      </c>
      <c r="B60" s="112" t="s">
        <v>82</v>
      </c>
      <c r="C60" s="116" t="s">
        <v>86</v>
      </c>
      <c r="D60" s="112" t="s">
        <v>109</v>
      </c>
      <c r="E60" s="112" t="s">
        <v>64</v>
      </c>
      <c r="F60" s="113">
        <v>741.32</v>
      </c>
      <c r="G60" s="114">
        <v>0</v>
      </c>
      <c r="H60" s="114"/>
      <c r="I60" s="114">
        <f t="shared" si="5"/>
        <v>0</v>
      </c>
      <c r="J60" s="112">
        <f t="shared" si="6"/>
        <v>4344.14</v>
      </c>
      <c r="K60" s="1">
        <f t="shared" si="7"/>
        <v>0</v>
      </c>
      <c r="L60" s="1">
        <f t="shared" si="8"/>
        <v>0</v>
      </c>
      <c r="M60" s="1"/>
      <c r="N60" s="1">
        <v>5.86</v>
      </c>
      <c r="O60" s="1"/>
      <c r="P60" s="111">
        <f t="shared" si="9"/>
        <v>0</v>
      </c>
      <c r="Q60" s="117"/>
      <c r="R60" s="117">
        <v>0</v>
      </c>
      <c r="S60" s="111">
        <f t="shared" si="10"/>
        <v>0</v>
      </c>
      <c r="X60">
        <v>0</v>
      </c>
      <c r="Z60">
        <v>0</v>
      </c>
    </row>
    <row r="61" spans="1:19" ht="15" customHeight="1">
      <c r="A61" s="115">
        <v>13</v>
      </c>
      <c r="B61" s="112" t="s">
        <v>82</v>
      </c>
      <c r="C61" s="116" t="s">
        <v>94</v>
      </c>
      <c r="D61" s="112" t="s">
        <v>123</v>
      </c>
      <c r="E61" s="112" t="s">
        <v>64</v>
      </c>
      <c r="F61" s="113">
        <v>339</v>
      </c>
      <c r="G61" s="114">
        <v>0</v>
      </c>
      <c r="H61" s="114"/>
      <c r="I61" s="114">
        <f t="shared" si="5"/>
        <v>0</v>
      </c>
      <c r="J61" s="112">
        <f t="shared" si="6"/>
        <v>983.1</v>
      </c>
      <c r="K61" s="1">
        <f t="shared" si="7"/>
        <v>0</v>
      </c>
      <c r="L61" s="1">
        <f>ROUND(F61*(G61+H61),2)</f>
        <v>0</v>
      </c>
      <c r="M61" s="1"/>
      <c r="N61" s="1">
        <v>2.9</v>
      </c>
      <c r="O61" s="1"/>
      <c r="P61" s="111">
        <f t="shared" si="9"/>
        <v>0</v>
      </c>
      <c r="Q61" s="117"/>
      <c r="R61" s="117">
        <v>0</v>
      </c>
      <c r="S61" s="111">
        <f t="shared" si="10"/>
        <v>0</v>
      </c>
    </row>
    <row r="62" spans="1:26" ht="15" customHeight="1">
      <c r="A62" s="115">
        <v>14</v>
      </c>
      <c r="B62" s="112" t="s">
        <v>82</v>
      </c>
      <c r="C62" s="116" t="s">
        <v>124</v>
      </c>
      <c r="D62" s="112" t="s">
        <v>102</v>
      </c>
      <c r="E62" s="112" t="s">
        <v>63</v>
      </c>
      <c r="F62" s="113">
        <v>281.28</v>
      </c>
      <c r="G62" s="114">
        <v>0</v>
      </c>
      <c r="H62" s="114"/>
      <c r="I62" s="114">
        <f t="shared" si="5"/>
        <v>0</v>
      </c>
      <c r="J62" s="112">
        <f t="shared" si="6"/>
        <v>815.71</v>
      </c>
      <c r="K62" s="1">
        <f t="shared" si="7"/>
        <v>0</v>
      </c>
      <c r="L62" s="1">
        <f t="shared" si="8"/>
        <v>0</v>
      </c>
      <c r="M62" s="1"/>
      <c r="N62" s="1">
        <v>2.9</v>
      </c>
      <c r="O62" s="1"/>
      <c r="P62" s="111">
        <f t="shared" si="9"/>
        <v>0</v>
      </c>
      <c r="Q62" s="117"/>
      <c r="R62" s="117">
        <v>0</v>
      </c>
      <c r="S62" s="111">
        <f t="shared" si="10"/>
        <v>0</v>
      </c>
      <c r="X62">
        <v>0</v>
      </c>
      <c r="Z62">
        <v>0</v>
      </c>
    </row>
    <row r="63" spans="1:26" ht="24.75" customHeight="1">
      <c r="A63" s="115">
        <v>15</v>
      </c>
      <c r="B63" s="112" t="s">
        <v>76</v>
      </c>
      <c r="C63" s="116" t="s">
        <v>87</v>
      </c>
      <c r="D63" s="112" t="s">
        <v>181</v>
      </c>
      <c r="E63" s="112" t="s">
        <v>77</v>
      </c>
      <c r="F63" s="113">
        <v>1</v>
      </c>
      <c r="G63" s="114"/>
      <c r="H63" s="114">
        <v>0</v>
      </c>
      <c r="I63" s="114">
        <f t="shared" si="5"/>
        <v>0</v>
      </c>
      <c r="J63" s="112">
        <f t="shared" si="6"/>
        <v>1220.65</v>
      </c>
      <c r="K63" s="1">
        <f t="shared" si="7"/>
        <v>0</v>
      </c>
      <c r="L63" s="1"/>
      <c r="M63" s="1">
        <f aca="true" t="shared" si="11" ref="M63:M85">ROUND(F63*(G63+H63),2)</f>
        <v>0</v>
      </c>
      <c r="N63" s="1">
        <v>1220.65</v>
      </c>
      <c r="O63" s="1"/>
      <c r="P63" s="111">
        <f t="shared" si="9"/>
        <v>0</v>
      </c>
      <c r="Q63" s="117"/>
      <c r="R63" s="117">
        <v>0</v>
      </c>
      <c r="S63" s="111">
        <f t="shared" si="10"/>
        <v>0</v>
      </c>
      <c r="X63">
        <v>0</v>
      </c>
      <c r="Z63">
        <v>0</v>
      </c>
    </row>
    <row r="64" spans="1:19" ht="24.75" customHeight="1">
      <c r="A64" s="115">
        <v>16</v>
      </c>
      <c r="B64" s="112" t="s">
        <v>76</v>
      </c>
      <c r="C64" s="116" t="s">
        <v>89</v>
      </c>
      <c r="D64" s="112" t="s">
        <v>182</v>
      </c>
      <c r="E64" s="112" t="s">
        <v>77</v>
      </c>
      <c r="F64" s="113">
        <v>3</v>
      </c>
      <c r="G64" s="114"/>
      <c r="H64" s="114">
        <v>0</v>
      </c>
      <c r="I64" s="114">
        <f t="shared" si="5"/>
        <v>0</v>
      </c>
      <c r="J64" s="112">
        <f t="shared" si="6"/>
        <v>3661.95</v>
      </c>
      <c r="K64" s="1">
        <f t="shared" si="7"/>
        <v>0</v>
      </c>
      <c r="L64" s="1"/>
      <c r="M64" s="1">
        <f t="shared" si="11"/>
        <v>0</v>
      </c>
      <c r="N64" s="1">
        <v>1220.65</v>
      </c>
      <c r="O64" s="1"/>
      <c r="P64" s="111">
        <f t="shared" si="9"/>
        <v>0</v>
      </c>
      <c r="Q64" s="117"/>
      <c r="R64" s="117">
        <v>0</v>
      </c>
      <c r="S64" s="111">
        <f t="shared" si="10"/>
        <v>0</v>
      </c>
    </row>
    <row r="65" spans="1:19" ht="24.75" customHeight="1">
      <c r="A65" s="115">
        <v>17</v>
      </c>
      <c r="B65" s="112" t="s">
        <v>76</v>
      </c>
      <c r="C65" s="116" t="s">
        <v>90</v>
      </c>
      <c r="D65" s="112" t="s">
        <v>183</v>
      </c>
      <c r="E65" s="112" t="s">
        <v>77</v>
      </c>
      <c r="F65" s="113">
        <v>14</v>
      </c>
      <c r="G65" s="114"/>
      <c r="H65" s="114">
        <v>0</v>
      </c>
      <c r="I65" s="114">
        <f t="shared" si="5"/>
        <v>0</v>
      </c>
      <c r="J65" s="112">
        <f t="shared" si="6"/>
        <v>17089.1</v>
      </c>
      <c r="K65" s="1">
        <f t="shared" si="7"/>
        <v>0</v>
      </c>
      <c r="L65" s="1"/>
      <c r="M65" s="1">
        <f t="shared" si="11"/>
        <v>0</v>
      </c>
      <c r="N65" s="1">
        <v>1220.65</v>
      </c>
      <c r="O65" s="1"/>
      <c r="P65" s="111">
        <f t="shared" si="9"/>
        <v>0</v>
      </c>
      <c r="Q65" s="117"/>
      <c r="R65" s="117">
        <v>0</v>
      </c>
      <c r="S65" s="111">
        <f t="shared" si="10"/>
        <v>0</v>
      </c>
    </row>
    <row r="66" spans="1:19" ht="24.75" customHeight="1">
      <c r="A66" s="115">
        <v>18</v>
      </c>
      <c r="B66" s="112" t="s">
        <v>76</v>
      </c>
      <c r="C66" s="116" t="s">
        <v>91</v>
      </c>
      <c r="D66" s="112" t="s">
        <v>184</v>
      </c>
      <c r="E66" s="112" t="s">
        <v>77</v>
      </c>
      <c r="F66" s="113">
        <v>6</v>
      </c>
      <c r="G66" s="114"/>
      <c r="H66" s="114">
        <v>0</v>
      </c>
      <c r="I66" s="114">
        <f t="shared" si="5"/>
        <v>0</v>
      </c>
      <c r="J66" s="112">
        <f t="shared" si="6"/>
        <v>7323.9</v>
      </c>
      <c r="K66" s="1">
        <f t="shared" si="7"/>
        <v>0</v>
      </c>
      <c r="L66" s="1"/>
      <c r="M66" s="1">
        <f t="shared" si="11"/>
        <v>0</v>
      </c>
      <c r="N66" s="1">
        <v>1220.65</v>
      </c>
      <c r="O66" s="1"/>
      <c r="P66" s="111">
        <f t="shared" si="9"/>
        <v>0</v>
      </c>
      <c r="Q66" s="117"/>
      <c r="R66" s="117">
        <v>0</v>
      </c>
      <c r="S66" s="111">
        <f t="shared" si="10"/>
        <v>0</v>
      </c>
    </row>
    <row r="67" spans="1:19" ht="24.75" customHeight="1">
      <c r="A67" s="115">
        <v>19</v>
      </c>
      <c r="B67" s="112" t="s">
        <v>76</v>
      </c>
      <c r="C67" s="116" t="s">
        <v>92</v>
      </c>
      <c r="D67" s="112" t="s">
        <v>185</v>
      </c>
      <c r="E67" s="112" t="s">
        <v>77</v>
      </c>
      <c r="F67" s="113">
        <v>3</v>
      </c>
      <c r="G67" s="114"/>
      <c r="H67" s="114">
        <v>0</v>
      </c>
      <c r="I67" s="114">
        <f t="shared" si="5"/>
        <v>0</v>
      </c>
      <c r="J67" s="112">
        <f t="shared" si="6"/>
        <v>3661.95</v>
      </c>
      <c r="K67" s="1">
        <f t="shared" si="7"/>
        <v>0</v>
      </c>
      <c r="L67" s="1"/>
      <c r="M67" s="1">
        <f t="shared" si="11"/>
        <v>0</v>
      </c>
      <c r="N67" s="1">
        <v>1220.65</v>
      </c>
      <c r="O67" s="1"/>
      <c r="P67" s="111">
        <f t="shared" si="9"/>
        <v>0</v>
      </c>
      <c r="Q67" s="117"/>
      <c r="R67" s="117">
        <v>0</v>
      </c>
      <c r="S67" s="111">
        <f t="shared" si="10"/>
        <v>0</v>
      </c>
    </row>
    <row r="68" spans="1:19" ht="24.75" customHeight="1">
      <c r="A68" s="115">
        <v>20</v>
      </c>
      <c r="B68" s="112" t="s">
        <v>76</v>
      </c>
      <c r="C68" s="116" t="s">
        <v>128</v>
      </c>
      <c r="D68" s="112" t="s">
        <v>186</v>
      </c>
      <c r="E68" s="112" t="s">
        <v>77</v>
      </c>
      <c r="F68" s="113">
        <v>6</v>
      </c>
      <c r="G68" s="114"/>
      <c r="H68" s="114">
        <v>0</v>
      </c>
      <c r="I68" s="114">
        <f t="shared" si="5"/>
        <v>0</v>
      </c>
      <c r="J68" s="112">
        <f t="shared" si="6"/>
        <v>7323.9</v>
      </c>
      <c r="K68" s="1">
        <f t="shared" si="7"/>
        <v>0</v>
      </c>
      <c r="L68" s="1"/>
      <c r="M68" s="1">
        <f t="shared" si="11"/>
        <v>0</v>
      </c>
      <c r="N68" s="1">
        <v>1220.65</v>
      </c>
      <c r="O68" s="1"/>
      <c r="P68" s="111">
        <f t="shared" si="9"/>
        <v>0</v>
      </c>
      <c r="Q68" s="117"/>
      <c r="R68" s="117">
        <v>0</v>
      </c>
      <c r="S68" s="111">
        <f t="shared" si="10"/>
        <v>0</v>
      </c>
    </row>
    <row r="69" spans="1:19" ht="24.75" customHeight="1">
      <c r="A69" s="115">
        <v>21</v>
      </c>
      <c r="B69" s="112" t="s">
        <v>76</v>
      </c>
      <c r="C69" s="116" t="s">
        <v>129</v>
      </c>
      <c r="D69" s="112" t="s">
        <v>187</v>
      </c>
      <c r="E69" s="112" t="s">
        <v>77</v>
      </c>
      <c r="F69" s="113">
        <v>8</v>
      </c>
      <c r="G69" s="114"/>
      <c r="H69" s="114">
        <v>0</v>
      </c>
      <c r="I69" s="114">
        <f t="shared" si="5"/>
        <v>0</v>
      </c>
      <c r="J69" s="112">
        <f t="shared" si="6"/>
        <v>9765.2</v>
      </c>
      <c r="K69" s="1">
        <f t="shared" si="7"/>
        <v>0</v>
      </c>
      <c r="L69" s="1"/>
      <c r="M69" s="1">
        <f t="shared" si="11"/>
        <v>0</v>
      </c>
      <c r="N69" s="1">
        <v>1220.65</v>
      </c>
      <c r="O69" s="1"/>
      <c r="P69" s="111">
        <f t="shared" si="9"/>
        <v>0</v>
      </c>
      <c r="Q69" s="117"/>
      <c r="R69" s="117">
        <v>0</v>
      </c>
      <c r="S69" s="111">
        <f t="shared" si="10"/>
        <v>0</v>
      </c>
    </row>
    <row r="70" spans="1:19" ht="24.75" customHeight="1">
      <c r="A70" s="115">
        <v>22</v>
      </c>
      <c r="B70" s="112" t="s">
        <v>76</v>
      </c>
      <c r="C70" s="116" t="s">
        <v>130</v>
      </c>
      <c r="D70" s="112" t="s">
        <v>188</v>
      </c>
      <c r="E70" s="112" t="s">
        <v>77</v>
      </c>
      <c r="F70" s="113">
        <v>1</v>
      </c>
      <c r="G70" s="114"/>
      <c r="H70" s="114">
        <v>0</v>
      </c>
      <c r="I70" s="114">
        <f t="shared" si="5"/>
        <v>0</v>
      </c>
      <c r="J70" s="112">
        <f t="shared" si="6"/>
        <v>1220.65</v>
      </c>
      <c r="K70" s="1">
        <f t="shared" si="7"/>
        <v>0</v>
      </c>
      <c r="L70" s="1"/>
      <c r="M70" s="1">
        <f t="shared" si="11"/>
        <v>0</v>
      </c>
      <c r="N70" s="1">
        <v>1220.65</v>
      </c>
      <c r="O70" s="1"/>
      <c r="P70" s="111">
        <f t="shared" si="9"/>
        <v>0</v>
      </c>
      <c r="Q70" s="117"/>
      <c r="R70" s="117">
        <v>0</v>
      </c>
      <c r="S70" s="111">
        <f t="shared" si="10"/>
        <v>0</v>
      </c>
    </row>
    <row r="71" spans="1:19" ht="24.75" customHeight="1">
      <c r="A71" s="115">
        <v>23</v>
      </c>
      <c r="B71" s="112" t="s">
        <v>76</v>
      </c>
      <c r="C71" s="116" t="s">
        <v>130</v>
      </c>
      <c r="D71" s="112" t="s">
        <v>189</v>
      </c>
      <c r="E71" s="112" t="s">
        <v>77</v>
      </c>
      <c r="F71" s="113">
        <v>1</v>
      </c>
      <c r="G71" s="114"/>
      <c r="H71" s="114">
        <v>0</v>
      </c>
      <c r="I71" s="114">
        <f t="shared" si="5"/>
        <v>0</v>
      </c>
      <c r="J71" s="112">
        <f t="shared" si="6"/>
        <v>1220.65</v>
      </c>
      <c r="K71" s="1">
        <f t="shared" si="7"/>
        <v>0</v>
      </c>
      <c r="L71" s="1"/>
      <c r="M71" s="1">
        <f t="shared" si="11"/>
        <v>0</v>
      </c>
      <c r="N71" s="1">
        <v>1220.65</v>
      </c>
      <c r="O71" s="1"/>
      <c r="P71" s="111">
        <f t="shared" si="9"/>
        <v>0</v>
      </c>
      <c r="Q71" s="117"/>
      <c r="R71" s="117">
        <v>0</v>
      </c>
      <c r="S71" s="111">
        <f t="shared" si="10"/>
        <v>0</v>
      </c>
    </row>
    <row r="72" spans="1:19" ht="24.75" customHeight="1">
      <c r="A72" s="115">
        <v>24</v>
      </c>
      <c r="B72" s="112" t="s">
        <v>76</v>
      </c>
      <c r="C72" s="116" t="s">
        <v>130</v>
      </c>
      <c r="D72" s="112" t="s">
        <v>190</v>
      </c>
      <c r="E72" s="112" t="s">
        <v>77</v>
      </c>
      <c r="F72" s="113">
        <v>2</v>
      </c>
      <c r="G72" s="114"/>
      <c r="H72" s="114">
        <v>0</v>
      </c>
      <c r="I72" s="114">
        <f t="shared" si="5"/>
        <v>0</v>
      </c>
      <c r="J72" s="112">
        <f t="shared" si="6"/>
        <v>2441.3</v>
      </c>
      <c r="K72" s="1">
        <f t="shared" si="7"/>
        <v>0</v>
      </c>
      <c r="L72" s="1"/>
      <c r="M72" s="1">
        <f t="shared" si="11"/>
        <v>0</v>
      </c>
      <c r="N72" s="1">
        <v>1220.65</v>
      </c>
      <c r="O72" s="1"/>
      <c r="P72" s="111">
        <f t="shared" si="9"/>
        <v>0</v>
      </c>
      <c r="Q72" s="117"/>
      <c r="R72" s="117">
        <v>0</v>
      </c>
      <c r="S72" s="111">
        <f t="shared" si="10"/>
        <v>0</v>
      </c>
    </row>
    <row r="73" spans="1:19" ht="24.75" customHeight="1">
      <c r="A73" s="115">
        <v>25</v>
      </c>
      <c r="B73" s="112" t="s">
        <v>76</v>
      </c>
      <c r="C73" s="116" t="s">
        <v>130</v>
      </c>
      <c r="D73" s="112" t="s">
        <v>191</v>
      </c>
      <c r="E73" s="112" t="s">
        <v>77</v>
      </c>
      <c r="F73" s="113">
        <v>1</v>
      </c>
      <c r="G73" s="114"/>
      <c r="H73" s="114">
        <v>0</v>
      </c>
      <c r="I73" s="114">
        <f t="shared" si="5"/>
        <v>0</v>
      </c>
      <c r="J73" s="112">
        <f t="shared" si="6"/>
        <v>1220.65</v>
      </c>
      <c r="K73" s="1">
        <f t="shared" si="7"/>
        <v>0</v>
      </c>
      <c r="L73" s="1"/>
      <c r="M73" s="1">
        <f t="shared" si="11"/>
        <v>0</v>
      </c>
      <c r="N73" s="1">
        <v>1220.65</v>
      </c>
      <c r="O73" s="1"/>
      <c r="P73" s="111">
        <f t="shared" si="9"/>
        <v>0</v>
      </c>
      <c r="Q73" s="117"/>
      <c r="R73" s="117">
        <v>0</v>
      </c>
      <c r="S73" s="111">
        <f t="shared" si="10"/>
        <v>0</v>
      </c>
    </row>
    <row r="74" spans="1:19" ht="24.75" customHeight="1">
      <c r="A74" s="115">
        <v>26</v>
      </c>
      <c r="B74" s="112" t="s">
        <v>76</v>
      </c>
      <c r="C74" s="116" t="s">
        <v>130</v>
      </c>
      <c r="D74" s="112" t="s">
        <v>192</v>
      </c>
      <c r="E74" s="112" t="s">
        <v>77</v>
      </c>
      <c r="F74" s="113">
        <v>1</v>
      </c>
      <c r="G74" s="114"/>
      <c r="H74" s="114">
        <v>0</v>
      </c>
      <c r="I74" s="114">
        <f t="shared" si="5"/>
        <v>0</v>
      </c>
      <c r="J74" s="112">
        <f t="shared" si="6"/>
        <v>1220.65</v>
      </c>
      <c r="K74" s="1">
        <f t="shared" si="7"/>
        <v>0</v>
      </c>
      <c r="L74" s="1"/>
      <c r="M74" s="1">
        <f t="shared" si="11"/>
        <v>0</v>
      </c>
      <c r="N74" s="1">
        <v>1220.65</v>
      </c>
      <c r="O74" s="1"/>
      <c r="P74" s="111">
        <f t="shared" si="9"/>
        <v>0</v>
      </c>
      <c r="Q74" s="117"/>
      <c r="R74" s="117">
        <v>0</v>
      </c>
      <c r="S74" s="111">
        <f t="shared" si="10"/>
        <v>0</v>
      </c>
    </row>
    <row r="75" spans="1:19" ht="24.75" customHeight="1">
      <c r="A75" s="115">
        <v>27</v>
      </c>
      <c r="B75" s="112" t="s">
        <v>76</v>
      </c>
      <c r="C75" s="116" t="s">
        <v>130</v>
      </c>
      <c r="D75" s="112" t="s">
        <v>193</v>
      </c>
      <c r="E75" s="112" t="s">
        <v>77</v>
      </c>
      <c r="F75" s="113">
        <v>6</v>
      </c>
      <c r="G75" s="114"/>
      <c r="H75" s="114">
        <v>0</v>
      </c>
      <c r="I75" s="114">
        <f t="shared" si="5"/>
        <v>0</v>
      </c>
      <c r="J75" s="112">
        <f t="shared" si="6"/>
        <v>7323.9</v>
      </c>
      <c r="K75" s="1">
        <f t="shared" si="7"/>
        <v>0</v>
      </c>
      <c r="L75" s="1"/>
      <c r="M75" s="1">
        <f t="shared" si="11"/>
        <v>0</v>
      </c>
      <c r="N75" s="1">
        <v>1220.65</v>
      </c>
      <c r="O75" s="1"/>
      <c r="P75" s="111">
        <f t="shared" si="9"/>
        <v>0</v>
      </c>
      <c r="Q75" s="117"/>
      <c r="R75" s="117">
        <v>0</v>
      </c>
      <c r="S75" s="111">
        <f t="shared" si="10"/>
        <v>0</v>
      </c>
    </row>
    <row r="76" spans="1:19" ht="24.75" customHeight="1">
      <c r="A76" s="115">
        <v>28</v>
      </c>
      <c r="B76" s="112" t="s">
        <v>76</v>
      </c>
      <c r="C76" s="116" t="s">
        <v>130</v>
      </c>
      <c r="D76" s="112" t="s">
        <v>194</v>
      </c>
      <c r="E76" s="112" t="s">
        <v>77</v>
      </c>
      <c r="F76" s="113">
        <v>4</v>
      </c>
      <c r="G76" s="114"/>
      <c r="H76" s="114">
        <v>0</v>
      </c>
      <c r="I76" s="114">
        <f t="shared" si="5"/>
        <v>0</v>
      </c>
      <c r="J76" s="112">
        <f t="shared" si="6"/>
        <v>4882.6</v>
      </c>
      <c r="K76" s="1">
        <f t="shared" si="7"/>
        <v>0</v>
      </c>
      <c r="L76" s="1"/>
      <c r="M76" s="1">
        <f t="shared" si="11"/>
        <v>0</v>
      </c>
      <c r="N76" s="1">
        <v>1220.65</v>
      </c>
      <c r="O76" s="1"/>
      <c r="P76" s="111">
        <f t="shared" si="9"/>
        <v>0</v>
      </c>
      <c r="Q76" s="117"/>
      <c r="R76" s="117">
        <v>0</v>
      </c>
      <c r="S76" s="111">
        <f t="shared" si="10"/>
        <v>0</v>
      </c>
    </row>
    <row r="77" spans="1:19" ht="24.75" customHeight="1">
      <c r="A77" s="115">
        <v>29</v>
      </c>
      <c r="B77" s="112" t="s">
        <v>76</v>
      </c>
      <c r="C77" s="116" t="s">
        <v>130</v>
      </c>
      <c r="D77" s="112" t="s">
        <v>195</v>
      </c>
      <c r="E77" s="112" t="s">
        <v>77</v>
      </c>
      <c r="F77" s="113">
        <v>1</v>
      </c>
      <c r="G77" s="114"/>
      <c r="H77" s="114">
        <v>0</v>
      </c>
      <c r="I77" s="114">
        <f t="shared" si="5"/>
        <v>0</v>
      </c>
      <c r="J77" s="112">
        <f t="shared" si="6"/>
        <v>1220.65</v>
      </c>
      <c r="K77" s="1">
        <f t="shared" si="7"/>
        <v>0</v>
      </c>
      <c r="L77" s="1"/>
      <c r="M77" s="1">
        <f t="shared" si="11"/>
        <v>0</v>
      </c>
      <c r="N77" s="1">
        <v>1220.65</v>
      </c>
      <c r="O77" s="1"/>
      <c r="P77" s="111">
        <f t="shared" si="9"/>
        <v>0</v>
      </c>
      <c r="Q77" s="117"/>
      <c r="R77" s="117">
        <v>0</v>
      </c>
      <c r="S77" s="111">
        <f t="shared" si="10"/>
        <v>0</v>
      </c>
    </row>
    <row r="78" spans="1:19" ht="24.75" customHeight="1">
      <c r="A78" s="115">
        <v>30</v>
      </c>
      <c r="B78" s="112" t="s">
        <v>76</v>
      </c>
      <c r="C78" s="116" t="s">
        <v>130</v>
      </c>
      <c r="D78" s="112" t="s">
        <v>196</v>
      </c>
      <c r="E78" s="112" t="s">
        <v>77</v>
      </c>
      <c r="F78" s="113">
        <v>1</v>
      </c>
      <c r="G78" s="114"/>
      <c r="H78" s="114">
        <v>0</v>
      </c>
      <c r="I78" s="114">
        <f t="shared" si="5"/>
        <v>0</v>
      </c>
      <c r="J78" s="112">
        <f t="shared" si="6"/>
        <v>1220.65</v>
      </c>
      <c r="K78" s="1">
        <f t="shared" si="7"/>
        <v>0</v>
      </c>
      <c r="L78" s="1"/>
      <c r="M78" s="1">
        <f t="shared" si="11"/>
        <v>0</v>
      </c>
      <c r="N78" s="1">
        <v>1220.65</v>
      </c>
      <c r="O78" s="1"/>
      <c r="P78" s="111">
        <f t="shared" si="9"/>
        <v>0</v>
      </c>
      <c r="Q78" s="117"/>
      <c r="R78" s="117">
        <v>0</v>
      </c>
      <c r="S78" s="111">
        <f t="shared" si="10"/>
        <v>0</v>
      </c>
    </row>
    <row r="79" spans="1:19" ht="24.75" customHeight="1">
      <c r="A79" s="115">
        <v>31</v>
      </c>
      <c r="B79" s="112" t="s">
        <v>76</v>
      </c>
      <c r="C79" s="116" t="s">
        <v>130</v>
      </c>
      <c r="D79" s="112" t="s">
        <v>197</v>
      </c>
      <c r="E79" s="112" t="s">
        <v>77</v>
      </c>
      <c r="F79" s="113">
        <v>2</v>
      </c>
      <c r="G79" s="114"/>
      <c r="H79" s="114">
        <v>0</v>
      </c>
      <c r="I79" s="114">
        <f t="shared" si="5"/>
        <v>0</v>
      </c>
      <c r="J79" s="112">
        <f t="shared" si="6"/>
        <v>2441.3</v>
      </c>
      <c r="K79" s="1">
        <f t="shared" si="7"/>
        <v>0</v>
      </c>
      <c r="L79" s="1"/>
      <c r="M79" s="1">
        <f t="shared" si="11"/>
        <v>0</v>
      </c>
      <c r="N79" s="1">
        <v>1220.65</v>
      </c>
      <c r="O79" s="1"/>
      <c r="P79" s="111">
        <f t="shared" si="9"/>
        <v>0</v>
      </c>
      <c r="Q79" s="117"/>
      <c r="R79" s="117">
        <v>0</v>
      </c>
      <c r="S79" s="111">
        <f t="shared" si="10"/>
        <v>0</v>
      </c>
    </row>
    <row r="80" spans="1:26" ht="24.75" customHeight="1">
      <c r="A80" s="115">
        <v>20</v>
      </c>
      <c r="B80" s="112" t="s">
        <v>76</v>
      </c>
      <c r="C80" s="116" t="s">
        <v>88</v>
      </c>
      <c r="D80" s="112" t="s">
        <v>199</v>
      </c>
      <c r="E80" s="112" t="s">
        <v>77</v>
      </c>
      <c r="F80" s="113">
        <v>1</v>
      </c>
      <c r="G80" s="114"/>
      <c r="H80" s="114">
        <v>0</v>
      </c>
      <c r="I80" s="114">
        <f t="shared" si="5"/>
        <v>0</v>
      </c>
      <c r="J80" s="112">
        <f t="shared" si="6"/>
        <v>708.14</v>
      </c>
      <c r="K80" s="1">
        <f t="shared" si="7"/>
        <v>0</v>
      </c>
      <c r="L80" s="1"/>
      <c r="M80" s="1">
        <f t="shared" si="11"/>
        <v>0</v>
      </c>
      <c r="N80" s="1">
        <v>708.14</v>
      </c>
      <c r="O80" s="1"/>
      <c r="P80" s="111">
        <f t="shared" si="9"/>
        <v>0</v>
      </c>
      <c r="Q80" s="117"/>
      <c r="R80" s="117">
        <v>0</v>
      </c>
      <c r="S80" s="111">
        <f t="shared" si="10"/>
        <v>0</v>
      </c>
      <c r="X80">
        <v>0</v>
      </c>
      <c r="Z80">
        <v>0</v>
      </c>
    </row>
    <row r="81" spans="1:26" ht="24.75" customHeight="1">
      <c r="A81" s="115">
        <v>20</v>
      </c>
      <c r="B81" s="112" t="s">
        <v>76</v>
      </c>
      <c r="C81" s="116" t="s">
        <v>88</v>
      </c>
      <c r="D81" s="112" t="s">
        <v>198</v>
      </c>
      <c r="E81" s="112" t="s">
        <v>77</v>
      </c>
      <c r="F81" s="113">
        <v>1</v>
      </c>
      <c r="G81" s="114"/>
      <c r="H81" s="114">
        <v>0</v>
      </c>
      <c r="I81" s="114">
        <f t="shared" si="5"/>
        <v>0</v>
      </c>
      <c r="J81" s="112">
        <f t="shared" si="6"/>
        <v>708.14</v>
      </c>
      <c r="K81" s="1">
        <f t="shared" si="7"/>
        <v>0</v>
      </c>
      <c r="L81" s="1"/>
      <c r="M81" s="1">
        <f t="shared" si="11"/>
        <v>0</v>
      </c>
      <c r="N81" s="1">
        <v>708.14</v>
      </c>
      <c r="O81" s="1"/>
      <c r="P81" s="111">
        <f t="shared" si="9"/>
        <v>0</v>
      </c>
      <c r="Q81" s="117"/>
      <c r="R81" s="117">
        <v>0</v>
      </c>
      <c r="S81" s="111">
        <f t="shared" si="10"/>
        <v>0</v>
      </c>
      <c r="X81">
        <v>0</v>
      </c>
      <c r="Z81">
        <v>0</v>
      </c>
    </row>
    <row r="82" spans="1:26" ht="24.75" customHeight="1">
      <c r="A82" s="115">
        <v>21</v>
      </c>
      <c r="B82" s="112" t="s">
        <v>76</v>
      </c>
      <c r="C82" s="116" t="s">
        <v>95</v>
      </c>
      <c r="D82" s="112" t="s">
        <v>200</v>
      </c>
      <c r="E82" s="112" t="s">
        <v>77</v>
      </c>
      <c r="F82" s="113">
        <v>2</v>
      </c>
      <c r="G82" s="114"/>
      <c r="H82" s="114">
        <v>0</v>
      </c>
      <c r="I82" s="114">
        <f t="shared" si="5"/>
        <v>0</v>
      </c>
      <c r="J82" s="112">
        <f t="shared" si="6"/>
        <v>1416.28</v>
      </c>
      <c r="K82" s="1">
        <f t="shared" si="7"/>
        <v>0</v>
      </c>
      <c r="L82" s="1"/>
      <c r="M82" s="1">
        <f t="shared" si="11"/>
        <v>0</v>
      </c>
      <c r="N82" s="1">
        <v>708.14</v>
      </c>
      <c r="O82" s="1"/>
      <c r="P82" s="111">
        <f t="shared" si="9"/>
        <v>0</v>
      </c>
      <c r="Q82" s="117"/>
      <c r="R82" s="117">
        <v>0</v>
      </c>
      <c r="S82" s="111">
        <f t="shared" si="10"/>
        <v>0</v>
      </c>
      <c r="X82">
        <v>0</v>
      </c>
      <c r="Z82">
        <v>0</v>
      </c>
    </row>
    <row r="83" spans="1:26" ht="24.75" customHeight="1">
      <c r="A83" s="115">
        <v>22</v>
      </c>
      <c r="B83" s="112" t="s">
        <v>76</v>
      </c>
      <c r="C83" s="116" t="s">
        <v>96</v>
      </c>
      <c r="D83" s="112" t="s">
        <v>202</v>
      </c>
      <c r="E83" s="112" t="s">
        <v>77</v>
      </c>
      <c r="F83" s="113">
        <v>2</v>
      </c>
      <c r="G83" s="114"/>
      <c r="H83" s="114">
        <v>0</v>
      </c>
      <c r="I83" s="114">
        <f t="shared" si="5"/>
        <v>0</v>
      </c>
      <c r="J83" s="112">
        <f t="shared" si="6"/>
        <v>1416.28</v>
      </c>
      <c r="K83" s="1">
        <f t="shared" si="7"/>
        <v>0</v>
      </c>
      <c r="L83" s="1"/>
      <c r="M83" s="1">
        <f t="shared" si="11"/>
        <v>0</v>
      </c>
      <c r="N83" s="1">
        <v>708.14</v>
      </c>
      <c r="O83" s="1"/>
      <c r="P83" s="111">
        <f t="shared" si="9"/>
        <v>0</v>
      </c>
      <c r="Q83" s="117"/>
      <c r="R83" s="117">
        <v>0</v>
      </c>
      <c r="S83" s="111">
        <f t="shared" si="10"/>
        <v>0</v>
      </c>
      <c r="X83">
        <v>0</v>
      </c>
      <c r="Z83">
        <v>0</v>
      </c>
    </row>
    <row r="84" spans="1:19" ht="24.75" customHeight="1">
      <c r="A84" s="115">
        <v>23</v>
      </c>
      <c r="B84" s="112" t="s">
        <v>76</v>
      </c>
      <c r="C84" s="116" t="s">
        <v>97</v>
      </c>
      <c r="D84" s="112" t="s">
        <v>201</v>
      </c>
      <c r="E84" s="112" t="s">
        <v>77</v>
      </c>
      <c r="F84" s="113">
        <v>2</v>
      </c>
      <c r="G84" s="114"/>
      <c r="H84" s="114">
        <v>0</v>
      </c>
      <c r="I84" s="114">
        <f t="shared" si="5"/>
        <v>0</v>
      </c>
      <c r="J84" s="112">
        <f t="shared" si="6"/>
        <v>1416.28</v>
      </c>
      <c r="K84" s="1">
        <f t="shared" si="7"/>
        <v>0</v>
      </c>
      <c r="L84" s="1"/>
      <c r="M84" s="1">
        <f t="shared" si="11"/>
        <v>0</v>
      </c>
      <c r="N84" s="1">
        <v>708.14</v>
      </c>
      <c r="O84" s="1"/>
      <c r="P84" s="111">
        <f t="shared" si="9"/>
        <v>0</v>
      </c>
      <c r="Q84" s="117"/>
      <c r="R84" s="117">
        <v>0</v>
      </c>
      <c r="S84" s="111">
        <f t="shared" si="10"/>
        <v>0</v>
      </c>
    </row>
    <row r="85" spans="1:19" ht="24.75" customHeight="1">
      <c r="A85" s="115">
        <v>24</v>
      </c>
      <c r="B85" s="112" t="s">
        <v>76</v>
      </c>
      <c r="C85" s="116" t="s">
        <v>98</v>
      </c>
      <c r="D85" s="112" t="s">
        <v>203</v>
      </c>
      <c r="E85" s="112" t="s">
        <v>77</v>
      </c>
      <c r="F85" s="113">
        <v>2</v>
      </c>
      <c r="G85" s="114"/>
      <c r="H85" s="114">
        <v>0</v>
      </c>
      <c r="I85" s="114">
        <f t="shared" si="5"/>
        <v>0</v>
      </c>
      <c r="J85" s="112">
        <f t="shared" si="6"/>
        <v>1416.28</v>
      </c>
      <c r="K85" s="1">
        <f t="shared" si="7"/>
        <v>0</v>
      </c>
      <c r="L85" s="1"/>
      <c r="M85" s="1">
        <f t="shared" si="11"/>
        <v>0</v>
      </c>
      <c r="N85" s="1">
        <v>708.14</v>
      </c>
      <c r="O85" s="1"/>
      <c r="P85" s="111">
        <f t="shared" si="9"/>
        <v>0</v>
      </c>
      <c r="Q85" s="117"/>
      <c r="R85" s="117">
        <v>0</v>
      </c>
      <c r="S85" s="111">
        <f t="shared" si="10"/>
        <v>0</v>
      </c>
    </row>
    <row r="86" spans="1:26" ht="15.75" customHeight="1">
      <c r="A86" s="115">
        <v>41</v>
      </c>
      <c r="B86" s="112" t="s">
        <v>76</v>
      </c>
      <c r="C86" s="116" t="s">
        <v>114</v>
      </c>
      <c r="D86" s="112" t="s">
        <v>122</v>
      </c>
      <c r="E86" s="112" t="s">
        <v>64</v>
      </c>
      <c r="F86" s="113">
        <v>147.9</v>
      </c>
      <c r="G86" s="114"/>
      <c r="H86" s="114">
        <v>0</v>
      </c>
      <c r="I86" s="114">
        <f aca="true" t="shared" si="12" ref="I86:I91">ROUND(F86*(G86+H86),2)</f>
        <v>0</v>
      </c>
      <c r="J86" s="112">
        <f aca="true" t="shared" si="13" ref="J86:J91">ROUND(F86*(N86),2)</f>
        <v>1132.91</v>
      </c>
      <c r="K86" s="1">
        <f aca="true" t="shared" si="14" ref="K86:K91">ROUND(F86*(O86),2)</f>
        <v>0</v>
      </c>
      <c r="L86" s="1"/>
      <c r="M86" s="1">
        <f aca="true" t="shared" si="15" ref="M86:M91">ROUND(F86*(G86+H86),2)</f>
        <v>0</v>
      </c>
      <c r="N86" s="1">
        <v>7.66</v>
      </c>
      <c r="O86" s="1"/>
      <c r="P86" s="111">
        <f aca="true" t="shared" si="16" ref="P86:P91">ROUND(F86*(R86),3)</f>
        <v>0</v>
      </c>
      <c r="Q86" s="117"/>
      <c r="R86" s="117">
        <v>0</v>
      </c>
      <c r="S86" s="111">
        <f>ROUND(F86*(X86),3)</f>
        <v>0</v>
      </c>
      <c r="X86">
        <v>0</v>
      </c>
      <c r="Z86">
        <v>0</v>
      </c>
    </row>
    <row r="87" spans="1:26" ht="15.75" customHeight="1">
      <c r="A87" s="115">
        <v>42</v>
      </c>
      <c r="B87" s="112" t="s">
        <v>76</v>
      </c>
      <c r="C87" s="116" t="s">
        <v>115</v>
      </c>
      <c r="D87" s="112" t="s">
        <v>127</v>
      </c>
      <c r="E87" s="112" t="s">
        <v>64</v>
      </c>
      <c r="F87" s="113">
        <v>147.9</v>
      </c>
      <c r="G87" s="114"/>
      <c r="H87" s="114">
        <v>0</v>
      </c>
      <c r="I87" s="114">
        <f t="shared" si="12"/>
        <v>0</v>
      </c>
      <c r="J87" s="112">
        <f t="shared" si="13"/>
        <v>755.77</v>
      </c>
      <c r="K87" s="1">
        <f t="shared" si="14"/>
        <v>0</v>
      </c>
      <c r="L87" s="1"/>
      <c r="M87" s="1">
        <f t="shared" si="15"/>
        <v>0</v>
      </c>
      <c r="N87" s="1">
        <v>5.11</v>
      </c>
      <c r="O87" s="1"/>
      <c r="P87" s="111">
        <f t="shared" si="16"/>
        <v>0</v>
      </c>
      <c r="Q87" s="117"/>
      <c r="R87" s="117">
        <v>0</v>
      </c>
      <c r="S87" s="111">
        <f>ROUND(F87*(X87),3)</f>
        <v>0</v>
      </c>
      <c r="X87">
        <v>0</v>
      </c>
      <c r="Z87">
        <v>0</v>
      </c>
    </row>
    <row r="88" spans="1:26" ht="15.75" customHeight="1">
      <c r="A88" s="115">
        <v>41</v>
      </c>
      <c r="B88" s="112" t="s">
        <v>76</v>
      </c>
      <c r="C88" s="116" t="s">
        <v>114</v>
      </c>
      <c r="D88" s="112" t="s">
        <v>204</v>
      </c>
      <c r="E88" s="112" t="s">
        <v>64</v>
      </c>
      <c r="F88" s="113">
        <v>36.6</v>
      </c>
      <c r="G88" s="114"/>
      <c r="H88" s="114">
        <v>0</v>
      </c>
      <c r="I88" s="114">
        <f t="shared" si="12"/>
        <v>0</v>
      </c>
      <c r="J88" s="112">
        <f t="shared" si="13"/>
        <v>280.36</v>
      </c>
      <c r="K88" s="1">
        <f t="shared" si="14"/>
        <v>0</v>
      </c>
      <c r="L88" s="1"/>
      <c r="M88" s="1">
        <f t="shared" si="15"/>
        <v>0</v>
      </c>
      <c r="N88" s="1">
        <v>7.66</v>
      </c>
      <c r="O88" s="1"/>
      <c r="P88" s="111">
        <f t="shared" si="16"/>
        <v>0</v>
      </c>
      <c r="Q88" s="117"/>
      <c r="R88" s="117">
        <v>0</v>
      </c>
      <c r="S88" s="111">
        <f>ROUND(F88*(X88),3)</f>
        <v>0</v>
      </c>
      <c r="X88">
        <v>0</v>
      </c>
      <c r="Z88">
        <v>0</v>
      </c>
    </row>
    <row r="89" spans="1:19" ht="15.75" customHeight="1">
      <c r="A89" s="115">
        <v>42</v>
      </c>
      <c r="B89" s="112" t="s">
        <v>76</v>
      </c>
      <c r="C89" s="116" t="s">
        <v>115</v>
      </c>
      <c r="D89" s="112" t="s">
        <v>137</v>
      </c>
      <c r="E89" s="112" t="s">
        <v>64</v>
      </c>
      <c r="F89" s="113">
        <v>6.6</v>
      </c>
      <c r="G89" s="114"/>
      <c r="H89" s="114">
        <v>0</v>
      </c>
      <c r="I89" s="114">
        <f t="shared" si="12"/>
        <v>0</v>
      </c>
      <c r="J89" s="112">
        <f t="shared" si="13"/>
        <v>33.73</v>
      </c>
      <c r="K89" s="1">
        <f t="shared" si="14"/>
        <v>0</v>
      </c>
      <c r="L89" s="1"/>
      <c r="M89" s="1">
        <f t="shared" si="15"/>
        <v>0</v>
      </c>
      <c r="N89" s="1">
        <v>5.11</v>
      </c>
      <c r="O89" s="1"/>
      <c r="P89" s="111">
        <f t="shared" si="16"/>
        <v>0</v>
      </c>
      <c r="Q89" s="117"/>
      <c r="R89" s="117">
        <v>0</v>
      </c>
      <c r="S89" s="111">
        <f>ROUND(F89*(X89),3)</f>
        <v>0</v>
      </c>
    </row>
    <row r="90" spans="1:19" ht="15.75" customHeight="1">
      <c r="A90" s="115">
        <v>43</v>
      </c>
      <c r="B90" s="112" t="s">
        <v>76</v>
      </c>
      <c r="C90" s="116" t="s">
        <v>118</v>
      </c>
      <c r="D90" s="112" t="s">
        <v>103</v>
      </c>
      <c r="E90" s="112" t="s">
        <v>63</v>
      </c>
      <c r="F90" s="113">
        <v>281.28</v>
      </c>
      <c r="G90" s="114"/>
      <c r="H90" s="114">
        <v>0</v>
      </c>
      <c r="I90" s="114">
        <f t="shared" si="12"/>
        <v>0</v>
      </c>
      <c r="J90" s="112">
        <f t="shared" si="13"/>
        <v>17017.44</v>
      </c>
      <c r="K90" s="1">
        <f t="shared" si="14"/>
        <v>0</v>
      </c>
      <c r="L90" s="1"/>
      <c r="M90" s="1">
        <f t="shared" si="15"/>
        <v>0</v>
      </c>
      <c r="N90" s="1">
        <v>60.5</v>
      </c>
      <c r="O90" s="1"/>
      <c r="P90" s="111">
        <f t="shared" si="16"/>
        <v>0</v>
      </c>
      <c r="Q90" s="117"/>
      <c r="R90" s="117">
        <v>0</v>
      </c>
      <c r="S90" s="111">
        <f>ROUND(F90*(X88),3)</f>
        <v>0</v>
      </c>
    </row>
    <row r="91" spans="1:26" ht="15.75" customHeight="1">
      <c r="A91" s="115">
        <v>45</v>
      </c>
      <c r="B91" s="112" t="s">
        <v>76</v>
      </c>
      <c r="C91" s="116" t="s">
        <v>119</v>
      </c>
      <c r="D91" s="112" t="s">
        <v>117</v>
      </c>
      <c r="E91" s="112" t="s">
        <v>64</v>
      </c>
      <c r="F91" s="113">
        <v>580.21</v>
      </c>
      <c r="G91" s="114"/>
      <c r="H91" s="114">
        <v>0</v>
      </c>
      <c r="I91" s="114">
        <f t="shared" si="12"/>
        <v>0</v>
      </c>
      <c r="J91" s="112">
        <f t="shared" si="13"/>
        <v>19918.61</v>
      </c>
      <c r="K91" s="1">
        <f t="shared" si="14"/>
        <v>0</v>
      </c>
      <c r="L91" s="1"/>
      <c r="M91" s="1">
        <f t="shared" si="15"/>
        <v>0</v>
      </c>
      <c r="N91" s="1">
        <v>34.33</v>
      </c>
      <c r="O91" s="1"/>
      <c r="P91" s="111">
        <f t="shared" si="16"/>
        <v>0</v>
      </c>
      <c r="Q91" s="117"/>
      <c r="R91" s="117">
        <v>0</v>
      </c>
      <c r="S91" s="111">
        <f>ROUND(F91*(X91),3)</f>
        <v>0</v>
      </c>
      <c r="X91">
        <v>0</v>
      </c>
      <c r="Z91">
        <v>0</v>
      </c>
    </row>
    <row r="92" spans="1:19" ht="12.75">
      <c r="A92" s="97"/>
      <c r="B92" s="97"/>
      <c r="C92" s="97"/>
      <c r="D92" s="97" t="s">
        <v>78</v>
      </c>
      <c r="E92" s="97"/>
      <c r="F92" s="111"/>
      <c r="G92" s="100">
        <f>ROUND((SUM(L55:L91))/1,2)</f>
        <v>0</v>
      </c>
      <c r="H92" s="100">
        <f>ROUND((SUM(M55:M91))/1,2)</f>
        <v>0</v>
      </c>
      <c r="I92" s="100">
        <f>ROUND((SUM(I55:I91))/1,2)</f>
        <v>0</v>
      </c>
      <c r="J92" s="97"/>
      <c r="K92" s="97"/>
      <c r="L92" s="97">
        <f>ROUND((SUM(L55:L91))/1,2)</f>
        <v>0</v>
      </c>
      <c r="M92" s="97">
        <f>ROUND((SUM(M55:M91))/1,2)</f>
        <v>0</v>
      </c>
      <c r="N92" s="97"/>
      <c r="O92" s="97"/>
      <c r="P92" s="118">
        <f>ROUND((SUM(P55:P91))/1,2)</f>
        <v>0</v>
      </c>
      <c r="S92" s="111">
        <f>ROUND((SUM(S55:S91))/1,2)</f>
        <v>0</v>
      </c>
    </row>
    <row r="93" spans="1:19" ht="12.75">
      <c r="A93" s="97"/>
      <c r="B93" s="97"/>
      <c r="C93" s="97"/>
      <c r="D93" s="97"/>
      <c r="E93" s="97"/>
      <c r="F93" s="111"/>
      <c r="G93" s="100"/>
      <c r="H93" s="100"/>
      <c r="I93" s="100"/>
      <c r="J93" s="97"/>
      <c r="K93" s="97"/>
      <c r="L93" s="97"/>
      <c r="M93" s="97"/>
      <c r="N93" s="97"/>
      <c r="O93" s="97"/>
      <c r="P93" s="118"/>
      <c r="S93" s="111"/>
    </row>
    <row r="94" spans="1:19" ht="12.75">
      <c r="A94" s="97"/>
      <c r="B94" s="97"/>
      <c r="C94" s="97"/>
      <c r="D94" s="97" t="s">
        <v>93</v>
      </c>
      <c r="E94" s="97"/>
      <c r="F94" s="111"/>
      <c r="G94" s="98"/>
      <c r="H94" s="98"/>
      <c r="I94" s="98"/>
      <c r="J94" s="97"/>
      <c r="K94" s="97"/>
      <c r="L94" s="97"/>
      <c r="M94" s="97"/>
      <c r="N94" s="97"/>
      <c r="O94" s="97"/>
      <c r="P94" s="97"/>
      <c r="Q94" s="94"/>
      <c r="R94" s="94"/>
      <c r="S94" s="97"/>
    </row>
    <row r="95" spans="1:22" ht="22.5">
      <c r="A95" s="115">
        <v>46</v>
      </c>
      <c r="B95" s="97"/>
      <c r="C95" s="127" t="s">
        <v>131</v>
      </c>
      <c r="D95" s="128" t="s">
        <v>132</v>
      </c>
      <c r="E95" s="128" t="s">
        <v>65</v>
      </c>
      <c r="F95" s="129">
        <v>250.6</v>
      </c>
      <c r="G95" s="130">
        <v>0</v>
      </c>
      <c r="H95" s="130"/>
      <c r="I95" s="130">
        <f>ROUND(F95*(G95+H95),2)</f>
        <v>0</v>
      </c>
      <c r="J95" s="128">
        <f>ROUND(F95*(N95),2)</f>
        <v>215.52</v>
      </c>
      <c r="K95" s="131">
        <f>ROUND(F95*(O95),2)</f>
        <v>0</v>
      </c>
      <c r="L95" s="131">
        <f>ROUND(F95*(G95),2)</f>
        <v>0</v>
      </c>
      <c r="M95" s="131">
        <f>ROUND(F95*(H95),2)</f>
        <v>0</v>
      </c>
      <c r="N95" s="131">
        <v>0.86</v>
      </c>
      <c r="O95" s="131"/>
      <c r="P95" s="132"/>
      <c r="Q95" s="132"/>
      <c r="R95" s="132"/>
      <c r="S95" s="131">
        <f>ROUND(F95*(P95),3)</f>
        <v>0</v>
      </c>
      <c r="T95" s="133"/>
      <c r="U95" s="133"/>
      <c r="V95" s="132"/>
    </row>
    <row r="96" spans="1:22" ht="22.5">
      <c r="A96" s="115">
        <v>47</v>
      </c>
      <c r="B96" s="97"/>
      <c r="C96" s="127" t="s">
        <v>133</v>
      </c>
      <c r="D96" s="128" t="s">
        <v>134</v>
      </c>
      <c r="E96" s="128" t="s">
        <v>65</v>
      </c>
      <c r="F96" s="129">
        <v>250.6</v>
      </c>
      <c r="G96" s="130">
        <v>0</v>
      </c>
      <c r="H96" s="130"/>
      <c r="I96" s="130">
        <f>ROUND(F96*(G96+H96),2)</f>
        <v>0</v>
      </c>
      <c r="J96" s="128">
        <f>ROUND(F96*(N96),2)</f>
        <v>47.61</v>
      </c>
      <c r="K96" s="131">
        <f>ROUND(F96*(O96),2)</f>
        <v>0</v>
      </c>
      <c r="L96" s="131">
        <f>ROUND(F96*(G96),2)</f>
        <v>0</v>
      </c>
      <c r="M96" s="131">
        <f>ROUND(F96*(H96),2)</f>
        <v>0</v>
      </c>
      <c r="N96" s="131">
        <v>0.19</v>
      </c>
      <c r="O96" s="131"/>
      <c r="P96" s="132">
        <v>3E-05</v>
      </c>
      <c r="Q96" s="132"/>
      <c r="R96" s="132">
        <v>3E-05</v>
      </c>
      <c r="S96" s="131">
        <f>ROUND(F96*(P96),3)</f>
        <v>0.008</v>
      </c>
      <c r="T96" s="133"/>
      <c r="U96" s="133"/>
      <c r="V96" s="132"/>
    </row>
    <row r="97" spans="1:19" ht="12.75">
      <c r="A97" s="115">
        <v>48</v>
      </c>
      <c r="B97" s="112" t="s">
        <v>99</v>
      </c>
      <c r="C97" s="116" t="s">
        <v>100</v>
      </c>
      <c r="D97" s="112" t="s">
        <v>101</v>
      </c>
      <c r="E97" s="112" t="s">
        <v>65</v>
      </c>
      <c r="F97" s="113">
        <v>621.26</v>
      </c>
      <c r="G97" s="114">
        <v>0</v>
      </c>
      <c r="H97" s="114"/>
      <c r="I97" s="114">
        <f>ROUND(F97*(G97+H97),2)</f>
        <v>0</v>
      </c>
      <c r="J97" s="112">
        <f>ROUND(F97*(N97),2)</f>
        <v>335.48</v>
      </c>
      <c r="K97" s="1">
        <f>ROUND(F97*(O97),2)</f>
        <v>0</v>
      </c>
      <c r="L97" s="1">
        <f>ROUND(F97*(G97+H97),2)</f>
        <v>0</v>
      </c>
      <c r="M97" s="1"/>
      <c r="N97" s="1">
        <v>0.54</v>
      </c>
      <c r="O97" s="1"/>
      <c r="P97" s="111">
        <f>ROUND(F97*(R97),3)</f>
        <v>0.106</v>
      </c>
      <c r="Q97" s="117"/>
      <c r="R97" s="117">
        <v>0.00017</v>
      </c>
      <c r="S97" s="111">
        <f>ROUND(F97*(X97),3)</f>
        <v>0</v>
      </c>
    </row>
    <row r="98" spans="1:19" ht="22.5">
      <c r="A98" s="115">
        <v>49</v>
      </c>
      <c r="B98" s="112" t="s">
        <v>99</v>
      </c>
      <c r="C98" s="116" t="s">
        <v>110</v>
      </c>
      <c r="D98" s="112" t="s">
        <v>111</v>
      </c>
      <c r="E98" s="112" t="s">
        <v>65</v>
      </c>
      <c r="F98" s="113">
        <v>621.26</v>
      </c>
      <c r="G98" s="114">
        <v>0</v>
      </c>
      <c r="H98" s="114"/>
      <c r="I98" s="114">
        <f>ROUND(F98*(G98+H98),2)</f>
        <v>0</v>
      </c>
      <c r="J98" s="112">
        <f>ROUND(F98*(N98),2)</f>
        <v>1590.43</v>
      </c>
      <c r="K98" s="1">
        <f>ROUND(F98*(O98),2)</f>
        <v>0</v>
      </c>
      <c r="L98" s="1">
        <f>ROUND(F98*(G98+H98),2)</f>
        <v>0</v>
      </c>
      <c r="M98" s="1"/>
      <c r="N98" s="1">
        <v>2.56</v>
      </c>
      <c r="O98" s="1"/>
      <c r="P98" s="111">
        <f>ROUND(F98*(R98),3)</f>
        <v>0.124</v>
      </c>
      <c r="Q98" s="117"/>
      <c r="R98" s="117">
        <v>0.0002</v>
      </c>
      <c r="S98" s="111">
        <f>ROUND(F98*(X98),3)</f>
        <v>0</v>
      </c>
    </row>
    <row r="99" spans="1:19" ht="12.75">
      <c r="A99" s="97"/>
      <c r="B99" s="97"/>
      <c r="C99" s="97"/>
      <c r="D99" s="97" t="s">
        <v>93</v>
      </c>
      <c r="E99" s="97"/>
      <c r="F99" s="111"/>
      <c r="G99" s="100">
        <f>I99</f>
        <v>0</v>
      </c>
      <c r="H99" s="100"/>
      <c r="I99" s="100">
        <f>ROUND((SUM(I94:I98))/1,2)</f>
        <v>0</v>
      </c>
      <c r="J99" s="97"/>
      <c r="K99" s="97"/>
      <c r="L99" s="97">
        <f>ROUND((SUM(L94:L98))/1,2)</f>
        <v>0</v>
      </c>
      <c r="M99" s="97">
        <f>ROUND((SUM(M94:M98))/1,2)</f>
        <v>0</v>
      </c>
      <c r="N99" s="97"/>
      <c r="O99" s="97"/>
      <c r="P99" s="118">
        <f>ROUND((SUM(P94:P98))/1,2)</f>
        <v>0.23</v>
      </c>
      <c r="S99" s="111">
        <f>ROUND((SUM(S94:S98))/1,2)</f>
        <v>0.01</v>
      </c>
    </row>
    <row r="100" spans="1:19" ht="12.75">
      <c r="A100" s="1"/>
      <c r="B100" s="1"/>
      <c r="C100" s="1"/>
      <c r="D100" s="1"/>
      <c r="E100" s="1"/>
      <c r="F100" s="104"/>
      <c r="G100" s="91"/>
      <c r="H100" s="91"/>
      <c r="I100" s="91"/>
      <c r="J100" s="1"/>
      <c r="K100" s="1"/>
      <c r="L100" s="1"/>
      <c r="M100" s="1"/>
      <c r="N100" s="1"/>
      <c r="O100" s="1"/>
      <c r="P100" s="1"/>
      <c r="S100" s="1"/>
    </row>
    <row r="101" spans="1:19" ht="12.75">
      <c r="A101" s="97"/>
      <c r="B101" s="97"/>
      <c r="C101" s="97"/>
      <c r="D101" s="2" t="s">
        <v>52</v>
      </c>
      <c r="E101" s="97"/>
      <c r="F101" s="111"/>
      <c r="G101" s="100">
        <f>ROUND((SUM(L54:L100))/2,2)</f>
        <v>0</v>
      </c>
      <c r="H101" s="100">
        <f>ROUND((SUM(M54:M100))/2,2)</f>
        <v>0</v>
      </c>
      <c r="I101" s="100">
        <f>ROUND((SUM(I54:I100))/2,2)</f>
        <v>0</v>
      </c>
      <c r="J101" s="97"/>
      <c r="K101" s="97"/>
      <c r="L101" s="97">
        <f>ROUND((SUM(L54:L100))/2,2)</f>
        <v>0</v>
      </c>
      <c r="M101" s="97">
        <f>ROUND((SUM(M54:M100))/2,2)</f>
        <v>0</v>
      </c>
      <c r="N101" s="97"/>
      <c r="O101" s="97"/>
      <c r="P101" s="118">
        <f>ROUND((SUM(P54:P100))/2,2)</f>
        <v>0.23</v>
      </c>
      <c r="S101" s="118">
        <f>ROUND((SUM(S54:S100))/2,2)</f>
        <v>0.01</v>
      </c>
    </row>
    <row r="102" spans="1:26" ht="15">
      <c r="A102" s="123" t="s">
        <v>108</v>
      </c>
      <c r="B102" s="120"/>
      <c r="C102" s="120"/>
      <c r="D102" s="120"/>
      <c r="E102" s="120"/>
      <c r="F102" s="121" t="s">
        <v>53</v>
      </c>
      <c r="G102" s="122">
        <f>ROUND((SUM(L14:L101))/3,2)</f>
        <v>0</v>
      </c>
      <c r="H102" s="122">
        <f>ROUND((SUM(M14:M101))/3,2)</f>
        <v>0</v>
      </c>
      <c r="I102" s="122">
        <f>ROUND((SUM(I14:I101))/3,2)</f>
        <v>0</v>
      </c>
      <c r="J102" s="120"/>
      <c r="K102" s="120">
        <f>ROUND((SUM(K14:K101)),2)</f>
        <v>0</v>
      </c>
      <c r="L102" s="120">
        <f>ROUND((SUM(L14:L101))/3,2)</f>
        <v>0</v>
      </c>
      <c r="M102" s="120">
        <f>ROUND((SUM(M14:M101))/3,2)</f>
        <v>0</v>
      </c>
      <c r="N102" s="120"/>
      <c r="O102" s="120"/>
      <c r="P102" s="121">
        <f>ROUND((SUM(P14:P101))/3,2)</f>
        <v>27.56</v>
      </c>
      <c r="S102" s="121">
        <f>ROUND((SUM(S14:S101))/3,2)</f>
        <v>5.06</v>
      </c>
      <c r="Z102">
        <f>(SUM(Z14:Z101))</f>
        <v>0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&amp;C&amp;"Arial,Tučné"&amp; Rozpočet MŠ Cottbuska 34,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katarina.chovanova</cp:lastModifiedBy>
  <cp:lastPrinted>2021-04-30T15:33:35Z</cp:lastPrinted>
  <dcterms:created xsi:type="dcterms:W3CDTF">2016-03-05T08:36:05Z</dcterms:created>
  <dcterms:modified xsi:type="dcterms:W3CDTF">2021-06-04T11:31:13Z</dcterms:modified>
  <cp:category/>
  <cp:version/>
  <cp:contentType/>
  <cp:contentStatus/>
</cp:coreProperties>
</file>