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uzivatel\Desktop\Zariadenie sociálnych služieb 24.7.20201\"/>
    </mc:Choice>
  </mc:AlternateContent>
  <xr:revisionPtr revIDLastSave="0" documentId="8_{E2C7BE27-05DC-42F1-BFFF-E08B01C43808}" xr6:coauthVersionLast="47" xr6:coauthVersionMax="47" xr10:uidLastSave="{00000000-0000-0000-0000-000000000000}"/>
  <bookViews>
    <workbookView xWindow="3585" yWindow="2730" windowWidth="23715" windowHeight="11820" xr2:uid="{00000000-000D-0000-FFFF-FFFF00000000}"/>
  </bookViews>
  <sheets>
    <sheet name="Zadanie" sheetId="5" r:id="rId1"/>
  </sheets>
  <definedNames>
    <definedName name="_xlnm._FilterDatabase" hidden="1">#REF!</definedName>
    <definedName name="fakt1R">#REF!</definedName>
    <definedName name="_xlnm.Print_Titles" localSheetId="0">Zadanie!$8:$10</definedName>
    <definedName name="_xlnm.Print_Area" localSheetId="0">Zadanie!$A:$O</definedName>
  </definedNames>
  <calcPr calcId="181029"/>
</workbook>
</file>

<file path=xl/calcChain.xml><?xml version="1.0" encoding="utf-8"?>
<calcChain xmlns="http://schemas.openxmlformats.org/spreadsheetml/2006/main">
  <c r="W230" i="5" l="1"/>
  <c r="E230" i="5"/>
  <c r="N230" i="5"/>
  <c r="L230" i="5"/>
  <c r="J230" i="5"/>
  <c r="I230" i="5"/>
  <c r="H230" i="5"/>
  <c r="W228" i="5"/>
  <c r="E228" i="5"/>
  <c r="N228" i="5"/>
  <c r="L228" i="5"/>
  <c r="J228" i="5"/>
  <c r="I228" i="5"/>
  <c r="H228" i="5"/>
  <c r="W226" i="5"/>
  <c r="E226" i="5"/>
  <c r="N226" i="5"/>
  <c r="L226" i="5"/>
  <c r="J226" i="5"/>
  <c r="I226" i="5"/>
  <c r="H226" i="5"/>
  <c r="N225" i="5"/>
  <c r="L225" i="5"/>
  <c r="J225" i="5"/>
  <c r="H225" i="5"/>
  <c r="N224" i="5"/>
  <c r="L224" i="5"/>
  <c r="J224" i="5"/>
  <c r="H224" i="5"/>
  <c r="W220" i="5"/>
  <c r="E220" i="5"/>
  <c r="N220" i="5"/>
  <c r="L220" i="5"/>
  <c r="J220" i="5"/>
  <c r="I220" i="5"/>
  <c r="H220" i="5"/>
  <c r="W218" i="5"/>
  <c r="E218" i="5"/>
  <c r="N218" i="5"/>
  <c r="L218" i="5"/>
  <c r="J218" i="5"/>
  <c r="I218" i="5"/>
  <c r="H218" i="5"/>
  <c r="N217" i="5"/>
  <c r="L217" i="5"/>
  <c r="J217" i="5"/>
  <c r="H217" i="5"/>
  <c r="N216" i="5"/>
  <c r="L216" i="5"/>
  <c r="J216" i="5"/>
  <c r="H216" i="5"/>
  <c r="W213" i="5"/>
  <c r="E213" i="5"/>
  <c r="N213" i="5"/>
  <c r="L213" i="5"/>
  <c r="J213" i="5"/>
  <c r="I213" i="5"/>
  <c r="H213" i="5"/>
  <c r="N212" i="5"/>
  <c r="L212" i="5"/>
  <c r="J212" i="5"/>
  <c r="H212" i="5"/>
  <c r="N211" i="5"/>
  <c r="L211" i="5"/>
  <c r="J211" i="5"/>
  <c r="H211" i="5"/>
  <c r="N210" i="5"/>
  <c r="L210" i="5"/>
  <c r="J210" i="5"/>
  <c r="H210" i="5"/>
  <c r="N209" i="5"/>
  <c r="L209" i="5"/>
  <c r="J209" i="5"/>
  <c r="H209" i="5"/>
  <c r="W206" i="5"/>
  <c r="E206" i="5"/>
  <c r="N206" i="5"/>
  <c r="L206" i="5"/>
  <c r="J206" i="5"/>
  <c r="I206" i="5"/>
  <c r="H206" i="5"/>
  <c r="N205" i="5"/>
  <c r="L205" i="5"/>
  <c r="J205" i="5"/>
  <c r="H205" i="5"/>
  <c r="N204" i="5"/>
  <c r="L204" i="5"/>
  <c r="J204" i="5"/>
  <c r="I204" i="5"/>
  <c r="N203" i="5"/>
  <c r="L203" i="5"/>
  <c r="J203" i="5"/>
  <c r="H203" i="5"/>
  <c r="W200" i="5"/>
  <c r="E200" i="5"/>
  <c r="N200" i="5"/>
  <c r="L200" i="5"/>
  <c r="J200" i="5"/>
  <c r="I200" i="5"/>
  <c r="H200" i="5"/>
  <c r="N199" i="5"/>
  <c r="L199" i="5"/>
  <c r="J199" i="5"/>
  <c r="H199" i="5"/>
  <c r="N198" i="5"/>
  <c r="L198" i="5"/>
  <c r="J198" i="5"/>
  <c r="I198" i="5"/>
  <c r="N197" i="5"/>
  <c r="L197" i="5"/>
  <c r="J197" i="5"/>
  <c r="H197" i="5"/>
  <c r="N196" i="5"/>
  <c r="L196" i="5"/>
  <c r="J196" i="5"/>
  <c r="H196" i="5"/>
  <c r="W193" i="5"/>
  <c r="E193" i="5"/>
  <c r="N193" i="5"/>
  <c r="L193" i="5"/>
  <c r="J193" i="5"/>
  <c r="I193" i="5"/>
  <c r="H193" i="5"/>
  <c r="N192" i="5"/>
  <c r="L192" i="5"/>
  <c r="J192" i="5"/>
  <c r="H192" i="5"/>
  <c r="N191" i="5"/>
  <c r="L191" i="5"/>
  <c r="J191" i="5"/>
  <c r="I191" i="5"/>
  <c r="N190" i="5"/>
  <c r="L190" i="5"/>
  <c r="J190" i="5"/>
  <c r="H190" i="5"/>
  <c r="N189" i="5"/>
  <c r="L189" i="5"/>
  <c r="J189" i="5"/>
  <c r="I189" i="5"/>
  <c r="N188" i="5"/>
  <c r="L188" i="5"/>
  <c r="J188" i="5"/>
  <c r="H188" i="5"/>
  <c r="N187" i="5"/>
  <c r="L187" i="5"/>
  <c r="J187" i="5"/>
  <c r="I187" i="5"/>
  <c r="N186" i="5"/>
  <c r="L186" i="5"/>
  <c r="J186" i="5"/>
  <c r="I186" i="5"/>
  <c r="N185" i="5"/>
  <c r="L185" i="5"/>
  <c r="J185" i="5"/>
  <c r="H185" i="5"/>
  <c r="N184" i="5"/>
  <c r="L184" i="5"/>
  <c r="J184" i="5"/>
  <c r="I184" i="5"/>
  <c r="N183" i="5"/>
  <c r="L183" i="5"/>
  <c r="J183" i="5"/>
  <c r="I183" i="5"/>
  <c r="N182" i="5"/>
  <c r="L182" i="5"/>
  <c r="J182" i="5"/>
  <c r="H182" i="5"/>
  <c r="N181" i="5"/>
  <c r="L181" i="5"/>
  <c r="J181" i="5"/>
  <c r="H181" i="5"/>
  <c r="N180" i="5"/>
  <c r="L180" i="5"/>
  <c r="J180" i="5"/>
  <c r="H180" i="5"/>
  <c r="N179" i="5"/>
  <c r="L179" i="5"/>
  <c r="J179" i="5"/>
  <c r="I179" i="5"/>
  <c r="N178" i="5"/>
  <c r="L178" i="5"/>
  <c r="J178" i="5"/>
  <c r="I178" i="5"/>
  <c r="N177" i="5"/>
  <c r="L177" i="5"/>
  <c r="J177" i="5"/>
  <c r="H177" i="5"/>
  <c r="W174" i="5"/>
  <c r="E174" i="5"/>
  <c r="N174" i="5"/>
  <c r="L174" i="5"/>
  <c r="J174" i="5"/>
  <c r="I174" i="5"/>
  <c r="H174" i="5"/>
  <c r="N173" i="5"/>
  <c r="L173" i="5"/>
  <c r="J173" i="5"/>
  <c r="H173" i="5"/>
  <c r="N172" i="5"/>
  <c r="L172" i="5"/>
  <c r="J172" i="5"/>
  <c r="H172" i="5"/>
  <c r="W169" i="5"/>
  <c r="E169" i="5"/>
  <c r="N169" i="5"/>
  <c r="L169" i="5"/>
  <c r="J169" i="5"/>
  <c r="I169" i="5"/>
  <c r="H169" i="5"/>
  <c r="N168" i="5"/>
  <c r="L168" i="5"/>
  <c r="J168" i="5"/>
  <c r="H168" i="5"/>
  <c r="N167" i="5"/>
  <c r="L167" i="5"/>
  <c r="J167" i="5"/>
  <c r="H167" i="5"/>
  <c r="N166" i="5"/>
  <c r="L166" i="5"/>
  <c r="J166" i="5"/>
  <c r="H166" i="5"/>
  <c r="N165" i="5"/>
  <c r="L165" i="5"/>
  <c r="J165" i="5"/>
  <c r="H165" i="5"/>
  <c r="N164" i="5"/>
  <c r="L164" i="5"/>
  <c r="J164" i="5"/>
  <c r="H164" i="5"/>
  <c r="N163" i="5"/>
  <c r="L163" i="5"/>
  <c r="J163" i="5"/>
  <c r="H163" i="5"/>
  <c r="N162" i="5"/>
  <c r="L162" i="5"/>
  <c r="J162" i="5"/>
  <c r="H162" i="5"/>
  <c r="W159" i="5"/>
  <c r="E159" i="5"/>
  <c r="N159" i="5"/>
  <c r="L159" i="5"/>
  <c r="J159" i="5"/>
  <c r="I159" i="5"/>
  <c r="H159" i="5"/>
  <c r="N158" i="5"/>
  <c r="L158" i="5"/>
  <c r="J158" i="5"/>
  <c r="H158" i="5"/>
  <c r="N157" i="5"/>
  <c r="L157" i="5"/>
  <c r="J157" i="5"/>
  <c r="H157" i="5"/>
  <c r="N156" i="5"/>
  <c r="L156" i="5"/>
  <c r="J156" i="5"/>
  <c r="H156" i="5"/>
  <c r="N155" i="5"/>
  <c r="L155" i="5"/>
  <c r="J155" i="5"/>
  <c r="H155" i="5"/>
  <c r="W152" i="5"/>
  <c r="E152" i="5"/>
  <c r="N152" i="5"/>
  <c r="L152" i="5"/>
  <c r="J152" i="5"/>
  <c r="I152" i="5"/>
  <c r="H152" i="5"/>
  <c r="N151" i="5"/>
  <c r="L151" i="5"/>
  <c r="J151" i="5"/>
  <c r="H151" i="5"/>
  <c r="N150" i="5"/>
  <c r="L150" i="5"/>
  <c r="J150" i="5"/>
  <c r="H150" i="5"/>
  <c r="N149" i="5"/>
  <c r="L149" i="5"/>
  <c r="J149" i="5"/>
  <c r="H149" i="5"/>
  <c r="W146" i="5"/>
  <c r="E146" i="5"/>
  <c r="N146" i="5"/>
  <c r="L146" i="5"/>
  <c r="J146" i="5"/>
  <c r="I146" i="5"/>
  <c r="H146" i="5"/>
  <c r="N145" i="5"/>
  <c r="L145" i="5"/>
  <c r="J145" i="5"/>
  <c r="H145" i="5"/>
  <c r="N144" i="5"/>
  <c r="L144" i="5"/>
  <c r="J144" i="5"/>
  <c r="H144" i="5"/>
  <c r="N143" i="5"/>
  <c r="L143" i="5"/>
  <c r="J143" i="5"/>
  <c r="H143" i="5"/>
  <c r="N142" i="5"/>
  <c r="L142" i="5"/>
  <c r="J142" i="5"/>
  <c r="H142" i="5"/>
  <c r="N141" i="5"/>
  <c r="L141" i="5"/>
  <c r="J141" i="5"/>
  <c r="H141" i="5"/>
  <c r="W138" i="5"/>
  <c r="E138" i="5"/>
  <c r="N138" i="5"/>
  <c r="L138" i="5"/>
  <c r="J138" i="5"/>
  <c r="I138" i="5"/>
  <c r="H138" i="5"/>
  <c r="N137" i="5"/>
  <c r="L137" i="5"/>
  <c r="J137" i="5"/>
  <c r="H137" i="5"/>
  <c r="N136" i="5"/>
  <c r="L136" i="5"/>
  <c r="J136" i="5"/>
  <c r="H136" i="5"/>
  <c r="N135" i="5"/>
  <c r="L135" i="5"/>
  <c r="J135" i="5"/>
  <c r="H135" i="5"/>
  <c r="N134" i="5"/>
  <c r="L134" i="5"/>
  <c r="J134" i="5"/>
  <c r="I134" i="5"/>
  <c r="N133" i="5"/>
  <c r="L133" i="5"/>
  <c r="J133" i="5"/>
  <c r="H133" i="5"/>
  <c r="W130" i="5"/>
  <c r="E130" i="5"/>
  <c r="N130" i="5"/>
  <c r="L130" i="5"/>
  <c r="J130" i="5"/>
  <c r="I130" i="5"/>
  <c r="H130" i="5"/>
  <c r="N129" i="5"/>
  <c r="L129" i="5"/>
  <c r="J129" i="5"/>
  <c r="H129" i="5"/>
  <c r="N128" i="5"/>
  <c r="L128" i="5"/>
  <c r="J128" i="5"/>
  <c r="I128" i="5"/>
  <c r="N127" i="5"/>
  <c r="L127" i="5"/>
  <c r="J127" i="5"/>
  <c r="H127" i="5"/>
  <c r="N126" i="5"/>
  <c r="L126" i="5"/>
  <c r="J126" i="5"/>
  <c r="I126" i="5"/>
  <c r="N125" i="5"/>
  <c r="L125" i="5"/>
  <c r="J125" i="5"/>
  <c r="H125" i="5"/>
  <c r="N124" i="5"/>
  <c r="L124" i="5"/>
  <c r="J124" i="5"/>
  <c r="H124" i="5"/>
  <c r="N123" i="5"/>
  <c r="L123" i="5"/>
  <c r="J123" i="5"/>
  <c r="I123" i="5"/>
  <c r="N122" i="5"/>
  <c r="L122" i="5"/>
  <c r="J122" i="5"/>
  <c r="H122" i="5"/>
  <c r="N121" i="5"/>
  <c r="L121" i="5"/>
  <c r="J121" i="5"/>
  <c r="I121" i="5"/>
  <c r="N120" i="5"/>
  <c r="L120" i="5"/>
  <c r="J120" i="5"/>
  <c r="H120" i="5"/>
  <c r="N119" i="5"/>
  <c r="L119" i="5"/>
  <c r="J119" i="5"/>
  <c r="I119" i="5"/>
  <c r="N118" i="5"/>
  <c r="L118" i="5"/>
  <c r="J118" i="5"/>
  <c r="H118" i="5"/>
  <c r="N117" i="5"/>
  <c r="L117" i="5"/>
  <c r="J117" i="5"/>
  <c r="I117" i="5"/>
  <c r="N116" i="5"/>
  <c r="L116" i="5"/>
  <c r="J116" i="5"/>
  <c r="H116" i="5"/>
  <c r="N115" i="5"/>
  <c r="L115" i="5"/>
  <c r="J115" i="5"/>
  <c r="I115" i="5"/>
  <c r="N114" i="5"/>
  <c r="L114" i="5"/>
  <c r="J114" i="5"/>
  <c r="H114" i="5"/>
  <c r="W110" i="5"/>
  <c r="E110" i="5"/>
  <c r="N110" i="5"/>
  <c r="L110" i="5"/>
  <c r="J110" i="5"/>
  <c r="I110" i="5"/>
  <c r="H110" i="5"/>
  <c r="W108" i="5"/>
  <c r="E108" i="5"/>
  <c r="N108" i="5"/>
  <c r="L108" i="5"/>
  <c r="J108" i="5"/>
  <c r="I108" i="5"/>
  <c r="H108" i="5"/>
  <c r="N107" i="5"/>
  <c r="L107" i="5"/>
  <c r="J107" i="5"/>
  <c r="H107" i="5"/>
  <c r="N106" i="5"/>
  <c r="L106" i="5"/>
  <c r="J106" i="5"/>
  <c r="H106" i="5"/>
  <c r="N105" i="5"/>
  <c r="L105" i="5"/>
  <c r="J105" i="5"/>
  <c r="H105" i="5"/>
  <c r="N104" i="5"/>
  <c r="L104" i="5"/>
  <c r="J104" i="5"/>
  <c r="H104" i="5"/>
  <c r="N103" i="5"/>
  <c r="L103" i="5"/>
  <c r="J103" i="5"/>
  <c r="H103" i="5"/>
  <c r="N102" i="5"/>
  <c r="L102" i="5"/>
  <c r="J102" i="5"/>
  <c r="H102" i="5"/>
  <c r="N101" i="5"/>
  <c r="L101" i="5"/>
  <c r="J101" i="5"/>
  <c r="H101" i="5"/>
  <c r="N100" i="5"/>
  <c r="L100" i="5"/>
  <c r="J100" i="5"/>
  <c r="H100" i="5"/>
  <c r="N99" i="5"/>
  <c r="L99" i="5"/>
  <c r="J99" i="5"/>
  <c r="H99" i="5"/>
  <c r="N98" i="5"/>
  <c r="L98" i="5"/>
  <c r="J98" i="5"/>
  <c r="H98" i="5"/>
  <c r="N97" i="5"/>
  <c r="L97" i="5"/>
  <c r="J97" i="5"/>
  <c r="H97" i="5"/>
  <c r="N96" i="5"/>
  <c r="L96" i="5"/>
  <c r="J96" i="5"/>
  <c r="H96" i="5"/>
  <c r="N95" i="5"/>
  <c r="L95" i="5"/>
  <c r="J95" i="5"/>
  <c r="H95" i="5"/>
  <c r="N94" i="5"/>
  <c r="L94" i="5"/>
  <c r="J94" i="5"/>
  <c r="H94" i="5"/>
  <c r="N93" i="5"/>
  <c r="L93" i="5"/>
  <c r="J93" i="5"/>
  <c r="H93" i="5"/>
  <c r="N92" i="5"/>
  <c r="L92" i="5"/>
  <c r="J92" i="5"/>
  <c r="H92" i="5"/>
  <c r="N91" i="5"/>
  <c r="L91" i="5"/>
  <c r="J91" i="5"/>
  <c r="H91" i="5"/>
  <c r="N90" i="5"/>
  <c r="L90" i="5"/>
  <c r="J90" i="5"/>
  <c r="H90" i="5"/>
  <c r="N89" i="5"/>
  <c r="L89" i="5"/>
  <c r="J89" i="5"/>
  <c r="H89" i="5"/>
  <c r="N88" i="5"/>
  <c r="L88" i="5"/>
  <c r="J88" i="5"/>
  <c r="H88" i="5"/>
  <c r="N87" i="5"/>
  <c r="L87" i="5"/>
  <c r="J87" i="5"/>
  <c r="H87" i="5"/>
  <c r="N86" i="5"/>
  <c r="L86" i="5"/>
  <c r="J86" i="5"/>
  <c r="H86" i="5"/>
  <c r="N85" i="5"/>
  <c r="L85" i="5"/>
  <c r="J85" i="5"/>
  <c r="H85" i="5"/>
  <c r="N84" i="5"/>
  <c r="L84" i="5"/>
  <c r="J84" i="5"/>
  <c r="H84" i="5"/>
  <c r="N83" i="5"/>
  <c r="L83" i="5"/>
  <c r="J83" i="5"/>
  <c r="H83" i="5"/>
  <c r="N82" i="5"/>
  <c r="L82" i="5"/>
  <c r="J82" i="5"/>
  <c r="I82" i="5"/>
  <c r="N81" i="5"/>
  <c r="L81" i="5"/>
  <c r="J81" i="5"/>
  <c r="H81" i="5"/>
  <c r="W78" i="5"/>
  <c r="E78" i="5"/>
  <c r="N78" i="5"/>
  <c r="L78" i="5"/>
  <c r="J78" i="5"/>
  <c r="I78" i="5"/>
  <c r="H78" i="5"/>
  <c r="N77" i="5"/>
  <c r="L77" i="5"/>
  <c r="J77" i="5"/>
  <c r="H77" i="5"/>
  <c r="N76" i="5"/>
  <c r="L76" i="5"/>
  <c r="J76" i="5"/>
  <c r="H76" i="5"/>
  <c r="N75" i="5"/>
  <c r="L75" i="5"/>
  <c r="J75" i="5"/>
  <c r="H75" i="5"/>
  <c r="N74" i="5"/>
  <c r="L74" i="5"/>
  <c r="J74" i="5"/>
  <c r="H74" i="5"/>
  <c r="N73" i="5"/>
  <c r="L73" i="5"/>
  <c r="J73" i="5"/>
  <c r="H73" i="5"/>
  <c r="N72" i="5"/>
  <c r="L72" i="5"/>
  <c r="J72" i="5"/>
  <c r="H72" i="5"/>
  <c r="N71" i="5"/>
  <c r="L71" i="5"/>
  <c r="J71" i="5"/>
  <c r="H71" i="5"/>
  <c r="N70" i="5"/>
  <c r="L70" i="5"/>
  <c r="J70" i="5"/>
  <c r="H70" i="5"/>
  <c r="N69" i="5"/>
  <c r="L69" i="5"/>
  <c r="J69" i="5"/>
  <c r="H69" i="5"/>
  <c r="N68" i="5"/>
  <c r="L68" i="5"/>
  <c r="J68" i="5"/>
  <c r="H68" i="5"/>
  <c r="N67" i="5"/>
  <c r="L67" i="5"/>
  <c r="J67" i="5"/>
  <c r="H67" i="5"/>
  <c r="N66" i="5"/>
  <c r="L66" i="5"/>
  <c r="J66" i="5"/>
  <c r="H66" i="5"/>
  <c r="N65" i="5"/>
  <c r="L65" i="5"/>
  <c r="J65" i="5"/>
  <c r="H65" i="5"/>
  <c r="N64" i="5"/>
  <c r="L64" i="5"/>
  <c r="J64" i="5"/>
  <c r="H64" i="5"/>
  <c r="N63" i="5"/>
  <c r="L63" i="5"/>
  <c r="J63" i="5"/>
  <c r="H63" i="5"/>
  <c r="N62" i="5"/>
  <c r="L62" i="5"/>
  <c r="J62" i="5"/>
  <c r="H62" i="5"/>
  <c r="N61" i="5"/>
  <c r="L61" i="5"/>
  <c r="J61" i="5"/>
  <c r="H61" i="5"/>
  <c r="N60" i="5"/>
  <c r="L60" i="5"/>
  <c r="J60" i="5"/>
  <c r="H60" i="5"/>
  <c r="N59" i="5"/>
  <c r="L59" i="5"/>
  <c r="J59" i="5"/>
  <c r="H59" i="5"/>
  <c r="W56" i="5"/>
  <c r="E56" i="5"/>
  <c r="N56" i="5"/>
  <c r="L56" i="5"/>
  <c r="J56" i="5"/>
  <c r="I56" i="5"/>
  <c r="H56" i="5"/>
  <c r="N55" i="5"/>
  <c r="L55" i="5"/>
  <c r="J55" i="5"/>
  <c r="I55" i="5"/>
  <c r="N54" i="5"/>
  <c r="L54" i="5"/>
  <c r="J54" i="5"/>
  <c r="H54" i="5"/>
  <c r="N53" i="5"/>
  <c r="L53" i="5"/>
  <c r="J53" i="5"/>
  <c r="H53" i="5"/>
  <c r="N52" i="5"/>
  <c r="L52" i="5"/>
  <c r="J52" i="5"/>
  <c r="H52" i="5"/>
  <c r="N51" i="5"/>
  <c r="L51" i="5"/>
  <c r="J51" i="5"/>
  <c r="H51" i="5"/>
  <c r="W48" i="5"/>
  <c r="E48" i="5"/>
  <c r="N48" i="5"/>
  <c r="L48" i="5"/>
  <c r="J48" i="5"/>
  <c r="I48" i="5"/>
  <c r="H48" i="5"/>
  <c r="N47" i="5"/>
  <c r="L47" i="5"/>
  <c r="J47" i="5"/>
  <c r="I47" i="5"/>
  <c r="N46" i="5"/>
  <c r="L46" i="5"/>
  <c r="J46" i="5"/>
  <c r="H46" i="5"/>
  <c r="N45" i="5"/>
  <c r="L45" i="5"/>
  <c r="J45" i="5"/>
  <c r="H45" i="5"/>
  <c r="N44" i="5"/>
  <c r="L44" i="5"/>
  <c r="J44" i="5"/>
  <c r="H44" i="5"/>
  <c r="N43" i="5"/>
  <c r="L43" i="5"/>
  <c r="J43" i="5"/>
  <c r="H43" i="5"/>
  <c r="N42" i="5"/>
  <c r="L42" i="5"/>
  <c r="J42" i="5"/>
  <c r="H42" i="5"/>
  <c r="N41" i="5"/>
  <c r="L41" i="5"/>
  <c r="J41" i="5"/>
  <c r="H41" i="5"/>
  <c r="N40" i="5"/>
  <c r="L40" i="5"/>
  <c r="J40" i="5"/>
  <c r="H40" i="5"/>
  <c r="N39" i="5"/>
  <c r="L39" i="5"/>
  <c r="J39" i="5"/>
  <c r="H39" i="5"/>
  <c r="W36" i="5"/>
  <c r="E36" i="5"/>
  <c r="N36" i="5"/>
  <c r="L36" i="5"/>
  <c r="J36" i="5"/>
  <c r="I36" i="5"/>
  <c r="H36" i="5"/>
  <c r="N35" i="5"/>
  <c r="L35" i="5"/>
  <c r="J35" i="5"/>
  <c r="H35" i="5"/>
  <c r="N34" i="5"/>
  <c r="L34" i="5"/>
  <c r="J34" i="5"/>
  <c r="H34" i="5"/>
  <c r="N33" i="5"/>
  <c r="L33" i="5"/>
  <c r="J33" i="5"/>
  <c r="H33" i="5"/>
  <c r="N32" i="5"/>
  <c r="L32" i="5"/>
  <c r="J32" i="5"/>
  <c r="H32" i="5"/>
  <c r="N31" i="5"/>
  <c r="L31" i="5"/>
  <c r="J31" i="5"/>
  <c r="H31" i="5"/>
  <c r="N30" i="5"/>
  <c r="L30" i="5"/>
  <c r="J30" i="5"/>
  <c r="H30" i="5"/>
  <c r="N29" i="5"/>
  <c r="L29" i="5"/>
  <c r="J29" i="5"/>
  <c r="H29" i="5"/>
  <c r="N28" i="5"/>
  <c r="L28" i="5"/>
  <c r="J28" i="5"/>
  <c r="H28" i="5"/>
  <c r="W25" i="5"/>
  <c r="E25" i="5"/>
  <c r="N25" i="5"/>
  <c r="L25" i="5"/>
  <c r="J25" i="5"/>
  <c r="I25" i="5"/>
  <c r="H25" i="5"/>
  <c r="N24" i="5"/>
  <c r="L24" i="5"/>
  <c r="J24" i="5"/>
  <c r="H24" i="5"/>
  <c r="N23" i="5"/>
  <c r="L23" i="5"/>
  <c r="J23" i="5"/>
  <c r="H23" i="5"/>
  <c r="N22" i="5"/>
  <c r="L22" i="5"/>
  <c r="J22" i="5"/>
  <c r="H22" i="5"/>
  <c r="N21" i="5"/>
  <c r="L21" i="5"/>
  <c r="J21" i="5"/>
  <c r="H21" i="5"/>
  <c r="N20" i="5"/>
  <c r="L20" i="5"/>
  <c r="J20" i="5"/>
  <c r="H20" i="5"/>
  <c r="N19" i="5"/>
  <c r="L19" i="5"/>
  <c r="J19" i="5"/>
  <c r="H19" i="5"/>
  <c r="N18" i="5"/>
  <c r="L18" i="5"/>
  <c r="J18" i="5"/>
  <c r="H18" i="5"/>
  <c r="N17" i="5"/>
  <c r="L17" i="5"/>
  <c r="J17" i="5"/>
  <c r="H17" i="5"/>
  <c r="N16" i="5"/>
  <c r="L16" i="5"/>
  <c r="J16" i="5"/>
  <c r="H16" i="5"/>
  <c r="N15" i="5"/>
  <c r="L15" i="5"/>
  <c r="J15" i="5"/>
  <c r="H15" i="5"/>
  <c r="N14" i="5"/>
  <c r="L14" i="5"/>
  <c r="J14" i="5"/>
  <c r="H14" i="5"/>
  <c r="D8" i="5"/>
</calcChain>
</file>

<file path=xl/sharedStrings.xml><?xml version="1.0" encoding="utf-8"?>
<sst xmlns="http://schemas.openxmlformats.org/spreadsheetml/2006/main" count="1830" uniqueCount="617">
  <si>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</si>
  <si>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</si>
  <si>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</si>
  <si>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</si>
  <si>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</si>
  <si>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</si>
  <si>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</si>
  <si>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</si>
  <si>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</si>
  <si>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</si>
  <si>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</si>
  <si>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</si>
  <si>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</si>
  <si>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</si>
  <si>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</si>
  <si>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</si>
  <si>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</si>
  <si>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</si>
  <si>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</si>
  <si>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</si>
  <si>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</si>
  <si>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</si>
  <si>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</si>
  <si>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</si>
  <si>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</si>
  <si>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</si>
  <si>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</si>
  <si>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</si>
  <si>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</si>
  <si>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</si>
  <si>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</si>
  <si>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</si>
  <si>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</si>
  <si>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</si>
  <si>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</si>
  <si>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</si>
  <si>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</si>
  <si>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</si>
  <si>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</si>
  <si>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</si>
  <si>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</si>
  <si>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</si>
  <si>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</si>
  <si>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</si>
  <si>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</si>
  <si>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</si>
  <si>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</si>
  <si>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</si>
  <si>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</si>
  <si>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</si>
  <si>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</si>
  <si>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</si>
  <si>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</si>
  <si>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</si>
  <si>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</si>
  <si>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</si>
  <si>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</si>
  <si>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</si>
  <si>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</si>
  <si>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</si>
  <si>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</si>
  <si>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</si>
  <si>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</si>
  <si>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</si>
  <si>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</si>
  <si>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D</t>
  </si>
  <si>
    <t>E</t>
  </si>
  <si>
    <t xml:space="preserve">Spracoval: Ing. Peter Leška                        </t>
  </si>
  <si>
    <t xml:space="preserve">JKSO : </t>
  </si>
  <si>
    <t>Dátum: 16.12.2019</t>
  </si>
  <si>
    <t>Stavba :Zariadenie sociálnych služieb</t>
  </si>
  <si>
    <t>Objekt :SO 01 Prístavba lôžkového evakuačného výťahu</t>
  </si>
  <si>
    <t>Časť :Stavebná časť</t>
  </si>
  <si>
    <t>APROREAL, s. r. o.</t>
  </si>
  <si>
    <t>Zaradenie</t>
  </si>
  <si>
    <t>pre KL</t>
  </si>
  <si>
    <t>Lev0</t>
  </si>
  <si>
    <t>pozícia</t>
  </si>
  <si>
    <t>PRÁCE A DODÁVKY HSV</t>
  </si>
  <si>
    <t>1 - ZEMNE PRÁCE</t>
  </si>
  <si>
    <t>272</t>
  </si>
  <si>
    <t>112101103</t>
  </si>
  <si>
    <t>Vyrúbanie stromov listnatých priemer do 700 mm</t>
  </si>
  <si>
    <t>kus</t>
  </si>
  <si>
    <t xml:space="preserve">                    </t>
  </si>
  <si>
    <t>11210-1103</t>
  </si>
  <si>
    <t>45.11.12</t>
  </si>
  <si>
    <t>EK</t>
  </si>
  <si>
    <t>S</t>
  </si>
  <si>
    <t>112201103</t>
  </si>
  <si>
    <t>Odstránenie pňov priemer do 700 mm</t>
  </si>
  <si>
    <t>11220-1103</t>
  </si>
  <si>
    <t>001</t>
  </si>
  <si>
    <t>122201101</t>
  </si>
  <si>
    <t>Odkopávky a prekopávky nezapaž. v horn. tr. 3 do 100 m3</t>
  </si>
  <si>
    <t>m3</t>
  </si>
  <si>
    <t>12220-1101</t>
  </si>
  <si>
    <t>45.11.21</t>
  </si>
  <si>
    <t>131201101</t>
  </si>
  <si>
    <t>Hĺbenie jám nezapaž. v horn. tr. 3 do 100 m3</t>
  </si>
  <si>
    <t>13120-1101</t>
  </si>
  <si>
    <t>131201109</t>
  </si>
  <si>
    <t>Príplatok za lepivosť v horn. tr. 3</t>
  </si>
  <si>
    <t>13120-1109</t>
  </si>
  <si>
    <t>132201101</t>
  </si>
  <si>
    <t>Hĺbenie rýh šírka do 60 cm v horn. tr. 3 do 100 m3</t>
  </si>
  <si>
    <t>13220-1101</t>
  </si>
  <si>
    <t>132201109</t>
  </si>
  <si>
    <t>Príplatok za lepivosť horniny tr. 3 v rýhach š. do 60 cm</t>
  </si>
  <si>
    <t>13220-1109</t>
  </si>
  <si>
    <t>162301403</t>
  </si>
  <si>
    <t>Vodorovné premiestnenie do 5 km konárov list. do 70 cm</t>
  </si>
  <si>
    <t>16230-1403</t>
  </si>
  <si>
    <t>45.11.24</t>
  </si>
  <si>
    <t>162701105</t>
  </si>
  <si>
    <t>Vodorovné premiestnenie výkopu do 10000 m horn. tr. 1-4</t>
  </si>
  <si>
    <t>16270-1105</t>
  </si>
  <si>
    <t>167101101</t>
  </si>
  <si>
    <t>Nakladanie výkopku do 100 m3 v horn. tr. 1-4</t>
  </si>
  <si>
    <t>16710-1101</t>
  </si>
  <si>
    <t>174101001</t>
  </si>
  <si>
    <t>Zásyp zhutnený jám, šachiet, rýh, zárezov alebo okolo objektov do 100 m3</t>
  </si>
  <si>
    <t>17410-1001</t>
  </si>
  <si>
    <t xml:space="preserve">1 - ZEMNE PRÁCE  spolu: </t>
  </si>
  <si>
    <t>2 - ZÁKLADY</t>
  </si>
  <si>
    <t>011</t>
  </si>
  <si>
    <t>271511121</t>
  </si>
  <si>
    <t>Násyp pod základové konštrukcie so zhutnením zo štrkopiesku fr.0-32 mm</t>
  </si>
  <si>
    <t>27151-1121</t>
  </si>
  <si>
    <t xml:space="preserve">  .  .  </t>
  </si>
  <si>
    <t>273321311</t>
  </si>
  <si>
    <t>Základové dosky zo železobetónu tr. C16/20</t>
  </si>
  <si>
    <t>27332-1311</t>
  </si>
  <si>
    <t>45.25.32</t>
  </si>
  <si>
    <t>273351215</t>
  </si>
  <si>
    <t>Debnenie základových dosiek zhotovenie</t>
  </si>
  <si>
    <t>m2</t>
  </si>
  <si>
    <t>27335-1215</t>
  </si>
  <si>
    <t>273351216</t>
  </si>
  <si>
    <t>Debnenie základových dosiek odstránenie</t>
  </si>
  <si>
    <t>27335-1216</t>
  </si>
  <si>
    <t>273361821</t>
  </si>
  <si>
    <t>Výstuž základových dosiek BSt 500 (10505)</t>
  </si>
  <si>
    <t>t</t>
  </si>
  <si>
    <t>27336-1821</t>
  </si>
  <si>
    <t>273362021</t>
  </si>
  <si>
    <t>Výstuž základových dosiek zo zvarovaných sietí KARI</t>
  </si>
  <si>
    <t>27336-2021</t>
  </si>
  <si>
    <t>274272203</t>
  </si>
  <si>
    <t>Murivo nosné z betónových tvárnic PREMAC DT30 hr. 300mm s výplňou C16/20</t>
  </si>
  <si>
    <t>31127-2203</t>
  </si>
  <si>
    <t>45.25.50</t>
  </si>
  <si>
    <t>274361821</t>
  </si>
  <si>
    <t>Výstuž základových pásov BSt 500 (10505)</t>
  </si>
  <si>
    <t>27436-1821</t>
  </si>
  <si>
    <t xml:space="preserve">2 - ZÁKLADY  spolu: </t>
  </si>
  <si>
    <t>3 - ZVISLÉ A KOMPLETNÉ KONŠTRUKCIE</t>
  </si>
  <si>
    <t>014</t>
  </si>
  <si>
    <t>310278841</t>
  </si>
  <si>
    <t>Zamurovanie otvoru do 1 m2 nepálenými tvárnicami v murive hr. do 300 mm</t>
  </si>
  <si>
    <t>31027-8841</t>
  </si>
  <si>
    <t>311272200</t>
  </si>
  <si>
    <t>Murivo nosné z betónových tvárnic PREMAC DT15 hr. 150mm s výplňou C16/20</t>
  </si>
  <si>
    <t>31127-2200</t>
  </si>
  <si>
    <t>311321411</t>
  </si>
  <si>
    <t>Nadzákladové múry nosné zo železobetónu tr. C25/30</t>
  </si>
  <si>
    <t>31132-1411</t>
  </si>
  <si>
    <t>311351101</t>
  </si>
  <si>
    <t>Debnenie nadzákladových múrov nosných 1-stranné zhotovenie</t>
  </si>
  <si>
    <t>31135-1101</t>
  </si>
  <si>
    <t>311351102</t>
  </si>
  <si>
    <t>Debnenie nadzákladových múrov nosných 1-stranné odstránenie</t>
  </si>
  <si>
    <t>31135-1102</t>
  </si>
  <si>
    <t>311361821</t>
  </si>
  <si>
    <t>Výstuž nadzákladových múrov nosných BSt 500 (10505)</t>
  </si>
  <si>
    <t>31136-1821</t>
  </si>
  <si>
    <t>317169115</t>
  </si>
  <si>
    <t>Montáž prekladov POROTHERM 120/65/2000 mm</t>
  </si>
  <si>
    <t>31716-9115</t>
  </si>
  <si>
    <t>015</t>
  </si>
  <si>
    <t>331311112</t>
  </si>
  <si>
    <t>Osadenie palisád betónových jednotlivo zabetón. hranatých dĺžky prvku 600 mm</t>
  </si>
  <si>
    <t>33131-1112</t>
  </si>
  <si>
    <t>MAT</t>
  </si>
  <si>
    <t>592282730</t>
  </si>
  <si>
    <t>Palisáda 60 Premac 18x18x60cm farba sivá</t>
  </si>
  <si>
    <t>26.61.11</t>
  </si>
  <si>
    <t>EZ</t>
  </si>
  <si>
    <t xml:space="preserve">3 - ZVISLÉ A KOMPLETNÉ KONŠTRUKCIE  spolu: </t>
  </si>
  <si>
    <t>5 - KOMUNIKÁCIE</t>
  </si>
  <si>
    <t>221</t>
  </si>
  <si>
    <t>564231111</t>
  </si>
  <si>
    <t>Podklad zo štrkopiesku hr. 100 mm</t>
  </si>
  <si>
    <t>56423-1111</t>
  </si>
  <si>
    <t>45.23.11</t>
  </si>
  <si>
    <t>564751111</t>
  </si>
  <si>
    <t>Podklad z kameniva hrub. drveného 32-63 mm hr. 150 mm</t>
  </si>
  <si>
    <t>56475-1111</t>
  </si>
  <si>
    <t>564801111</t>
  </si>
  <si>
    <t>Podklad zo štrkodrte hr. 30 mm</t>
  </si>
  <si>
    <t>56480-1111</t>
  </si>
  <si>
    <t>596211131</t>
  </si>
  <si>
    <t>Kladenie zámkovej dlažby pre chodcov hr. 60 mm sk. C 50-100 m2</t>
  </si>
  <si>
    <t>59621-1131</t>
  </si>
  <si>
    <t>45.23.12</t>
  </si>
  <si>
    <t>592451100</t>
  </si>
  <si>
    <t>Dlažba zámková  20x10x6 prírodná</t>
  </si>
  <si>
    <t xml:space="preserve">5 - KOMUNIKÁCIE  spolu: </t>
  </si>
  <si>
    <t>6 - ÚPRAVY POVRCHOV, PODLAHY, VÝPLNE</t>
  </si>
  <si>
    <t>612401291</t>
  </si>
  <si>
    <t>Oprava omiet. stien do plochy 0,25 m2</t>
  </si>
  <si>
    <t>61240-1291</t>
  </si>
  <si>
    <t>45.41.10</t>
  </si>
  <si>
    <t>612402152</t>
  </si>
  <si>
    <t>Podhodenie pod omietku na murivo vnút. z tvárnic TYN maltou MC</t>
  </si>
  <si>
    <t>61240-2152</t>
  </si>
  <si>
    <t>612403399</t>
  </si>
  <si>
    <t>Zaplnenie rýh v stenách maltou</t>
  </si>
  <si>
    <t>61240-3399</t>
  </si>
  <si>
    <t>612421331</t>
  </si>
  <si>
    <t>Oprava vnútorných vápenných omietok stien štukových 10-30%</t>
  </si>
  <si>
    <t>61242-1331</t>
  </si>
  <si>
    <t>612425931</t>
  </si>
  <si>
    <t>Omietka vnútorného ostenia okenného alebo dverného vápenná štuková</t>
  </si>
  <si>
    <t>61242-5931</t>
  </si>
  <si>
    <t>622422521</t>
  </si>
  <si>
    <t>Oprava omietok vápenných a vápennocem. st. člen. 1-2 štukových 40-50%</t>
  </si>
  <si>
    <t>62242-2521</t>
  </si>
  <si>
    <t>622461111</t>
  </si>
  <si>
    <t>Oprava omietky brizolitovej škrabanej do 10%</t>
  </si>
  <si>
    <t>62246-1111</t>
  </si>
  <si>
    <t>622464222</t>
  </si>
  <si>
    <t>Omietka vonk. stien tenkovrstv. BAUMIT silikátová základ a škrabaná 2 mm</t>
  </si>
  <si>
    <t>62246-4222</t>
  </si>
  <si>
    <t>625000130</t>
  </si>
  <si>
    <t>Dodávka a montáž profil okenný,dverový dilatačný</t>
  </si>
  <si>
    <t>m</t>
  </si>
  <si>
    <t>62500-0130</t>
  </si>
  <si>
    <t>625000210</t>
  </si>
  <si>
    <t>Dodávka a montáž lišta rohová (Al, PVC)so sieťkou</t>
  </si>
  <si>
    <t>62500-0210</t>
  </si>
  <si>
    <t>625124405</t>
  </si>
  <si>
    <t>Zateplenie stien extrud. polystyrén hr.3 cm</t>
  </si>
  <si>
    <t>62512-4405</t>
  </si>
  <si>
    <t>625258103</t>
  </si>
  <si>
    <t>Doteplenie vonk. konštr. bez povrch. úpravy XPS STYRODUR 2800 C BASF lepený celoplošne bez prikotv. hr. izol. 30 mm</t>
  </si>
  <si>
    <t>62525-8103</t>
  </si>
  <si>
    <t>631313611</t>
  </si>
  <si>
    <t>Mazanina z betónu prostého tr. C16/20 hr. 8-12 cm</t>
  </si>
  <si>
    <t>63131-3611</t>
  </si>
  <si>
    <t>631319163</t>
  </si>
  <si>
    <t>Príplatok za konečnú úpravu mazaniny hr. do 12 cm</t>
  </si>
  <si>
    <t>63131-9163</t>
  </si>
  <si>
    <t>631362021</t>
  </si>
  <si>
    <t>Výstuž betónových mazanín zo zvarovaných sietí Kari</t>
  </si>
  <si>
    <t>63136-2021</t>
  </si>
  <si>
    <t>631571003</t>
  </si>
  <si>
    <t>Násyp zo štrkopiesku 0-32 spevňujúceho</t>
  </si>
  <si>
    <t>63157-1003</t>
  </si>
  <si>
    <t>632451237</t>
  </si>
  <si>
    <t>Poter pieskocement. 400 kg cem./m3 ocel. hladený hr. do 6 cm</t>
  </si>
  <si>
    <t>63245-1236</t>
  </si>
  <si>
    <t>637121112</t>
  </si>
  <si>
    <t>Odkvapový chodník z dekoračného kameniva hr. 150 mm so zhutnením</t>
  </si>
  <si>
    <t>63712-1112</t>
  </si>
  <si>
    <t>648991116</t>
  </si>
  <si>
    <t>Demontáž parapetných dosák z plastických hmôt š. nad 20 cm</t>
  </si>
  <si>
    <t>64899-1113</t>
  </si>
  <si>
    <t>45.42.11</t>
  </si>
  <si>
    <t xml:space="preserve">6 - ÚPRAVY POVRCHOV, PODLAHY, VÝPLNE  spolu: </t>
  </si>
  <si>
    <t>9 - OSTATNÉ KONŠTRUKCIE A PRÁCE</t>
  </si>
  <si>
    <t>916561111</t>
  </si>
  <si>
    <t>Osadenie záhon. obrubníka betón. do lôžka z betónu tr. C 12/15 s bočnou oporou</t>
  </si>
  <si>
    <t>91656-1111</t>
  </si>
  <si>
    <t>592173050</t>
  </si>
  <si>
    <t>Obrubník záhonový ABO 5-20</t>
  </si>
  <si>
    <t>918101111</t>
  </si>
  <si>
    <t>Lôžko pod obrubníky, krajníky, obruby z betónu tr. C 12/15</t>
  </si>
  <si>
    <t>91810-1111</t>
  </si>
  <si>
    <t>003</t>
  </si>
  <si>
    <t>941941042</t>
  </si>
  <si>
    <t>Montáž lešenia ľahk. radového s podlahami š. do 1,2 m v. do 30 m</t>
  </si>
  <si>
    <t>94194-1042</t>
  </si>
  <si>
    <t>45.25.10</t>
  </si>
  <si>
    <t>941941292</t>
  </si>
  <si>
    <t>Príplatok za prvý a každý ďalší mesiac použitia lešenia k pol. -1042</t>
  </si>
  <si>
    <t>94194-1292</t>
  </si>
  <si>
    <t>941941842</t>
  </si>
  <si>
    <t>Demontáž lešenia ľahk. radového s podlahami š. do 1,2 m v. do 30 m</t>
  </si>
  <si>
    <t>94194-1842</t>
  </si>
  <si>
    <t>941955202</t>
  </si>
  <si>
    <t>Lešenie ľahké prac. pomocné v šachte plocha do 6 m2 v. do 3,5 m</t>
  </si>
  <si>
    <t>94195-5202</t>
  </si>
  <si>
    <t>952901111</t>
  </si>
  <si>
    <t>Vyčistenie budov byt. alebo občian. výstavby pri výške podlažia do 4 m</t>
  </si>
  <si>
    <t>95290-1111</t>
  </si>
  <si>
    <t>45.45.13</t>
  </si>
  <si>
    <t>952901411</t>
  </si>
  <si>
    <t>Vyčistenie ostatných objektov - okolie výťahu</t>
  </si>
  <si>
    <t>95290-1411</t>
  </si>
  <si>
    <t>013</t>
  </si>
  <si>
    <t>962032231</t>
  </si>
  <si>
    <t>Búranie muriva z tehál na MV, MVC alebo otvorov nad 4 m2</t>
  </si>
  <si>
    <t>96203-2231</t>
  </si>
  <si>
    <t>45.11.11</t>
  </si>
  <si>
    <t>965043421</t>
  </si>
  <si>
    <t>Búranie bet. podkladu s poterom hr. do 15 cm do 1 m2</t>
  </si>
  <si>
    <t>96504-3421</t>
  </si>
  <si>
    <t>968061112</t>
  </si>
  <si>
    <t>Vyvesenie alebo zavesenie drev. krídiel okien do 1,5 m2</t>
  </si>
  <si>
    <t>96806-1112</t>
  </si>
  <si>
    <t>968062357</t>
  </si>
  <si>
    <t>Vybúranie rámov okien drev. dvojitých alebo zdvoj. nad 4 m2</t>
  </si>
  <si>
    <t>96806-2357</t>
  </si>
  <si>
    <t>971033341</t>
  </si>
  <si>
    <t>Vybúr. otvorov do 0,09 m2 murivo tehl. MV, MVC hr. do 30 cm</t>
  </si>
  <si>
    <t>97103-3341</t>
  </si>
  <si>
    <t>971033441</t>
  </si>
  <si>
    <t>Vybúr. otvorov do 0,25 m2 murivo tehl. MV, MVC hr. do 30 cm</t>
  </si>
  <si>
    <t>97103-3441</t>
  </si>
  <si>
    <t>971033561</t>
  </si>
  <si>
    <t>Vybúr. otvorov do 1 m2 v murive tehl. MV, MVC hr. do 60 cm</t>
  </si>
  <si>
    <t>97103-3561</t>
  </si>
  <si>
    <t>979011111</t>
  </si>
  <si>
    <t>Zvislá doprava sute a vybúr. hmôt za prvé podlažie</t>
  </si>
  <si>
    <t>97901-1111</t>
  </si>
  <si>
    <t>979011121</t>
  </si>
  <si>
    <t>Zvislá doprava sute a vybúr. hmôt za každé ďalšie podlažie</t>
  </si>
  <si>
    <t>97901-1121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</si>
  <si>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</si>
  <si>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</si>
  <si>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</si>
  <si>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</si>
  <si>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</si>
  <si>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</si>
  <si>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</si>
  <si>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</si>
  <si>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</si>
  <si>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</si>
  <si>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</si>
  <si>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</si>
  <si>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979087212</t>
  </si>
  <si>
    <t>Nakladanie sute na dopravný prostriedok</t>
  </si>
  <si>
    <t>97908-7212</t>
  </si>
  <si>
    <t>979131409</t>
  </si>
  <si>
    <t>Poplatok za ulož.a znešk.staveb.sute na vymedzených skládkach "O"-ostatný odpad</t>
  </si>
  <si>
    <t>97913-1409</t>
  </si>
  <si>
    <t>979131415</t>
  </si>
  <si>
    <t>Poplatok za uloženie vykopanej zeminy</t>
  </si>
  <si>
    <t>97913-1415</t>
  </si>
  <si>
    <t>231</t>
  </si>
  <si>
    <t>996911111</t>
  </si>
  <si>
    <t>Položenie betónových blokov pod ventilátory</t>
  </si>
  <si>
    <t>59691-1111</t>
  </si>
  <si>
    <t>999281111</t>
  </si>
  <si>
    <t>Presun hmôt pre opravy v objektoch výšky do 25 m</t>
  </si>
  <si>
    <t>99928-1111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</si>
  <si>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</si>
  <si>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</si>
  <si>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</si>
  <si>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</si>
  <si>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</si>
  <si>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711161313</t>
  </si>
  <si>
    <t>Izolácia proti zemnej vlhkosti stien fóliami pre bežné podmienky Fondaline S 500 šírky 1,5 m</t>
  </si>
  <si>
    <t>I</t>
  </si>
  <si>
    <t>71116-1313</t>
  </si>
  <si>
    <t>IK</t>
  </si>
  <si>
    <t>283187830</t>
  </si>
  <si>
    <t>Lišta ukončovacia plastová</t>
  </si>
  <si>
    <t>IZ</t>
  </si>
  <si>
    <t>711471051</t>
  </si>
  <si>
    <t>Zhotovenie izolácie tlakovej položením fólie PVC voľne vodor.</t>
  </si>
  <si>
    <t>71147-1051</t>
  </si>
  <si>
    <t>45.22.20</t>
  </si>
  <si>
    <t>283220280</t>
  </si>
  <si>
    <t>Fólia FATRAFOL.803 hr. 1,5 š.1300mm</t>
  </si>
  <si>
    <t>25.21.30</t>
  </si>
  <si>
    <t>711472051</t>
  </si>
  <si>
    <t>Zhotovenie izolácie tlakovej položením fólie PVC voľne zvislá</t>
  </si>
  <si>
    <t>71147-2051</t>
  </si>
  <si>
    <t>711491171</t>
  </si>
  <si>
    <t>Zhotovenie izolácie tlakovej položením podkladnej textílie vodor.</t>
  </si>
  <si>
    <t>71149-1171</t>
  </si>
  <si>
    <t>693665120</t>
  </si>
  <si>
    <t>Geotextília polypropylénová TATRATEX PP 300g/m2</t>
  </si>
  <si>
    <t>17.20.10</t>
  </si>
  <si>
    <t>711491172</t>
  </si>
  <si>
    <t>Zhotovenie izolácie tlakovej položením ochrannej textílie vodor.</t>
  </si>
  <si>
    <t>71149-1172</t>
  </si>
  <si>
    <t>711491175</t>
  </si>
  <si>
    <t>Zhotovenie izolácie tlakovej pripevnenie izolácie kotviacimi pásikmi 50 mm</t>
  </si>
  <si>
    <t>71149-1175</t>
  </si>
  <si>
    <t>711491271</t>
  </si>
  <si>
    <t>Zhotovenie izolácie tlakovej položením podkladnej textílie zvislej</t>
  </si>
  <si>
    <t>71149-1271</t>
  </si>
  <si>
    <t>711491272</t>
  </si>
  <si>
    <t>Zhotovenie izolácie tlakovej položením ochrannej textílie zvislej</t>
  </si>
  <si>
    <t>71149-1272</t>
  </si>
  <si>
    <t>998711103</t>
  </si>
  <si>
    <t>Presun hmôt pre izolácie proti vode v objektoch výšky do 60 m</t>
  </si>
  <si>
    <t>99871-1103</t>
  </si>
  <si>
    <t xml:space="preserve">711 - Izolácie proti vode a vlhkosti  spolu: </t>
  </si>
  <si>
    <t>713 - Izolácie tepelné</t>
  </si>
  <si>
    <t>713</t>
  </si>
  <si>
    <t>713121111</t>
  </si>
  <si>
    <t>Montáž tep. izolácie podláh 1 x položenie</t>
  </si>
  <si>
    <t>71312-1111</t>
  </si>
  <si>
    <t>45.32.11</t>
  </si>
  <si>
    <t>2831B0052</t>
  </si>
  <si>
    <t>Doska Styrodur 2500 C.3 hr.30mm 1250x600mm</t>
  </si>
  <si>
    <t>713191131</t>
  </si>
  <si>
    <t>Izolácia tepelná podlah, stropov vrchom a striech prekrytie PE fóliou hr. 0,2 mm</t>
  </si>
  <si>
    <t>71319-1131</t>
  </si>
  <si>
    <t>713191221</t>
  </si>
  <si>
    <t>Izolácia tepelná podláh, obložením stien páskami do 100 mm</t>
  </si>
  <si>
    <t>71319-1221</t>
  </si>
  <si>
    <t>998713103</t>
  </si>
  <si>
    <t>Presun hmôt pre izolácie tepelné v objektoch výšky do 24 m</t>
  </si>
  <si>
    <t>99871-3103</t>
  </si>
  <si>
    <t xml:space="preserve">713 - Izolácie tepelné  spolu: </t>
  </si>
  <si>
    <t>733 - Rozvod potrubia</t>
  </si>
  <si>
    <t>731</t>
  </si>
  <si>
    <t>733111304</t>
  </si>
  <si>
    <t>Potrubie z rúrok závit. zváraných bežných nízkotlak. DN 20</t>
  </si>
  <si>
    <t>73311-1304</t>
  </si>
  <si>
    <t>45.33.11</t>
  </si>
  <si>
    <t>733113114</t>
  </si>
  <si>
    <t>Prípl. za zhotovenie prípojky z rúrok závitových DN 20</t>
  </si>
  <si>
    <t>73311-3114</t>
  </si>
  <si>
    <t>733120815</t>
  </si>
  <si>
    <t>Demontáž potrubia z ocel. rúrok hladkých do pr. 38</t>
  </si>
  <si>
    <t>73312-0815</t>
  </si>
  <si>
    <t>733999904</t>
  </si>
  <si>
    <t>Rozvod potrubia, HZS T4-ostavenie sústavy</t>
  </si>
  <si>
    <t>hod</t>
  </si>
  <si>
    <t>73399-9904</t>
  </si>
  <si>
    <t>998733103</t>
  </si>
  <si>
    <t>Presun hmôt pre potrubie UK v objektoch výšky do 24 m</t>
  </si>
  <si>
    <t>99873-3103</t>
  </si>
  <si>
    <t xml:space="preserve">733 - Rozvod potrubia  spolu: </t>
  </si>
  <si>
    <t>735 - Vykurovacie telesá</t>
  </si>
  <si>
    <t>735151821</t>
  </si>
  <si>
    <t>Demontáž vykurovacích telies panelových dvojrad. do 1500 mm-presun vykurovacieho telesa</t>
  </si>
  <si>
    <t>73515-1821</t>
  </si>
  <si>
    <t>735152553</t>
  </si>
  <si>
    <t>Montáž vykurovacieho telesa panelového dvojradového výšky 900 mm/ dĺžky 1000-1399 mm</t>
  </si>
  <si>
    <t>73515-2553</t>
  </si>
  <si>
    <t>998735103</t>
  </si>
  <si>
    <t>Presun hmôt pre vykur. telesá UK v objektoch výšky do 24 m</t>
  </si>
  <si>
    <t>99873-5103</t>
  </si>
  <si>
    <t xml:space="preserve">735 - Vykurovacie telesá  spolu: </t>
  </si>
  <si>
    <t>763 - Konštrukcie  - drevostavby</t>
  </si>
  <si>
    <t>763</t>
  </si>
  <si>
    <t>763122141</t>
  </si>
  <si>
    <t>Predsadená stena 12,5 mm 1xopláštená GKFI 40 mm</t>
  </si>
  <si>
    <t>76312-2141</t>
  </si>
  <si>
    <t>763122321</t>
  </si>
  <si>
    <t>Predsadená stena 2x12,5 mm 2xopláštená GKF 52,5 mm</t>
  </si>
  <si>
    <t>76312-2321</t>
  </si>
  <si>
    <t>763132260</t>
  </si>
  <si>
    <t>Podhľady sadr. zaves. 2-vrstv. oceľ. konštr. CD, bez tep. iz. GKF 12,5+12,5 mm</t>
  </si>
  <si>
    <t>76313-2260</t>
  </si>
  <si>
    <t>998763101</t>
  </si>
  <si>
    <t>Presun hmôt pre drevostavby v objektoch výšky do 12 m</t>
  </si>
  <si>
    <t>99876-3101</t>
  </si>
  <si>
    <t>45.42.13</t>
  </si>
  <si>
    <t xml:space="preserve">763 - Konštrukcie  - drevostavby  spolu: </t>
  </si>
  <si>
    <t>764 - Konštrukcie klampiarske</t>
  </si>
  <si>
    <t>764</t>
  </si>
  <si>
    <t>764352203</t>
  </si>
  <si>
    <t>Klamp. PZ pl. žľaby pododkvap. polkruh. rš 330 dl 5m-farbený</t>
  </si>
  <si>
    <t>76435-2203</t>
  </si>
  <si>
    <t>45.22.13</t>
  </si>
  <si>
    <t>764359211</t>
  </si>
  <si>
    <t>Klamp. PZ pl. žľaby kotlík konický pre rúry o d-100-farbený</t>
  </si>
  <si>
    <t>76435-9211</t>
  </si>
  <si>
    <t>764410310</t>
  </si>
  <si>
    <t>Klamp. oplechovanie parapetov -úprava jestvujúcich</t>
  </si>
  <si>
    <t>76441-0310</t>
  </si>
  <si>
    <t>764410850</t>
  </si>
  <si>
    <t>Klamp. demont. parapetov rš 330</t>
  </si>
  <si>
    <t>76441-0850</t>
  </si>
  <si>
    <t>764430850</t>
  </si>
  <si>
    <t>Klamp. demont. oplechovanie múrov rš 600</t>
  </si>
  <si>
    <t>76443-0850</t>
  </si>
  <si>
    <t>764454202</t>
  </si>
  <si>
    <t>Klamp. PZ pl. rúry odpadové kruhové d-100-farbený</t>
  </si>
  <si>
    <t>76445-4202</t>
  </si>
  <si>
    <t>998764103</t>
  </si>
  <si>
    <t>Presun hmôt pre klampiarske konštr. v objektoch výšky do 24 m</t>
  </si>
  <si>
    <t>99876-4103</t>
  </si>
  <si>
    <t xml:space="preserve">764 - Konštrukcie klampiarske  spolu: </t>
  </si>
  <si>
    <t>766 - Konštrukcie stolárske</t>
  </si>
  <si>
    <t>766</t>
  </si>
  <si>
    <t>766664911</t>
  </si>
  <si>
    <t>Oprava dvier, vyrezanie otvoru v dver. krídlach kompletiz.</t>
  </si>
  <si>
    <t>76666-4911</t>
  </si>
  <si>
    <t>998766103</t>
  </si>
  <si>
    <t>Presun hmôt pre konštr. stolárske v objektoch výšky do 24 m</t>
  </si>
  <si>
    <t>99876-6103</t>
  </si>
  <si>
    <t xml:space="preserve">766 - Konštrukcie stolárske  spolu: </t>
  </si>
  <si>
    <t>767 - Konštrukcie doplnk. kovové stavebné</t>
  </si>
  <si>
    <t>767</t>
  </si>
  <si>
    <t>767421111</t>
  </si>
  <si>
    <t>Montáž opláštenia na konštrukciu, výšky do 15 m</t>
  </si>
  <si>
    <t>45.42.12</t>
  </si>
  <si>
    <t>283767800</t>
  </si>
  <si>
    <t>Panel stenový minerálny hr. 120 mm</t>
  </si>
  <si>
    <t>25.21.41</t>
  </si>
  <si>
    <t>283767810</t>
  </si>
  <si>
    <t>Panel strešný minerálny hr. 120 mm</t>
  </si>
  <si>
    <t>767425133</t>
  </si>
  <si>
    <t>Montáž opláštenia, oplechovanie plechom rš. 250 mm</t>
  </si>
  <si>
    <t>767425134</t>
  </si>
  <si>
    <t>Montáž opláštenia, oplechovanie plechom rš. 300 mm</t>
  </si>
  <si>
    <t>767425135</t>
  </si>
  <si>
    <t>Montáž opláštenia, oplechovanie plechom rš. 350 mm</t>
  </si>
  <si>
    <t>1381A0121</t>
  </si>
  <si>
    <t>Plech rovný 1250/0,50mm - PE 25my RAL štand./7my</t>
  </si>
  <si>
    <t>27.10.40</t>
  </si>
  <si>
    <t xml:space="preserve">1250050BB/SL        </t>
  </si>
  <si>
    <t>1383A0425</t>
  </si>
  <si>
    <t>Spojovací a kotviaci materiál</t>
  </si>
  <si>
    <t>1383A0424</t>
  </si>
  <si>
    <t xml:space="preserve">160250125DB/SL      </t>
  </si>
  <si>
    <t>767631510</t>
  </si>
  <si>
    <t>Montáž okien a dverí plastových</t>
  </si>
  <si>
    <t>76763-1510</t>
  </si>
  <si>
    <t>611110800</t>
  </si>
  <si>
    <t>Dvere plastové vchodové 1500x2100, trojsklo, biela-strieborná</t>
  </si>
  <si>
    <t>20.30.11</t>
  </si>
  <si>
    <t>611110820</t>
  </si>
  <si>
    <t>Dvere plastové vchodové 2650x2050, plná výplň, biela-strieborná</t>
  </si>
  <si>
    <t>767995101</t>
  </si>
  <si>
    <t>Montáž atypických stavebných doplnk. konštrukcií do 5 kg</t>
  </si>
  <si>
    <t>kg</t>
  </si>
  <si>
    <t>76799-5101</t>
  </si>
  <si>
    <t>553000021</t>
  </si>
  <si>
    <t>Oceľové konštrukcie - nerezový plech prechodov slzičkový</t>
  </si>
  <si>
    <t>553000020</t>
  </si>
  <si>
    <t>28.11.23</t>
  </si>
  <si>
    <t>767995104</t>
  </si>
  <si>
    <t>Montáž atypických stavebných doplnk. konštrukcií do 50 kg</t>
  </si>
  <si>
    <t>553000010</t>
  </si>
  <si>
    <t>Oceľové konštrukcie</t>
  </si>
  <si>
    <t>998767103</t>
  </si>
  <si>
    <t>Presun hmôt pre kovové stav. doplnk. konštr. v objektoch výšky do 24 m</t>
  </si>
  <si>
    <t>99876-7103</t>
  </si>
  <si>
    <t xml:space="preserve">767 - Konštrukcie doplnk. kovové stavebné  spolu: </t>
  </si>
  <si>
    <t>771 - Podlahy z dlaždíc  keramických</t>
  </si>
  <si>
    <t>771</t>
  </si>
  <si>
    <t>771473113</t>
  </si>
  <si>
    <t>Montáž soklov keram.rovných do lepidla do 12cm</t>
  </si>
  <si>
    <t>77147-3113</t>
  </si>
  <si>
    <t>45.43.12</t>
  </si>
  <si>
    <t>771575109</t>
  </si>
  <si>
    <t>Montáž podláh z dlaždíc keram. rež. hlad. 300x300 do tmelu</t>
  </si>
  <si>
    <t>77157-5109</t>
  </si>
  <si>
    <t>597649990</t>
  </si>
  <si>
    <t>Dlažba keramická 300x300</t>
  </si>
  <si>
    <t>26.30.10</t>
  </si>
  <si>
    <t>998771103</t>
  </si>
  <si>
    <t>Presun hmôt pre podlahy z dlaždíc v objektoch výšky do 24 m</t>
  </si>
  <si>
    <t>99877-1103</t>
  </si>
  <si>
    <t xml:space="preserve">771 - Podlahy z dlaždíc  keramických  spolu: </t>
  </si>
  <si>
    <t>775 - Podlahy vlysové a parketové</t>
  </si>
  <si>
    <t>775</t>
  </si>
  <si>
    <t>775429124</t>
  </si>
  <si>
    <t>Montáž podlahovej lišty prechodovej</t>
  </si>
  <si>
    <t>77542-9124</t>
  </si>
  <si>
    <t>45.43.22</t>
  </si>
  <si>
    <t>283187810</t>
  </si>
  <si>
    <t>Lišta kryca Al 60mm prír</t>
  </si>
  <si>
    <t>998775103</t>
  </si>
  <si>
    <t>Presun hmôt pre podlahy vlysové v objektoch výšky do 24 m</t>
  </si>
  <si>
    <t>99877-5103</t>
  </si>
  <si>
    <t xml:space="preserve">775 - Podlahy vlysové a parketové  spolu: </t>
  </si>
  <si>
    <t>783 - Nátery</t>
  </si>
  <si>
    <t>783</t>
  </si>
  <si>
    <t>783222100</t>
  </si>
  <si>
    <t>Nátery kov. stav. doplnk. konštr. syntet. dvojnásobné</t>
  </si>
  <si>
    <t>78322-2100</t>
  </si>
  <si>
    <t>45.44.21</t>
  </si>
  <si>
    <t>783226100</t>
  </si>
  <si>
    <t>Nátery kov. stav. doplnk. konštr. syntet. základné</t>
  </si>
  <si>
    <t>78322-6100</t>
  </si>
  <si>
    <t>783424340</t>
  </si>
  <si>
    <t>Nátery synt. potrubia do DN 50mm dvojnás. 1x email +zákl.</t>
  </si>
  <si>
    <t>78342-4340</t>
  </si>
  <si>
    <t>783824120</t>
  </si>
  <si>
    <t>Nátery betónových povrchov syntetické dvojnásobné+1x email</t>
  </si>
  <si>
    <t>78382-4120</t>
  </si>
  <si>
    <t xml:space="preserve">783 - Nátery  spolu: </t>
  </si>
  <si>
    <t>784 - Maľby</t>
  </si>
  <si>
    <t>784</t>
  </si>
  <si>
    <t>784452571</t>
  </si>
  <si>
    <t>Maľba zo zmesí tekut. Esmal 1far. dvojnás. v miest. do 3,8m</t>
  </si>
  <si>
    <t>78445-2571</t>
  </si>
  <si>
    <t>784496500</t>
  </si>
  <si>
    <t>Ostatné maliarske práce, napustenie disperziou</t>
  </si>
  <si>
    <t>78449-6500</t>
  </si>
  <si>
    <t xml:space="preserve">784 - Maľby  spolu: </t>
  </si>
  <si>
    <t xml:space="preserve">PRÁCE A DODÁVKY PSV  spolu: </t>
  </si>
  <si>
    <t>PRÁCE A DODÁVKY M</t>
  </si>
  <si>
    <t>M33 - 162 Montáž dopr., sklad. zariadení a váh</t>
  </si>
  <si>
    <t>933</t>
  </si>
  <si>
    <t>330</t>
  </si>
  <si>
    <t>M33 - 162 Montáž dopravných zdíhacích zariadení - výťahov</t>
  </si>
  <si>
    <t>súbor</t>
  </si>
  <si>
    <t>M</t>
  </si>
  <si>
    <t>33</t>
  </si>
  <si>
    <t>MK</t>
  </si>
  <si>
    <t>331</t>
  </si>
  <si>
    <t>M33 - 162 Úradné skúšky zdvíhacieho zariadenia</t>
  </si>
  <si>
    <t xml:space="preserve">M33 - 162 Montáž dopr., sklad. zariadení a váh  spolu: </t>
  </si>
  <si>
    <t xml:space="preserve">PRÁCE A DODÁVKY M  spolu: </t>
  </si>
  <si>
    <t>Za rozpočet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</si>
</sst>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5" formatCode="#,##0.0"/>
    <numFmt numFmtId="166" formatCode="#,##0.0000"/>
    <numFmt numFmtId="167" formatCode="_-* #,##0\ &quot;Sk&quot;_-;\-* #,##0\ &quot;Sk&quot;_-;_-* &quot;-&quot;\ &quot;Sk&quot;_-;_-@_-"/>
    <numFmt numFmtId="168" formatCode="#,##0.000"/>
    <numFmt numFmtId="169" formatCode="#,##0&quot; Sk&quot;;[Red]&quot;-&quot;#,##0&quot; Sk&quot;"/>
    <numFmt numFmtId="176" formatCode="#,##0.00000"/>
    <numFmt numFmtId="183" formatCode="0.000"/>
  </numFmts>
  <fonts count="16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8"/>
      <color indexed="12"/>
      <name val="Arial Narrow"/>
      <charset val="238"/>
    </font>
    <font>
      <sz val="7.5"/>
      <color rgb="FFFFFFFF"/>
      <name val="Arial Narrow"/>
      <charset val="238"/>
    </font>
    <font>
      <sz val="11"/>
      <color indexed="8"/>
      <name val="Calibri"/>
      <charset val="238"/>
    </font>
    <font>
      <b/>
      <sz val="11"/>
      <color indexed="8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9"/>
      <name val="Calibri"/>
      <charset val="238"/>
    </font>
    <font>
      <sz val="11"/>
      <color indexed="10"/>
      <name val="Calibri"/>
      <charset val="238"/>
    </font>
    <font>
      <b/>
      <sz val="18"/>
      <color indexed="62"/>
      <name val="Cambria"/>
      <charset val="238"/>
    </font>
    <font>
      <b/>
      <sz val="8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2">
    <xf numFmtId="0" fontId="0" fillId="0" borderId="0"/>
    <xf numFmtId="0" fontId="10" fillId="0" borderId="0"/>
    <xf numFmtId="0" fontId="11" fillId="0" borderId="10" applyFont="0" applyFill="0" applyBorder="0">
      <alignment vertical="center"/>
    </xf>
    <xf numFmtId="0" fontId="8" fillId="3" borderId="0" applyNumberFormat="0" applyBorder="0" applyAlignment="0" applyProtection="0"/>
    <xf numFmtId="167" fontId="1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11" fillId="0" borderId="1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11" fillId="0" borderId="10" applyFont="0" applyFill="0"/>
    <xf numFmtId="0" fontId="11" fillId="0" borderId="10">
      <alignment vertical="center"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1" fillId="0" borderId="1" applyBorder="0">
      <alignment vertical="center"/>
    </xf>
    <xf numFmtId="0" fontId="13" fillId="0" borderId="0" applyNumberFormat="0" applyFill="0" applyBorder="0" applyAlignment="0" applyProtection="0"/>
    <xf numFmtId="0" fontId="11" fillId="0" borderId="1">
      <alignment vertical="center"/>
    </xf>
  </cellStyleXfs>
  <cellXfs count="59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76" fontId="1" fillId="0" borderId="0" xfId="0" applyNumberFormat="1" applyFont="1" applyProtection="1"/>
    <xf numFmtId="168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8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7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83" fontId="1" fillId="0" borderId="0" xfId="0" applyNumberFormat="1" applyFont="1" applyAlignment="1" applyProtection="1">
      <alignment vertical="top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Continuous"/>
    </xf>
    <xf numFmtId="0" fontId="1" fillId="0" borderId="4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2" xfId="0" applyNumberFormat="1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NumberFormat="1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8" fontId="1" fillId="0" borderId="3" xfId="0" applyNumberFormat="1" applyFont="1" applyBorder="1" applyProtection="1"/>
    <xf numFmtId="0" fontId="1" fillId="0" borderId="3" xfId="0" applyFont="1" applyBorder="1" applyProtection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8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right"/>
    </xf>
    <xf numFmtId="49" fontId="15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76" fontId="15" fillId="0" borderId="0" xfId="0" applyNumberFormat="1" applyFont="1" applyAlignment="1" applyProtection="1">
      <alignment vertical="top"/>
    </xf>
    <xf numFmtId="168" fontId="15" fillId="0" borderId="0" xfId="0" applyNumberFormat="1" applyFont="1" applyAlignment="1" applyProtection="1">
      <alignment vertical="top"/>
    </xf>
    <xf numFmtId="49" fontId="4" fillId="0" borderId="0" xfId="1" applyNumberFormat="1" applyFont="1"/>
    <xf numFmtId="49" fontId="15" fillId="0" borderId="0" xfId="0" applyNumberFormat="1" applyFont="1" applyAlignment="1" applyProtection="1">
      <alignment horizontal="left" vertical="top" wrapText="1"/>
    </xf>
  </cellXfs>
  <cellStyles count="32">
    <cellStyle name="1 000 Sk" xfId="11" xr:uid="{00000000-0005-0000-0000-00003C000000}"/>
    <cellStyle name="1 000,-  Sk" xfId="2" xr:uid="{00000000-0005-0000-0000-000016000000}"/>
    <cellStyle name="1 000,- Kč" xfId="7" xr:uid="{00000000-0005-0000-0000-00002F000000}"/>
    <cellStyle name="1 000,- Sk" xfId="10" xr:uid="{00000000-0005-0000-0000-00003A000000}"/>
    <cellStyle name="1000 Sk_fakturuj99" xfId="4" xr:uid="{00000000-0005-0000-0000-00001F000000}"/>
    <cellStyle name="20 % – Zvýraznění1" xfId="8" xr:uid="{00000000-0005-0000-0000-000035000000}"/>
    <cellStyle name="20 % – Zvýraznění2" xfId="9" xr:uid="{00000000-0005-0000-0000-000039000000}"/>
    <cellStyle name="20 % – Zvýraznění3" xfId="3" xr:uid="{00000000-0005-0000-0000-00001D000000}"/>
    <cellStyle name="20 % – Zvýraznění4" xfId="12" xr:uid="{00000000-0005-0000-0000-00003D000000}"/>
    <cellStyle name="20 % – Zvýraznění5" xfId="13" xr:uid="{00000000-0005-0000-0000-00003E000000}"/>
    <cellStyle name="20 % – Zvýraznění6" xfId="14" xr:uid="{00000000-0005-0000-0000-00003F000000}"/>
    <cellStyle name="40 % – Zvýraznění1" xfId="5" xr:uid="{00000000-0005-0000-0000-000021000000}"/>
    <cellStyle name="40 % – Zvýraznění2" xfId="15" xr:uid="{00000000-0005-0000-0000-000040000000}"/>
    <cellStyle name="40 % – Zvýraznění3" xfId="16" xr:uid="{00000000-0005-0000-0000-000041000000}"/>
    <cellStyle name="40 % – Zvýraznění4" xfId="17" xr:uid="{00000000-0005-0000-0000-000042000000}"/>
    <cellStyle name="40 % – Zvýraznění5" xfId="6" xr:uid="{00000000-0005-0000-0000-000024000000}"/>
    <cellStyle name="40 % – Zvýraznění6" xfId="18" xr:uid="{00000000-0005-0000-0000-000043000000}"/>
    <cellStyle name="60 % – Zvýraznění1" xfId="19" xr:uid="{00000000-0005-0000-0000-000044000000}"/>
    <cellStyle name="60 % – Zvýraznění2" xfId="20" xr:uid="{00000000-0005-0000-0000-000045000000}"/>
    <cellStyle name="60 % – Zvýraznění3" xfId="21" xr:uid="{00000000-0005-0000-0000-000046000000}"/>
    <cellStyle name="60 % – Zvýraznění4" xfId="22" xr:uid="{00000000-0005-0000-0000-000047000000}"/>
    <cellStyle name="60 % – Zvýraznění5" xfId="23" xr:uid="{00000000-0005-0000-0000-000048000000}"/>
    <cellStyle name="60 % – Zvýraznění6" xfId="24" xr:uid="{00000000-0005-0000-0000-000049000000}"/>
    <cellStyle name="Celkem" xfId="25" xr:uid="{00000000-0005-0000-0000-00004A000000}"/>
    <cellStyle name="data" xfId="26" xr:uid="{00000000-0005-0000-0000-00004B000000}"/>
    <cellStyle name="Název" xfId="27" xr:uid="{00000000-0005-0000-0000-00004C000000}"/>
    <cellStyle name="Normálna" xfId="0" builtinId="0"/>
    <cellStyle name="normálne_fakturuj99" xfId="28" xr:uid="{00000000-0005-0000-0000-00004D000000}"/>
    <cellStyle name="normálne_KLs" xfId="1" xr:uid="{00000000-0005-0000-0000-000001000000}"/>
    <cellStyle name="TEXT" xfId="29" xr:uid="{00000000-0005-0000-0000-00004F000000}"/>
    <cellStyle name="Text upozornění" xfId="30" xr:uid="{00000000-0005-0000-0000-000050000000}"/>
    <cellStyle name="TEXT1" xfId="31" xr:uid="{00000000-0005-0000-0000-00005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30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6.7109375" style="12" customWidth="1"/>
    <col min="2" max="2" width="3.7109375" style="13" customWidth="1"/>
    <col min="3" max="3" width="13" style="14" customWidth="1"/>
    <col min="4" max="4" width="35.7109375" style="15" customWidth="1"/>
    <col min="5" max="5" width="10.7109375" style="16" customWidth="1"/>
    <col min="6" max="6" width="5.28515625" style="17" customWidth="1"/>
    <col min="7" max="7" width="8.7109375" style="18" customWidth="1"/>
    <col min="8" max="9" width="9.7109375" style="18" hidden="1" customWidth="1"/>
    <col min="10" max="10" width="9.7109375" style="18" customWidth="1"/>
    <col min="11" max="11" width="7.42578125" style="19" hidden="1" customWidth="1"/>
    <col min="12" max="12" width="8.28515625" style="19" hidden="1" customWidth="1"/>
    <col min="13" max="13" width="9.140625" style="16" hidden="1" customWidth="1"/>
    <col min="14" max="14" width="7" style="16" hidden="1" customWidth="1"/>
    <col min="15" max="15" width="3.5703125" style="17" customWidth="1"/>
    <col min="16" max="16" width="12.7109375" style="17" hidden="1" customWidth="1"/>
    <col min="17" max="19" width="13.28515625" style="16" hidden="1" customWidth="1"/>
    <col min="20" max="20" width="10.5703125" style="20" hidden="1" customWidth="1"/>
    <col min="21" max="21" width="10.28515625" style="20" hidden="1" customWidth="1"/>
    <col min="22" max="22" width="5.7109375" style="20" hidden="1" customWidth="1"/>
    <col min="23" max="23" width="9.140625" style="21" hidden="1" customWidth="1"/>
    <col min="24" max="25" width="5.7109375" style="17" hidden="1" customWidth="1"/>
    <col min="26" max="26" width="7.5703125" style="17" hidden="1" customWidth="1"/>
    <col min="27" max="27" width="24.85546875" style="17" hidden="1" customWidth="1"/>
    <col min="28" max="28" width="4.28515625" style="17" hidden="1" customWidth="1"/>
    <col min="29" max="29" width="8.28515625" style="17" hidden="1" customWidth="1"/>
    <col min="30" max="30" width="8.7109375" style="17" hidden="1" customWidth="1"/>
    <col min="31" max="34" width="9.140625" style="17" hidden="1" customWidth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1</v>
      </c>
      <c r="B1" s="4"/>
      <c r="C1" s="4"/>
      <c r="D1" s="4"/>
      <c r="E1" s="8" t="s">
        <v>67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2</v>
      </c>
      <c r="AA1" s="57" t="s">
        <v>3</v>
      </c>
      <c r="AB1" s="1" t="s">
        <v>4</v>
      </c>
      <c r="AC1" s="1" t="s">
        <v>5</v>
      </c>
      <c r="AD1" s="1" t="s">
        <v>6</v>
      </c>
      <c r="AE1" s="42" t="s">
        <v>7</v>
      </c>
      <c r="AF1" s="43" t="s">
        <v>8</v>
      </c>
      <c r="AG1" s="4"/>
      <c r="AH1" s="4"/>
    </row>
    <row r="2" spans="1:37">
      <c r="A2" s="8" t="s">
        <v>9</v>
      </c>
      <c r="B2" s="4"/>
      <c r="C2" s="4"/>
      <c r="D2" s="4"/>
      <c r="E2" s="8" t="s">
        <v>68</v>
      </c>
      <c r="F2" s="4"/>
      <c r="G2" s="5"/>
      <c r="H2" s="22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10</v>
      </c>
      <c r="AA2" s="2" t="s">
        <v>11</v>
      </c>
      <c r="AB2" s="2" t="s">
        <v>12</v>
      </c>
      <c r="AC2" s="2"/>
      <c r="AD2" s="3"/>
      <c r="AE2" s="42">
        <v>1</v>
      </c>
      <c r="AF2" s="44">
        <v>123.5</v>
      </c>
      <c r="AG2" s="4"/>
      <c r="AH2" s="4"/>
    </row>
    <row r="3" spans="1:37">
      <c r="A3" s="8" t="s">
        <v>13</v>
      </c>
      <c r="B3" s="4"/>
      <c r="C3" s="4"/>
      <c r="D3" s="4"/>
      <c r="E3" s="8" t="s">
        <v>69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14</v>
      </c>
      <c r="AA3" s="2" t="s">
        <v>15</v>
      </c>
      <c r="AB3" s="2" t="s">
        <v>12</v>
      </c>
      <c r="AC3" s="2" t="s">
        <v>16</v>
      </c>
      <c r="AD3" s="3" t="s">
        <v>17</v>
      </c>
      <c r="AE3" s="42">
        <v>2</v>
      </c>
      <c r="AF3" s="45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18</v>
      </c>
      <c r="AA4" s="2" t="s">
        <v>19</v>
      </c>
      <c r="AB4" s="2" t="s">
        <v>12</v>
      </c>
      <c r="AC4" s="2"/>
      <c r="AD4" s="3"/>
      <c r="AE4" s="42">
        <v>3</v>
      </c>
      <c r="AF4" s="46">
        <v>123.45699999999999</v>
      </c>
      <c r="AG4" s="4"/>
      <c r="AH4" s="4"/>
    </row>
    <row r="5" spans="1:37">
      <c r="A5" s="8" t="s">
        <v>70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20</v>
      </c>
      <c r="AA5" s="2" t="s">
        <v>15</v>
      </c>
      <c r="AB5" s="2" t="s">
        <v>12</v>
      </c>
      <c r="AC5" s="2" t="s">
        <v>16</v>
      </c>
      <c r="AD5" s="3" t="s">
        <v>17</v>
      </c>
      <c r="AE5" s="42">
        <v>4</v>
      </c>
      <c r="AF5" s="47">
        <v>123.4567</v>
      </c>
      <c r="AG5" s="4"/>
      <c r="AH5" s="4"/>
    </row>
    <row r="6" spans="1:37">
      <c r="A6" s="8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2" t="s">
        <v>21</v>
      </c>
      <c r="AF6" s="45">
        <v>123.46</v>
      </c>
      <c r="AG6" s="4"/>
      <c r="AH6" s="4"/>
    </row>
    <row r="7" spans="1:37">
      <c r="A7" s="8" t="s">
        <v>72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 t="s">
        <v>73</v>
      </c>
      <c r="B8" s="23"/>
      <c r="C8" s="24"/>
      <c r="D8" s="9" t="str">
        <f>CONCATENATE(AA2," ",AB2," ",AC2," ",AD2)</f>
        <v xml:space="preserve">Prehľad rozpočtových nákladov v EUR  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10" t="s">
        <v>22</v>
      </c>
      <c r="B9" s="10" t="s">
        <v>23</v>
      </c>
      <c r="C9" s="10" t="s">
        <v>24</v>
      </c>
      <c r="D9" s="10" t="s">
        <v>25</v>
      </c>
      <c r="E9" s="10" t="s">
        <v>26</v>
      </c>
      <c r="F9" s="10" t="s">
        <v>27</v>
      </c>
      <c r="G9" s="10" t="s">
        <v>28</v>
      </c>
      <c r="H9" s="10" t="s">
        <v>29</v>
      </c>
      <c r="I9" s="10" t="s">
        <v>30</v>
      </c>
      <c r="J9" s="10" t="s">
        <v>31</v>
      </c>
      <c r="K9" s="26" t="s">
        <v>32</v>
      </c>
      <c r="L9" s="27"/>
      <c r="M9" s="28" t="s">
        <v>33</v>
      </c>
      <c r="N9" s="27"/>
      <c r="O9" s="10" t="s">
        <v>0</v>
      </c>
      <c r="P9" s="29" t="s">
        <v>34</v>
      </c>
      <c r="Q9" s="32" t="s">
        <v>26</v>
      </c>
      <c r="R9" s="32" t="s">
        <v>26</v>
      </c>
      <c r="S9" s="29" t="s">
        <v>26</v>
      </c>
      <c r="T9" s="33" t="s">
        <v>35</v>
      </c>
      <c r="U9" s="34" t="s">
        <v>36</v>
      </c>
      <c r="V9" s="35" t="s">
        <v>37</v>
      </c>
      <c r="W9" s="10" t="s">
        <v>38</v>
      </c>
      <c r="X9" s="10" t="s">
        <v>39</v>
      </c>
      <c r="Y9" s="10" t="s">
        <v>40</v>
      </c>
      <c r="Z9" s="48" t="s">
        <v>41</v>
      </c>
      <c r="AA9" s="48" t="s">
        <v>42</v>
      </c>
      <c r="AB9" s="10" t="s">
        <v>37</v>
      </c>
      <c r="AC9" s="10" t="s">
        <v>43</v>
      </c>
      <c r="AD9" s="10" t="s">
        <v>44</v>
      </c>
      <c r="AE9" s="49" t="s">
        <v>45</v>
      </c>
      <c r="AF9" s="49" t="s">
        <v>46</v>
      </c>
      <c r="AG9" s="49" t="s">
        <v>26</v>
      </c>
      <c r="AH9" s="49" t="s">
        <v>47</v>
      </c>
      <c r="AJ9" s="4" t="s">
        <v>74</v>
      </c>
      <c r="AK9" s="4" t="s">
        <v>76</v>
      </c>
    </row>
    <row r="10" spans="1:37">
      <c r="A10" s="11" t="s">
        <v>48</v>
      </c>
      <c r="B10" s="11" t="s">
        <v>49</v>
      </c>
      <c r="C10" s="25"/>
      <c r="D10" s="11" t="s">
        <v>50</v>
      </c>
      <c r="E10" s="11" t="s">
        <v>51</v>
      </c>
      <c r="F10" s="11" t="s">
        <v>52</v>
      </c>
      <c r="G10" s="11" t="s">
        <v>53</v>
      </c>
      <c r="H10" s="11" t="s">
        <v>54</v>
      </c>
      <c r="I10" s="11" t="s">
        <v>55</v>
      </c>
      <c r="J10" s="11"/>
      <c r="K10" s="11" t="s">
        <v>28</v>
      </c>
      <c r="L10" s="11" t="s">
        <v>31</v>
      </c>
      <c r="M10" s="30" t="s">
        <v>28</v>
      </c>
      <c r="N10" s="11" t="s">
        <v>31</v>
      </c>
      <c r="O10" s="11" t="s">
        <v>56</v>
      </c>
      <c r="P10" s="31"/>
      <c r="Q10" s="36" t="s">
        <v>57</v>
      </c>
      <c r="R10" s="36" t="s">
        <v>58</v>
      </c>
      <c r="S10" s="31" t="s">
        <v>59</v>
      </c>
      <c r="T10" s="37" t="s">
        <v>60</v>
      </c>
      <c r="U10" s="38" t="s">
        <v>61</v>
      </c>
      <c r="V10" s="39" t="s">
        <v>62</v>
      </c>
      <c r="W10" s="40"/>
      <c r="X10" s="41"/>
      <c r="Y10" s="41"/>
      <c r="Z10" s="50" t="s">
        <v>63</v>
      </c>
      <c r="AA10" s="50" t="s">
        <v>48</v>
      </c>
      <c r="AB10" s="11" t="s">
        <v>64</v>
      </c>
      <c r="AC10" s="41"/>
      <c r="AD10" s="41"/>
      <c r="AE10" s="51"/>
      <c r="AF10" s="51"/>
      <c r="AG10" s="51"/>
      <c r="AH10" s="51"/>
      <c r="AJ10" s="4" t="s">
        <v>75</v>
      </c>
      <c r="AK10" s="4" t="s">
        <v>77</v>
      </c>
    </row>
    <row r="12" spans="1:37">
      <c r="B12" s="52" t="s">
        <v>78</v>
      </c>
    </row>
    <row r="13" spans="1:37">
      <c r="B13" s="14" t="s">
        <v>79</v>
      </c>
    </row>
    <row r="14" spans="1:37">
      <c r="A14" s="12">
        <v>1</v>
      </c>
      <c r="B14" s="13" t="s">
        <v>80</v>
      </c>
      <c r="C14" s="14" t="s">
        <v>81</v>
      </c>
      <c r="D14" s="15" t="s">
        <v>82</v>
      </c>
      <c r="E14" s="16">
        <v>1</v>
      </c>
      <c r="F14" s="17" t="s">
        <v>83</v>
      </c>
      <c r="H14" s="18">
        <f>ROUND(E14*G14,2)</f>
        <v>0</v>
      </c>
      <c r="J14" s="18">
        <f>ROUND(E14*G14,2)</f>
        <v>0</v>
      </c>
      <c r="L14" s="19">
        <f>E14*K14</f>
        <v>0</v>
      </c>
      <c r="N14" s="16">
        <f>E14*M14</f>
        <v>0</v>
      </c>
      <c r="P14" s="17" t="s">
        <v>84</v>
      </c>
      <c r="V14" s="20" t="s">
        <v>66</v>
      </c>
      <c r="X14" s="14" t="s">
        <v>85</v>
      </c>
      <c r="Y14" s="14" t="s">
        <v>81</v>
      </c>
      <c r="Z14" s="17" t="s">
        <v>86</v>
      </c>
      <c r="AJ14" s="4" t="s">
        <v>87</v>
      </c>
      <c r="AK14" s="4" t="s">
        <v>88</v>
      </c>
    </row>
    <row r="15" spans="1:37">
      <c r="A15" s="12">
        <v>2</v>
      </c>
      <c r="B15" s="13" t="s">
        <v>80</v>
      </c>
      <c r="C15" s="14" t="s">
        <v>89</v>
      </c>
      <c r="D15" s="15" t="s">
        <v>90</v>
      </c>
      <c r="E15" s="16">
        <v>1</v>
      </c>
      <c r="F15" s="17" t="s">
        <v>83</v>
      </c>
      <c r="H15" s="18">
        <f>ROUND(E15*G15,2)</f>
        <v>0</v>
      </c>
      <c r="J15" s="18">
        <f>ROUND(E15*G15,2)</f>
        <v>0</v>
      </c>
      <c r="K15" s="19">
        <v>3.0000000000000001E-5</v>
      </c>
      <c r="L15" s="19">
        <f>E15*K15</f>
        <v>3.0000000000000001E-5</v>
      </c>
      <c r="N15" s="16">
        <f>E15*M15</f>
        <v>0</v>
      </c>
      <c r="P15" s="17" t="s">
        <v>84</v>
      </c>
      <c r="V15" s="20" t="s">
        <v>66</v>
      </c>
      <c r="X15" s="14" t="s">
        <v>91</v>
      </c>
      <c r="Y15" s="14" t="s">
        <v>89</v>
      </c>
      <c r="Z15" s="17" t="s">
        <v>86</v>
      </c>
      <c r="AJ15" s="4" t="s">
        <v>87</v>
      </c>
      <c r="AK15" s="4" t="s">
        <v>88</v>
      </c>
    </row>
    <row r="16" spans="1:37" ht="25.5">
      <c r="A16" s="12">
        <v>3</v>
      </c>
      <c r="B16" s="13" t="s">
        <v>92</v>
      </c>
      <c r="C16" s="14" t="s">
        <v>93</v>
      </c>
      <c r="D16" s="15" t="s">
        <v>94</v>
      </c>
      <c r="E16" s="16">
        <v>4.2949999999999999</v>
      </c>
      <c r="F16" s="17" t="s">
        <v>95</v>
      </c>
      <c r="H16" s="18">
        <f>ROUND(E16*G16,2)</f>
        <v>0</v>
      </c>
      <c r="J16" s="18">
        <f>ROUND(E16*G16,2)</f>
        <v>0</v>
      </c>
      <c r="L16" s="19">
        <f>E16*K16</f>
        <v>0</v>
      </c>
      <c r="N16" s="16">
        <f>E16*M16</f>
        <v>0</v>
      </c>
      <c r="P16" s="17" t="s">
        <v>84</v>
      </c>
      <c r="V16" s="20" t="s">
        <v>66</v>
      </c>
      <c r="X16" s="14" t="s">
        <v>96</v>
      </c>
      <c r="Y16" s="14" t="s">
        <v>93</v>
      </c>
      <c r="Z16" s="17" t="s">
        <v>97</v>
      </c>
      <c r="AJ16" s="4" t="s">
        <v>87</v>
      </c>
      <c r="AK16" s="4" t="s">
        <v>88</v>
      </c>
    </row>
    <row r="17" spans="1:37">
      <c r="A17" s="12">
        <v>4</v>
      </c>
      <c r="B17" s="13" t="s">
        <v>80</v>
      </c>
      <c r="C17" s="14" t="s">
        <v>98</v>
      </c>
      <c r="D17" s="15" t="s">
        <v>99</v>
      </c>
      <c r="E17" s="16">
        <v>38.700000000000003</v>
      </c>
      <c r="F17" s="17" t="s">
        <v>95</v>
      </c>
      <c r="H17" s="18">
        <f>ROUND(E17*G17,2)</f>
        <v>0</v>
      </c>
      <c r="J17" s="18">
        <f>ROUND(E17*G17,2)</f>
        <v>0</v>
      </c>
      <c r="L17" s="19">
        <f>E17*K17</f>
        <v>0</v>
      </c>
      <c r="N17" s="16">
        <f>E17*M17</f>
        <v>0</v>
      </c>
      <c r="P17" s="17" t="s">
        <v>84</v>
      </c>
      <c r="V17" s="20" t="s">
        <v>66</v>
      </c>
      <c r="X17" s="14" t="s">
        <v>100</v>
      </c>
      <c r="Y17" s="14" t="s">
        <v>98</v>
      </c>
      <c r="Z17" s="17" t="s">
        <v>97</v>
      </c>
      <c r="AJ17" s="4" t="s">
        <v>87</v>
      </c>
      <c r="AK17" s="4" t="s">
        <v>88</v>
      </c>
    </row>
    <row r="18" spans="1:37">
      <c r="A18" s="12">
        <v>5</v>
      </c>
      <c r="B18" s="13" t="s">
        <v>80</v>
      </c>
      <c r="C18" s="14" t="s">
        <v>101</v>
      </c>
      <c r="D18" s="15" t="s">
        <v>102</v>
      </c>
      <c r="E18" s="16">
        <v>38.700000000000003</v>
      </c>
      <c r="F18" s="17" t="s">
        <v>95</v>
      </c>
      <c r="H18" s="18">
        <f>ROUND(E18*G18,2)</f>
        <v>0</v>
      </c>
      <c r="J18" s="18">
        <f>ROUND(E18*G18,2)</f>
        <v>0</v>
      </c>
      <c r="L18" s="19">
        <f>E18*K18</f>
        <v>0</v>
      </c>
      <c r="N18" s="16">
        <f>E18*M18</f>
        <v>0</v>
      </c>
      <c r="P18" s="17" t="s">
        <v>84</v>
      </c>
      <c r="V18" s="20" t="s">
        <v>66</v>
      </c>
      <c r="X18" s="14" t="s">
        <v>103</v>
      </c>
      <c r="Y18" s="14" t="s">
        <v>101</v>
      </c>
      <c r="Z18" s="17" t="s">
        <v>97</v>
      </c>
      <c r="AJ18" s="4" t="s">
        <v>87</v>
      </c>
      <c r="AK18" s="4" t="s">
        <v>88</v>
      </c>
    </row>
    <row r="19" spans="1:37">
      <c r="A19" s="12">
        <v>6</v>
      </c>
      <c r="B19" s="13" t="s">
        <v>80</v>
      </c>
      <c r="C19" s="14" t="s">
        <v>104</v>
      </c>
      <c r="D19" s="15" t="s">
        <v>105</v>
      </c>
      <c r="E19" s="16">
        <v>9.7170000000000005</v>
      </c>
      <c r="F19" s="17" t="s">
        <v>95</v>
      </c>
      <c r="H19" s="18">
        <f>ROUND(E19*G19,2)</f>
        <v>0</v>
      </c>
      <c r="J19" s="18">
        <f>ROUND(E19*G19,2)</f>
        <v>0</v>
      </c>
      <c r="L19" s="19">
        <f>E19*K19</f>
        <v>0</v>
      </c>
      <c r="N19" s="16">
        <f>E19*M19</f>
        <v>0</v>
      </c>
      <c r="P19" s="17" t="s">
        <v>84</v>
      </c>
      <c r="V19" s="20" t="s">
        <v>66</v>
      </c>
      <c r="X19" s="14" t="s">
        <v>106</v>
      </c>
      <c r="Y19" s="14" t="s">
        <v>104</v>
      </c>
      <c r="Z19" s="17" t="s">
        <v>97</v>
      </c>
      <c r="AJ19" s="4" t="s">
        <v>87</v>
      </c>
      <c r="AK19" s="4" t="s">
        <v>88</v>
      </c>
    </row>
    <row r="20" spans="1:37">
      <c r="A20" s="12">
        <v>7</v>
      </c>
      <c r="B20" s="13" t="s">
        <v>80</v>
      </c>
      <c r="C20" s="14" t="s">
        <v>107</v>
      </c>
      <c r="D20" s="15" t="s">
        <v>108</v>
      </c>
      <c r="E20" s="16">
        <v>5.8049999999999997</v>
      </c>
      <c r="F20" s="17" t="s">
        <v>95</v>
      </c>
      <c r="H20" s="18">
        <f>ROUND(E20*G20,2)</f>
        <v>0</v>
      </c>
      <c r="J20" s="18">
        <f>ROUND(E20*G20,2)</f>
        <v>0</v>
      </c>
      <c r="L20" s="19">
        <f>E20*K20</f>
        <v>0</v>
      </c>
      <c r="N20" s="16">
        <f>E20*M20</f>
        <v>0</v>
      </c>
      <c r="P20" s="17" t="s">
        <v>84</v>
      </c>
      <c r="V20" s="20" t="s">
        <v>66</v>
      </c>
      <c r="X20" s="14" t="s">
        <v>109</v>
      </c>
      <c r="Y20" s="14" t="s">
        <v>107</v>
      </c>
      <c r="Z20" s="17" t="s">
        <v>97</v>
      </c>
      <c r="AJ20" s="4" t="s">
        <v>87</v>
      </c>
      <c r="AK20" s="4" t="s">
        <v>88</v>
      </c>
    </row>
    <row r="21" spans="1:37" ht="25.5">
      <c r="A21" s="12">
        <v>8</v>
      </c>
      <c r="B21" s="13" t="s">
        <v>92</v>
      </c>
      <c r="C21" s="14" t="s">
        <v>110</v>
      </c>
      <c r="D21" s="15" t="s">
        <v>111</v>
      </c>
      <c r="E21" s="16">
        <v>1</v>
      </c>
      <c r="F21" s="17" t="s">
        <v>83</v>
      </c>
      <c r="H21" s="18">
        <f>ROUND(E21*G21,2)</f>
        <v>0</v>
      </c>
      <c r="J21" s="18">
        <f>ROUND(E21*G21,2)</f>
        <v>0</v>
      </c>
      <c r="L21" s="19">
        <f>E21*K21</f>
        <v>0</v>
      </c>
      <c r="N21" s="16">
        <f>E21*M21</f>
        <v>0</v>
      </c>
      <c r="P21" s="17" t="s">
        <v>84</v>
      </c>
      <c r="V21" s="20" t="s">
        <v>66</v>
      </c>
      <c r="X21" s="14" t="s">
        <v>112</v>
      </c>
      <c r="Y21" s="14" t="s">
        <v>110</v>
      </c>
      <c r="Z21" s="17" t="s">
        <v>113</v>
      </c>
      <c r="AJ21" s="4" t="s">
        <v>87</v>
      </c>
      <c r="AK21" s="4" t="s">
        <v>88</v>
      </c>
    </row>
    <row r="22" spans="1:37" ht="25.5">
      <c r="A22" s="12">
        <v>9</v>
      </c>
      <c r="B22" s="13" t="s">
        <v>80</v>
      </c>
      <c r="C22" s="14" t="s">
        <v>114</v>
      </c>
      <c r="D22" s="15" t="s">
        <v>115</v>
      </c>
      <c r="E22" s="16">
        <v>39.311</v>
      </c>
      <c r="F22" s="17" t="s">
        <v>95</v>
      </c>
      <c r="H22" s="18">
        <f>ROUND(E22*G22,2)</f>
        <v>0</v>
      </c>
      <c r="J22" s="18">
        <f>ROUND(E22*G22,2)</f>
        <v>0</v>
      </c>
      <c r="L22" s="19">
        <f>E22*K22</f>
        <v>0</v>
      </c>
      <c r="N22" s="16">
        <f>E22*M22</f>
        <v>0</v>
      </c>
      <c r="P22" s="17" t="s">
        <v>84</v>
      </c>
      <c r="V22" s="20" t="s">
        <v>66</v>
      </c>
      <c r="X22" s="14" t="s">
        <v>116</v>
      </c>
      <c r="Y22" s="14" t="s">
        <v>114</v>
      </c>
      <c r="Z22" s="17" t="s">
        <v>113</v>
      </c>
      <c r="AJ22" s="4" t="s">
        <v>87</v>
      </c>
      <c r="AK22" s="4" t="s">
        <v>88</v>
      </c>
    </row>
    <row r="23" spans="1:37">
      <c r="A23" s="12">
        <v>10</v>
      </c>
      <c r="B23" s="13" t="s">
        <v>80</v>
      </c>
      <c r="C23" s="14" t="s">
        <v>117</v>
      </c>
      <c r="D23" s="15" t="s">
        <v>118</v>
      </c>
      <c r="E23" s="16">
        <v>44.505000000000003</v>
      </c>
      <c r="F23" s="17" t="s">
        <v>95</v>
      </c>
      <c r="H23" s="18">
        <f>ROUND(E23*G23,2)</f>
        <v>0</v>
      </c>
      <c r="J23" s="18">
        <f>ROUND(E23*G23,2)</f>
        <v>0</v>
      </c>
      <c r="L23" s="19">
        <f>E23*K23</f>
        <v>0</v>
      </c>
      <c r="N23" s="16">
        <f>E23*M23</f>
        <v>0</v>
      </c>
      <c r="P23" s="17" t="s">
        <v>84</v>
      </c>
      <c r="V23" s="20" t="s">
        <v>66</v>
      </c>
      <c r="X23" s="14" t="s">
        <v>119</v>
      </c>
      <c r="Y23" s="14" t="s">
        <v>117</v>
      </c>
      <c r="Z23" s="17" t="s">
        <v>97</v>
      </c>
      <c r="AJ23" s="4" t="s">
        <v>87</v>
      </c>
      <c r="AK23" s="4" t="s">
        <v>88</v>
      </c>
    </row>
    <row r="24" spans="1:37" ht="25.5">
      <c r="A24" s="12">
        <v>11</v>
      </c>
      <c r="B24" s="13" t="s">
        <v>92</v>
      </c>
      <c r="C24" s="14" t="s">
        <v>120</v>
      </c>
      <c r="D24" s="15" t="s">
        <v>121</v>
      </c>
      <c r="E24" s="16">
        <v>13.401</v>
      </c>
      <c r="F24" s="17" t="s">
        <v>95</v>
      </c>
      <c r="H24" s="18">
        <f>ROUND(E24*G24,2)</f>
        <v>0</v>
      </c>
      <c r="J24" s="18">
        <f>ROUND(E24*G24,2)</f>
        <v>0</v>
      </c>
      <c r="L24" s="19">
        <f>E24*K24</f>
        <v>0</v>
      </c>
      <c r="N24" s="16">
        <f>E24*M24</f>
        <v>0</v>
      </c>
      <c r="P24" s="17" t="s">
        <v>84</v>
      </c>
      <c r="V24" s="20" t="s">
        <v>66</v>
      </c>
      <c r="X24" s="14" t="s">
        <v>122</v>
      </c>
      <c r="Y24" s="14" t="s">
        <v>120</v>
      </c>
      <c r="Z24" s="17" t="s">
        <v>97</v>
      </c>
      <c r="AJ24" s="4" t="s">
        <v>87</v>
      </c>
      <c r="AK24" s="4" t="s">
        <v>88</v>
      </c>
    </row>
    <row r="25" spans="1:37">
      <c r="D25" s="53" t="s">
        <v>123</v>
      </c>
      <c r="E25" s="54">
        <f>J25</f>
        <v>0</v>
      </c>
      <c r="H25" s="54">
        <f>SUM(H12:H24)</f>
        <v>0</v>
      </c>
      <c r="I25" s="54">
        <f>SUM(I12:I24)</f>
        <v>0</v>
      </c>
      <c r="J25" s="54">
        <f>SUM(J12:J24)</f>
        <v>0</v>
      </c>
      <c r="L25" s="55">
        <f>SUM(L12:L24)</f>
        <v>3.0000000000000001E-5</v>
      </c>
      <c r="N25" s="56">
        <f>SUM(N12:N24)</f>
        <v>0</v>
      </c>
      <c r="W25" s="21">
        <f>SUM(W12:W24)</f>
        <v>0</v>
      </c>
    </row>
    <row r="27" spans="1:37">
      <c r="B27" s="14" t="s">
        <v>124</v>
      </c>
    </row>
    <row r="28" spans="1:37" ht="25.5">
      <c r="A28" s="12">
        <v>12</v>
      </c>
      <c r="B28" s="13" t="s">
        <v>125</v>
      </c>
      <c r="C28" s="14" t="s">
        <v>126</v>
      </c>
      <c r="D28" s="15" t="s">
        <v>127</v>
      </c>
      <c r="E28" s="16">
        <v>2.363</v>
      </c>
      <c r="F28" s="17" t="s">
        <v>95</v>
      </c>
      <c r="H28" s="18">
        <f>ROUND(E28*G28,2)</f>
        <v>0</v>
      </c>
      <c r="J28" s="18">
        <f>ROUND(E28*G28,2)</f>
        <v>0</v>
      </c>
      <c r="K28" s="19">
        <v>2.20783</v>
      </c>
      <c r="L28" s="19">
        <f>E28*K28</f>
        <v>5.2171022899999997</v>
      </c>
      <c r="N28" s="16">
        <f>E28*M28</f>
        <v>0</v>
      </c>
      <c r="P28" s="17" t="s">
        <v>84</v>
      </c>
      <c r="V28" s="20" t="s">
        <v>66</v>
      </c>
      <c r="X28" s="14" t="s">
        <v>128</v>
      </c>
      <c r="Y28" s="14" t="s">
        <v>126</v>
      </c>
      <c r="Z28" s="17" t="s">
        <v>129</v>
      </c>
      <c r="AJ28" s="4" t="s">
        <v>87</v>
      </c>
      <c r="AK28" s="4" t="s">
        <v>88</v>
      </c>
    </row>
    <row r="29" spans="1:37">
      <c r="A29" s="12">
        <v>13</v>
      </c>
      <c r="B29" s="13" t="s">
        <v>125</v>
      </c>
      <c r="C29" s="14" t="s">
        <v>130</v>
      </c>
      <c r="D29" s="15" t="s">
        <v>131</v>
      </c>
      <c r="E29" s="16">
        <v>7.2469999999999999</v>
      </c>
      <c r="F29" s="17" t="s">
        <v>95</v>
      </c>
      <c r="H29" s="18">
        <f>ROUND(E29*G29,2)</f>
        <v>0</v>
      </c>
      <c r="J29" s="18">
        <f>ROUND(E29*G29,2)</f>
        <v>0</v>
      </c>
      <c r="K29" s="19">
        <v>2.4186000000000001</v>
      </c>
      <c r="L29" s="19">
        <f>E29*K29</f>
        <v>17.527594199999999</v>
      </c>
      <c r="N29" s="16">
        <f>E29*M29</f>
        <v>0</v>
      </c>
      <c r="P29" s="17" t="s">
        <v>84</v>
      </c>
      <c r="V29" s="20" t="s">
        <v>66</v>
      </c>
      <c r="X29" s="14" t="s">
        <v>132</v>
      </c>
      <c r="Y29" s="14" t="s">
        <v>130</v>
      </c>
      <c r="Z29" s="17" t="s">
        <v>133</v>
      </c>
      <c r="AJ29" s="4" t="s">
        <v>87</v>
      </c>
      <c r="AK29" s="4" t="s">
        <v>88</v>
      </c>
    </row>
    <row r="30" spans="1:37">
      <c r="A30" s="12">
        <v>14</v>
      </c>
      <c r="B30" s="13" t="s">
        <v>125</v>
      </c>
      <c r="C30" s="14" t="s">
        <v>134</v>
      </c>
      <c r="D30" s="15" t="s">
        <v>135</v>
      </c>
      <c r="E30" s="16">
        <v>8.0850000000000009</v>
      </c>
      <c r="F30" s="17" t="s">
        <v>136</v>
      </c>
      <c r="H30" s="18">
        <f>ROUND(E30*G30,2)</f>
        <v>0</v>
      </c>
      <c r="J30" s="18">
        <f>ROUND(E30*G30,2)</f>
        <v>0</v>
      </c>
      <c r="K30" s="19">
        <v>2.2300000000000002E-3</v>
      </c>
      <c r="L30" s="19">
        <f>E30*K30</f>
        <v>1.8029550000000005E-2</v>
      </c>
      <c r="N30" s="16">
        <f>E30*M30</f>
        <v>0</v>
      </c>
      <c r="P30" s="17" t="s">
        <v>84</v>
      </c>
      <c r="V30" s="20" t="s">
        <v>66</v>
      </c>
      <c r="X30" s="14" t="s">
        <v>137</v>
      </c>
      <c r="Y30" s="14" t="s">
        <v>134</v>
      </c>
      <c r="Z30" s="17" t="s">
        <v>133</v>
      </c>
      <c r="AJ30" s="4" t="s">
        <v>87</v>
      </c>
      <c r="AK30" s="4" t="s">
        <v>88</v>
      </c>
    </row>
    <row r="31" spans="1:37">
      <c r="A31" s="12">
        <v>15</v>
      </c>
      <c r="B31" s="13" t="s">
        <v>125</v>
      </c>
      <c r="C31" s="14" t="s">
        <v>138</v>
      </c>
      <c r="D31" s="15" t="s">
        <v>139</v>
      </c>
      <c r="E31" s="16">
        <v>8.0850000000000009</v>
      </c>
      <c r="F31" s="17" t="s">
        <v>136</v>
      </c>
      <c r="H31" s="18">
        <f>ROUND(E31*G31,2)</f>
        <v>0</v>
      </c>
      <c r="J31" s="18">
        <f>ROUND(E31*G31,2)</f>
        <v>0</v>
      </c>
      <c r="L31" s="19">
        <f>E31*K31</f>
        <v>0</v>
      </c>
      <c r="N31" s="16">
        <f>E31*M31</f>
        <v>0</v>
      </c>
      <c r="P31" s="17" t="s">
        <v>84</v>
      </c>
      <c r="V31" s="20" t="s">
        <v>66</v>
      </c>
      <c r="X31" s="14" t="s">
        <v>140</v>
      </c>
      <c r="Y31" s="14" t="s">
        <v>138</v>
      </c>
      <c r="Z31" s="17" t="s">
        <v>133</v>
      </c>
      <c r="AJ31" s="4" t="s">
        <v>87</v>
      </c>
      <c r="AK31" s="4" t="s">
        <v>88</v>
      </c>
    </row>
    <row r="32" spans="1:37">
      <c r="A32" s="12">
        <v>16</v>
      </c>
      <c r="B32" s="13" t="s">
        <v>125</v>
      </c>
      <c r="C32" s="14" t="s">
        <v>141</v>
      </c>
      <c r="D32" s="15" t="s">
        <v>142</v>
      </c>
      <c r="E32" s="16">
        <v>0.49199999999999999</v>
      </c>
      <c r="F32" s="17" t="s">
        <v>143</v>
      </c>
      <c r="H32" s="18">
        <f>ROUND(E32*G32,2)</f>
        <v>0</v>
      </c>
      <c r="J32" s="18">
        <f>ROUND(E32*G32,2)</f>
        <v>0</v>
      </c>
      <c r="K32" s="19">
        <v>1.1499699999999999</v>
      </c>
      <c r="L32" s="19">
        <f>E32*K32</f>
        <v>0.56578523999999997</v>
      </c>
      <c r="N32" s="16">
        <f>E32*M32</f>
        <v>0</v>
      </c>
      <c r="P32" s="17" t="s">
        <v>84</v>
      </c>
      <c r="V32" s="20" t="s">
        <v>66</v>
      </c>
      <c r="X32" s="14" t="s">
        <v>144</v>
      </c>
      <c r="Y32" s="14" t="s">
        <v>141</v>
      </c>
      <c r="Z32" s="17" t="s">
        <v>133</v>
      </c>
      <c r="AJ32" s="4" t="s">
        <v>87</v>
      </c>
      <c r="AK32" s="4" t="s">
        <v>88</v>
      </c>
    </row>
    <row r="33" spans="1:37">
      <c r="A33" s="12">
        <v>17</v>
      </c>
      <c r="B33" s="13" t="s">
        <v>125</v>
      </c>
      <c r="C33" s="14" t="s">
        <v>145</v>
      </c>
      <c r="D33" s="15" t="s">
        <v>146</v>
      </c>
      <c r="E33" s="16">
        <v>3.3000000000000002E-2</v>
      </c>
      <c r="F33" s="17" t="s">
        <v>143</v>
      </c>
      <c r="H33" s="18">
        <f>ROUND(E33*G33,2)</f>
        <v>0</v>
      </c>
      <c r="J33" s="18">
        <f>ROUND(E33*G33,2)</f>
        <v>0</v>
      </c>
      <c r="K33" s="19">
        <v>0.98900999999999994</v>
      </c>
      <c r="L33" s="19">
        <f>E33*K33</f>
        <v>3.2637329999999999E-2</v>
      </c>
      <c r="N33" s="16">
        <f>E33*M33</f>
        <v>0</v>
      </c>
      <c r="P33" s="17" t="s">
        <v>84</v>
      </c>
      <c r="V33" s="20" t="s">
        <v>66</v>
      </c>
      <c r="X33" s="14" t="s">
        <v>147</v>
      </c>
      <c r="Y33" s="14" t="s">
        <v>145</v>
      </c>
      <c r="Z33" s="17" t="s">
        <v>133</v>
      </c>
      <c r="AJ33" s="4" t="s">
        <v>87</v>
      </c>
      <c r="AK33" s="4" t="s">
        <v>88</v>
      </c>
    </row>
    <row r="34" spans="1:37" ht="25.5">
      <c r="A34" s="12">
        <v>18</v>
      </c>
      <c r="B34" s="13" t="s">
        <v>125</v>
      </c>
      <c r="C34" s="14" t="s">
        <v>148</v>
      </c>
      <c r="D34" s="15" t="s">
        <v>149</v>
      </c>
      <c r="E34" s="16">
        <v>2.88</v>
      </c>
      <c r="F34" s="17" t="s">
        <v>95</v>
      </c>
      <c r="H34" s="18">
        <f>ROUND(E34*G34,2)</f>
        <v>0</v>
      </c>
      <c r="J34" s="18">
        <f>ROUND(E34*G34,2)</f>
        <v>0</v>
      </c>
      <c r="K34" s="19">
        <v>2.2825500000000001</v>
      </c>
      <c r="L34" s="19">
        <f>E34*K34</f>
        <v>6.5737439999999996</v>
      </c>
      <c r="N34" s="16">
        <f>E34*M34</f>
        <v>0</v>
      </c>
      <c r="P34" s="17" t="s">
        <v>84</v>
      </c>
      <c r="V34" s="20" t="s">
        <v>66</v>
      </c>
      <c r="X34" s="14" t="s">
        <v>150</v>
      </c>
      <c r="Y34" s="14" t="s">
        <v>148</v>
      </c>
      <c r="Z34" s="17" t="s">
        <v>151</v>
      </c>
      <c r="AJ34" s="4" t="s">
        <v>87</v>
      </c>
      <c r="AK34" s="4" t="s">
        <v>88</v>
      </c>
    </row>
    <row r="35" spans="1:37">
      <c r="A35" s="12">
        <v>19</v>
      </c>
      <c r="B35" s="13" t="s">
        <v>125</v>
      </c>
      <c r="C35" s="14" t="s">
        <v>152</v>
      </c>
      <c r="D35" s="15" t="s">
        <v>153</v>
      </c>
      <c r="E35" s="16">
        <v>2.1000000000000001E-2</v>
      </c>
      <c r="F35" s="17" t="s">
        <v>143</v>
      </c>
      <c r="H35" s="18">
        <f>ROUND(E35*G35,2)</f>
        <v>0</v>
      </c>
      <c r="J35" s="18">
        <f>ROUND(E35*G35,2)</f>
        <v>0</v>
      </c>
      <c r="K35" s="19">
        <v>1.1499699999999999</v>
      </c>
      <c r="L35" s="19">
        <f>E35*K35</f>
        <v>2.414937E-2</v>
      </c>
      <c r="N35" s="16">
        <f>E35*M35</f>
        <v>0</v>
      </c>
      <c r="P35" s="17" t="s">
        <v>84</v>
      </c>
      <c r="V35" s="20" t="s">
        <v>66</v>
      </c>
      <c r="X35" s="14" t="s">
        <v>154</v>
      </c>
      <c r="Y35" s="14" t="s">
        <v>152</v>
      </c>
      <c r="Z35" s="17" t="s">
        <v>133</v>
      </c>
      <c r="AJ35" s="4" t="s">
        <v>87</v>
      </c>
      <c r="AK35" s="4" t="s">
        <v>88</v>
      </c>
    </row>
    <row r="36" spans="1:37">
      <c r="D36" s="53" t="s">
        <v>155</v>
      </c>
      <c r="E36" s="54">
        <f>J36</f>
        <v>0</v>
      </c>
      <c r="H36" s="54">
        <f>SUM(H27:H35)</f>
        <v>0</v>
      </c>
      <c r="I36" s="54">
        <f>SUM(I27:I35)</f>
        <v>0</v>
      </c>
      <c r="J36" s="54">
        <f>SUM(J27:J35)</f>
        <v>0</v>
      </c>
      <c r="L36" s="55">
        <f>SUM(L27:L35)</f>
        <v>29.959041979999999</v>
      </c>
      <c r="N36" s="56">
        <f>SUM(N27:N35)</f>
        <v>0</v>
      </c>
      <c r="W36" s="21">
        <f>SUM(W27:W35)</f>
        <v>0</v>
      </c>
    </row>
    <row r="38" spans="1:37">
      <c r="B38" s="14" t="s">
        <v>156</v>
      </c>
    </row>
    <row r="39" spans="1:37" ht="25.5">
      <c r="A39" s="12">
        <v>20</v>
      </c>
      <c r="B39" s="13" t="s">
        <v>157</v>
      </c>
      <c r="C39" s="14" t="s">
        <v>158</v>
      </c>
      <c r="D39" s="15" t="s">
        <v>159</v>
      </c>
      <c r="E39" s="16">
        <v>2.5619999999999998</v>
      </c>
      <c r="F39" s="17" t="s">
        <v>95</v>
      </c>
      <c r="H39" s="18">
        <f>ROUND(E39*G39,2)</f>
        <v>0</v>
      </c>
      <c r="J39" s="18">
        <f>ROUND(E39*G39,2)</f>
        <v>0</v>
      </c>
      <c r="K39" s="19">
        <v>1.05802</v>
      </c>
      <c r="L39" s="19">
        <f>E39*K39</f>
        <v>2.7106472399999997</v>
      </c>
      <c r="N39" s="16">
        <f>E39*M39</f>
        <v>0</v>
      </c>
      <c r="P39" s="17" t="s">
        <v>84</v>
      </c>
      <c r="V39" s="20" t="s">
        <v>66</v>
      </c>
      <c r="X39" s="14" t="s">
        <v>160</v>
      </c>
      <c r="Y39" s="14" t="s">
        <v>158</v>
      </c>
      <c r="Z39" s="17" t="s">
        <v>151</v>
      </c>
      <c r="AJ39" s="4" t="s">
        <v>87</v>
      </c>
      <c r="AK39" s="4" t="s">
        <v>88</v>
      </c>
    </row>
    <row r="40" spans="1:37" ht="25.5">
      <c r="A40" s="12">
        <v>21</v>
      </c>
      <c r="B40" s="13" t="s">
        <v>125</v>
      </c>
      <c r="C40" s="14" t="s">
        <v>161</v>
      </c>
      <c r="D40" s="15" t="s">
        <v>162</v>
      </c>
      <c r="E40" s="16">
        <v>0.89300000000000002</v>
      </c>
      <c r="F40" s="17" t="s">
        <v>95</v>
      </c>
      <c r="H40" s="18">
        <f>ROUND(E40*G40,2)</f>
        <v>0</v>
      </c>
      <c r="J40" s="18">
        <f>ROUND(E40*G40,2)</f>
        <v>0</v>
      </c>
      <c r="K40" s="19">
        <v>2.2347800000000002</v>
      </c>
      <c r="L40" s="19">
        <f>E40*K40</f>
        <v>1.9956585400000002</v>
      </c>
      <c r="N40" s="16">
        <f>E40*M40</f>
        <v>0</v>
      </c>
      <c r="P40" s="17" t="s">
        <v>84</v>
      </c>
      <c r="V40" s="20" t="s">
        <v>66</v>
      </c>
      <c r="X40" s="14" t="s">
        <v>163</v>
      </c>
      <c r="Y40" s="14" t="s">
        <v>161</v>
      </c>
      <c r="Z40" s="17" t="s">
        <v>151</v>
      </c>
      <c r="AJ40" s="4" t="s">
        <v>87</v>
      </c>
      <c r="AK40" s="4" t="s">
        <v>88</v>
      </c>
    </row>
    <row r="41" spans="1:37">
      <c r="A41" s="12">
        <v>22</v>
      </c>
      <c r="B41" s="13" t="s">
        <v>125</v>
      </c>
      <c r="C41" s="14" t="s">
        <v>164</v>
      </c>
      <c r="D41" s="15" t="s">
        <v>165</v>
      </c>
      <c r="E41" s="16">
        <v>6.57</v>
      </c>
      <c r="F41" s="17" t="s">
        <v>95</v>
      </c>
      <c r="H41" s="18">
        <f>ROUND(E41*G41,2)</f>
        <v>0</v>
      </c>
      <c r="J41" s="18">
        <f>ROUND(E41*G41,2)</f>
        <v>0</v>
      </c>
      <c r="K41" s="19">
        <v>2.4495300000000002</v>
      </c>
      <c r="L41" s="19">
        <f>E41*K41</f>
        <v>16.093412100000002</v>
      </c>
      <c r="N41" s="16">
        <f>E41*M41</f>
        <v>0</v>
      </c>
      <c r="P41" s="17" t="s">
        <v>84</v>
      </c>
      <c r="V41" s="20" t="s">
        <v>66</v>
      </c>
      <c r="X41" s="14" t="s">
        <v>166</v>
      </c>
      <c r="Y41" s="14" t="s">
        <v>164</v>
      </c>
      <c r="Z41" s="17" t="s">
        <v>133</v>
      </c>
      <c r="AJ41" s="4" t="s">
        <v>87</v>
      </c>
      <c r="AK41" s="4" t="s">
        <v>88</v>
      </c>
    </row>
    <row r="42" spans="1:37" ht="25.5">
      <c r="A42" s="12">
        <v>23</v>
      </c>
      <c r="B42" s="13" t="s">
        <v>125</v>
      </c>
      <c r="C42" s="14" t="s">
        <v>167</v>
      </c>
      <c r="D42" s="15" t="s">
        <v>168</v>
      </c>
      <c r="E42" s="16">
        <v>21.9</v>
      </c>
      <c r="F42" s="17" t="s">
        <v>136</v>
      </c>
      <c r="H42" s="18">
        <f>ROUND(E42*G42,2)</f>
        <v>0</v>
      </c>
      <c r="J42" s="18">
        <f>ROUND(E42*G42,2)</f>
        <v>0</v>
      </c>
      <c r="K42" s="19">
        <v>2.1800000000000001E-3</v>
      </c>
      <c r="L42" s="19">
        <f>E42*K42</f>
        <v>4.7742E-2</v>
      </c>
      <c r="N42" s="16">
        <f>E42*M42</f>
        <v>0</v>
      </c>
      <c r="P42" s="17" t="s">
        <v>84</v>
      </c>
      <c r="V42" s="20" t="s">
        <v>66</v>
      </c>
      <c r="X42" s="14" t="s">
        <v>169</v>
      </c>
      <c r="Y42" s="14" t="s">
        <v>167</v>
      </c>
      <c r="Z42" s="17" t="s">
        <v>133</v>
      </c>
      <c r="AJ42" s="4" t="s">
        <v>87</v>
      </c>
      <c r="AK42" s="4" t="s">
        <v>88</v>
      </c>
    </row>
    <row r="43" spans="1:37" ht="25.5">
      <c r="A43" s="12">
        <v>24</v>
      </c>
      <c r="B43" s="13" t="s">
        <v>125</v>
      </c>
      <c r="C43" s="14" t="s">
        <v>170</v>
      </c>
      <c r="D43" s="15" t="s">
        <v>171</v>
      </c>
      <c r="E43" s="16">
        <v>21.9</v>
      </c>
      <c r="F43" s="17" t="s">
        <v>136</v>
      </c>
      <c r="H43" s="18">
        <f>ROUND(E43*G43,2)</f>
        <v>0</v>
      </c>
      <c r="J43" s="18">
        <f>ROUND(E43*G43,2)</f>
        <v>0</v>
      </c>
      <c r="L43" s="19">
        <f>E43*K43</f>
        <v>0</v>
      </c>
      <c r="N43" s="16">
        <f>E43*M43</f>
        <v>0</v>
      </c>
      <c r="P43" s="17" t="s">
        <v>84</v>
      </c>
      <c r="V43" s="20" t="s">
        <v>66</v>
      </c>
      <c r="X43" s="14" t="s">
        <v>172</v>
      </c>
      <c r="Y43" s="14" t="s">
        <v>170</v>
      </c>
      <c r="Z43" s="17" t="s">
        <v>133</v>
      </c>
      <c r="AJ43" s="4" t="s">
        <v>87</v>
      </c>
      <c r="AK43" s="4" t="s">
        <v>88</v>
      </c>
    </row>
    <row r="44" spans="1:37" ht="25.5">
      <c r="A44" s="12">
        <v>25</v>
      </c>
      <c r="B44" s="13" t="s">
        <v>125</v>
      </c>
      <c r="C44" s="14" t="s">
        <v>173</v>
      </c>
      <c r="D44" s="15" t="s">
        <v>174</v>
      </c>
      <c r="E44" s="16">
        <v>0.40500000000000003</v>
      </c>
      <c r="F44" s="17" t="s">
        <v>143</v>
      </c>
      <c r="H44" s="18">
        <f>ROUND(E44*G44,2)</f>
        <v>0</v>
      </c>
      <c r="J44" s="18">
        <f>ROUND(E44*G44,2)</f>
        <v>0</v>
      </c>
      <c r="K44" s="19">
        <v>1.0405</v>
      </c>
      <c r="L44" s="19">
        <f>E44*K44</f>
        <v>0.42140250000000001</v>
      </c>
      <c r="N44" s="16">
        <f>E44*M44</f>
        <v>0</v>
      </c>
      <c r="P44" s="17" t="s">
        <v>84</v>
      </c>
      <c r="V44" s="20" t="s">
        <v>66</v>
      </c>
      <c r="X44" s="14" t="s">
        <v>175</v>
      </c>
      <c r="Y44" s="14" t="s">
        <v>173</v>
      </c>
      <c r="Z44" s="17" t="s">
        <v>133</v>
      </c>
      <c r="AJ44" s="4" t="s">
        <v>87</v>
      </c>
      <c r="AK44" s="4" t="s">
        <v>88</v>
      </c>
    </row>
    <row r="45" spans="1:37">
      <c r="A45" s="12">
        <v>26</v>
      </c>
      <c r="B45" s="13" t="s">
        <v>125</v>
      </c>
      <c r="C45" s="14" t="s">
        <v>176</v>
      </c>
      <c r="D45" s="15" t="s">
        <v>177</v>
      </c>
      <c r="E45" s="16">
        <v>4</v>
      </c>
      <c r="F45" s="17" t="s">
        <v>83</v>
      </c>
      <c r="H45" s="18">
        <f>ROUND(E45*G45,2)</f>
        <v>0</v>
      </c>
      <c r="J45" s="18">
        <f>ROUND(E45*G45,2)</f>
        <v>0</v>
      </c>
      <c r="K45" s="19">
        <v>3.5899999999999999E-3</v>
      </c>
      <c r="L45" s="19">
        <f>E45*K45</f>
        <v>1.436E-2</v>
      </c>
      <c r="N45" s="16">
        <f>E45*M45</f>
        <v>0</v>
      </c>
      <c r="P45" s="17" t="s">
        <v>84</v>
      </c>
      <c r="V45" s="20" t="s">
        <v>66</v>
      </c>
      <c r="X45" s="14" t="s">
        <v>178</v>
      </c>
      <c r="Y45" s="14" t="s">
        <v>176</v>
      </c>
      <c r="Z45" s="17" t="s">
        <v>151</v>
      </c>
      <c r="AJ45" s="4" t="s">
        <v>87</v>
      </c>
      <c r="AK45" s="4" t="s">
        <v>88</v>
      </c>
    </row>
    <row r="46" spans="1:37" ht="25.5">
      <c r="A46" s="12">
        <v>27</v>
      </c>
      <c r="B46" s="13" t="s">
        <v>179</v>
      </c>
      <c r="C46" s="14" t="s">
        <v>180</v>
      </c>
      <c r="D46" s="15" t="s">
        <v>181</v>
      </c>
      <c r="E46" s="16">
        <v>91</v>
      </c>
      <c r="F46" s="17" t="s">
        <v>83</v>
      </c>
      <c r="H46" s="18">
        <f>ROUND(E46*G46,2)</f>
        <v>0</v>
      </c>
      <c r="J46" s="18">
        <f>ROUND(E46*G46,2)</f>
        <v>0</v>
      </c>
      <c r="K46" s="19">
        <v>4.9840000000000002E-2</v>
      </c>
      <c r="L46" s="19">
        <f>E46*K46</f>
        <v>4.5354400000000004</v>
      </c>
      <c r="N46" s="16">
        <f>E46*M46</f>
        <v>0</v>
      </c>
      <c r="P46" s="17" t="s">
        <v>84</v>
      </c>
      <c r="V46" s="20" t="s">
        <v>66</v>
      </c>
      <c r="X46" s="14" t="s">
        <v>182</v>
      </c>
      <c r="Y46" s="14" t="s">
        <v>180</v>
      </c>
      <c r="Z46" s="17" t="s">
        <v>151</v>
      </c>
      <c r="AJ46" s="4" t="s">
        <v>87</v>
      </c>
      <c r="AK46" s="4" t="s">
        <v>88</v>
      </c>
    </row>
    <row r="47" spans="1:37">
      <c r="A47" s="12">
        <v>28</v>
      </c>
      <c r="B47" s="13" t="s">
        <v>183</v>
      </c>
      <c r="C47" s="14" t="s">
        <v>184</v>
      </c>
      <c r="D47" s="15" t="s">
        <v>185</v>
      </c>
      <c r="E47" s="16">
        <v>91.91</v>
      </c>
      <c r="F47" s="17" t="s">
        <v>83</v>
      </c>
      <c r="I47" s="18">
        <f>ROUND(E47*G47,2)</f>
        <v>0</v>
      </c>
      <c r="J47" s="18">
        <f>ROUND(E47*G47,2)</f>
        <v>0</v>
      </c>
      <c r="K47" s="19">
        <v>3.3000000000000002E-2</v>
      </c>
      <c r="L47" s="19">
        <f>E47*K47</f>
        <v>3.0330300000000001</v>
      </c>
      <c r="N47" s="16">
        <f>E47*M47</f>
        <v>0</v>
      </c>
      <c r="P47" s="17" t="s">
        <v>84</v>
      </c>
      <c r="V47" s="20" t="s">
        <v>65</v>
      </c>
      <c r="X47" s="14" t="s">
        <v>184</v>
      </c>
      <c r="Y47" s="14" t="s">
        <v>184</v>
      </c>
      <c r="Z47" s="17" t="s">
        <v>186</v>
      </c>
      <c r="AA47" s="14" t="s">
        <v>84</v>
      </c>
      <c r="AJ47" s="4" t="s">
        <v>187</v>
      </c>
      <c r="AK47" s="4" t="s">
        <v>88</v>
      </c>
    </row>
    <row r="48" spans="1:37">
      <c r="D48" s="53" t="s">
        <v>188</v>
      </c>
      <c r="E48" s="54">
        <f>J48</f>
        <v>0</v>
      </c>
      <c r="H48" s="54">
        <f>SUM(H38:H47)</f>
        <v>0</v>
      </c>
      <c r="I48" s="54">
        <f>SUM(I38:I47)</f>
        <v>0</v>
      </c>
      <c r="J48" s="54">
        <f>SUM(J38:J47)</f>
        <v>0</v>
      </c>
      <c r="L48" s="55">
        <f>SUM(L38:L47)</f>
        <v>28.851692380000003</v>
      </c>
      <c r="N48" s="56">
        <f>SUM(N38:N47)</f>
        <v>0</v>
      </c>
      <c r="W48" s="21">
        <f>SUM(W38:W47)</f>
        <v>0</v>
      </c>
    </row>
    <row r="50" spans="1:37">
      <c r="B50" s="14" t="s">
        <v>189</v>
      </c>
    </row>
    <row r="51" spans="1:37">
      <c r="A51" s="12">
        <v>29</v>
      </c>
      <c r="B51" s="13" t="s">
        <v>190</v>
      </c>
      <c r="C51" s="14" t="s">
        <v>191</v>
      </c>
      <c r="D51" s="15" t="s">
        <v>192</v>
      </c>
      <c r="E51" s="16">
        <v>28.63</v>
      </c>
      <c r="F51" s="17" t="s">
        <v>136</v>
      </c>
      <c r="H51" s="18">
        <f>ROUND(E51*G51,2)</f>
        <v>0</v>
      </c>
      <c r="J51" s="18">
        <f>ROUND(E51*G51,2)</f>
        <v>0</v>
      </c>
      <c r="K51" s="19">
        <v>0.2024</v>
      </c>
      <c r="L51" s="19">
        <f>E51*K51</f>
        <v>5.7947119999999996</v>
      </c>
      <c r="N51" s="16">
        <f>E51*M51</f>
        <v>0</v>
      </c>
      <c r="P51" s="17" t="s">
        <v>84</v>
      </c>
      <c r="V51" s="20" t="s">
        <v>66</v>
      </c>
      <c r="X51" s="14" t="s">
        <v>193</v>
      </c>
      <c r="Y51" s="14" t="s">
        <v>191</v>
      </c>
      <c r="Z51" s="17" t="s">
        <v>194</v>
      </c>
      <c r="AJ51" s="4" t="s">
        <v>87</v>
      </c>
      <c r="AK51" s="4" t="s">
        <v>88</v>
      </c>
    </row>
    <row r="52" spans="1:37" ht="25.5">
      <c r="A52" s="12">
        <v>30</v>
      </c>
      <c r="B52" s="13" t="s">
        <v>190</v>
      </c>
      <c r="C52" s="14" t="s">
        <v>195</v>
      </c>
      <c r="D52" s="15" t="s">
        <v>196</v>
      </c>
      <c r="E52" s="16">
        <v>28.63</v>
      </c>
      <c r="F52" s="17" t="s">
        <v>136</v>
      </c>
      <c r="H52" s="18">
        <f>ROUND(E52*G52,2)</f>
        <v>0</v>
      </c>
      <c r="J52" s="18">
        <f>ROUND(E52*G52,2)</f>
        <v>0</v>
      </c>
      <c r="K52" s="19">
        <v>0.29160000000000003</v>
      </c>
      <c r="L52" s="19">
        <f>E52*K52</f>
        <v>8.3485080000000007</v>
      </c>
      <c r="N52" s="16">
        <f>E52*M52</f>
        <v>0</v>
      </c>
      <c r="P52" s="17" t="s">
        <v>84</v>
      </c>
      <c r="V52" s="20" t="s">
        <v>66</v>
      </c>
      <c r="X52" s="14" t="s">
        <v>197</v>
      </c>
      <c r="Y52" s="14" t="s">
        <v>195</v>
      </c>
      <c r="Z52" s="17" t="s">
        <v>194</v>
      </c>
      <c r="AJ52" s="4" t="s">
        <v>87</v>
      </c>
      <c r="AK52" s="4" t="s">
        <v>88</v>
      </c>
    </row>
    <row r="53" spans="1:37">
      <c r="A53" s="12">
        <v>31</v>
      </c>
      <c r="B53" s="13" t="s">
        <v>190</v>
      </c>
      <c r="C53" s="14" t="s">
        <v>198</v>
      </c>
      <c r="D53" s="15" t="s">
        <v>199</v>
      </c>
      <c r="E53" s="16">
        <v>28.63</v>
      </c>
      <c r="F53" s="17" t="s">
        <v>136</v>
      </c>
      <c r="H53" s="18">
        <f>ROUND(E53*G53,2)</f>
        <v>0</v>
      </c>
      <c r="J53" s="18">
        <f>ROUND(E53*G53,2)</f>
        <v>0</v>
      </c>
      <c r="K53" s="19">
        <v>6.1850000000000002E-2</v>
      </c>
      <c r="L53" s="19">
        <f>E53*K53</f>
        <v>1.7707655</v>
      </c>
      <c r="N53" s="16">
        <f>E53*M53</f>
        <v>0</v>
      </c>
      <c r="P53" s="17" t="s">
        <v>84</v>
      </c>
      <c r="V53" s="20" t="s">
        <v>66</v>
      </c>
      <c r="X53" s="14" t="s">
        <v>200</v>
      </c>
      <c r="Y53" s="14" t="s">
        <v>198</v>
      </c>
      <c r="Z53" s="17" t="s">
        <v>194</v>
      </c>
      <c r="AJ53" s="4" t="s">
        <v>87</v>
      </c>
      <c r="AK53" s="4" t="s">
        <v>88</v>
      </c>
    </row>
    <row r="54" spans="1:37" ht="25.5">
      <c r="A54" s="12">
        <v>32</v>
      </c>
      <c r="B54" s="13" t="s">
        <v>190</v>
      </c>
      <c r="C54" s="14" t="s">
        <v>201</v>
      </c>
      <c r="D54" s="15" t="s">
        <v>202</v>
      </c>
      <c r="E54" s="16">
        <v>28.63</v>
      </c>
      <c r="F54" s="17" t="s">
        <v>136</v>
      </c>
      <c r="H54" s="18">
        <f>ROUND(E54*G54,2)</f>
        <v>0</v>
      </c>
      <c r="J54" s="18">
        <f>ROUND(E54*G54,2)</f>
        <v>0</v>
      </c>
      <c r="K54" s="19">
        <v>7.3999999999999996E-2</v>
      </c>
      <c r="L54" s="19">
        <f>E54*K54</f>
        <v>2.1186199999999999</v>
      </c>
      <c r="N54" s="16">
        <f>E54*M54</f>
        <v>0</v>
      </c>
      <c r="P54" s="17" t="s">
        <v>84</v>
      </c>
      <c r="V54" s="20" t="s">
        <v>66</v>
      </c>
      <c r="X54" s="14" t="s">
        <v>203</v>
      </c>
      <c r="Y54" s="14" t="s">
        <v>201</v>
      </c>
      <c r="Z54" s="17" t="s">
        <v>204</v>
      </c>
      <c r="AJ54" s="4" t="s">
        <v>87</v>
      </c>
      <c r="AK54" s="4" t="s">
        <v>88</v>
      </c>
    </row>
    <row r="55" spans="1:37">
      <c r="A55" s="12">
        <v>33</v>
      </c>
      <c r="B55" s="13" t="s">
        <v>183</v>
      </c>
      <c r="C55" s="14" t="s">
        <v>205</v>
      </c>
      <c r="D55" s="15" t="s">
        <v>206</v>
      </c>
      <c r="E55" s="16">
        <v>30.062000000000001</v>
      </c>
      <c r="F55" s="17" t="s">
        <v>136</v>
      </c>
      <c r="I55" s="18">
        <f>ROUND(E55*G55,2)</f>
        <v>0</v>
      </c>
      <c r="J55" s="18">
        <f>ROUND(E55*G55,2)</f>
        <v>0</v>
      </c>
      <c r="K55" s="19">
        <v>0.14000000000000001</v>
      </c>
      <c r="L55" s="19">
        <f>E55*K55</f>
        <v>4.2086800000000002</v>
      </c>
      <c r="N55" s="16">
        <f>E55*M55</f>
        <v>0</v>
      </c>
      <c r="P55" s="17" t="s">
        <v>84</v>
      </c>
      <c r="V55" s="20" t="s">
        <v>65</v>
      </c>
      <c r="X55" s="14" t="s">
        <v>205</v>
      </c>
      <c r="Y55" s="14" t="s">
        <v>205</v>
      </c>
      <c r="Z55" s="17" t="s">
        <v>186</v>
      </c>
      <c r="AA55" s="14" t="s">
        <v>84</v>
      </c>
      <c r="AJ55" s="4" t="s">
        <v>187</v>
      </c>
      <c r="AK55" s="4" t="s">
        <v>88</v>
      </c>
    </row>
    <row r="56" spans="1:37">
      <c r="D56" s="53" t="s">
        <v>207</v>
      </c>
      <c r="E56" s="54">
        <f>J56</f>
        <v>0</v>
      </c>
      <c r="H56" s="54">
        <f>SUM(H50:H55)</f>
        <v>0</v>
      </c>
      <c r="I56" s="54">
        <f>SUM(I50:I55)</f>
        <v>0</v>
      </c>
      <c r="J56" s="54">
        <f>SUM(J50:J55)</f>
        <v>0</v>
      </c>
      <c r="L56" s="55">
        <f>SUM(L50:L55)</f>
        <v>22.2412855</v>
      </c>
      <c r="N56" s="56">
        <f>SUM(N50:N55)</f>
        <v>0</v>
      </c>
      <c r="W56" s="21">
        <f>SUM(W50:W55)</f>
        <v>0</v>
      </c>
    </row>
    <row r="58" spans="1:37">
      <c r="B58" s="14" t="s">
        <v>208</v>
      </c>
    </row>
    <row r="59" spans="1:37">
      <c r="A59" s="12">
        <v>34</v>
      </c>
      <c r="B59" s="13" t="s">
        <v>157</v>
      </c>
      <c r="C59" s="14" t="s">
        <v>209</v>
      </c>
      <c r="D59" s="15" t="s">
        <v>210</v>
      </c>
      <c r="E59" s="16">
        <v>9</v>
      </c>
      <c r="F59" s="17" t="s">
        <v>83</v>
      </c>
      <c r="H59" s="18">
        <f>ROUND(E59*G59,2)</f>
        <v>0</v>
      </c>
      <c r="J59" s="18">
        <f>ROUND(E59*G59,2)</f>
        <v>0</v>
      </c>
      <c r="K59" s="19">
        <v>1.376E-2</v>
      </c>
      <c r="L59" s="19">
        <f>E59*K59</f>
        <v>0.12383999999999999</v>
      </c>
      <c r="N59" s="16">
        <f>E59*M59</f>
        <v>0</v>
      </c>
      <c r="P59" s="17" t="s">
        <v>84</v>
      </c>
      <c r="V59" s="20" t="s">
        <v>66</v>
      </c>
      <c r="X59" s="14" t="s">
        <v>211</v>
      </c>
      <c r="Y59" s="14" t="s">
        <v>209</v>
      </c>
      <c r="Z59" s="17" t="s">
        <v>212</v>
      </c>
      <c r="AJ59" s="4" t="s">
        <v>87</v>
      </c>
      <c r="AK59" s="4" t="s">
        <v>88</v>
      </c>
    </row>
    <row r="60" spans="1:37" ht="25.5">
      <c r="A60" s="12">
        <v>35</v>
      </c>
      <c r="B60" s="13" t="s">
        <v>125</v>
      </c>
      <c r="C60" s="14" t="s">
        <v>213</v>
      </c>
      <c r="D60" s="15" t="s">
        <v>214</v>
      </c>
      <c r="E60" s="16">
        <v>17.7</v>
      </c>
      <c r="F60" s="17" t="s">
        <v>136</v>
      </c>
      <c r="H60" s="18">
        <f>ROUND(E60*G60,2)</f>
        <v>0</v>
      </c>
      <c r="J60" s="18">
        <f>ROUND(E60*G60,2)</f>
        <v>0</v>
      </c>
      <c r="K60" s="19">
        <v>9.4199999999999996E-3</v>
      </c>
      <c r="L60" s="19">
        <f>E60*K60</f>
        <v>0.16673399999999999</v>
      </c>
      <c r="N60" s="16">
        <f>E60*M60</f>
        <v>0</v>
      </c>
      <c r="P60" s="17" t="s">
        <v>84</v>
      </c>
      <c r="V60" s="20" t="s">
        <v>66</v>
      </c>
      <c r="X60" s="14" t="s">
        <v>215</v>
      </c>
      <c r="Y60" s="14" t="s">
        <v>213</v>
      </c>
      <c r="Z60" s="17" t="s">
        <v>212</v>
      </c>
      <c r="AJ60" s="4" t="s">
        <v>87</v>
      </c>
      <c r="AK60" s="4" t="s">
        <v>88</v>
      </c>
    </row>
    <row r="61" spans="1:37">
      <c r="A61" s="12">
        <v>36</v>
      </c>
      <c r="B61" s="13" t="s">
        <v>157</v>
      </c>
      <c r="C61" s="14" t="s">
        <v>216</v>
      </c>
      <c r="D61" s="15" t="s">
        <v>217</v>
      </c>
      <c r="E61" s="16">
        <v>12.5</v>
      </c>
      <c r="F61" s="17" t="s">
        <v>136</v>
      </c>
      <c r="H61" s="18">
        <f>ROUND(E61*G61,2)</f>
        <v>0</v>
      </c>
      <c r="J61" s="18">
        <f>ROUND(E61*G61,2)</f>
        <v>0</v>
      </c>
      <c r="K61" s="19">
        <v>0.10704</v>
      </c>
      <c r="L61" s="19">
        <f>E61*K61</f>
        <v>1.3379999999999999</v>
      </c>
      <c r="N61" s="16">
        <f>E61*M61</f>
        <v>0</v>
      </c>
      <c r="P61" s="17" t="s">
        <v>84</v>
      </c>
      <c r="V61" s="20" t="s">
        <v>66</v>
      </c>
      <c r="X61" s="14" t="s">
        <v>218</v>
      </c>
      <c r="Y61" s="14" t="s">
        <v>216</v>
      </c>
      <c r="Z61" s="17" t="s">
        <v>212</v>
      </c>
      <c r="AJ61" s="4" t="s">
        <v>87</v>
      </c>
      <c r="AK61" s="4" t="s">
        <v>88</v>
      </c>
    </row>
    <row r="62" spans="1:37" ht="25.5">
      <c r="A62" s="12">
        <v>37</v>
      </c>
      <c r="B62" s="13" t="s">
        <v>157</v>
      </c>
      <c r="C62" s="14" t="s">
        <v>219</v>
      </c>
      <c r="D62" s="15" t="s">
        <v>220</v>
      </c>
      <c r="E62" s="16">
        <v>21.535</v>
      </c>
      <c r="F62" s="17" t="s">
        <v>136</v>
      </c>
      <c r="H62" s="18">
        <f>ROUND(E62*G62,2)</f>
        <v>0</v>
      </c>
      <c r="J62" s="18">
        <f>ROUND(E62*G62,2)</f>
        <v>0</v>
      </c>
      <c r="K62" s="19">
        <v>1.695E-2</v>
      </c>
      <c r="L62" s="19">
        <f>E62*K62</f>
        <v>0.36501824999999999</v>
      </c>
      <c r="N62" s="16">
        <f>E62*M62</f>
        <v>0</v>
      </c>
      <c r="P62" s="17" t="s">
        <v>84</v>
      </c>
      <c r="V62" s="20" t="s">
        <v>66</v>
      </c>
      <c r="X62" s="14" t="s">
        <v>221</v>
      </c>
      <c r="Y62" s="14" t="s">
        <v>219</v>
      </c>
      <c r="Z62" s="17" t="s">
        <v>212</v>
      </c>
      <c r="AJ62" s="4" t="s">
        <v>87</v>
      </c>
      <c r="AK62" s="4" t="s">
        <v>88</v>
      </c>
    </row>
    <row r="63" spans="1:37" ht="25.5">
      <c r="A63" s="12">
        <v>38</v>
      </c>
      <c r="B63" s="13" t="s">
        <v>157</v>
      </c>
      <c r="C63" s="14" t="s">
        <v>222</v>
      </c>
      <c r="D63" s="15" t="s">
        <v>223</v>
      </c>
      <c r="E63" s="16">
        <v>17.7</v>
      </c>
      <c r="F63" s="17" t="s">
        <v>136</v>
      </c>
      <c r="H63" s="18">
        <f>ROUND(E63*G63,2)</f>
        <v>0</v>
      </c>
      <c r="J63" s="18">
        <f>ROUND(E63*G63,2)</f>
        <v>0</v>
      </c>
      <c r="K63" s="19">
        <v>5.731E-2</v>
      </c>
      <c r="L63" s="19">
        <f>E63*K63</f>
        <v>1.0143869999999999</v>
      </c>
      <c r="N63" s="16">
        <f>E63*M63</f>
        <v>0</v>
      </c>
      <c r="P63" s="17" t="s">
        <v>84</v>
      </c>
      <c r="V63" s="20" t="s">
        <v>66</v>
      </c>
      <c r="X63" s="14" t="s">
        <v>224</v>
      </c>
      <c r="Y63" s="14" t="s">
        <v>222</v>
      </c>
      <c r="Z63" s="17" t="s">
        <v>212</v>
      </c>
      <c r="AJ63" s="4" t="s">
        <v>87</v>
      </c>
      <c r="AK63" s="4" t="s">
        <v>88</v>
      </c>
    </row>
    <row r="64" spans="1:37" ht="25.5">
      <c r="A64" s="12">
        <v>39</v>
      </c>
      <c r="B64" s="13" t="s">
        <v>157</v>
      </c>
      <c r="C64" s="14" t="s">
        <v>225</v>
      </c>
      <c r="D64" s="15" t="s">
        <v>226</v>
      </c>
      <c r="E64" s="16">
        <v>52.17</v>
      </c>
      <c r="F64" s="17" t="s">
        <v>136</v>
      </c>
      <c r="H64" s="18">
        <f>ROUND(E64*G64,2)</f>
        <v>0</v>
      </c>
      <c r="J64" s="18">
        <f>ROUND(E64*G64,2)</f>
        <v>0</v>
      </c>
      <c r="K64" s="19">
        <v>5.3490000000000003E-2</v>
      </c>
      <c r="L64" s="19">
        <f>E64*K64</f>
        <v>2.7905733000000001</v>
      </c>
      <c r="N64" s="16">
        <f>E64*M64</f>
        <v>0</v>
      </c>
      <c r="P64" s="17" t="s">
        <v>84</v>
      </c>
      <c r="V64" s="20" t="s">
        <v>66</v>
      </c>
      <c r="X64" s="14" t="s">
        <v>227</v>
      </c>
      <c r="Y64" s="14" t="s">
        <v>225</v>
      </c>
      <c r="Z64" s="17" t="s">
        <v>212</v>
      </c>
      <c r="AJ64" s="4" t="s">
        <v>87</v>
      </c>
      <c r="AK64" s="4" t="s">
        <v>88</v>
      </c>
    </row>
    <row r="65" spans="1:37">
      <c r="A65" s="12">
        <v>40</v>
      </c>
      <c r="B65" s="13" t="s">
        <v>157</v>
      </c>
      <c r="C65" s="14" t="s">
        <v>228</v>
      </c>
      <c r="D65" s="15" t="s">
        <v>229</v>
      </c>
      <c r="E65" s="16">
        <v>52.17</v>
      </c>
      <c r="F65" s="17" t="s">
        <v>136</v>
      </c>
      <c r="H65" s="18">
        <f>ROUND(E65*G65,2)</f>
        <v>0</v>
      </c>
      <c r="J65" s="18">
        <f>ROUND(E65*G65,2)</f>
        <v>0</v>
      </c>
      <c r="K65" s="19">
        <v>9.3600000000000003E-3</v>
      </c>
      <c r="L65" s="19">
        <f>E65*K65</f>
        <v>0.48831120000000006</v>
      </c>
      <c r="N65" s="16">
        <f>E65*M65</f>
        <v>0</v>
      </c>
      <c r="P65" s="17" t="s">
        <v>84</v>
      </c>
      <c r="V65" s="20" t="s">
        <v>66</v>
      </c>
      <c r="X65" s="14" t="s">
        <v>230</v>
      </c>
      <c r="Y65" s="14" t="s">
        <v>228</v>
      </c>
      <c r="Z65" s="17" t="s">
        <v>212</v>
      </c>
      <c r="AJ65" s="4" t="s">
        <v>87</v>
      </c>
      <c r="AK65" s="4" t="s">
        <v>88</v>
      </c>
    </row>
    <row r="66" spans="1:37" ht="25.5">
      <c r="A66" s="12">
        <v>41</v>
      </c>
      <c r="B66" s="13" t="s">
        <v>125</v>
      </c>
      <c r="C66" s="14" t="s">
        <v>231</v>
      </c>
      <c r="D66" s="15" t="s">
        <v>232</v>
      </c>
      <c r="E66" s="16">
        <v>5.1040000000000001</v>
      </c>
      <c r="F66" s="17" t="s">
        <v>136</v>
      </c>
      <c r="H66" s="18">
        <f>ROUND(E66*G66,2)</f>
        <v>0</v>
      </c>
      <c r="J66" s="18">
        <f>ROUND(E66*G66,2)</f>
        <v>0</v>
      </c>
      <c r="K66" s="19">
        <v>3.3999999999999998E-3</v>
      </c>
      <c r="L66" s="19">
        <f>E66*K66</f>
        <v>1.73536E-2</v>
      </c>
      <c r="N66" s="16">
        <f>E66*M66</f>
        <v>0</v>
      </c>
      <c r="P66" s="17" t="s">
        <v>84</v>
      </c>
      <c r="V66" s="20" t="s">
        <v>66</v>
      </c>
      <c r="X66" s="14" t="s">
        <v>233</v>
      </c>
      <c r="Y66" s="14" t="s">
        <v>231</v>
      </c>
      <c r="Z66" s="17" t="s">
        <v>212</v>
      </c>
      <c r="AJ66" s="4" t="s">
        <v>87</v>
      </c>
      <c r="AK66" s="4" t="s">
        <v>88</v>
      </c>
    </row>
    <row r="67" spans="1:37">
      <c r="A67" s="12">
        <v>42</v>
      </c>
      <c r="B67" s="13" t="s">
        <v>125</v>
      </c>
      <c r="C67" s="14" t="s">
        <v>234</v>
      </c>
      <c r="D67" s="15" t="s">
        <v>235</v>
      </c>
      <c r="E67" s="16">
        <v>11.4</v>
      </c>
      <c r="F67" s="17" t="s">
        <v>236</v>
      </c>
      <c r="H67" s="18">
        <f>ROUND(E67*G67,2)</f>
        <v>0</v>
      </c>
      <c r="J67" s="18">
        <f>ROUND(E67*G67,2)</f>
        <v>0</v>
      </c>
      <c r="L67" s="19">
        <f>E67*K67</f>
        <v>0</v>
      </c>
      <c r="N67" s="16">
        <f>E67*M67</f>
        <v>0</v>
      </c>
      <c r="P67" s="17" t="s">
        <v>84</v>
      </c>
      <c r="V67" s="20" t="s">
        <v>66</v>
      </c>
      <c r="X67" s="14" t="s">
        <v>237</v>
      </c>
      <c r="Y67" s="14" t="s">
        <v>234</v>
      </c>
      <c r="Z67" s="17" t="s">
        <v>212</v>
      </c>
      <c r="AJ67" s="4" t="s">
        <v>87</v>
      </c>
      <c r="AK67" s="4" t="s">
        <v>88</v>
      </c>
    </row>
    <row r="68" spans="1:37">
      <c r="A68" s="12">
        <v>43</v>
      </c>
      <c r="B68" s="13" t="s">
        <v>125</v>
      </c>
      <c r="C68" s="14" t="s">
        <v>238</v>
      </c>
      <c r="D68" s="15" t="s">
        <v>239</v>
      </c>
      <c r="E68" s="16">
        <v>30</v>
      </c>
      <c r="F68" s="17" t="s">
        <v>236</v>
      </c>
      <c r="H68" s="18">
        <f>ROUND(E68*G68,2)</f>
        <v>0</v>
      </c>
      <c r="J68" s="18">
        <f>ROUND(E68*G68,2)</f>
        <v>0</v>
      </c>
      <c r="L68" s="19">
        <f>E68*K68</f>
        <v>0</v>
      </c>
      <c r="N68" s="16">
        <f>E68*M68</f>
        <v>0</v>
      </c>
      <c r="P68" s="17" t="s">
        <v>84</v>
      </c>
      <c r="V68" s="20" t="s">
        <v>66</v>
      </c>
      <c r="X68" s="14" t="s">
        <v>240</v>
      </c>
      <c r="Y68" s="14" t="s">
        <v>238</v>
      </c>
      <c r="Z68" s="17" t="s">
        <v>212</v>
      </c>
      <c r="AJ68" s="4" t="s">
        <v>87</v>
      </c>
      <c r="AK68" s="4" t="s">
        <v>88</v>
      </c>
    </row>
    <row r="69" spans="1:37">
      <c r="A69" s="12">
        <v>44</v>
      </c>
      <c r="B69" s="13" t="s">
        <v>125</v>
      </c>
      <c r="C69" s="14" t="s">
        <v>241</v>
      </c>
      <c r="D69" s="15" t="s">
        <v>242</v>
      </c>
      <c r="E69" s="16">
        <v>5.1040000000000001</v>
      </c>
      <c r="F69" s="17" t="s">
        <v>136</v>
      </c>
      <c r="H69" s="18">
        <f>ROUND(E69*G69,2)</f>
        <v>0</v>
      </c>
      <c r="J69" s="18">
        <f>ROUND(E69*G69,2)</f>
        <v>0</v>
      </c>
      <c r="K69" s="19">
        <v>8.6300000000000005E-3</v>
      </c>
      <c r="L69" s="19">
        <f>E69*K69</f>
        <v>4.4047520000000007E-2</v>
      </c>
      <c r="N69" s="16">
        <f>E69*M69</f>
        <v>0</v>
      </c>
      <c r="P69" s="17" t="s">
        <v>84</v>
      </c>
      <c r="V69" s="20" t="s">
        <v>66</v>
      </c>
      <c r="X69" s="14" t="s">
        <v>243</v>
      </c>
      <c r="Y69" s="14" t="s">
        <v>241</v>
      </c>
      <c r="Z69" s="17" t="s">
        <v>212</v>
      </c>
      <c r="AJ69" s="4" t="s">
        <v>87</v>
      </c>
      <c r="AK69" s="4" t="s">
        <v>88</v>
      </c>
    </row>
    <row r="70" spans="1:37" ht="38.25">
      <c r="A70" s="12">
        <v>45</v>
      </c>
      <c r="B70" s="13" t="s">
        <v>125</v>
      </c>
      <c r="C70" s="14" t="s">
        <v>244</v>
      </c>
      <c r="D70" s="15" t="s">
        <v>245</v>
      </c>
      <c r="E70" s="16">
        <v>25.55</v>
      </c>
      <c r="F70" s="17" t="s">
        <v>136</v>
      </c>
      <c r="H70" s="18">
        <f>ROUND(E70*G70,2)</f>
        <v>0</v>
      </c>
      <c r="J70" s="18">
        <f>ROUND(E70*G70,2)</f>
        <v>0</v>
      </c>
      <c r="K70" s="19">
        <v>1.0200000000000001E-2</v>
      </c>
      <c r="L70" s="19">
        <f>E70*K70</f>
        <v>0.26061000000000001</v>
      </c>
      <c r="N70" s="16">
        <f>E70*M70</f>
        <v>0</v>
      </c>
      <c r="P70" s="17" t="s">
        <v>84</v>
      </c>
      <c r="V70" s="20" t="s">
        <v>66</v>
      </c>
      <c r="X70" s="14" t="s">
        <v>246</v>
      </c>
      <c r="Y70" s="14" t="s">
        <v>244</v>
      </c>
      <c r="Z70" s="17" t="s">
        <v>129</v>
      </c>
      <c r="AJ70" s="4" t="s">
        <v>87</v>
      </c>
      <c r="AK70" s="4" t="s">
        <v>88</v>
      </c>
    </row>
    <row r="71" spans="1:37">
      <c r="A71" s="12">
        <v>46</v>
      </c>
      <c r="B71" s="13" t="s">
        <v>125</v>
      </c>
      <c r="C71" s="14" t="s">
        <v>247</v>
      </c>
      <c r="D71" s="15" t="s">
        <v>248</v>
      </c>
      <c r="E71" s="16">
        <v>1.7330000000000001</v>
      </c>
      <c r="F71" s="17" t="s">
        <v>95</v>
      </c>
      <c r="H71" s="18">
        <f>ROUND(E71*G71,2)</f>
        <v>0</v>
      </c>
      <c r="J71" s="18">
        <f>ROUND(E71*G71,2)</f>
        <v>0</v>
      </c>
      <c r="K71" s="19">
        <v>2.42103</v>
      </c>
      <c r="L71" s="19">
        <f>E71*K71</f>
        <v>4.1956449899999999</v>
      </c>
      <c r="N71" s="16">
        <f>E71*M71</f>
        <v>0</v>
      </c>
      <c r="P71" s="17" t="s">
        <v>84</v>
      </c>
      <c r="V71" s="20" t="s">
        <v>66</v>
      </c>
      <c r="X71" s="14" t="s">
        <v>249</v>
      </c>
      <c r="Y71" s="14" t="s">
        <v>247</v>
      </c>
      <c r="Z71" s="17" t="s">
        <v>133</v>
      </c>
      <c r="AJ71" s="4" t="s">
        <v>87</v>
      </c>
      <c r="AK71" s="4" t="s">
        <v>88</v>
      </c>
    </row>
    <row r="72" spans="1:37">
      <c r="A72" s="12">
        <v>47</v>
      </c>
      <c r="B72" s="13" t="s">
        <v>125</v>
      </c>
      <c r="C72" s="14" t="s">
        <v>250</v>
      </c>
      <c r="D72" s="15" t="s">
        <v>251</v>
      </c>
      <c r="E72" s="16">
        <v>1.03</v>
      </c>
      <c r="F72" s="17" t="s">
        <v>95</v>
      </c>
      <c r="H72" s="18">
        <f>ROUND(E72*G72,2)</f>
        <v>0</v>
      </c>
      <c r="J72" s="18">
        <f>ROUND(E72*G72,2)</f>
        <v>0</v>
      </c>
      <c r="K72" s="19">
        <v>0.02</v>
      </c>
      <c r="L72" s="19">
        <f>E72*K72</f>
        <v>2.06E-2</v>
      </c>
      <c r="N72" s="16">
        <f>E72*M72</f>
        <v>0</v>
      </c>
      <c r="P72" s="17" t="s">
        <v>84</v>
      </c>
      <c r="V72" s="20" t="s">
        <v>66</v>
      </c>
      <c r="X72" s="14" t="s">
        <v>252</v>
      </c>
      <c r="Y72" s="14" t="s">
        <v>250</v>
      </c>
      <c r="Z72" s="17" t="s">
        <v>133</v>
      </c>
      <c r="AJ72" s="4" t="s">
        <v>87</v>
      </c>
      <c r="AK72" s="4" t="s">
        <v>88</v>
      </c>
    </row>
    <row r="73" spans="1:37">
      <c r="A73" s="12">
        <v>48</v>
      </c>
      <c r="B73" s="13" t="s">
        <v>125</v>
      </c>
      <c r="C73" s="14" t="s">
        <v>253</v>
      </c>
      <c r="D73" s="15" t="s">
        <v>254</v>
      </c>
      <c r="E73" s="16">
        <v>5.6000000000000001E-2</v>
      </c>
      <c r="F73" s="17" t="s">
        <v>143</v>
      </c>
      <c r="H73" s="18">
        <f>ROUND(E73*G73,2)</f>
        <v>0</v>
      </c>
      <c r="J73" s="18">
        <f>ROUND(E73*G73,2)</f>
        <v>0</v>
      </c>
      <c r="K73" s="19">
        <v>0.98900999999999994</v>
      </c>
      <c r="L73" s="19">
        <f>E73*K73</f>
        <v>5.5384559999999999E-2</v>
      </c>
      <c r="N73" s="16">
        <f>E73*M73</f>
        <v>0</v>
      </c>
      <c r="P73" s="17" t="s">
        <v>84</v>
      </c>
      <c r="V73" s="20" t="s">
        <v>66</v>
      </c>
      <c r="X73" s="14" t="s">
        <v>255</v>
      </c>
      <c r="Y73" s="14" t="s">
        <v>253</v>
      </c>
      <c r="Z73" s="17" t="s">
        <v>133</v>
      </c>
      <c r="AJ73" s="4" t="s">
        <v>87</v>
      </c>
      <c r="AK73" s="4" t="s">
        <v>88</v>
      </c>
    </row>
    <row r="74" spans="1:37">
      <c r="A74" s="12">
        <v>49</v>
      </c>
      <c r="B74" s="13" t="s">
        <v>125</v>
      </c>
      <c r="C74" s="14" t="s">
        <v>256</v>
      </c>
      <c r="D74" s="15" t="s">
        <v>257</v>
      </c>
      <c r="E74" s="16">
        <v>1.03</v>
      </c>
      <c r="F74" s="17" t="s">
        <v>95</v>
      </c>
      <c r="H74" s="18">
        <f>ROUND(E74*G74,2)</f>
        <v>0</v>
      </c>
      <c r="J74" s="18">
        <f>ROUND(E74*G74,2)</f>
        <v>0</v>
      </c>
      <c r="K74" s="19">
        <v>1.837</v>
      </c>
      <c r="L74" s="19">
        <f>E74*K74</f>
        <v>1.89211</v>
      </c>
      <c r="N74" s="16">
        <f>E74*M74</f>
        <v>0</v>
      </c>
      <c r="P74" s="17" t="s">
        <v>84</v>
      </c>
      <c r="V74" s="20" t="s">
        <v>66</v>
      </c>
      <c r="X74" s="14" t="s">
        <v>258</v>
      </c>
      <c r="Y74" s="14" t="s">
        <v>256</v>
      </c>
      <c r="Z74" s="17" t="s">
        <v>151</v>
      </c>
      <c r="AJ74" s="4" t="s">
        <v>87</v>
      </c>
      <c r="AK74" s="4" t="s">
        <v>88</v>
      </c>
    </row>
    <row r="75" spans="1:37" ht="25.5">
      <c r="A75" s="12">
        <v>50</v>
      </c>
      <c r="B75" s="13" t="s">
        <v>125</v>
      </c>
      <c r="C75" s="14" t="s">
        <v>259</v>
      </c>
      <c r="D75" s="15" t="s">
        <v>260</v>
      </c>
      <c r="E75" s="16">
        <v>3.78</v>
      </c>
      <c r="F75" s="17" t="s">
        <v>136</v>
      </c>
      <c r="H75" s="18">
        <f>ROUND(E75*G75,2)</f>
        <v>0</v>
      </c>
      <c r="J75" s="18">
        <f>ROUND(E75*G75,2)</f>
        <v>0</v>
      </c>
      <c r="K75" s="19">
        <v>0.12309</v>
      </c>
      <c r="L75" s="19">
        <f>E75*K75</f>
        <v>0.46528019999999998</v>
      </c>
      <c r="N75" s="16">
        <f>E75*M75</f>
        <v>0</v>
      </c>
      <c r="P75" s="17" t="s">
        <v>84</v>
      </c>
      <c r="V75" s="20" t="s">
        <v>66</v>
      </c>
      <c r="X75" s="14" t="s">
        <v>261</v>
      </c>
      <c r="Y75" s="14" t="s">
        <v>259</v>
      </c>
      <c r="Z75" s="17" t="s">
        <v>133</v>
      </c>
      <c r="AJ75" s="4" t="s">
        <v>87</v>
      </c>
      <c r="AK75" s="4" t="s">
        <v>88</v>
      </c>
    </row>
    <row r="76" spans="1:37" ht="25.5">
      <c r="A76" s="12">
        <v>51</v>
      </c>
      <c r="B76" s="13" t="s">
        <v>125</v>
      </c>
      <c r="C76" s="14" t="s">
        <v>262</v>
      </c>
      <c r="D76" s="15" t="s">
        <v>263</v>
      </c>
      <c r="E76" s="16">
        <v>7.8</v>
      </c>
      <c r="F76" s="17" t="s">
        <v>136</v>
      </c>
      <c r="H76" s="18">
        <f>ROUND(E76*G76,2)</f>
        <v>0</v>
      </c>
      <c r="J76" s="18">
        <f>ROUND(E76*G76,2)</f>
        <v>0</v>
      </c>
      <c r="K76" s="19">
        <v>0.27560000000000001</v>
      </c>
      <c r="L76" s="19">
        <f>E76*K76</f>
        <v>2.14968</v>
      </c>
      <c r="N76" s="16">
        <f>E76*M76</f>
        <v>0</v>
      </c>
      <c r="P76" s="17" t="s">
        <v>84</v>
      </c>
      <c r="V76" s="20" t="s">
        <v>66</v>
      </c>
      <c r="X76" s="14" t="s">
        <v>264</v>
      </c>
      <c r="Y76" s="14" t="s">
        <v>262</v>
      </c>
      <c r="Z76" s="17" t="s">
        <v>129</v>
      </c>
      <c r="AJ76" s="4" t="s">
        <v>87</v>
      </c>
      <c r="AK76" s="4" t="s">
        <v>88</v>
      </c>
    </row>
    <row r="77" spans="1:37" ht="25.5">
      <c r="A77" s="12">
        <v>52</v>
      </c>
      <c r="B77" s="13" t="s">
        <v>125</v>
      </c>
      <c r="C77" s="14" t="s">
        <v>265</v>
      </c>
      <c r="D77" s="15" t="s">
        <v>266</v>
      </c>
      <c r="E77" s="16">
        <v>13.25</v>
      </c>
      <c r="F77" s="17" t="s">
        <v>236</v>
      </c>
      <c r="H77" s="18">
        <f>ROUND(E77*G77,2)</f>
        <v>0</v>
      </c>
      <c r="J77" s="18">
        <f>ROUND(E77*G77,2)</f>
        <v>0</v>
      </c>
      <c r="K77" s="19">
        <v>8.8400000000000006E-3</v>
      </c>
      <c r="L77" s="19">
        <f>E77*K77</f>
        <v>0.11713000000000001</v>
      </c>
      <c r="N77" s="16">
        <f>E77*M77</f>
        <v>0</v>
      </c>
      <c r="P77" s="17" t="s">
        <v>84</v>
      </c>
      <c r="V77" s="20" t="s">
        <v>66</v>
      </c>
      <c r="X77" s="14" t="s">
        <v>267</v>
      </c>
      <c r="Y77" s="14" t="s">
        <v>265</v>
      </c>
      <c r="Z77" s="17" t="s">
        <v>268</v>
      </c>
      <c r="AJ77" s="4" t="s">
        <v>87</v>
      </c>
      <c r="AK77" s="4" t="s">
        <v>88</v>
      </c>
    </row>
    <row r="78" spans="1:37">
      <c r="D78" s="53" t="s">
        <v>269</v>
      </c>
      <c r="E78" s="54">
        <f>J78</f>
        <v>0</v>
      </c>
      <c r="H78" s="54">
        <f>SUM(H58:H77)</f>
        <v>0</v>
      </c>
      <c r="I78" s="54">
        <f>SUM(I58:I77)</f>
        <v>0</v>
      </c>
      <c r="J78" s="54">
        <f>SUM(J58:J77)</f>
        <v>0</v>
      </c>
      <c r="L78" s="55">
        <f>SUM(L58:L77)</f>
        <v>15.50470462</v>
      </c>
      <c r="N78" s="56">
        <f>SUM(N58:N77)</f>
        <v>0</v>
      </c>
      <c r="W78" s="21">
        <f>SUM(W58:W77)</f>
        <v>0</v>
      </c>
    </row>
    <row r="80" spans="1:37">
      <c r="B80" s="14" t="s">
        <v>270</v>
      </c>
    </row>
    <row r="81" spans="1:37" ht="25.5">
      <c r="A81" s="12">
        <v>53</v>
      </c>
      <c r="B81" s="13" t="s">
        <v>190</v>
      </c>
      <c r="C81" s="14" t="s">
        <v>271</v>
      </c>
      <c r="D81" s="15" t="s">
        <v>272</v>
      </c>
      <c r="E81" s="16">
        <v>13</v>
      </c>
      <c r="F81" s="17" t="s">
        <v>236</v>
      </c>
      <c r="H81" s="18">
        <f>ROUND(E81*G81,2)</f>
        <v>0</v>
      </c>
      <c r="J81" s="18">
        <f>ROUND(E81*G81,2)</f>
        <v>0</v>
      </c>
      <c r="K81" s="19">
        <v>0.10562000000000001</v>
      </c>
      <c r="L81" s="19">
        <f>E81*K81</f>
        <v>1.3730600000000002</v>
      </c>
      <c r="N81" s="16">
        <f>E81*M81</f>
        <v>0</v>
      </c>
      <c r="P81" s="17" t="s">
        <v>84</v>
      </c>
      <c r="V81" s="20" t="s">
        <v>66</v>
      </c>
      <c r="X81" s="14" t="s">
        <v>273</v>
      </c>
      <c r="Y81" s="14" t="s">
        <v>271</v>
      </c>
      <c r="Z81" s="17" t="s">
        <v>204</v>
      </c>
      <c r="AJ81" s="4" t="s">
        <v>87</v>
      </c>
      <c r="AK81" s="4" t="s">
        <v>88</v>
      </c>
    </row>
    <row r="82" spans="1:37">
      <c r="A82" s="12">
        <v>54</v>
      </c>
      <c r="B82" s="13" t="s">
        <v>183</v>
      </c>
      <c r="C82" s="14" t="s">
        <v>274</v>
      </c>
      <c r="D82" s="15" t="s">
        <v>275</v>
      </c>
      <c r="E82" s="16">
        <v>13.13</v>
      </c>
      <c r="F82" s="17" t="s">
        <v>83</v>
      </c>
      <c r="I82" s="18">
        <f>ROUND(E82*G82,2)</f>
        <v>0</v>
      </c>
      <c r="J82" s="18">
        <f>ROUND(E82*G82,2)</f>
        <v>0</v>
      </c>
      <c r="K82" s="19">
        <v>1.2E-2</v>
      </c>
      <c r="L82" s="19">
        <f>E82*K82</f>
        <v>0.15756000000000001</v>
      </c>
      <c r="N82" s="16">
        <f>E82*M82</f>
        <v>0</v>
      </c>
      <c r="P82" s="17" t="s">
        <v>84</v>
      </c>
      <c r="V82" s="20" t="s">
        <v>65</v>
      </c>
      <c r="X82" s="14" t="s">
        <v>274</v>
      </c>
      <c r="Y82" s="14" t="s">
        <v>274</v>
      </c>
      <c r="Z82" s="17" t="s">
        <v>186</v>
      </c>
      <c r="AA82" s="14" t="s">
        <v>84</v>
      </c>
      <c r="AJ82" s="4" t="s">
        <v>187</v>
      </c>
      <c r="AK82" s="4" t="s">
        <v>88</v>
      </c>
    </row>
    <row r="83" spans="1:37" ht="25.5">
      <c r="A83" s="12">
        <v>55</v>
      </c>
      <c r="B83" s="13" t="s">
        <v>190</v>
      </c>
      <c r="C83" s="14" t="s">
        <v>276</v>
      </c>
      <c r="D83" s="15" t="s">
        <v>277</v>
      </c>
      <c r="E83" s="16">
        <v>1.978</v>
      </c>
      <c r="F83" s="17" t="s">
        <v>95</v>
      </c>
      <c r="H83" s="18">
        <f>ROUND(E83*G83,2)</f>
        <v>0</v>
      </c>
      <c r="J83" s="18">
        <f>ROUND(E83*G83,2)</f>
        <v>0</v>
      </c>
      <c r="K83" s="19">
        <v>2.3628499999999999</v>
      </c>
      <c r="L83" s="19">
        <f>E83*K83</f>
        <v>4.6737172999999999</v>
      </c>
      <c r="N83" s="16">
        <f>E83*M83</f>
        <v>0</v>
      </c>
      <c r="P83" s="17" t="s">
        <v>84</v>
      </c>
      <c r="V83" s="20" t="s">
        <v>66</v>
      </c>
      <c r="X83" s="14" t="s">
        <v>278</v>
      </c>
      <c r="Y83" s="14" t="s">
        <v>276</v>
      </c>
      <c r="Z83" s="17" t="s">
        <v>204</v>
      </c>
      <c r="AJ83" s="4" t="s">
        <v>87</v>
      </c>
      <c r="AK83" s="4" t="s">
        <v>88</v>
      </c>
    </row>
    <row r="84" spans="1:37" ht="25.5">
      <c r="A84" s="12">
        <v>56</v>
      </c>
      <c r="B84" s="13" t="s">
        <v>279</v>
      </c>
      <c r="C84" s="14" t="s">
        <v>280</v>
      </c>
      <c r="D84" s="15" t="s">
        <v>281</v>
      </c>
      <c r="E84" s="16">
        <v>203.2</v>
      </c>
      <c r="F84" s="17" t="s">
        <v>136</v>
      </c>
      <c r="H84" s="18">
        <f>ROUND(E84*G84,2)</f>
        <v>0</v>
      </c>
      <c r="J84" s="18">
        <f>ROUND(E84*G84,2)</f>
        <v>0</v>
      </c>
      <c r="L84" s="19">
        <f>E84*K84</f>
        <v>0</v>
      </c>
      <c r="N84" s="16">
        <f>E84*M84</f>
        <v>0</v>
      </c>
      <c r="P84" s="17" t="s">
        <v>84</v>
      </c>
      <c r="V84" s="20" t="s">
        <v>66</v>
      </c>
      <c r="X84" s="14" t="s">
        <v>282</v>
      </c>
      <c r="Y84" s="14" t="s">
        <v>280</v>
      </c>
      <c r="Z84" s="17" t="s">
        <v>283</v>
      </c>
      <c r="AJ84" s="4" t="s">
        <v>87</v>
      </c>
      <c r="AK84" s="4" t="s">
        <v>88</v>
      </c>
    </row>
    <row r="85" spans="1:37" ht="25.5">
      <c r="A85" s="12">
        <v>57</v>
      </c>
      <c r="B85" s="13" t="s">
        <v>279</v>
      </c>
      <c r="C85" s="14" t="s">
        <v>284</v>
      </c>
      <c r="D85" s="15" t="s">
        <v>285</v>
      </c>
      <c r="E85" s="16">
        <v>406.4</v>
      </c>
      <c r="F85" s="17" t="s">
        <v>136</v>
      </c>
      <c r="H85" s="18">
        <f>ROUND(E85*G85,2)</f>
        <v>0</v>
      </c>
      <c r="J85" s="18">
        <f>ROUND(E85*G85,2)</f>
        <v>0</v>
      </c>
      <c r="K85" s="19">
        <v>6.8000000000000005E-4</v>
      </c>
      <c r="L85" s="19">
        <f>E85*K85</f>
        <v>0.27635199999999999</v>
      </c>
      <c r="N85" s="16">
        <f>E85*M85</f>
        <v>0</v>
      </c>
      <c r="P85" s="17" t="s">
        <v>84</v>
      </c>
      <c r="V85" s="20" t="s">
        <v>66</v>
      </c>
      <c r="X85" s="14" t="s">
        <v>286</v>
      </c>
      <c r="Y85" s="14" t="s">
        <v>284</v>
      </c>
      <c r="Z85" s="17" t="s">
        <v>283</v>
      </c>
      <c r="AJ85" s="4" t="s">
        <v>87</v>
      </c>
      <c r="AK85" s="4" t="s">
        <v>88</v>
      </c>
    </row>
    <row r="86" spans="1:37" ht="25.5">
      <c r="A86" s="12">
        <v>58</v>
      </c>
      <c r="B86" s="13" t="s">
        <v>279</v>
      </c>
      <c r="C86" s="14" t="s">
        <v>287</v>
      </c>
      <c r="D86" s="15" t="s">
        <v>288</v>
      </c>
      <c r="E86" s="16">
        <v>203.2</v>
      </c>
      <c r="F86" s="17" t="s">
        <v>136</v>
      </c>
      <c r="H86" s="18">
        <f>ROUND(E86*G86,2)</f>
        <v>0</v>
      </c>
      <c r="J86" s="18">
        <f>ROUND(E86*G86,2)</f>
        <v>0</v>
      </c>
      <c r="L86" s="19">
        <f>E86*K86</f>
        <v>0</v>
      </c>
      <c r="N86" s="16">
        <f>E86*M86</f>
        <v>0</v>
      </c>
      <c r="P86" s="17" t="s">
        <v>84</v>
      </c>
      <c r="V86" s="20" t="s">
        <v>66</v>
      </c>
      <c r="X86" s="14" t="s">
        <v>289</v>
      </c>
      <c r="Y86" s="14" t="s">
        <v>287</v>
      </c>
      <c r="Z86" s="17" t="s">
        <v>283</v>
      </c>
      <c r="AJ86" s="4" t="s">
        <v>87</v>
      </c>
      <c r="AK86" s="4" t="s">
        <v>88</v>
      </c>
    </row>
    <row r="87" spans="1:37" ht="25.5">
      <c r="A87" s="12">
        <v>59</v>
      </c>
      <c r="B87" s="13" t="s">
        <v>279</v>
      </c>
      <c r="C87" s="14" t="s">
        <v>290</v>
      </c>
      <c r="D87" s="15" t="s">
        <v>291</v>
      </c>
      <c r="E87" s="16">
        <v>46.2</v>
      </c>
      <c r="F87" s="17" t="s">
        <v>136</v>
      </c>
      <c r="H87" s="18">
        <f>ROUND(E87*G87,2)</f>
        <v>0</v>
      </c>
      <c r="J87" s="18">
        <f>ROUND(E87*G87,2)</f>
        <v>0</v>
      </c>
      <c r="K87" s="19">
        <v>2.2100000000000002E-3</v>
      </c>
      <c r="L87" s="19">
        <f>E87*K87</f>
        <v>0.10210200000000001</v>
      </c>
      <c r="N87" s="16">
        <f>E87*M87</f>
        <v>0</v>
      </c>
      <c r="P87" s="17" t="s">
        <v>84</v>
      </c>
      <c r="V87" s="20" t="s">
        <v>66</v>
      </c>
      <c r="X87" s="14" t="s">
        <v>292</v>
      </c>
      <c r="Y87" s="14" t="s">
        <v>290</v>
      </c>
      <c r="Z87" s="17" t="s">
        <v>283</v>
      </c>
      <c r="AJ87" s="4" t="s">
        <v>87</v>
      </c>
      <c r="AK87" s="4" t="s">
        <v>88</v>
      </c>
    </row>
    <row r="88" spans="1:37" ht="25.5">
      <c r="A88" s="12">
        <v>60</v>
      </c>
      <c r="B88" s="13" t="s">
        <v>125</v>
      </c>
      <c r="C88" s="14" t="s">
        <v>293</v>
      </c>
      <c r="D88" s="15" t="s">
        <v>294</v>
      </c>
      <c r="E88" s="16">
        <v>98</v>
      </c>
      <c r="F88" s="17" t="s">
        <v>136</v>
      </c>
      <c r="H88" s="18">
        <f>ROUND(E88*G88,2)</f>
        <v>0</v>
      </c>
      <c r="J88" s="18">
        <f>ROUND(E88*G88,2)</f>
        <v>0</v>
      </c>
      <c r="K88" s="19">
        <v>2.0000000000000002E-5</v>
      </c>
      <c r="L88" s="19">
        <f>E88*K88</f>
        <v>1.9600000000000004E-3</v>
      </c>
      <c r="N88" s="16">
        <f>E88*M88</f>
        <v>0</v>
      </c>
      <c r="P88" s="17" t="s">
        <v>84</v>
      </c>
      <c r="V88" s="20" t="s">
        <v>66</v>
      </c>
      <c r="X88" s="14" t="s">
        <v>295</v>
      </c>
      <c r="Y88" s="14" t="s">
        <v>293</v>
      </c>
      <c r="Z88" s="17" t="s">
        <v>296</v>
      </c>
      <c r="AJ88" s="4" t="s">
        <v>87</v>
      </c>
      <c r="AK88" s="4" t="s">
        <v>88</v>
      </c>
    </row>
    <row r="89" spans="1:37">
      <c r="A89" s="12">
        <v>61</v>
      </c>
      <c r="B89" s="13" t="s">
        <v>125</v>
      </c>
      <c r="C89" s="14" t="s">
        <v>297</v>
      </c>
      <c r="D89" s="15" t="s">
        <v>298</v>
      </c>
      <c r="E89" s="16">
        <v>75</v>
      </c>
      <c r="F89" s="17" t="s">
        <v>136</v>
      </c>
      <c r="H89" s="18">
        <f>ROUND(E89*G89,2)</f>
        <v>0</v>
      </c>
      <c r="J89" s="18">
        <f>ROUND(E89*G89,2)</f>
        <v>0</v>
      </c>
      <c r="L89" s="19">
        <f>E89*K89</f>
        <v>0</v>
      </c>
      <c r="N89" s="16">
        <f>E89*M89</f>
        <v>0</v>
      </c>
      <c r="P89" s="17" t="s">
        <v>84</v>
      </c>
      <c r="V89" s="20" t="s">
        <v>66</v>
      </c>
      <c r="X89" s="14" t="s">
        <v>299</v>
      </c>
      <c r="Y89" s="14" t="s">
        <v>297</v>
      </c>
      <c r="Z89" s="17" t="s">
        <v>296</v>
      </c>
      <c r="AJ89" s="4" t="s">
        <v>87</v>
      </c>
      <c r="AK89" s="4" t="s">
        <v>88</v>
      </c>
    </row>
    <row r="90" spans="1:37" ht="25.5">
      <c r="A90" s="12">
        <v>62</v>
      </c>
      <c r="B90" s="13" t="s">
        <v>300</v>
      </c>
      <c r="C90" s="14" t="s">
        <v>301</v>
      </c>
      <c r="D90" s="15" t="s">
        <v>302</v>
      </c>
      <c r="E90" s="16">
        <v>7.3949999999999996</v>
      </c>
      <c r="F90" s="17" t="s">
        <v>95</v>
      </c>
      <c r="H90" s="18">
        <f>ROUND(E90*G90,2)</f>
        <v>0</v>
      </c>
      <c r="J90" s="18">
        <f>ROUND(E90*G90,2)</f>
        <v>0</v>
      </c>
      <c r="K90" s="19">
        <v>1.31E-3</v>
      </c>
      <c r="L90" s="19">
        <f>E90*K90</f>
        <v>9.6874499999999985E-3</v>
      </c>
      <c r="M90" s="16">
        <v>1.8</v>
      </c>
      <c r="N90" s="16">
        <f>E90*M90</f>
        <v>13.311</v>
      </c>
      <c r="P90" s="17" t="s">
        <v>84</v>
      </c>
      <c r="V90" s="20" t="s">
        <v>66</v>
      </c>
      <c r="X90" s="14" t="s">
        <v>303</v>
      </c>
      <c r="Y90" s="14" t="s">
        <v>301</v>
      </c>
      <c r="Z90" s="17" t="s">
        <v>304</v>
      </c>
      <c r="AJ90" s="4" t="s">
        <v>87</v>
      </c>
      <c r="AK90" s="4" t="s">
        <v>88</v>
      </c>
    </row>
    <row r="91" spans="1:37">
      <c r="A91" s="12">
        <v>63</v>
      </c>
      <c r="B91" s="13" t="s">
        <v>300</v>
      </c>
      <c r="C91" s="14" t="s">
        <v>305</v>
      </c>
      <c r="D91" s="15" t="s">
        <v>306</v>
      </c>
      <c r="E91" s="16">
        <v>0.91300000000000003</v>
      </c>
      <c r="F91" s="17" t="s">
        <v>95</v>
      </c>
      <c r="H91" s="18">
        <f>ROUND(E91*G91,2)</f>
        <v>0</v>
      </c>
      <c r="J91" s="18">
        <f>ROUND(E91*G91,2)</f>
        <v>0</v>
      </c>
      <c r="L91" s="19">
        <f>E91*K91</f>
        <v>0</v>
      </c>
      <c r="M91" s="16">
        <v>2.2000000000000002</v>
      </c>
      <c r="N91" s="16">
        <f>E91*M91</f>
        <v>2.0086000000000004</v>
      </c>
      <c r="P91" s="17" t="s">
        <v>84</v>
      </c>
      <c r="V91" s="20" t="s">
        <v>66</v>
      </c>
      <c r="X91" s="14" t="s">
        <v>307</v>
      </c>
      <c r="Y91" s="14" t="s">
        <v>305</v>
      </c>
      <c r="Z91" s="17" t="s">
        <v>304</v>
      </c>
      <c r="AJ91" s="4" t="s">
        <v>87</v>
      </c>
      <c r="AK91" s="4" t="s">
        <v>88</v>
      </c>
    </row>
    <row r="92" spans="1:37">
      <c r="A92" s="12">
        <v>64</v>
      </c>
      <c r="B92" s="13" t="s">
        <v>300</v>
      </c>
      <c r="C92" s="14" t="s">
        <v>308</v>
      </c>
      <c r="D92" s="15" t="s">
        <v>309</v>
      </c>
      <c r="E92" s="16">
        <v>15</v>
      </c>
      <c r="F92" s="17" t="s">
        <v>83</v>
      </c>
      <c r="H92" s="18">
        <f>ROUND(E92*G92,2)</f>
        <v>0</v>
      </c>
      <c r="J92" s="18">
        <f>ROUND(E92*G92,2)</f>
        <v>0</v>
      </c>
      <c r="L92" s="19">
        <f>E92*K92</f>
        <v>0</v>
      </c>
      <c r="N92" s="16">
        <f>E92*M92</f>
        <v>0</v>
      </c>
      <c r="P92" s="17" t="s">
        <v>84</v>
      </c>
      <c r="V92" s="20" t="s">
        <v>66</v>
      </c>
      <c r="X92" s="14" t="s">
        <v>310</v>
      </c>
      <c r="Y92" s="14" t="s">
        <v>308</v>
      </c>
      <c r="Z92" s="17" t="s">
        <v>304</v>
      </c>
      <c r="AJ92" s="4" t="s">
        <v>87</v>
      </c>
      <c r="AK92" s="4" t="s">
        <v>88</v>
      </c>
    </row>
    <row r="93" spans="1:37" ht="25.5">
      <c r="A93" s="12">
        <v>65</v>
      </c>
      <c r="B93" s="13" t="s">
        <v>300</v>
      </c>
      <c r="C93" s="14" t="s">
        <v>311</v>
      </c>
      <c r="D93" s="15" t="s">
        <v>312</v>
      </c>
      <c r="E93" s="16">
        <v>23.187999999999999</v>
      </c>
      <c r="F93" s="17" t="s">
        <v>136</v>
      </c>
      <c r="H93" s="18">
        <f>ROUND(E93*G93,2)</f>
        <v>0</v>
      </c>
      <c r="J93" s="18">
        <f>ROUND(E93*G93,2)</f>
        <v>0</v>
      </c>
      <c r="K93" s="19">
        <v>8.4000000000000003E-4</v>
      </c>
      <c r="L93" s="19">
        <f>E93*K93</f>
        <v>1.9477919999999999E-2</v>
      </c>
      <c r="M93" s="16">
        <v>4.7E-2</v>
      </c>
      <c r="N93" s="16">
        <f>E93*M93</f>
        <v>1.089836</v>
      </c>
      <c r="P93" s="17" t="s">
        <v>84</v>
      </c>
      <c r="V93" s="20" t="s">
        <v>66</v>
      </c>
      <c r="X93" s="14" t="s">
        <v>313</v>
      </c>
      <c r="Y93" s="14" t="s">
        <v>311</v>
      </c>
      <c r="Z93" s="17" t="s">
        <v>304</v>
      </c>
      <c r="AJ93" s="4" t="s">
        <v>87</v>
      </c>
      <c r="AK93" s="4" t="s">
        <v>88</v>
      </c>
    </row>
    <row r="94" spans="1:37" ht="25.5">
      <c r="A94" s="12">
        <v>66</v>
      </c>
      <c r="B94" s="13" t="s">
        <v>300</v>
      </c>
      <c r="C94" s="14" t="s">
        <v>314</v>
      </c>
      <c r="D94" s="15" t="s">
        <v>315</v>
      </c>
      <c r="E94" s="16">
        <v>4</v>
      </c>
      <c r="F94" s="17" t="s">
        <v>83</v>
      </c>
      <c r="H94" s="18">
        <f>ROUND(E94*G94,2)</f>
        <v>0</v>
      </c>
      <c r="J94" s="18">
        <f>ROUND(E94*G94,2)</f>
        <v>0</v>
      </c>
      <c r="K94" s="19">
        <v>3.4000000000000002E-4</v>
      </c>
      <c r="L94" s="19">
        <f>E94*K94</f>
        <v>1.3600000000000001E-3</v>
      </c>
      <c r="M94" s="16">
        <v>5.3999999999999999E-2</v>
      </c>
      <c r="N94" s="16">
        <f>E94*M94</f>
        <v>0.216</v>
      </c>
      <c r="P94" s="17" t="s">
        <v>84</v>
      </c>
      <c r="V94" s="20" t="s">
        <v>66</v>
      </c>
      <c r="X94" s="14" t="s">
        <v>316</v>
      </c>
      <c r="Y94" s="14" t="s">
        <v>314</v>
      </c>
      <c r="Z94" s="17" t="s">
        <v>304</v>
      </c>
      <c r="AJ94" s="4" t="s">
        <v>87</v>
      </c>
      <c r="AK94" s="4" t="s">
        <v>88</v>
      </c>
    </row>
    <row r="95" spans="1:37" ht="25.5">
      <c r="A95" s="12">
        <v>67</v>
      </c>
      <c r="B95" s="13" t="s">
        <v>300</v>
      </c>
      <c r="C95" s="14" t="s">
        <v>317</v>
      </c>
      <c r="D95" s="15" t="s">
        <v>318</v>
      </c>
      <c r="E95" s="16">
        <v>4</v>
      </c>
      <c r="F95" s="17" t="s">
        <v>83</v>
      </c>
      <c r="H95" s="18">
        <f>ROUND(E95*G95,2)</f>
        <v>0</v>
      </c>
      <c r="J95" s="18">
        <f>ROUND(E95*G95,2)</f>
        <v>0</v>
      </c>
      <c r="K95" s="19">
        <v>3.4000000000000002E-4</v>
      </c>
      <c r="L95" s="19">
        <f>E95*K95</f>
        <v>1.3600000000000001E-3</v>
      </c>
      <c r="M95" s="16">
        <v>0.13800000000000001</v>
      </c>
      <c r="N95" s="16">
        <f>E95*M95</f>
        <v>0.55200000000000005</v>
      </c>
      <c r="P95" s="17" t="s">
        <v>84</v>
      </c>
      <c r="V95" s="20" t="s">
        <v>66</v>
      </c>
      <c r="X95" s="14" t="s">
        <v>319</v>
      </c>
      <c r="Y95" s="14" t="s">
        <v>317</v>
      </c>
      <c r="Z95" s="17" t="s">
        <v>304</v>
      </c>
      <c r="AJ95" s="4" t="s">
        <v>87</v>
      </c>
      <c r="AK95" s="4" t="s">
        <v>88</v>
      </c>
    </row>
    <row r="96" spans="1:37" ht="25.5">
      <c r="A96" s="12">
        <v>68</v>
      </c>
      <c r="B96" s="13" t="s">
        <v>300</v>
      </c>
      <c r="C96" s="14" t="s">
        <v>320</v>
      </c>
      <c r="D96" s="15" t="s">
        <v>321</v>
      </c>
      <c r="E96" s="16">
        <v>0.42799999999999999</v>
      </c>
      <c r="F96" s="17" t="s">
        <v>95</v>
      </c>
      <c r="H96" s="18">
        <f>ROUND(E96*G96,2)</f>
        <v>0</v>
      </c>
      <c r="J96" s="18">
        <f>ROUND(E96*G96,2)</f>
        <v>0</v>
      </c>
      <c r="K96" s="19">
        <v>1.8699999999999999E-3</v>
      </c>
      <c r="L96" s="19">
        <f>E96*K96</f>
        <v>8.0035999999999996E-4</v>
      </c>
      <c r="M96" s="16">
        <v>1.8</v>
      </c>
      <c r="N96" s="16">
        <f>E96*M96</f>
        <v>0.77039999999999997</v>
      </c>
      <c r="P96" s="17" t="s">
        <v>84</v>
      </c>
      <c r="V96" s="20" t="s">
        <v>66</v>
      </c>
      <c r="X96" s="14" t="s">
        <v>322</v>
      </c>
      <c r="Y96" s="14" t="s">
        <v>320</v>
      </c>
      <c r="Z96" s="17" t="s">
        <v>304</v>
      </c>
      <c r="AJ96" s="4" t="s">
        <v>87</v>
      </c>
      <c r="AK96" s="4" t="s">
        <v>88</v>
      </c>
    </row>
    <row r="97" spans="1:37">
      <c r="A97" s="12">
        <v>69</v>
      </c>
      <c r="B97" s="13" t="s">
        <v>300</v>
      </c>
      <c r="C97" s="14" t="s">
        <v>323</v>
      </c>
      <c r="D97" s="15" t="s">
        <v>324</v>
      </c>
      <c r="E97" s="16">
        <v>17.948</v>
      </c>
      <c r="F97" s="17" t="s">
        <v>143</v>
      </c>
      <c r="H97" s="18">
        <f>ROUND(E97*G97,2)</f>
        <v>0</v>
      </c>
      <c r="J97" s="18">
        <f>ROUND(E97*G97,2)</f>
        <v>0</v>
      </c>
      <c r="L97" s="19">
        <f>E97*K97</f>
        <v>0</v>
      </c>
      <c r="N97" s="16">
        <f>E97*M97</f>
        <v>0</v>
      </c>
      <c r="P97" s="17" t="s">
        <v>84</v>
      </c>
      <c r="V97" s="20" t="s">
        <v>66</v>
      </c>
      <c r="X97" s="14" t="s">
        <v>325</v>
      </c>
      <c r="Y97" s="14" t="s">
        <v>323</v>
      </c>
      <c r="Z97" s="17" t="s">
        <v>304</v>
      </c>
      <c r="AJ97" s="4" t="s">
        <v>87</v>
      </c>
      <c r="AK97" s="4" t="s">
        <v>88</v>
      </c>
    </row>
    <row r="98" spans="1:37" ht="25.5">
      <c r="A98" s="12">
        <v>70</v>
      </c>
      <c r="B98" s="13" t="s">
        <v>300</v>
      </c>
      <c r="C98" s="14" t="s">
        <v>326</v>
      </c>
      <c r="D98" s="15" t="s">
        <v>327</v>
      </c>
      <c r="E98" s="16">
        <v>71.792000000000002</v>
      </c>
      <c r="F98" s="17" t="s">
        <v>143</v>
      </c>
      <c r="H98" s="18">
        <f>ROUND(E98*G98,2)</f>
        <v>0</v>
      </c>
      <c r="J98" s="18">
        <f>ROUND(E98*G98,2)</f>
        <v>0</v>
      </c>
      <c r="L98" s="19">
        <f>E98*K98</f>
        <v>0</v>
      </c>
      <c r="N98" s="16">
        <f>E98*M98</f>
        <v>0</v>
      </c>
      <c r="P98" s="17" t="s">
        <v>84</v>
      </c>
      <c r="V98" s="20" t="s">
        <v>66</v>
      </c>
      <c r="X98" s="14" t="s">
        <v>328</v>
      </c>
      <c r="Y98" s="14" t="s">
        <v>326</v>
      </c>
      <c r="Z98" s="17" t="s">
        <v>304</v>
      </c>
      <c r="AJ98" s="4" t="s">
        <v>87</v>
      </c>
      <c r="AK98" s="4" t="s">
        <v>88</v>
      </c>
    </row>
    <row r="99" spans="1:37">
      <c r="A99" s="12">
        <v>71</v>
      </c>
      <c r="B99" s="13" t="s">
        <v>300</v>
      </c>
      <c r="C99" s="14" t="s">
        <v>329</v>
      </c>
      <c r="D99" s="15" t="s">
        <v>330</v>
      </c>
      <c r="E99" s="16">
        <v>17.948</v>
      </c>
      <c r="F99" s="17" t="s">
        <v>143</v>
      </c>
      <c r="H99" s="18">
        <f>ROUND(E99*G99,2)</f>
        <v>0</v>
      </c>
      <c r="J99" s="18">
        <f>ROUND(E99*G99,2)</f>
        <v>0</v>
      </c>
      <c r="L99" s="19">
        <f>E99*K99</f>
        <v>0</v>
      </c>
      <c r="N99" s="16">
        <f>E99*M99</f>
        <v>0</v>
      </c>
      <c r="P99" s="17" t="s">
        <v>84</v>
      </c>
      <c r="V99" s="20" t="s">
        <v>66</v>
      </c>
      <c r="X99" s="14" t="s">
        <v>331</v>
      </c>
      <c r="Y99" s="14" t="s">
        <v>329</v>
      </c>
      <c r="Z99" s="17" t="s">
        <v>304</v>
      </c>
      <c r="AJ99" s="4" t="s">
        <v>87</v>
      </c>
      <c r="AK99" s="4" t="s">
        <v>88</v>
      </c>
    </row>
    <row r="100" spans="1:37" ht="25.5">
      <c r="A100" s="12">
        <v>72</v>
      </c>
      <c r="B100" s="13" t="s">
        <v>300</v>
      </c>
      <c r="C100" s="14" t="s">
        <v>332</v>
      </c>
      <c r="D100" s="15" t="s">
        <v>333</v>
      </c>
      <c r="E100" s="16">
        <v>179.48</v>
      </c>
      <c r="F100" s="17" t="s">
        <v>143</v>
      </c>
      <c r="H100" s="18">
        <f>ROUND(E100*G100,2)</f>
        <v>0</v>
      </c>
      <c r="J100" s="18">
        <f>ROUND(E100*G100,2)</f>
        <v>0</v>
      </c>
      <c r="L100" s="19">
        <f>E100*K100</f>
        <v>0</v>
      </c>
      <c r="N100" s="16">
        <f>E100*M100</f>
        <v>0</v>
      </c>
      <c r="P100" s="17" t="s">
        <v>84</v>
      </c>
      <c r="V100" s="20" t="s">
        <v>66</v>
      </c>
      <c r="X100" s="14" t="s">
        <v>334</v>
      </c>
      <c r="Y100" s="14" t="s">
        <v>332</v>
      </c>
      <c r="Z100" s="17" t="s">
        <v>304</v>
      </c>
      <c r="AJ100" s="4" t="s">
        <v>87</v>
      </c>
      <c r="AK100" s="4" t="s">
        <v>88</v>
      </c>
    </row>
    <row r="101" spans="1:37" ht="25.5">
      <c r="A101" s="12">
        <v>73</v>
      </c>
      <c r="B101" s="13" t="s">
        <v>300</v>
      </c>
      <c r="C101" s="14" t="s">
        <v>335</v>
      </c>
      <c r="D101" s="15" t="s">
        <v>336</v>
      </c>
      <c r="E101" s="16">
        <v>17.948</v>
      </c>
      <c r="F101" s="17" t="s">
        <v>143</v>
      </c>
      <c r="H101" s="18">
        <f>ROUND(E101*G101,2)</f>
        <v>0</v>
      </c>
      <c r="J101" s="18">
        <f>ROUND(E101*G101,2)</f>
        <v>0</v>
      </c>
      <c r="L101" s="19">
        <f>E101*K101</f>
        <v>0</v>
      </c>
      <c r="N101" s="16">
        <f>E101*M101</f>
        <v>0</v>
      </c>
      <c r="P101" s="17" t="s">
        <v>84</v>
      </c>
      <c r="V101" s="20" t="s">
        <v>66</v>
      </c>
      <c r="X101" s="14" t="s">
        <v>337</v>
      </c>
      <c r="Y101" s="14" t="s">
        <v>335</v>
      </c>
      <c r="Z101" s="17" t="s">
        <v>304</v>
      </c>
      <c r="AJ101" s="4" t="s">
        <v>87</v>
      </c>
      <c r="AK101" s="4" t="s">
        <v>88</v>
      </c>
    </row>
    <row r="102" spans="1:37" ht="25.5">
      <c r="A102" s="12">
        <v>74</v>
      </c>
      <c r="B102" s="13" t="s">
        <v>300</v>
      </c>
      <c r="C102" s="14" t="s">
        <v>338</v>
      </c>
      <c r="D102" s="15" t="s">
        <v>339</v>
      </c>
      <c r="E102" s="16">
        <v>17.948</v>
      </c>
      <c r="F102" s="17" t="s">
        <v>143</v>
      </c>
      <c r="H102" s="18">
        <f>ROUND(E102*G102,2)</f>
        <v>0</v>
      </c>
      <c r="J102" s="18">
        <f>ROUND(E102*G102,2)</f>
        <v>0</v>
      </c>
      <c r="L102" s="19">
        <f>E102*K102</f>
        <v>0</v>
      </c>
      <c r="N102" s="16">
        <f>E102*M102</f>
        <v>0</v>
      </c>
      <c r="P102" s="17" t="s">
        <v>84</v>
      </c>
      <c r="V102" s="20" t="s">
        <v>66</v>
      </c>
      <c r="X102" s="14" t="s">
        <v>340</v>
      </c>
      <c r="Y102" s="14" t="s">
        <v>338</v>
      </c>
      <c r="Z102" s="17" t="s">
        <v>304</v>
      </c>
      <c r="AJ102" s="4" t="s">
        <v>87</v>
      </c>
      <c r="AK102" s="4" t="s">
        <v>88</v>
      </c>
    </row>
    <row r="103" spans="1:37">
      <c r="A103" s="12">
        <v>75</v>
      </c>
      <c r="B103" s="13" t="s">
        <v>80</v>
      </c>
      <c r="C103" s="14" t="s">
        <v>341</v>
      </c>
      <c r="D103" s="15" t="s">
        <v>342</v>
      </c>
      <c r="E103" s="16">
        <v>17.948</v>
      </c>
      <c r="F103" s="17" t="s">
        <v>143</v>
      </c>
      <c r="H103" s="18">
        <f>ROUND(E103*G103,2)</f>
        <v>0</v>
      </c>
      <c r="J103" s="18">
        <f>ROUND(E103*G103,2)</f>
        <v>0</v>
      </c>
      <c r="L103" s="19">
        <f>E103*K103</f>
        <v>0</v>
      </c>
      <c r="N103" s="16">
        <f>E103*M103</f>
        <v>0</v>
      </c>
      <c r="P103" s="17" t="s">
        <v>84</v>
      </c>
      <c r="V103" s="20" t="s">
        <v>66</v>
      </c>
      <c r="X103" s="14" t="s">
        <v>343</v>
      </c>
      <c r="Y103" s="14" t="s">
        <v>341</v>
      </c>
      <c r="Z103" s="17" t="s">
        <v>304</v>
      </c>
      <c r="AJ103" s="4" t="s">
        <v>87</v>
      </c>
      <c r="AK103" s="4" t="s">
        <v>88</v>
      </c>
    </row>
    <row r="104" spans="1:37" ht="25.5">
      <c r="A104" s="12">
        <v>76</v>
      </c>
      <c r="B104" s="13" t="s">
        <v>300</v>
      </c>
      <c r="C104" s="14" t="s">
        <v>344</v>
      </c>
      <c r="D104" s="15" t="s">
        <v>345</v>
      </c>
      <c r="E104" s="16">
        <v>17.948</v>
      </c>
      <c r="F104" s="17" t="s">
        <v>143</v>
      </c>
      <c r="H104" s="18">
        <f>ROUND(E104*G104,2)</f>
        <v>0</v>
      </c>
      <c r="J104" s="18">
        <f>ROUND(E104*G104,2)</f>
        <v>0</v>
      </c>
      <c r="L104" s="19">
        <f>E104*K104</f>
        <v>0</v>
      </c>
      <c r="N104" s="16">
        <f>E104*M104</f>
        <v>0</v>
      </c>
      <c r="P104" s="17" t="s">
        <v>84</v>
      </c>
      <c r="V104" s="20" t="s">
        <v>66</v>
      </c>
      <c r="X104" s="14" t="s">
        <v>346</v>
      </c>
      <c r="Y104" s="14" t="s">
        <v>344</v>
      </c>
      <c r="Z104" s="17" t="s">
        <v>304</v>
      </c>
      <c r="AJ104" s="4" t="s">
        <v>87</v>
      </c>
      <c r="AK104" s="4" t="s">
        <v>88</v>
      </c>
    </row>
    <row r="105" spans="1:37">
      <c r="A105" s="12">
        <v>77</v>
      </c>
      <c r="B105" s="13" t="s">
        <v>80</v>
      </c>
      <c r="C105" s="14" t="s">
        <v>347</v>
      </c>
      <c r="D105" s="15" t="s">
        <v>348</v>
      </c>
      <c r="E105" s="16">
        <v>35.399000000000001</v>
      </c>
      <c r="F105" s="17" t="s">
        <v>95</v>
      </c>
      <c r="H105" s="18">
        <f>ROUND(E105*G105,2)</f>
        <v>0</v>
      </c>
      <c r="J105" s="18">
        <f>ROUND(E105*G105,2)</f>
        <v>0</v>
      </c>
      <c r="L105" s="19">
        <f>E105*K105</f>
        <v>0</v>
      </c>
      <c r="N105" s="16">
        <f>E105*M105</f>
        <v>0</v>
      </c>
      <c r="P105" s="17" t="s">
        <v>84</v>
      </c>
      <c r="V105" s="20" t="s">
        <v>66</v>
      </c>
      <c r="X105" s="14" t="s">
        <v>349</v>
      </c>
      <c r="Y105" s="14" t="s">
        <v>347</v>
      </c>
      <c r="Z105" s="17" t="s">
        <v>304</v>
      </c>
      <c r="AJ105" s="4" t="s">
        <v>87</v>
      </c>
      <c r="AK105" s="4" t="s">
        <v>88</v>
      </c>
    </row>
    <row r="106" spans="1:37">
      <c r="A106" s="12">
        <v>78</v>
      </c>
      <c r="B106" s="13" t="s">
        <v>350</v>
      </c>
      <c r="C106" s="14" t="s">
        <v>351</v>
      </c>
      <c r="D106" s="15" t="s">
        <v>352</v>
      </c>
      <c r="E106" s="16">
        <v>6</v>
      </c>
      <c r="F106" s="17" t="s">
        <v>83</v>
      </c>
      <c r="H106" s="18">
        <f>ROUND(E106*G106,2)</f>
        <v>0</v>
      </c>
      <c r="J106" s="18">
        <f>ROUND(E106*G106,2)</f>
        <v>0</v>
      </c>
      <c r="L106" s="19">
        <f>E106*K106</f>
        <v>0</v>
      </c>
      <c r="N106" s="16">
        <f>E106*M106</f>
        <v>0</v>
      </c>
      <c r="P106" s="17" t="s">
        <v>84</v>
      </c>
      <c r="V106" s="20" t="s">
        <v>66</v>
      </c>
      <c r="X106" s="14" t="s">
        <v>353</v>
      </c>
      <c r="Y106" s="14" t="s">
        <v>351</v>
      </c>
      <c r="Z106" s="17" t="s">
        <v>204</v>
      </c>
      <c r="AJ106" s="4" t="s">
        <v>87</v>
      </c>
      <c r="AK106" s="4" t="s">
        <v>88</v>
      </c>
    </row>
    <row r="107" spans="1:37">
      <c r="A107" s="12">
        <v>79</v>
      </c>
      <c r="B107" s="13" t="s">
        <v>157</v>
      </c>
      <c r="C107" s="14" t="s">
        <v>354</v>
      </c>
      <c r="D107" s="15" t="s">
        <v>355</v>
      </c>
      <c r="E107" s="16">
        <v>103.17400000000001</v>
      </c>
      <c r="F107" s="17" t="s">
        <v>143</v>
      </c>
      <c r="H107" s="18">
        <f>ROUND(E107*G107,2)</f>
        <v>0</v>
      </c>
      <c r="J107" s="18">
        <f>ROUND(E107*G107,2)</f>
        <v>0</v>
      </c>
      <c r="L107" s="19">
        <f>E107*K107</f>
        <v>0</v>
      </c>
      <c r="N107" s="16">
        <f>E107*M107</f>
        <v>0</v>
      </c>
      <c r="P107" s="17" t="s">
        <v>84</v>
      </c>
      <c r="V107" s="20" t="s">
        <v>66</v>
      </c>
      <c r="X107" s="14" t="s">
        <v>356</v>
      </c>
      <c r="Y107" s="14" t="s">
        <v>354</v>
      </c>
      <c r="Z107" s="17" t="s">
        <v>212</v>
      </c>
      <c r="AJ107" s="4" t="s">
        <v>87</v>
      </c>
      <c r="AK107" s="4" t="s">
        <v>88</v>
      </c>
    </row>
    <row r="108" spans="1:37">
      <c r="D108" s="53" t="s">
        <v>357</v>
      </c>
      <c r="E108" s="54">
        <f>J108</f>
        <v>0</v>
      </c>
      <c r="H108" s="54">
        <f>SUM(H80:H107)</f>
        <v>0</v>
      </c>
      <c r="I108" s="54">
        <f>SUM(I80:I107)</f>
        <v>0</v>
      </c>
      <c r="J108" s="54">
        <f>SUM(J80:J107)</f>
        <v>0</v>
      </c>
      <c r="L108" s="55">
        <f>SUM(L80:L107)</f>
        <v>6.6174370300000014</v>
      </c>
      <c r="N108" s="56">
        <f>SUM(N80:N107)</f>
        <v>17.947835999999999</v>
      </c>
      <c r="W108" s="21">
        <f>SUM(W80:W107)</f>
        <v>0</v>
      </c>
    </row>
    <row r="110" spans="1:37">
      <c r="D110" s="53" t="s">
        <v>358</v>
      </c>
      <c r="E110" s="56">
        <f>J110</f>
        <v>0</v>
      </c>
      <c r="H110" s="54">
        <f>+H25+H36+H48+H56+H78+H108</f>
        <v>0</v>
      </c>
      <c r="I110" s="54">
        <f>+I25+I36+I48+I56+I78+I108</f>
        <v>0</v>
      </c>
      <c r="J110" s="54">
        <f>+J25+J36+J48+J56+J78+J108</f>
        <v>0</v>
      </c>
      <c r="L110" s="55">
        <f>+L25+L36+L48+L56+L78+L108</f>
        <v>103.17419151</v>
      </c>
      <c r="N110" s="56">
        <f>+N25+N36+N48+N56+N78+N108</f>
        <v>17.947835999999999</v>
      </c>
      <c r="W110" s="21">
        <f>+W25+W36+W48+W56+W78+W108</f>
        <v>0</v>
      </c>
    </row>
    <row r="112" spans="1:37">
      <c r="B112" s="52" t="s">
        <v>359</v>
      </c>
    </row>
    <row r="113" spans="1:37">
      <c r="B113" s="14" t="s">
        <v>360</v>
      </c>
    </row>
    <row r="114" spans="1:37" ht="25.5">
      <c r="A114" s="12">
        <v>80</v>
      </c>
      <c r="B114" s="13" t="s">
        <v>361</v>
      </c>
      <c r="C114" s="14" t="s">
        <v>362</v>
      </c>
      <c r="D114" s="15" t="s">
        <v>363</v>
      </c>
      <c r="E114" s="16">
        <v>25.55</v>
      </c>
      <c r="F114" s="17" t="s">
        <v>136</v>
      </c>
      <c r="H114" s="18">
        <f>ROUND(E114*G114,2)</f>
        <v>0</v>
      </c>
      <c r="J114" s="18">
        <f>ROUND(E114*G114,2)</f>
        <v>0</v>
      </c>
      <c r="K114" s="19">
        <v>8.8000000000000003E-4</v>
      </c>
      <c r="L114" s="19">
        <f>E114*K114</f>
        <v>2.2484000000000001E-2</v>
      </c>
      <c r="N114" s="16">
        <f>E114*M114</f>
        <v>0</v>
      </c>
      <c r="P114" s="17" t="s">
        <v>84</v>
      </c>
      <c r="V114" s="20" t="s">
        <v>364</v>
      </c>
      <c r="X114" s="14" t="s">
        <v>365</v>
      </c>
      <c r="Y114" s="14" t="s">
        <v>362</v>
      </c>
      <c r="Z114" s="17" t="s">
        <v>129</v>
      </c>
      <c r="AJ114" s="4" t="s">
        <v>366</v>
      </c>
      <c r="AK114" s="4" t="s">
        <v>88</v>
      </c>
    </row>
    <row r="115" spans="1:37">
      <c r="A115" s="12">
        <v>81</v>
      </c>
      <c r="B115" s="13" t="s">
        <v>183</v>
      </c>
      <c r="C115" s="14" t="s">
        <v>367</v>
      </c>
      <c r="D115" s="15" t="s">
        <v>368</v>
      </c>
      <c r="E115" s="16">
        <v>14.28</v>
      </c>
      <c r="F115" s="17" t="s">
        <v>236</v>
      </c>
      <c r="I115" s="18">
        <f>ROUND(E115*G115,2)</f>
        <v>0</v>
      </c>
      <c r="J115" s="18">
        <f>ROUND(E115*G115,2)</f>
        <v>0</v>
      </c>
      <c r="L115" s="19">
        <f>E115*K115</f>
        <v>0</v>
      </c>
      <c r="N115" s="16">
        <f>E115*M115</f>
        <v>0</v>
      </c>
      <c r="P115" s="17" t="s">
        <v>84</v>
      </c>
      <c r="V115" s="20" t="s">
        <v>65</v>
      </c>
      <c r="X115" s="14" t="s">
        <v>367</v>
      </c>
      <c r="Y115" s="14" t="s">
        <v>367</v>
      </c>
      <c r="Z115" s="17" t="s">
        <v>129</v>
      </c>
      <c r="AA115" s="14" t="s">
        <v>84</v>
      </c>
      <c r="AJ115" s="4" t="s">
        <v>369</v>
      </c>
      <c r="AK115" s="4" t="s">
        <v>88</v>
      </c>
    </row>
    <row r="116" spans="1:37" ht="25.5">
      <c r="A116" s="12">
        <v>82</v>
      </c>
      <c r="B116" s="13" t="s">
        <v>361</v>
      </c>
      <c r="C116" s="14" t="s">
        <v>370</v>
      </c>
      <c r="D116" s="15" t="s">
        <v>371</v>
      </c>
      <c r="E116" s="16">
        <v>17.510000000000002</v>
      </c>
      <c r="F116" s="17" t="s">
        <v>136</v>
      </c>
      <c r="H116" s="18">
        <f>ROUND(E116*G116,2)</f>
        <v>0</v>
      </c>
      <c r="J116" s="18">
        <f>ROUND(E116*G116,2)</f>
        <v>0</v>
      </c>
      <c r="K116" s="19">
        <v>3.0000000000000001E-5</v>
      </c>
      <c r="L116" s="19">
        <f>E116*K116</f>
        <v>5.2530000000000003E-4</v>
      </c>
      <c r="N116" s="16">
        <f>E116*M116</f>
        <v>0</v>
      </c>
      <c r="P116" s="17" t="s">
        <v>84</v>
      </c>
      <c r="V116" s="20" t="s">
        <v>364</v>
      </c>
      <c r="X116" s="14" t="s">
        <v>372</v>
      </c>
      <c r="Y116" s="14" t="s">
        <v>370</v>
      </c>
      <c r="Z116" s="17" t="s">
        <v>373</v>
      </c>
      <c r="AJ116" s="4" t="s">
        <v>366</v>
      </c>
      <c r="AK116" s="4" t="s">
        <v>88</v>
      </c>
    </row>
    <row r="117" spans="1:37">
      <c r="A117" s="12">
        <v>83</v>
      </c>
      <c r="B117" s="13" t="s">
        <v>183</v>
      </c>
      <c r="C117" s="14" t="s">
        <v>374</v>
      </c>
      <c r="D117" s="15" t="s">
        <v>375</v>
      </c>
      <c r="E117" s="16">
        <v>21.012</v>
      </c>
      <c r="F117" s="17" t="s">
        <v>136</v>
      </c>
      <c r="I117" s="18">
        <f>ROUND(E117*G117,2)</f>
        <v>0</v>
      </c>
      <c r="J117" s="18">
        <f>ROUND(E117*G117,2)</f>
        <v>0</v>
      </c>
      <c r="K117" s="19">
        <v>1.91E-3</v>
      </c>
      <c r="L117" s="19">
        <f>E117*K117</f>
        <v>4.0132920000000002E-2</v>
      </c>
      <c r="N117" s="16">
        <f>E117*M117</f>
        <v>0</v>
      </c>
      <c r="P117" s="17" t="s">
        <v>84</v>
      </c>
      <c r="V117" s="20" t="s">
        <v>65</v>
      </c>
      <c r="X117" s="14" t="s">
        <v>374</v>
      </c>
      <c r="Y117" s="14" t="s">
        <v>374</v>
      </c>
      <c r="Z117" s="17" t="s">
        <v>376</v>
      </c>
      <c r="AA117" s="14" t="s">
        <v>84</v>
      </c>
      <c r="AJ117" s="4" t="s">
        <v>369</v>
      </c>
      <c r="AK117" s="4" t="s">
        <v>88</v>
      </c>
    </row>
    <row r="118" spans="1:37" ht="25.5">
      <c r="A118" s="12">
        <v>84</v>
      </c>
      <c r="B118" s="13" t="s">
        <v>361</v>
      </c>
      <c r="C118" s="14" t="s">
        <v>377</v>
      </c>
      <c r="D118" s="15" t="s">
        <v>378</v>
      </c>
      <c r="E118" s="16">
        <v>32.119999999999997</v>
      </c>
      <c r="F118" s="17" t="s">
        <v>136</v>
      </c>
      <c r="H118" s="18">
        <f>ROUND(E118*G118,2)</f>
        <v>0</v>
      </c>
      <c r="J118" s="18">
        <f>ROUND(E118*G118,2)</f>
        <v>0</v>
      </c>
      <c r="K118" s="19">
        <v>2.3000000000000001E-4</v>
      </c>
      <c r="L118" s="19">
        <f>E118*K118</f>
        <v>7.3875999999999994E-3</v>
      </c>
      <c r="N118" s="16">
        <f>E118*M118</f>
        <v>0</v>
      </c>
      <c r="P118" s="17" t="s">
        <v>84</v>
      </c>
      <c r="V118" s="20" t="s">
        <v>364</v>
      </c>
      <c r="X118" s="14" t="s">
        <v>379</v>
      </c>
      <c r="Y118" s="14" t="s">
        <v>377</v>
      </c>
      <c r="Z118" s="17" t="s">
        <v>373</v>
      </c>
      <c r="AJ118" s="4" t="s">
        <v>366</v>
      </c>
      <c r="AK118" s="4" t="s">
        <v>88</v>
      </c>
    </row>
    <row r="119" spans="1:37">
      <c r="A119" s="12">
        <v>85</v>
      </c>
      <c r="B119" s="13" t="s">
        <v>183</v>
      </c>
      <c r="C119" s="14" t="s">
        <v>374</v>
      </c>
      <c r="D119" s="15" t="s">
        <v>375</v>
      </c>
      <c r="E119" s="16">
        <v>38.543999999999997</v>
      </c>
      <c r="F119" s="17" t="s">
        <v>136</v>
      </c>
      <c r="I119" s="18">
        <f>ROUND(E119*G119,2)</f>
        <v>0</v>
      </c>
      <c r="J119" s="18">
        <f>ROUND(E119*G119,2)</f>
        <v>0</v>
      </c>
      <c r="K119" s="19">
        <v>1.91E-3</v>
      </c>
      <c r="L119" s="19">
        <f>E119*K119</f>
        <v>7.3619039999999997E-2</v>
      </c>
      <c r="N119" s="16">
        <f>E119*M119</f>
        <v>0</v>
      </c>
      <c r="P119" s="17" t="s">
        <v>84</v>
      </c>
      <c r="V119" s="20" t="s">
        <v>65</v>
      </c>
      <c r="X119" s="14" t="s">
        <v>374</v>
      </c>
      <c r="Y119" s="14" t="s">
        <v>374</v>
      </c>
      <c r="Z119" s="17" t="s">
        <v>376</v>
      </c>
      <c r="AA119" s="14" t="s">
        <v>84</v>
      </c>
      <c r="AJ119" s="4" t="s">
        <v>369</v>
      </c>
      <c r="AK119" s="4" t="s">
        <v>88</v>
      </c>
    </row>
    <row r="120" spans="1:37" ht="25.5">
      <c r="A120" s="12">
        <v>86</v>
      </c>
      <c r="B120" s="13" t="s">
        <v>361</v>
      </c>
      <c r="C120" s="14" t="s">
        <v>380</v>
      </c>
      <c r="D120" s="15" t="s">
        <v>381</v>
      </c>
      <c r="E120" s="16">
        <v>17.510000000000002</v>
      </c>
      <c r="F120" s="17" t="s">
        <v>136</v>
      </c>
      <c r="H120" s="18">
        <f>ROUND(E120*G120,2)</f>
        <v>0</v>
      </c>
      <c r="J120" s="18">
        <f>ROUND(E120*G120,2)</f>
        <v>0</v>
      </c>
      <c r="L120" s="19">
        <f>E120*K120</f>
        <v>0</v>
      </c>
      <c r="N120" s="16">
        <f>E120*M120</f>
        <v>0</v>
      </c>
      <c r="P120" s="17" t="s">
        <v>84</v>
      </c>
      <c r="V120" s="20" t="s">
        <v>364</v>
      </c>
      <c r="X120" s="14" t="s">
        <v>382</v>
      </c>
      <c r="Y120" s="14" t="s">
        <v>380</v>
      </c>
      <c r="Z120" s="17" t="s">
        <v>373</v>
      </c>
      <c r="AJ120" s="4" t="s">
        <v>366</v>
      </c>
      <c r="AK120" s="4" t="s">
        <v>88</v>
      </c>
    </row>
    <row r="121" spans="1:37">
      <c r="A121" s="12">
        <v>87</v>
      </c>
      <c r="B121" s="13" t="s">
        <v>183</v>
      </c>
      <c r="C121" s="14" t="s">
        <v>383</v>
      </c>
      <c r="D121" s="15" t="s">
        <v>384</v>
      </c>
      <c r="E121" s="16">
        <v>21.012</v>
      </c>
      <c r="F121" s="17" t="s">
        <v>136</v>
      </c>
      <c r="I121" s="18">
        <f>ROUND(E121*G121,2)</f>
        <v>0</v>
      </c>
      <c r="J121" s="18">
        <f>ROUND(E121*G121,2)</f>
        <v>0</v>
      </c>
      <c r="K121" s="19">
        <v>2.9999999999999997E-4</v>
      </c>
      <c r="L121" s="19">
        <f>E121*K121</f>
        <v>6.3035999999999995E-3</v>
      </c>
      <c r="N121" s="16">
        <f>E121*M121</f>
        <v>0</v>
      </c>
      <c r="P121" s="17" t="s">
        <v>84</v>
      </c>
      <c r="V121" s="20" t="s">
        <v>65</v>
      </c>
      <c r="X121" s="14" t="s">
        <v>383</v>
      </c>
      <c r="Y121" s="14" t="s">
        <v>383</v>
      </c>
      <c r="Z121" s="17" t="s">
        <v>385</v>
      </c>
      <c r="AA121" s="14" t="s">
        <v>84</v>
      </c>
      <c r="AJ121" s="4" t="s">
        <v>369</v>
      </c>
      <c r="AK121" s="4" t="s">
        <v>88</v>
      </c>
    </row>
    <row r="122" spans="1:37" ht="25.5">
      <c r="A122" s="12">
        <v>88</v>
      </c>
      <c r="B122" s="13" t="s">
        <v>361</v>
      </c>
      <c r="C122" s="14" t="s">
        <v>386</v>
      </c>
      <c r="D122" s="15" t="s">
        <v>387</v>
      </c>
      <c r="E122" s="16">
        <v>17.510000000000002</v>
      </c>
      <c r="F122" s="17" t="s">
        <v>136</v>
      </c>
      <c r="H122" s="18">
        <f>ROUND(E122*G122,2)</f>
        <v>0</v>
      </c>
      <c r="J122" s="18">
        <f>ROUND(E122*G122,2)</f>
        <v>0</v>
      </c>
      <c r="L122" s="19">
        <f>E122*K122</f>
        <v>0</v>
      </c>
      <c r="N122" s="16">
        <f>E122*M122</f>
        <v>0</v>
      </c>
      <c r="P122" s="17" t="s">
        <v>84</v>
      </c>
      <c r="V122" s="20" t="s">
        <v>364</v>
      </c>
      <c r="X122" s="14" t="s">
        <v>388</v>
      </c>
      <c r="Y122" s="14" t="s">
        <v>386</v>
      </c>
      <c r="Z122" s="17" t="s">
        <v>373</v>
      </c>
      <c r="AJ122" s="4" t="s">
        <v>366</v>
      </c>
      <c r="AK122" s="4" t="s">
        <v>88</v>
      </c>
    </row>
    <row r="123" spans="1:37">
      <c r="A123" s="12">
        <v>89</v>
      </c>
      <c r="B123" s="13" t="s">
        <v>183</v>
      </c>
      <c r="C123" s="14" t="s">
        <v>383</v>
      </c>
      <c r="D123" s="15" t="s">
        <v>384</v>
      </c>
      <c r="E123" s="16">
        <v>21.012</v>
      </c>
      <c r="F123" s="17" t="s">
        <v>136</v>
      </c>
      <c r="I123" s="18">
        <f>ROUND(E123*G123,2)</f>
        <v>0</v>
      </c>
      <c r="J123" s="18">
        <f>ROUND(E123*G123,2)</f>
        <v>0</v>
      </c>
      <c r="K123" s="19">
        <v>2.9999999999999997E-4</v>
      </c>
      <c r="L123" s="19">
        <f>E123*K123</f>
        <v>6.3035999999999995E-3</v>
      </c>
      <c r="N123" s="16">
        <f>E123*M123</f>
        <v>0</v>
      </c>
      <c r="P123" s="17" t="s">
        <v>84</v>
      </c>
      <c r="V123" s="20" t="s">
        <v>65</v>
      </c>
      <c r="X123" s="14" t="s">
        <v>383</v>
      </c>
      <c r="Y123" s="14" t="s">
        <v>383</v>
      </c>
      <c r="Z123" s="17" t="s">
        <v>385</v>
      </c>
      <c r="AA123" s="14" t="s">
        <v>84</v>
      </c>
      <c r="AJ123" s="4" t="s">
        <v>369</v>
      </c>
      <c r="AK123" s="4" t="s">
        <v>88</v>
      </c>
    </row>
    <row r="124" spans="1:37" ht="25.5">
      <c r="A124" s="12">
        <v>90</v>
      </c>
      <c r="B124" s="13" t="s">
        <v>361</v>
      </c>
      <c r="C124" s="14" t="s">
        <v>389</v>
      </c>
      <c r="D124" s="15" t="s">
        <v>390</v>
      </c>
      <c r="E124" s="16">
        <v>14.6</v>
      </c>
      <c r="F124" s="17" t="s">
        <v>236</v>
      </c>
      <c r="H124" s="18">
        <f>ROUND(E124*G124,2)</f>
        <v>0</v>
      </c>
      <c r="J124" s="18">
        <f>ROUND(E124*G124,2)</f>
        <v>0</v>
      </c>
      <c r="K124" s="19">
        <v>1.0000000000000001E-5</v>
      </c>
      <c r="L124" s="19">
        <f>E124*K124</f>
        <v>1.46E-4</v>
      </c>
      <c r="N124" s="16">
        <f>E124*M124</f>
        <v>0</v>
      </c>
      <c r="P124" s="17" t="s">
        <v>84</v>
      </c>
      <c r="V124" s="20" t="s">
        <v>364</v>
      </c>
      <c r="X124" s="14" t="s">
        <v>391</v>
      </c>
      <c r="Y124" s="14" t="s">
        <v>389</v>
      </c>
      <c r="Z124" s="17" t="s">
        <v>373</v>
      </c>
      <c r="AJ124" s="4" t="s">
        <v>366</v>
      </c>
      <c r="AK124" s="4" t="s">
        <v>88</v>
      </c>
    </row>
    <row r="125" spans="1:37" ht="25.5">
      <c r="A125" s="12">
        <v>91</v>
      </c>
      <c r="B125" s="13" t="s">
        <v>361</v>
      </c>
      <c r="C125" s="14" t="s">
        <v>392</v>
      </c>
      <c r="D125" s="15" t="s">
        <v>393</v>
      </c>
      <c r="E125" s="16">
        <v>32.119999999999997</v>
      </c>
      <c r="F125" s="17" t="s">
        <v>136</v>
      </c>
      <c r="H125" s="18">
        <f>ROUND(E125*G125,2)</f>
        <v>0</v>
      </c>
      <c r="J125" s="18">
        <f>ROUND(E125*G125,2)</f>
        <v>0</v>
      </c>
      <c r="K125" s="19">
        <v>1.7000000000000001E-4</v>
      </c>
      <c r="L125" s="19">
        <f>E125*K125</f>
        <v>5.4603999999999998E-3</v>
      </c>
      <c r="N125" s="16">
        <f>E125*M125</f>
        <v>0</v>
      </c>
      <c r="P125" s="17" t="s">
        <v>84</v>
      </c>
      <c r="V125" s="20" t="s">
        <v>364</v>
      </c>
      <c r="X125" s="14" t="s">
        <v>394</v>
      </c>
      <c r="Y125" s="14" t="s">
        <v>392</v>
      </c>
      <c r="Z125" s="17" t="s">
        <v>373</v>
      </c>
      <c r="AJ125" s="4" t="s">
        <v>366</v>
      </c>
      <c r="AK125" s="4" t="s">
        <v>88</v>
      </c>
    </row>
    <row r="126" spans="1:37">
      <c r="A126" s="12">
        <v>92</v>
      </c>
      <c r="B126" s="13" t="s">
        <v>183</v>
      </c>
      <c r="C126" s="14" t="s">
        <v>383</v>
      </c>
      <c r="D126" s="15" t="s">
        <v>384</v>
      </c>
      <c r="E126" s="16">
        <v>38.543999999999997</v>
      </c>
      <c r="F126" s="17" t="s">
        <v>136</v>
      </c>
      <c r="I126" s="18">
        <f>ROUND(E126*G126,2)</f>
        <v>0</v>
      </c>
      <c r="J126" s="18">
        <f>ROUND(E126*G126,2)</f>
        <v>0</v>
      </c>
      <c r="K126" s="19">
        <v>2.9999999999999997E-4</v>
      </c>
      <c r="L126" s="19">
        <f>E126*K126</f>
        <v>1.1563199999999997E-2</v>
      </c>
      <c r="N126" s="16">
        <f>E126*M126</f>
        <v>0</v>
      </c>
      <c r="P126" s="17" t="s">
        <v>84</v>
      </c>
      <c r="V126" s="20" t="s">
        <v>65</v>
      </c>
      <c r="X126" s="14" t="s">
        <v>383</v>
      </c>
      <c r="Y126" s="14" t="s">
        <v>383</v>
      </c>
      <c r="Z126" s="17" t="s">
        <v>385</v>
      </c>
      <c r="AA126" s="14" t="s">
        <v>84</v>
      </c>
      <c r="AJ126" s="4" t="s">
        <v>369</v>
      </c>
      <c r="AK126" s="4" t="s">
        <v>88</v>
      </c>
    </row>
    <row r="127" spans="1:37" ht="25.5">
      <c r="A127" s="12">
        <v>93</v>
      </c>
      <c r="B127" s="13" t="s">
        <v>361</v>
      </c>
      <c r="C127" s="14" t="s">
        <v>395</v>
      </c>
      <c r="D127" s="15" t="s">
        <v>396</v>
      </c>
      <c r="E127" s="16">
        <v>32.119999999999997</v>
      </c>
      <c r="F127" s="17" t="s">
        <v>136</v>
      </c>
      <c r="H127" s="18">
        <f>ROUND(E127*G127,2)</f>
        <v>0</v>
      </c>
      <c r="J127" s="18">
        <f>ROUND(E127*G127,2)</f>
        <v>0</v>
      </c>
      <c r="K127" s="19">
        <v>2.0000000000000001E-4</v>
      </c>
      <c r="L127" s="19">
        <f>E127*K127</f>
        <v>6.424E-3</v>
      </c>
      <c r="N127" s="16">
        <f>E127*M127</f>
        <v>0</v>
      </c>
      <c r="P127" s="17" t="s">
        <v>84</v>
      </c>
      <c r="V127" s="20" t="s">
        <v>364</v>
      </c>
      <c r="X127" s="14" t="s">
        <v>397</v>
      </c>
      <c r="Y127" s="14" t="s">
        <v>395</v>
      </c>
      <c r="Z127" s="17" t="s">
        <v>373</v>
      </c>
      <c r="AJ127" s="4" t="s">
        <v>366</v>
      </c>
      <c r="AK127" s="4" t="s">
        <v>88</v>
      </c>
    </row>
    <row r="128" spans="1:37">
      <c r="A128" s="12">
        <v>94</v>
      </c>
      <c r="B128" s="13" t="s">
        <v>183</v>
      </c>
      <c r="C128" s="14" t="s">
        <v>383</v>
      </c>
      <c r="D128" s="15" t="s">
        <v>384</v>
      </c>
      <c r="E128" s="16">
        <v>38.543999999999997</v>
      </c>
      <c r="F128" s="17" t="s">
        <v>136</v>
      </c>
      <c r="I128" s="18">
        <f>ROUND(E128*G128,2)</f>
        <v>0</v>
      </c>
      <c r="J128" s="18">
        <f>ROUND(E128*G128,2)</f>
        <v>0</v>
      </c>
      <c r="K128" s="19">
        <v>2.9999999999999997E-4</v>
      </c>
      <c r="L128" s="19">
        <f>E128*K128</f>
        <v>1.1563199999999997E-2</v>
      </c>
      <c r="N128" s="16">
        <f>E128*M128</f>
        <v>0</v>
      </c>
      <c r="P128" s="17" t="s">
        <v>84</v>
      </c>
      <c r="V128" s="20" t="s">
        <v>65</v>
      </c>
      <c r="X128" s="14" t="s">
        <v>383</v>
      </c>
      <c r="Y128" s="14" t="s">
        <v>383</v>
      </c>
      <c r="Z128" s="17" t="s">
        <v>385</v>
      </c>
      <c r="AA128" s="14" t="s">
        <v>84</v>
      </c>
      <c r="AJ128" s="4" t="s">
        <v>369</v>
      </c>
      <c r="AK128" s="4" t="s">
        <v>88</v>
      </c>
    </row>
    <row r="129" spans="1:37" ht="25.5">
      <c r="A129" s="12">
        <v>95</v>
      </c>
      <c r="B129" s="13" t="s">
        <v>361</v>
      </c>
      <c r="C129" s="14" t="s">
        <v>398</v>
      </c>
      <c r="D129" s="15" t="s">
        <v>399</v>
      </c>
      <c r="E129" s="16">
        <v>0.192</v>
      </c>
      <c r="F129" s="17" t="s">
        <v>143</v>
      </c>
      <c r="H129" s="18">
        <f>ROUND(E129*G129,2)</f>
        <v>0</v>
      </c>
      <c r="J129" s="18">
        <f>ROUND(E129*G129,2)</f>
        <v>0</v>
      </c>
      <c r="L129" s="19">
        <f>E129*K129</f>
        <v>0</v>
      </c>
      <c r="N129" s="16">
        <f>E129*M129</f>
        <v>0</v>
      </c>
      <c r="P129" s="17" t="s">
        <v>84</v>
      </c>
      <c r="V129" s="20" t="s">
        <v>364</v>
      </c>
      <c r="X129" s="14" t="s">
        <v>400</v>
      </c>
      <c r="Y129" s="14" t="s">
        <v>398</v>
      </c>
      <c r="Z129" s="17" t="s">
        <v>373</v>
      </c>
      <c r="AJ129" s="4" t="s">
        <v>366</v>
      </c>
      <c r="AK129" s="4" t="s">
        <v>88</v>
      </c>
    </row>
    <row r="130" spans="1:37">
      <c r="D130" s="53" t="s">
        <v>401</v>
      </c>
      <c r="E130" s="54">
        <f>J130</f>
        <v>0</v>
      </c>
      <c r="H130" s="54">
        <f>SUM(H112:H129)</f>
        <v>0</v>
      </c>
      <c r="I130" s="54">
        <f>SUM(I112:I129)</f>
        <v>0</v>
      </c>
      <c r="J130" s="54">
        <f>SUM(J112:J129)</f>
        <v>0</v>
      </c>
      <c r="L130" s="55">
        <f>SUM(L112:L129)</f>
        <v>0.19191285999999999</v>
      </c>
      <c r="N130" s="56">
        <f>SUM(N112:N129)</f>
        <v>0</v>
      </c>
      <c r="W130" s="21">
        <f>SUM(W112:W129)</f>
        <v>0</v>
      </c>
    </row>
    <row r="132" spans="1:37">
      <c r="B132" s="14" t="s">
        <v>402</v>
      </c>
    </row>
    <row r="133" spans="1:37">
      <c r="A133" s="12">
        <v>96</v>
      </c>
      <c r="B133" s="13" t="s">
        <v>403</v>
      </c>
      <c r="C133" s="14" t="s">
        <v>404</v>
      </c>
      <c r="D133" s="15" t="s">
        <v>405</v>
      </c>
      <c r="E133" s="16">
        <v>3.78</v>
      </c>
      <c r="F133" s="17" t="s">
        <v>136</v>
      </c>
      <c r="H133" s="18">
        <f>ROUND(E133*G133,2)</f>
        <v>0</v>
      </c>
      <c r="J133" s="18">
        <f>ROUND(E133*G133,2)</f>
        <v>0</v>
      </c>
      <c r="K133" s="19">
        <v>3.0000000000000001E-5</v>
      </c>
      <c r="L133" s="19">
        <f>E133*K133</f>
        <v>1.1339999999999999E-4</v>
      </c>
      <c r="N133" s="16">
        <f>E133*M133</f>
        <v>0</v>
      </c>
      <c r="P133" s="17" t="s">
        <v>84</v>
      </c>
      <c r="V133" s="20" t="s">
        <v>364</v>
      </c>
      <c r="X133" s="14" t="s">
        <v>406</v>
      </c>
      <c r="Y133" s="14" t="s">
        <v>404</v>
      </c>
      <c r="Z133" s="17" t="s">
        <v>407</v>
      </c>
      <c r="AJ133" s="4" t="s">
        <v>366</v>
      </c>
      <c r="AK133" s="4" t="s">
        <v>88</v>
      </c>
    </row>
    <row r="134" spans="1:37">
      <c r="A134" s="12">
        <v>97</v>
      </c>
      <c r="B134" s="13" t="s">
        <v>183</v>
      </c>
      <c r="C134" s="14" t="s">
        <v>408</v>
      </c>
      <c r="D134" s="15" t="s">
        <v>409</v>
      </c>
      <c r="E134" s="16">
        <v>3.9689999999999999</v>
      </c>
      <c r="F134" s="17" t="s">
        <v>136</v>
      </c>
      <c r="I134" s="18">
        <f>ROUND(E134*G134,2)</f>
        <v>0</v>
      </c>
      <c r="J134" s="18">
        <f>ROUND(E134*G134,2)</f>
        <v>0</v>
      </c>
      <c r="L134" s="19">
        <f>E134*K134</f>
        <v>0</v>
      </c>
      <c r="N134" s="16">
        <f>E134*M134</f>
        <v>0</v>
      </c>
      <c r="P134" s="17" t="s">
        <v>84</v>
      </c>
      <c r="V134" s="20" t="s">
        <v>65</v>
      </c>
      <c r="X134" s="14" t="s">
        <v>408</v>
      </c>
      <c r="Y134" s="14" t="s">
        <v>408</v>
      </c>
      <c r="Z134" s="17" t="s">
        <v>129</v>
      </c>
      <c r="AA134" s="14" t="s">
        <v>84</v>
      </c>
      <c r="AJ134" s="4" t="s">
        <v>369</v>
      </c>
      <c r="AK134" s="4" t="s">
        <v>88</v>
      </c>
    </row>
    <row r="135" spans="1:37" ht="25.5">
      <c r="A135" s="12">
        <v>98</v>
      </c>
      <c r="B135" s="13" t="s">
        <v>403</v>
      </c>
      <c r="C135" s="14" t="s">
        <v>410</v>
      </c>
      <c r="D135" s="15" t="s">
        <v>411</v>
      </c>
      <c r="E135" s="16">
        <v>3.78</v>
      </c>
      <c r="F135" s="17" t="s">
        <v>136</v>
      </c>
      <c r="H135" s="18">
        <f>ROUND(E135*G135,2)</f>
        <v>0</v>
      </c>
      <c r="J135" s="18">
        <f>ROUND(E135*G135,2)</f>
        <v>0</v>
      </c>
      <c r="K135" s="19">
        <v>4.0999999999999999E-4</v>
      </c>
      <c r="L135" s="19">
        <f>E135*K135</f>
        <v>1.5497999999999998E-3</v>
      </c>
      <c r="N135" s="16">
        <f>E135*M135</f>
        <v>0</v>
      </c>
      <c r="P135" s="17" t="s">
        <v>84</v>
      </c>
      <c r="V135" s="20" t="s">
        <v>364</v>
      </c>
      <c r="X135" s="14" t="s">
        <v>412</v>
      </c>
      <c r="Y135" s="14" t="s">
        <v>410</v>
      </c>
      <c r="Z135" s="17" t="s">
        <v>129</v>
      </c>
      <c r="AJ135" s="4" t="s">
        <v>366</v>
      </c>
      <c r="AK135" s="4" t="s">
        <v>88</v>
      </c>
    </row>
    <row r="136" spans="1:37" ht="25.5">
      <c r="A136" s="12">
        <v>99</v>
      </c>
      <c r="B136" s="13" t="s">
        <v>403</v>
      </c>
      <c r="C136" s="14" t="s">
        <v>413</v>
      </c>
      <c r="D136" s="15" t="s">
        <v>414</v>
      </c>
      <c r="E136" s="16">
        <v>5</v>
      </c>
      <c r="F136" s="17" t="s">
        <v>236</v>
      </c>
      <c r="H136" s="18">
        <f>ROUND(E136*G136,2)</f>
        <v>0</v>
      </c>
      <c r="J136" s="18">
        <f>ROUND(E136*G136,2)</f>
        <v>0</v>
      </c>
      <c r="K136" s="19">
        <v>4.0000000000000003E-5</v>
      </c>
      <c r="L136" s="19">
        <f>E136*K136</f>
        <v>2.0000000000000001E-4</v>
      </c>
      <c r="N136" s="16">
        <f>E136*M136</f>
        <v>0</v>
      </c>
      <c r="P136" s="17" t="s">
        <v>84</v>
      </c>
      <c r="V136" s="20" t="s">
        <v>364</v>
      </c>
      <c r="X136" s="14" t="s">
        <v>415</v>
      </c>
      <c r="Y136" s="14" t="s">
        <v>413</v>
      </c>
      <c r="Z136" s="17" t="s">
        <v>407</v>
      </c>
      <c r="AJ136" s="4" t="s">
        <v>366</v>
      </c>
      <c r="AK136" s="4" t="s">
        <v>88</v>
      </c>
    </row>
    <row r="137" spans="1:37" ht="25.5">
      <c r="A137" s="12">
        <v>100</v>
      </c>
      <c r="B137" s="13" t="s">
        <v>403</v>
      </c>
      <c r="C137" s="14" t="s">
        <v>416</v>
      </c>
      <c r="D137" s="15" t="s">
        <v>417</v>
      </c>
      <c r="E137" s="16">
        <v>2E-3</v>
      </c>
      <c r="F137" s="17" t="s">
        <v>143</v>
      </c>
      <c r="H137" s="18">
        <f>ROUND(E137*G137,2)</f>
        <v>0</v>
      </c>
      <c r="J137" s="18">
        <f>ROUND(E137*G137,2)</f>
        <v>0</v>
      </c>
      <c r="L137" s="19">
        <f>E137*K137</f>
        <v>0</v>
      </c>
      <c r="N137" s="16">
        <f>E137*M137</f>
        <v>0</v>
      </c>
      <c r="P137" s="17" t="s">
        <v>84</v>
      </c>
      <c r="V137" s="20" t="s">
        <v>364</v>
      </c>
      <c r="X137" s="14" t="s">
        <v>418</v>
      </c>
      <c r="Y137" s="14" t="s">
        <v>416</v>
      </c>
      <c r="Z137" s="17" t="s">
        <v>407</v>
      </c>
      <c r="AJ137" s="4" t="s">
        <v>366</v>
      </c>
      <c r="AK137" s="4" t="s">
        <v>88</v>
      </c>
    </row>
    <row r="138" spans="1:37">
      <c r="D138" s="53" t="s">
        <v>419</v>
      </c>
      <c r="E138" s="54">
        <f>J138</f>
        <v>0</v>
      </c>
      <c r="H138" s="54">
        <f>SUM(H132:H137)</f>
        <v>0</v>
      </c>
      <c r="I138" s="54">
        <f>SUM(I132:I137)</f>
        <v>0</v>
      </c>
      <c r="J138" s="54">
        <f>SUM(J132:J137)</f>
        <v>0</v>
      </c>
      <c r="L138" s="55">
        <f>SUM(L132:L137)</f>
        <v>1.8632E-3</v>
      </c>
      <c r="N138" s="56">
        <f>SUM(N132:N137)</f>
        <v>0</v>
      </c>
      <c r="W138" s="21">
        <f>SUM(W132:W137)</f>
        <v>0</v>
      </c>
    </row>
    <row r="140" spans="1:37">
      <c r="B140" s="14" t="s">
        <v>420</v>
      </c>
    </row>
    <row r="141" spans="1:37" ht="25.5">
      <c r="A141" s="12">
        <v>101</v>
      </c>
      <c r="B141" s="13" t="s">
        <v>421</v>
      </c>
      <c r="C141" s="14" t="s">
        <v>422</v>
      </c>
      <c r="D141" s="15" t="s">
        <v>423</v>
      </c>
      <c r="E141" s="16">
        <v>14</v>
      </c>
      <c r="F141" s="17" t="s">
        <v>236</v>
      </c>
      <c r="H141" s="18">
        <f>ROUND(E141*G141,2)</f>
        <v>0</v>
      </c>
      <c r="J141" s="18">
        <f>ROUND(E141*G141,2)</f>
        <v>0</v>
      </c>
      <c r="K141" s="19">
        <v>1.8600000000000001E-3</v>
      </c>
      <c r="L141" s="19">
        <f>E141*K141</f>
        <v>2.6040000000000001E-2</v>
      </c>
      <c r="N141" s="16">
        <f>E141*M141</f>
        <v>0</v>
      </c>
      <c r="P141" s="17" t="s">
        <v>84</v>
      </c>
      <c r="V141" s="20" t="s">
        <v>364</v>
      </c>
      <c r="X141" s="14" t="s">
        <v>424</v>
      </c>
      <c r="Y141" s="14" t="s">
        <v>422</v>
      </c>
      <c r="Z141" s="17" t="s">
        <v>425</v>
      </c>
      <c r="AJ141" s="4" t="s">
        <v>366</v>
      </c>
      <c r="AK141" s="4" t="s">
        <v>88</v>
      </c>
    </row>
    <row r="142" spans="1:37">
      <c r="A142" s="12">
        <v>102</v>
      </c>
      <c r="B142" s="13" t="s">
        <v>421</v>
      </c>
      <c r="C142" s="14" t="s">
        <v>426</v>
      </c>
      <c r="D142" s="15" t="s">
        <v>427</v>
      </c>
      <c r="E142" s="16">
        <v>2</v>
      </c>
      <c r="F142" s="17" t="s">
        <v>83</v>
      </c>
      <c r="H142" s="18">
        <f>ROUND(E142*G142,2)</f>
        <v>0</v>
      </c>
      <c r="J142" s="18">
        <f>ROUND(E142*G142,2)</f>
        <v>0</v>
      </c>
      <c r="L142" s="19">
        <f>E142*K142</f>
        <v>0</v>
      </c>
      <c r="N142" s="16">
        <f>E142*M142</f>
        <v>0</v>
      </c>
      <c r="P142" s="17" t="s">
        <v>84</v>
      </c>
      <c r="V142" s="20" t="s">
        <v>364</v>
      </c>
      <c r="X142" s="14" t="s">
        <v>428</v>
      </c>
      <c r="Y142" s="14" t="s">
        <v>426</v>
      </c>
      <c r="Z142" s="17" t="s">
        <v>425</v>
      </c>
      <c r="AJ142" s="4" t="s">
        <v>366</v>
      </c>
      <c r="AK142" s="4" t="s">
        <v>88</v>
      </c>
    </row>
    <row r="143" spans="1:37">
      <c r="A143" s="12">
        <v>103</v>
      </c>
      <c r="B143" s="13" t="s">
        <v>421</v>
      </c>
      <c r="C143" s="14" t="s">
        <v>429</v>
      </c>
      <c r="D143" s="15" t="s">
        <v>430</v>
      </c>
      <c r="E143" s="16">
        <v>6</v>
      </c>
      <c r="F143" s="17" t="s">
        <v>236</v>
      </c>
      <c r="H143" s="18">
        <f>ROUND(E143*G143,2)</f>
        <v>0</v>
      </c>
      <c r="J143" s="18">
        <f>ROUND(E143*G143,2)</f>
        <v>0</v>
      </c>
      <c r="K143" s="19">
        <v>5.0000000000000002E-5</v>
      </c>
      <c r="L143" s="19">
        <f>E143*K143</f>
        <v>3.0000000000000003E-4</v>
      </c>
      <c r="M143" s="16">
        <v>2E-3</v>
      </c>
      <c r="N143" s="16">
        <f>E143*M143</f>
        <v>1.2E-2</v>
      </c>
      <c r="P143" s="17" t="s">
        <v>84</v>
      </c>
      <c r="V143" s="20" t="s">
        <v>364</v>
      </c>
      <c r="X143" s="14" t="s">
        <v>431</v>
      </c>
      <c r="Y143" s="14" t="s">
        <v>429</v>
      </c>
      <c r="Z143" s="17" t="s">
        <v>425</v>
      </c>
      <c r="AJ143" s="4" t="s">
        <v>366</v>
      </c>
      <c r="AK143" s="4" t="s">
        <v>88</v>
      </c>
    </row>
    <row r="144" spans="1:37">
      <c r="A144" s="12">
        <v>104</v>
      </c>
      <c r="B144" s="13" t="s">
        <v>421</v>
      </c>
      <c r="C144" s="14" t="s">
        <v>432</v>
      </c>
      <c r="D144" s="15" t="s">
        <v>433</v>
      </c>
      <c r="E144" s="16">
        <v>1</v>
      </c>
      <c r="F144" s="17" t="s">
        <v>434</v>
      </c>
      <c r="H144" s="18">
        <f>ROUND(E144*G144,2)</f>
        <v>0</v>
      </c>
      <c r="J144" s="18">
        <f>ROUND(E144*G144,2)</f>
        <v>0</v>
      </c>
      <c r="L144" s="19">
        <f>E144*K144</f>
        <v>0</v>
      </c>
      <c r="N144" s="16">
        <f>E144*M144</f>
        <v>0</v>
      </c>
      <c r="P144" s="17" t="s">
        <v>84</v>
      </c>
      <c r="V144" s="20" t="s">
        <v>364</v>
      </c>
      <c r="X144" s="14" t="s">
        <v>435</v>
      </c>
      <c r="Y144" s="14" t="s">
        <v>432</v>
      </c>
      <c r="Z144" s="17" t="s">
        <v>425</v>
      </c>
      <c r="AJ144" s="4" t="s">
        <v>366</v>
      </c>
      <c r="AK144" s="4" t="s">
        <v>88</v>
      </c>
    </row>
    <row r="145" spans="1:37" ht="25.5">
      <c r="A145" s="12">
        <v>105</v>
      </c>
      <c r="B145" s="13" t="s">
        <v>421</v>
      </c>
      <c r="C145" s="14" t="s">
        <v>436</v>
      </c>
      <c r="D145" s="15" t="s">
        <v>437</v>
      </c>
      <c r="E145" s="16">
        <v>2.5999999999999999E-2</v>
      </c>
      <c r="F145" s="17" t="s">
        <v>143</v>
      </c>
      <c r="H145" s="18">
        <f>ROUND(E145*G145,2)</f>
        <v>0</v>
      </c>
      <c r="J145" s="18">
        <f>ROUND(E145*G145,2)</f>
        <v>0</v>
      </c>
      <c r="L145" s="19">
        <f>E145*K145</f>
        <v>0</v>
      </c>
      <c r="N145" s="16">
        <f>E145*M145</f>
        <v>0</v>
      </c>
      <c r="P145" s="17" t="s">
        <v>84</v>
      </c>
      <c r="V145" s="20" t="s">
        <v>364</v>
      </c>
      <c r="X145" s="14" t="s">
        <v>438</v>
      </c>
      <c r="Y145" s="14" t="s">
        <v>436</v>
      </c>
      <c r="Z145" s="17" t="s">
        <v>425</v>
      </c>
      <c r="AJ145" s="4" t="s">
        <v>366</v>
      </c>
      <c r="AK145" s="4" t="s">
        <v>88</v>
      </c>
    </row>
    <row r="146" spans="1:37">
      <c r="D146" s="53" t="s">
        <v>439</v>
      </c>
      <c r="E146" s="54">
        <f>J146</f>
        <v>0</v>
      </c>
      <c r="H146" s="54">
        <f>SUM(H140:H145)</f>
        <v>0</v>
      </c>
      <c r="I146" s="54">
        <f>SUM(I140:I145)</f>
        <v>0</v>
      </c>
      <c r="J146" s="54">
        <f>SUM(J140:J145)</f>
        <v>0</v>
      </c>
      <c r="L146" s="55">
        <f>SUM(L140:L145)</f>
        <v>2.6340000000000002E-2</v>
      </c>
      <c r="N146" s="56">
        <f>SUM(N140:N145)</f>
        <v>1.2E-2</v>
      </c>
      <c r="W146" s="21">
        <f>SUM(W140:W145)</f>
        <v>0</v>
      </c>
    </row>
    <row r="148" spans="1:37">
      <c r="B148" s="14" t="s">
        <v>440</v>
      </c>
    </row>
    <row r="149" spans="1:37" ht="25.5">
      <c r="A149" s="12">
        <v>106</v>
      </c>
      <c r="B149" s="13" t="s">
        <v>421</v>
      </c>
      <c r="C149" s="14" t="s">
        <v>441</v>
      </c>
      <c r="D149" s="15" t="s">
        <v>442</v>
      </c>
      <c r="E149" s="16">
        <v>1</v>
      </c>
      <c r="F149" s="17" t="s">
        <v>83</v>
      </c>
      <c r="H149" s="18">
        <f>ROUND(E149*G149,2)</f>
        <v>0</v>
      </c>
      <c r="J149" s="18">
        <f>ROUND(E149*G149,2)</f>
        <v>0</v>
      </c>
      <c r="K149" s="19">
        <v>1E-4</v>
      </c>
      <c r="L149" s="19">
        <f>E149*K149</f>
        <v>1E-4</v>
      </c>
      <c r="M149" s="16">
        <v>2.4E-2</v>
      </c>
      <c r="N149" s="16">
        <f>E149*M149</f>
        <v>2.4E-2</v>
      </c>
      <c r="P149" s="17" t="s">
        <v>84</v>
      </c>
      <c r="V149" s="20" t="s">
        <v>364</v>
      </c>
      <c r="X149" s="14" t="s">
        <v>443</v>
      </c>
      <c r="Y149" s="14" t="s">
        <v>441</v>
      </c>
      <c r="Z149" s="17" t="s">
        <v>425</v>
      </c>
      <c r="AJ149" s="4" t="s">
        <v>366</v>
      </c>
      <c r="AK149" s="4" t="s">
        <v>88</v>
      </c>
    </row>
    <row r="150" spans="1:37" ht="25.5">
      <c r="A150" s="12">
        <v>107</v>
      </c>
      <c r="B150" s="13" t="s">
        <v>421</v>
      </c>
      <c r="C150" s="14" t="s">
        <v>444</v>
      </c>
      <c r="D150" s="15" t="s">
        <v>445</v>
      </c>
      <c r="E150" s="16">
        <v>1</v>
      </c>
      <c r="F150" s="17" t="s">
        <v>83</v>
      </c>
      <c r="H150" s="18">
        <f>ROUND(E150*G150,2)</f>
        <v>0</v>
      </c>
      <c r="J150" s="18">
        <f>ROUND(E150*G150,2)</f>
        <v>0</v>
      </c>
      <c r="K150" s="19">
        <v>2.0000000000000002E-5</v>
      </c>
      <c r="L150" s="19">
        <f>E150*K150</f>
        <v>2.0000000000000002E-5</v>
      </c>
      <c r="N150" s="16">
        <f>E150*M150</f>
        <v>0</v>
      </c>
      <c r="P150" s="17" t="s">
        <v>84</v>
      </c>
      <c r="V150" s="20" t="s">
        <v>364</v>
      </c>
      <c r="X150" s="14" t="s">
        <v>446</v>
      </c>
      <c r="Y150" s="14" t="s">
        <v>444</v>
      </c>
      <c r="Z150" s="17" t="s">
        <v>129</v>
      </c>
      <c r="AJ150" s="4" t="s">
        <v>366</v>
      </c>
      <c r="AK150" s="4" t="s">
        <v>88</v>
      </c>
    </row>
    <row r="151" spans="1:37" ht="25.5">
      <c r="A151" s="12">
        <v>108</v>
      </c>
      <c r="B151" s="13" t="s">
        <v>421</v>
      </c>
      <c r="C151" s="14" t="s">
        <v>447</v>
      </c>
      <c r="D151" s="15" t="s">
        <v>448</v>
      </c>
      <c r="F151" s="17" t="s">
        <v>143</v>
      </c>
      <c r="H151" s="18">
        <f>ROUND(E151*G151,2)</f>
        <v>0</v>
      </c>
      <c r="J151" s="18">
        <f>ROUND(E151*G151,2)</f>
        <v>0</v>
      </c>
      <c r="L151" s="19">
        <f>E151*K151</f>
        <v>0</v>
      </c>
      <c r="N151" s="16">
        <f>E151*M151</f>
        <v>0</v>
      </c>
      <c r="P151" s="17" t="s">
        <v>84</v>
      </c>
      <c r="V151" s="20" t="s">
        <v>364</v>
      </c>
      <c r="X151" s="14" t="s">
        <v>449</v>
      </c>
      <c r="Y151" s="14" t="s">
        <v>447</v>
      </c>
      <c r="Z151" s="17" t="s">
        <v>425</v>
      </c>
      <c r="AJ151" s="4" t="s">
        <v>366</v>
      </c>
      <c r="AK151" s="4" t="s">
        <v>88</v>
      </c>
    </row>
    <row r="152" spans="1:37">
      <c r="D152" s="53" t="s">
        <v>450</v>
      </c>
      <c r="E152" s="54">
        <f>J152</f>
        <v>0</v>
      </c>
      <c r="H152" s="54">
        <f>SUM(H148:H151)</f>
        <v>0</v>
      </c>
      <c r="I152" s="54">
        <f>SUM(I148:I151)</f>
        <v>0</v>
      </c>
      <c r="J152" s="54">
        <f>SUM(J148:J151)</f>
        <v>0</v>
      </c>
      <c r="L152" s="55">
        <f>SUM(L148:L151)</f>
        <v>1.2E-4</v>
      </c>
      <c r="N152" s="56">
        <f>SUM(N148:N151)</f>
        <v>2.4E-2</v>
      </c>
      <c r="W152" s="21">
        <f>SUM(W148:W151)</f>
        <v>0</v>
      </c>
    </row>
    <row r="154" spans="1:37">
      <c r="B154" s="14" t="s">
        <v>451</v>
      </c>
    </row>
    <row r="155" spans="1:37">
      <c r="A155" s="12">
        <v>109</v>
      </c>
      <c r="B155" s="13" t="s">
        <v>452</v>
      </c>
      <c r="C155" s="14" t="s">
        <v>453</v>
      </c>
      <c r="D155" s="15" t="s">
        <v>454</v>
      </c>
      <c r="E155" s="16">
        <v>47.36</v>
      </c>
      <c r="F155" s="17" t="s">
        <v>136</v>
      </c>
      <c r="H155" s="18">
        <f>ROUND(E155*G155,2)</f>
        <v>0</v>
      </c>
      <c r="J155" s="18">
        <f>ROUND(E155*G155,2)</f>
        <v>0</v>
      </c>
      <c r="K155" s="19">
        <v>1.66E-2</v>
      </c>
      <c r="L155" s="19">
        <f>E155*K155</f>
        <v>0.78617599999999999</v>
      </c>
      <c r="N155" s="16">
        <f>E155*M155</f>
        <v>0</v>
      </c>
      <c r="P155" s="17" t="s">
        <v>84</v>
      </c>
      <c r="V155" s="20" t="s">
        <v>364</v>
      </c>
      <c r="X155" s="14" t="s">
        <v>455</v>
      </c>
      <c r="Y155" s="14" t="s">
        <v>453</v>
      </c>
      <c r="Z155" s="17" t="s">
        <v>212</v>
      </c>
      <c r="AJ155" s="4" t="s">
        <v>366</v>
      </c>
      <c r="AK155" s="4" t="s">
        <v>88</v>
      </c>
    </row>
    <row r="156" spans="1:37" ht="25.5">
      <c r="A156" s="12">
        <v>110</v>
      </c>
      <c r="B156" s="13" t="s">
        <v>452</v>
      </c>
      <c r="C156" s="14" t="s">
        <v>456</v>
      </c>
      <c r="D156" s="15" t="s">
        <v>457</v>
      </c>
      <c r="E156" s="16">
        <v>66.36</v>
      </c>
      <c r="F156" s="17" t="s">
        <v>136</v>
      </c>
      <c r="H156" s="18">
        <f>ROUND(E156*G156,2)</f>
        <v>0</v>
      </c>
      <c r="J156" s="18">
        <f>ROUND(E156*G156,2)</f>
        <v>0</v>
      </c>
      <c r="K156" s="19">
        <v>2.8309999999999998E-2</v>
      </c>
      <c r="L156" s="19">
        <f>E156*K156</f>
        <v>1.8786516</v>
      </c>
      <c r="N156" s="16">
        <f>E156*M156</f>
        <v>0</v>
      </c>
      <c r="P156" s="17" t="s">
        <v>84</v>
      </c>
      <c r="V156" s="20" t="s">
        <v>364</v>
      </c>
      <c r="X156" s="14" t="s">
        <v>458</v>
      </c>
      <c r="Y156" s="14" t="s">
        <v>456</v>
      </c>
      <c r="Z156" s="17" t="s">
        <v>212</v>
      </c>
      <c r="AJ156" s="4" t="s">
        <v>366</v>
      </c>
      <c r="AK156" s="4" t="s">
        <v>88</v>
      </c>
    </row>
    <row r="157" spans="1:37" ht="25.5">
      <c r="A157" s="12">
        <v>111</v>
      </c>
      <c r="B157" s="13" t="s">
        <v>452</v>
      </c>
      <c r="C157" s="14" t="s">
        <v>459</v>
      </c>
      <c r="D157" s="15" t="s">
        <v>460</v>
      </c>
      <c r="E157" s="16">
        <v>18</v>
      </c>
      <c r="F157" s="17" t="s">
        <v>136</v>
      </c>
      <c r="H157" s="18">
        <f>ROUND(E157*G157,2)</f>
        <v>0</v>
      </c>
      <c r="J157" s="18">
        <f>ROUND(E157*G157,2)</f>
        <v>0</v>
      </c>
      <c r="K157" s="19">
        <v>3.576E-2</v>
      </c>
      <c r="L157" s="19">
        <f>E157*K157</f>
        <v>0.64368000000000003</v>
      </c>
      <c r="N157" s="16">
        <f>E157*M157</f>
        <v>0</v>
      </c>
      <c r="P157" s="17" t="s">
        <v>84</v>
      </c>
      <c r="V157" s="20" t="s">
        <v>364</v>
      </c>
      <c r="X157" s="14" t="s">
        <v>461</v>
      </c>
      <c r="Y157" s="14" t="s">
        <v>459</v>
      </c>
      <c r="Z157" s="17" t="s">
        <v>212</v>
      </c>
      <c r="AJ157" s="4" t="s">
        <v>366</v>
      </c>
      <c r="AK157" s="4" t="s">
        <v>88</v>
      </c>
    </row>
    <row r="158" spans="1:37" ht="25.5">
      <c r="A158" s="12">
        <v>112</v>
      </c>
      <c r="B158" s="13" t="s">
        <v>452</v>
      </c>
      <c r="C158" s="14" t="s">
        <v>462</v>
      </c>
      <c r="D158" s="15" t="s">
        <v>463</v>
      </c>
      <c r="E158" s="16">
        <v>3.3090000000000002</v>
      </c>
      <c r="F158" s="17" t="s">
        <v>143</v>
      </c>
      <c r="H158" s="18">
        <f>ROUND(E158*G158,2)</f>
        <v>0</v>
      </c>
      <c r="J158" s="18">
        <f>ROUND(E158*G158,2)</f>
        <v>0</v>
      </c>
      <c r="L158" s="19">
        <f>E158*K158</f>
        <v>0</v>
      </c>
      <c r="N158" s="16">
        <f>E158*M158</f>
        <v>0</v>
      </c>
      <c r="P158" s="17" t="s">
        <v>84</v>
      </c>
      <c r="V158" s="20" t="s">
        <v>364</v>
      </c>
      <c r="X158" s="14" t="s">
        <v>464</v>
      </c>
      <c r="Y158" s="14" t="s">
        <v>462</v>
      </c>
      <c r="Z158" s="17" t="s">
        <v>465</v>
      </c>
      <c r="AJ158" s="4" t="s">
        <v>366</v>
      </c>
      <c r="AK158" s="4" t="s">
        <v>88</v>
      </c>
    </row>
    <row r="159" spans="1:37">
      <c r="D159" s="53" t="s">
        <v>466</v>
      </c>
      <c r="E159" s="54">
        <f>J159</f>
        <v>0</v>
      </c>
      <c r="H159" s="54">
        <f>SUM(H154:H158)</f>
        <v>0</v>
      </c>
      <c r="I159" s="54">
        <f>SUM(I154:I158)</f>
        <v>0</v>
      </c>
      <c r="J159" s="54">
        <f>SUM(J154:J158)</f>
        <v>0</v>
      </c>
      <c r="L159" s="55">
        <f>SUM(L154:L158)</f>
        <v>3.3085075999999995</v>
      </c>
      <c r="N159" s="56">
        <f>SUM(N154:N158)</f>
        <v>0</v>
      </c>
      <c r="W159" s="21">
        <f>SUM(W154:W158)</f>
        <v>0</v>
      </c>
    </row>
    <row r="161" spans="1:37">
      <c r="B161" s="14" t="s">
        <v>467</v>
      </c>
    </row>
    <row r="162" spans="1:37" ht="25.5">
      <c r="A162" s="12">
        <v>113</v>
      </c>
      <c r="B162" s="13" t="s">
        <v>468</v>
      </c>
      <c r="C162" s="14" t="s">
        <v>469</v>
      </c>
      <c r="D162" s="15" t="s">
        <v>470</v>
      </c>
      <c r="E162" s="16">
        <v>9</v>
      </c>
      <c r="F162" s="17" t="s">
        <v>236</v>
      </c>
      <c r="H162" s="18">
        <f>ROUND(E162*G162,2)</f>
        <v>0</v>
      </c>
      <c r="J162" s="18">
        <f>ROUND(E162*G162,2)</f>
        <v>0</v>
      </c>
      <c r="K162" s="19">
        <v>3.0300000000000001E-3</v>
      </c>
      <c r="L162" s="19">
        <f>E162*K162</f>
        <v>2.7270000000000003E-2</v>
      </c>
      <c r="N162" s="16">
        <f>E162*M162</f>
        <v>0</v>
      </c>
      <c r="P162" s="17" t="s">
        <v>84</v>
      </c>
      <c r="V162" s="20" t="s">
        <v>364</v>
      </c>
      <c r="X162" s="14" t="s">
        <v>471</v>
      </c>
      <c r="Y162" s="14" t="s">
        <v>469</v>
      </c>
      <c r="Z162" s="17" t="s">
        <v>472</v>
      </c>
      <c r="AJ162" s="4" t="s">
        <v>366</v>
      </c>
      <c r="AK162" s="4" t="s">
        <v>88</v>
      </c>
    </row>
    <row r="163" spans="1:37" ht="25.5">
      <c r="A163" s="12">
        <v>114</v>
      </c>
      <c r="B163" s="13" t="s">
        <v>468</v>
      </c>
      <c r="C163" s="14" t="s">
        <v>473</v>
      </c>
      <c r="D163" s="15" t="s">
        <v>474</v>
      </c>
      <c r="E163" s="16">
        <v>2</v>
      </c>
      <c r="F163" s="17" t="s">
        <v>83</v>
      </c>
      <c r="H163" s="18">
        <f>ROUND(E163*G163,2)</f>
        <v>0</v>
      </c>
      <c r="J163" s="18">
        <f>ROUND(E163*G163,2)</f>
        <v>0</v>
      </c>
      <c r="K163" s="19">
        <v>1.6000000000000001E-3</v>
      </c>
      <c r="L163" s="19">
        <f>E163*K163</f>
        <v>3.2000000000000002E-3</v>
      </c>
      <c r="N163" s="16">
        <f>E163*M163</f>
        <v>0</v>
      </c>
      <c r="P163" s="17" t="s">
        <v>84</v>
      </c>
      <c r="V163" s="20" t="s">
        <v>364</v>
      </c>
      <c r="X163" s="14" t="s">
        <v>475</v>
      </c>
      <c r="Y163" s="14" t="s">
        <v>473</v>
      </c>
      <c r="Z163" s="17" t="s">
        <v>472</v>
      </c>
      <c r="AJ163" s="4" t="s">
        <v>366</v>
      </c>
      <c r="AK163" s="4" t="s">
        <v>88</v>
      </c>
    </row>
    <row r="164" spans="1:37">
      <c r="A164" s="12">
        <v>115</v>
      </c>
      <c r="B164" s="13" t="s">
        <v>468</v>
      </c>
      <c r="C164" s="14" t="s">
        <v>476</v>
      </c>
      <c r="D164" s="15" t="s">
        <v>477</v>
      </c>
      <c r="E164" s="16">
        <v>4.8</v>
      </c>
      <c r="F164" s="17" t="s">
        <v>236</v>
      </c>
      <c r="H164" s="18">
        <f>ROUND(E164*G164,2)</f>
        <v>0</v>
      </c>
      <c r="J164" s="18">
        <f>ROUND(E164*G164,2)</f>
        <v>0</v>
      </c>
      <c r="K164" s="19">
        <v>2.7E-4</v>
      </c>
      <c r="L164" s="19">
        <f>E164*K164</f>
        <v>1.2960000000000001E-3</v>
      </c>
      <c r="N164" s="16">
        <f>E164*M164</f>
        <v>0</v>
      </c>
      <c r="P164" s="17" t="s">
        <v>84</v>
      </c>
      <c r="V164" s="20" t="s">
        <v>364</v>
      </c>
      <c r="X164" s="14" t="s">
        <v>478</v>
      </c>
      <c r="Y164" s="14" t="s">
        <v>476</v>
      </c>
      <c r="Z164" s="17" t="s">
        <v>472</v>
      </c>
      <c r="AJ164" s="4" t="s">
        <v>366</v>
      </c>
      <c r="AK164" s="4" t="s">
        <v>88</v>
      </c>
    </row>
    <row r="165" spans="1:37">
      <c r="A165" s="12">
        <v>116</v>
      </c>
      <c r="B165" s="13" t="s">
        <v>468</v>
      </c>
      <c r="C165" s="14" t="s">
        <v>479</v>
      </c>
      <c r="D165" s="15" t="s">
        <v>480</v>
      </c>
      <c r="E165" s="16">
        <v>13.25</v>
      </c>
      <c r="F165" s="17" t="s">
        <v>236</v>
      </c>
      <c r="H165" s="18">
        <f>ROUND(E165*G165,2)</f>
        <v>0</v>
      </c>
      <c r="J165" s="18">
        <f>ROUND(E165*G165,2)</f>
        <v>0</v>
      </c>
      <c r="L165" s="19">
        <f>E165*K165</f>
        <v>0</v>
      </c>
      <c r="M165" s="16">
        <v>1E-3</v>
      </c>
      <c r="N165" s="16">
        <f>E165*M165</f>
        <v>1.325E-2</v>
      </c>
      <c r="P165" s="17" t="s">
        <v>84</v>
      </c>
      <c r="V165" s="20" t="s">
        <v>364</v>
      </c>
      <c r="X165" s="14" t="s">
        <v>481</v>
      </c>
      <c r="Y165" s="14" t="s">
        <v>479</v>
      </c>
      <c r="Z165" s="17" t="s">
        <v>472</v>
      </c>
      <c r="AJ165" s="4" t="s">
        <v>366</v>
      </c>
      <c r="AK165" s="4" t="s">
        <v>88</v>
      </c>
    </row>
    <row r="166" spans="1:37">
      <c r="A166" s="12">
        <v>117</v>
      </c>
      <c r="B166" s="13" t="s">
        <v>468</v>
      </c>
      <c r="C166" s="14" t="s">
        <v>482</v>
      </c>
      <c r="D166" s="15" t="s">
        <v>483</v>
      </c>
      <c r="E166" s="16">
        <v>3.48</v>
      </c>
      <c r="F166" s="17" t="s">
        <v>236</v>
      </c>
      <c r="H166" s="18">
        <f>ROUND(E166*G166,2)</f>
        <v>0</v>
      </c>
      <c r="J166" s="18">
        <f>ROUND(E166*G166,2)</f>
        <v>0</v>
      </c>
      <c r="L166" s="19">
        <f>E166*K166</f>
        <v>0</v>
      </c>
      <c r="M166" s="16">
        <v>3.0000000000000001E-3</v>
      </c>
      <c r="N166" s="16">
        <f>E166*M166</f>
        <v>1.044E-2</v>
      </c>
      <c r="P166" s="17" t="s">
        <v>84</v>
      </c>
      <c r="V166" s="20" t="s">
        <v>364</v>
      </c>
      <c r="X166" s="14" t="s">
        <v>484</v>
      </c>
      <c r="Y166" s="14" t="s">
        <v>482</v>
      </c>
      <c r="Z166" s="17" t="s">
        <v>472</v>
      </c>
      <c r="AJ166" s="4" t="s">
        <v>366</v>
      </c>
      <c r="AK166" s="4" t="s">
        <v>88</v>
      </c>
    </row>
    <row r="167" spans="1:37">
      <c r="A167" s="12">
        <v>118</v>
      </c>
      <c r="B167" s="13" t="s">
        <v>468</v>
      </c>
      <c r="C167" s="14" t="s">
        <v>485</v>
      </c>
      <c r="D167" s="15" t="s">
        <v>486</v>
      </c>
      <c r="E167" s="16">
        <v>3.5</v>
      </c>
      <c r="F167" s="17" t="s">
        <v>236</v>
      </c>
      <c r="H167" s="18">
        <f>ROUND(E167*G167,2)</f>
        <v>0</v>
      </c>
      <c r="J167" s="18">
        <f>ROUND(E167*G167,2)</f>
        <v>0</v>
      </c>
      <c r="K167" s="19">
        <v>2.3E-3</v>
      </c>
      <c r="L167" s="19">
        <f>E167*K167</f>
        <v>8.0499999999999999E-3</v>
      </c>
      <c r="N167" s="16">
        <f>E167*M167</f>
        <v>0</v>
      </c>
      <c r="P167" s="17" t="s">
        <v>84</v>
      </c>
      <c r="V167" s="20" t="s">
        <v>364</v>
      </c>
      <c r="X167" s="14" t="s">
        <v>487</v>
      </c>
      <c r="Y167" s="14" t="s">
        <v>485</v>
      </c>
      <c r="Z167" s="17" t="s">
        <v>472</v>
      </c>
      <c r="AJ167" s="4" t="s">
        <v>366</v>
      </c>
      <c r="AK167" s="4" t="s">
        <v>88</v>
      </c>
    </row>
    <row r="168" spans="1:37" ht="25.5">
      <c r="A168" s="12">
        <v>119</v>
      </c>
      <c r="B168" s="13" t="s">
        <v>468</v>
      </c>
      <c r="C168" s="14" t="s">
        <v>488</v>
      </c>
      <c r="D168" s="15" t="s">
        <v>489</v>
      </c>
      <c r="E168" s="16">
        <v>0.04</v>
      </c>
      <c r="F168" s="17" t="s">
        <v>143</v>
      </c>
      <c r="H168" s="18">
        <f>ROUND(E168*G168,2)</f>
        <v>0</v>
      </c>
      <c r="J168" s="18">
        <f>ROUND(E168*G168,2)</f>
        <v>0</v>
      </c>
      <c r="L168" s="19">
        <f>E168*K168</f>
        <v>0</v>
      </c>
      <c r="N168" s="16">
        <f>E168*M168</f>
        <v>0</v>
      </c>
      <c r="P168" s="17" t="s">
        <v>84</v>
      </c>
      <c r="V168" s="20" t="s">
        <v>364</v>
      </c>
      <c r="X168" s="14" t="s">
        <v>490</v>
      </c>
      <c r="Y168" s="14" t="s">
        <v>488</v>
      </c>
      <c r="Z168" s="17" t="s">
        <v>472</v>
      </c>
      <c r="AJ168" s="4" t="s">
        <v>366</v>
      </c>
      <c r="AK168" s="4" t="s">
        <v>88</v>
      </c>
    </row>
    <row r="169" spans="1:37">
      <c r="D169" s="53" t="s">
        <v>491</v>
      </c>
      <c r="E169" s="54">
        <f>J169</f>
        <v>0</v>
      </c>
      <c r="H169" s="54">
        <f>SUM(H161:H168)</f>
        <v>0</v>
      </c>
      <c r="I169" s="54">
        <f>SUM(I161:I168)</f>
        <v>0</v>
      </c>
      <c r="J169" s="54">
        <f>SUM(J161:J168)</f>
        <v>0</v>
      </c>
      <c r="L169" s="55">
        <f>SUM(L161:L168)</f>
        <v>3.9816000000000004E-2</v>
      </c>
      <c r="N169" s="56">
        <f>SUM(N161:N168)</f>
        <v>2.3689999999999999E-2</v>
      </c>
      <c r="W169" s="21">
        <f>SUM(W161:W168)</f>
        <v>0</v>
      </c>
    </row>
    <row r="171" spans="1:37">
      <c r="B171" s="14" t="s">
        <v>492</v>
      </c>
    </row>
    <row r="172" spans="1:37" ht="25.5">
      <c r="A172" s="12">
        <v>120</v>
      </c>
      <c r="B172" s="13" t="s">
        <v>493</v>
      </c>
      <c r="C172" s="14" t="s">
        <v>494</v>
      </c>
      <c r="D172" s="15" t="s">
        <v>495</v>
      </c>
      <c r="E172" s="16">
        <v>4</v>
      </c>
      <c r="F172" s="17" t="s">
        <v>83</v>
      </c>
      <c r="H172" s="18">
        <f>ROUND(E172*G172,2)</f>
        <v>0</v>
      </c>
      <c r="J172" s="18">
        <f>ROUND(E172*G172,2)</f>
        <v>0</v>
      </c>
      <c r="L172" s="19">
        <f>E172*K172</f>
        <v>0</v>
      </c>
      <c r="N172" s="16">
        <f>E172*M172</f>
        <v>0</v>
      </c>
      <c r="P172" s="17" t="s">
        <v>84</v>
      </c>
      <c r="V172" s="20" t="s">
        <v>364</v>
      </c>
      <c r="X172" s="14" t="s">
        <v>496</v>
      </c>
      <c r="Y172" s="14" t="s">
        <v>494</v>
      </c>
      <c r="Z172" s="17" t="s">
        <v>268</v>
      </c>
      <c r="AJ172" s="4" t="s">
        <v>366</v>
      </c>
      <c r="AK172" s="4" t="s">
        <v>88</v>
      </c>
    </row>
    <row r="173" spans="1:37" ht="25.5">
      <c r="A173" s="12">
        <v>121</v>
      </c>
      <c r="B173" s="13" t="s">
        <v>493</v>
      </c>
      <c r="C173" s="14" t="s">
        <v>497</v>
      </c>
      <c r="D173" s="15" t="s">
        <v>498</v>
      </c>
      <c r="F173" s="17" t="s">
        <v>143</v>
      </c>
      <c r="H173" s="18">
        <f>ROUND(E173*G173,2)</f>
        <v>0</v>
      </c>
      <c r="J173" s="18">
        <f>ROUND(E173*G173,2)</f>
        <v>0</v>
      </c>
      <c r="L173" s="19">
        <f>E173*K173</f>
        <v>0</v>
      </c>
      <c r="N173" s="16">
        <f>E173*M173</f>
        <v>0</v>
      </c>
      <c r="P173" s="17" t="s">
        <v>84</v>
      </c>
      <c r="V173" s="20" t="s">
        <v>364</v>
      </c>
      <c r="X173" s="14" t="s">
        <v>499</v>
      </c>
      <c r="Y173" s="14" t="s">
        <v>497</v>
      </c>
      <c r="Z173" s="17" t="s">
        <v>465</v>
      </c>
      <c r="AJ173" s="4" t="s">
        <v>366</v>
      </c>
      <c r="AK173" s="4" t="s">
        <v>88</v>
      </c>
    </row>
    <row r="174" spans="1:37">
      <c r="D174" s="53" t="s">
        <v>500</v>
      </c>
      <c r="E174" s="54">
        <f>J174</f>
        <v>0</v>
      </c>
      <c r="H174" s="54">
        <f>SUM(H171:H173)</f>
        <v>0</v>
      </c>
      <c r="I174" s="54">
        <f>SUM(I171:I173)</f>
        <v>0</v>
      </c>
      <c r="J174" s="54">
        <f>SUM(J171:J173)</f>
        <v>0</v>
      </c>
      <c r="L174" s="55">
        <f>SUM(L171:L173)</f>
        <v>0</v>
      </c>
      <c r="N174" s="56">
        <f>SUM(N171:N173)</f>
        <v>0</v>
      </c>
      <c r="W174" s="21">
        <f>SUM(W171:W173)</f>
        <v>0</v>
      </c>
    </row>
    <row r="176" spans="1:37">
      <c r="B176" s="14" t="s">
        <v>501</v>
      </c>
    </row>
    <row r="177" spans="1:37">
      <c r="A177" s="12">
        <v>122</v>
      </c>
      <c r="B177" s="13" t="s">
        <v>502</v>
      </c>
      <c r="C177" s="14" t="s">
        <v>503</v>
      </c>
      <c r="D177" s="15" t="s">
        <v>504</v>
      </c>
      <c r="E177" s="16">
        <v>245.542</v>
      </c>
      <c r="F177" s="17" t="s">
        <v>136</v>
      </c>
      <c r="H177" s="18">
        <f>ROUND(E177*G177,2)</f>
        <v>0</v>
      </c>
      <c r="J177" s="18">
        <f>ROUND(E177*G177,2)</f>
        <v>0</v>
      </c>
      <c r="K177" s="19">
        <v>1.1E-4</v>
      </c>
      <c r="L177" s="19">
        <f>E177*K177</f>
        <v>2.7009620000000002E-2</v>
      </c>
      <c r="N177" s="16">
        <f>E177*M177</f>
        <v>0</v>
      </c>
      <c r="P177" s="17" t="s">
        <v>84</v>
      </c>
      <c r="V177" s="20" t="s">
        <v>364</v>
      </c>
      <c r="X177" s="14" t="s">
        <v>503</v>
      </c>
      <c r="Y177" s="14" t="s">
        <v>503</v>
      </c>
      <c r="Z177" s="17" t="s">
        <v>505</v>
      </c>
      <c r="AJ177" s="4" t="s">
        <v>366</v>
      </c>
      <c r="AK177" s="4" t="s">
        <v>88</v>
      </c>
    </row>
    <row r="178" spans="1:37">
      <c r="A178" s="12">
        <v>123</v>
      </c>
      <c r="B178" s="13" t="s">
        <v>183</v>
      </c>
      <c r="C178" s="14" t="s">
        <v>506</v>
      </c>
      <c r="D178" s="15" t="s">
        <v>507</v>
      </c>
      <c r="E178" s="16">
        <v>224.32300000000001</v>
      </c>
      <c r="F178" s="17" t="s">
        <v>136</v>
      </c>
      <c r="I178" s="18">
        <f>ROUND(E178*G178,2)</f>
        <v>0</v>
      </c>
      <c r="J178" s="18">
        <f>ROUND(E178*G178,2)</f>
        <v>0</v>
      </c>
      <c r="K178" s="19">
        <v>3.5000000000000001E-3</v>
      </c>
      <c r="L178" s="19">
        <f>E178*K178</f>
        <v>0.78513050000000006</v>
      </c>
      <c r="N178" s="16">
        <f>E178*M178</f>
        <v>0</v>
      </c>
      <c r="P178" s="17" t="s">
        <v>84</v>
      </c>
      <c r="V178" s="20" t="s">
        <v>65</v>
      </c>
      <c r="X178" s="14" t="s">
        <v>506</v>
      </c>
      <c r="Y178" s="14" t="s">
        <v>506</v>
      </c>
      <c r="Z178" s="17" t="s">
        <v>508</v>
      </c>
      <c r="AA178" s="14" t="s">
        <v>84</v>
      </c>
      <c r="AJ178" s="4" t="s">
        <v>369</v>
      </c>
      <c r="AK178" s="4" t="s">
        <v>88</v>
      </c>
    </row>
    <row r="179" spans="1:37">
      <c r="A179" s="12">
        <v>124</v>
      </c>
      <c r="B179" s="13" t="s">
        <v>183</v>
      </c>
      <c r="C179" s="14" t="s">
        <v>509</v>
      </c>
      <c r="D179" s="15" t="s">
        <v>510</v>
      </c>
      <c r="E179" s="16">
        <v>31.901</v>
      </c>
      <c r="F179" s="17" t="s">
        <v>136</v>
      </c>
      <c r="I179" s="18">
        <f>ROUND(E179*G179,2)</f>
        <v>0</v>
      </c>
      <c r="J179" s="18">
        <f>ROUND(E179*G179,2)</f>
        <v>0</v>
      </c>
      <c r="K179" s="19">
        <v>3.0000000000000001E-3</v>
      </c>
      <c r="L179" s="19">
        <f>E179*K179</f>
        <v>9.5702999999999996E-2</v>
      </c>
      <c r="N179" s="16">
        <f>E179*M179</f>
        <v>0</v>
      </c>
      <c r="P179" s="17" t="s">
        <v>84</v>
      </c>
      <c r="V179" s="20" t="s">
        <v>65</v>
      </c>
      <c r="X179" s="14" t="s">
        <v>509</v>
      </c>
      <c r="Y179" s="14" t="s">
        <v>509</v>
      </c>
      <c r="Z179" s="17" t="s">
        <v>508</v>
      </c>
      <c r="AA179" s="14" t="s">
        <v>84</v>
      </c>
      <c r="AJ179" s="4" t="s">
        <v>369</v>
      </c>
      <c r="AK179" s="4" t="s">
        <v>88</v>
      </c>
    </row>
    <row r="180" spans="1:37">
      <c r="A180" s="12">
        <v>125</v>
      </c>
      <c r="B180" s="13" t="s">
        <v>502</v>
      </c>
      <c r="C180" s="14" t="s">
        <v>511</v>
      </c>
      <c r="D180" s="15" t="s">
        <v>512</v>
      </c>
      <c r="E180" s="16">
        <v>80.7</v>
      </c>
      <c r="F180" s="17" t="s">
        <v>236</v>
      </c>
      <c r="H180" s="18">
        <f>ROUND(E180*G180,2)</f>
        <v>0</v>
      </c>
      <c r="J180" s="18">
        <f>ROUND(E180*G180,2)</f>
        <v>0</v>
      </c>
      <c r="K180" s="19">
        <v>4.0000000000000003E-5</v>
      </c>
      <c r="L180" s="19">
        <f>E180*K180</f>
        <v>3.2280000000000004E-3</v>
      </c>
      <c r="N180" s="16">
        <f>E180*M180</f>
        <v>0</v>
      </c>
      <c r="P180" s="17" t="s">
        <v>84</v>
      </c>
      <c r="V180" s="20" t="s">
        <v>364</v>
      </c>
      <c r="X180" s="14" t="s">
        <v>511</v>
      </c>
      <c r="Y180" s="14" t="s">
        <v>511</v>
      </c>
      <c r="Z180" s="17" t="s">
        <v>505</v>
      </c>
      <c r="AJ180" s="4" t="s">
        <v>366</v>
      </c>
      <c r="AK180" s="4" t="s">
        <v>88</v>
      </c>
    </row>
    <row r="181" spans="1:37">
      <c r="A181" s="12">
        <v>126</v>
      </c>
      <c r="B181" s="13" t="s">
        <v>502</v>
      </c>
      <c r="C181" s="14" t="s">
        <v>513</v>
      </c>
      <c r="D181" s="15" t="s">
        <v>514</v>
      </c>
      <c r="E181" s="16">
        <v>99.6</v>
      </c>
      <c r="F181" s="17" t="s">
        <v>236</v>
      </c>
      <c r="H181" s="18">
        <f>ROUND(E181*G181,2)</f>
        <v>0</v>
      </c>
      <c r="J181" s="18">
        <f>ROUND(E181*G181,2)</f>
        <v>0</v>
      </c>
      <c r="K181" s="19">
        <v>4.0000000000000003E-5</v>
      </c>
      <c r="L181" s="19">
        <f>E181*K181</f>
        <v>3.9839999999999997E-3</v>
      </c>
      <c r="N181" s="16">
        <f>E181*M181</f>
        <v>0</v>
      </c>
      <c r="P181" s="17" t="s">
        <v>84</v>
      </c>
      <c r="V181" s="20" t="s">
        <v>364</v>
      </c>
      <c r="X181" s="14" t="s">
        <v>513</v>
      </c>
      <c r="Y181" s="14" t="s">
        <v>513</v>
      </c>
      <c r="Z181" s="17" t="s">
        <v>505</v>
      </c>
      <c r="AJ181" s="4" t="s">
        <v>366</v>
      </c>
      <c r="AK181" s="4" t="s">
        <v>88</v>
      </c>
    </row>
    <row r="182" spans="1:37">
      <c r="A182" s="12">
        <v>127</v>
      </c>
      <c r="B182" s="13" t="s">
        <v>502</v>
      </c>
      <c r="C182" s="14" t="s">
        <v>515</v>
      </c>
      <c r="D182" s="15" t="s">
        <v>516</v>
      </c>
      <c r="E182" s="16">
        <v>37.4</v>
      </c>
      <c r="F182" s="17" t="s">
        <v>236</v>
      </c>
      <c r="H182" s="18">
        <f>ROUND(E182*G182,2)</f>
        <v>0</v>
      </c>
      <c r="J182" s="18">
        <f>ROUND(E182*G182,2)</f>
        <v>0</v>
      </c>
      <c r="K182" s="19">
        <v>4.0000000000000003E-5</v>
      </c>
      <c r="L182" s="19">
        <f>E182*K182</f>
        <v>1.4960000000000002E-3</v>
      </c>
      <c r="N182" s="16">
        <f>E182*M182</f>
        <v>0</v>
      </c>
      <c r="P182" s="17" t="s">
        <v>84</v>
      </c>
      <c r="V182" s="20" t="s">
        <v>364</v>
      </c>
      <c r="X182" s="14" t="s">
        <v>515</v>
      </c>
      <c r="Y182" s="14" t="s">
        <v>515</v>
      </c>
      <c r="Z182" s="17" t="s">
        <v>505</v>
      </c>
      <c r="AJ182" s="4" t="s">
        <v>366</v>
      </c>
      <c r="AK182" s="4" t="s">
        <v>88</v>
      </c>
    </row>
    <row r="183" spans="1:37">
      <c r="A183" s="12">
        <v>128</v>
      </c>
      <c r="B183" s="13" t="s">
        <v>183</v>
      </c>
      <c r="C183" s="14" t="s">
        <v>517</v>
      </c>
      <c r="D183" s="15" t="s">
        <v>518</v>
      </c>
      <c r="E183" s="16">
        <v>69.459999999999994</v>
      </c>
      <c r="F183" s="17" t="s">
        <v>136</v>
      </c>
      <c r="I183" s="18">
        <f>ROUND(E183*G183,2)</f>
        <v>0</v>
      </c>
      <c r="J183" s="18">
        <f>ROUND(E183*G183,2)</f>
        <v>0</v>
      </c>
      <c r="K183" s="19">
        <v>3.9300000000000003E-3</v>
      </c>
      <c r="L183" s="19">
        <f>E183*K183</f>
        <v>0.27297779999999999</v>
      </c>
      <c r="N183" s="16">
        <f>E183*M183</f>
        <v>0</v>
      </c>
      <c r="P183" s="17" t="s">
        <v>84</v>
      </c>
      <c r="V183" s="20" t="s">
        <v>65</v>
      </c>
      <c r="X183" s="14" t="s">
        <v>517</v>
      </c>
      <c r="Y183" s="14" t="s">
        <v>517</v>
      </c>
      <c r="Z183" s="17" t="s">
        <v>519</v>
      </c>
      <c r="AA183" s="14" t="s">
        <v>520</v>
      </c>
      <c r="AJ183" s="4" t="s">
        <v>369</v>
      </c>
      <c r="AK183" s="4" t="s">
        <v>88</v>
      </c>
    </row>
    <row r="184" spans="1:37">
      <c r="A184" s="12">
        <v>129</v>
      </c>
      <c r="B184" s="13" t="s">
        <v>183</v>
      </c>
      <c r="C184" s="14" t="s">
        <v>521</v>
      </c>
      <c r="D184" s="15" t="s">
        <v>522</v>
      </c>
      <c r="E184" s="16">
        <v>245.542</v>
      </c>
      <c r="F184" s="17" t="s">
        <v>136</v>
      </c>
      <c r="I184" s="18">
        <f>ROUND(E184*G184,2)</f>
        <v>0</v>
      </c>
      <c r="J184" s="18">
        <f>ROUND(E184*G184,2)</f>
        <v>0</v>
      </c>
      <c r="K184" s="19">
        <v>1.9630000000000002E-2</v>
      </c>
      <c r="L184" s="19">
        <f>E184*K184</f>
        <v>4.8199894600000004</v>
      </c>
      <c r="N184" s="16">
        <f>E184*M184</f>
        <v>0</v>
      </c>
      <c r="P184" s="17" t="s">
        <v>84</v>
      </c>
      <c r="V184" s="20" t="s">
        <v>65</v>
      </c>
      <c r="X184" s="14" t="s">
        <v>523</v>
      </c>
      <c r="Y184" s="14" t="s">
        <v>521</v>
      </c>
      <c r="Z184" s="17" t="s">
        <v>519</v>
      </c>
      <c r="AA184" s="14" t="s">
        <v>524</v>
      </c>
      <c r="AJ184" s="4" t="s">
        <v>369</v>
      </c>
      <c r="AK184" s="4" t="s">
        <v>88</v>
      </c>
    </row>
    <row r="185" spans="1:37">
      <c r="A185" s="12">
        <v>130</v>
      </c>
      <c r="B185" s="13" t="s">
        <v>502</v>
      </c>
      <c r="C185" s="14" t="s">
        <v>525</v>
      </c>
      <c r="D185" s="15" t="s">
        <v>526</v>
      </c>
      <c r="E185" s="16">
        <v>16.600000000000001</v>
      </c>
      <c r="F185" s="17" t="s">
        <v>236</v>
      </c>
      <c r="H185" s="18">
        <f>ROUND(E185*G185,2)</f>
        <v>0</v>
      </c>
      <c r="J185" s="18">
        <f>ROUND(E185*G185,2)</f>
        <v>0</v>
      </c>
      <c r="K185" s="19">
        <v>8.0000000000000007E-5</v>
      </c>
      <c r="L185" s="19">
        <f>E185*K185</f>
        <v>1.3280000000000002E-3</v>
      </c>
      <c r="N185" s="16">
        <f>E185*M185</f>
        <v>0</v>
      </c>
      <c r="P185" s="17" t="s">
        <v>84</v>
      </c>
      <c r="V185" s="20" t="s">
        <v>364</v>
      </c>
      <c r="X185" s="14" t="s">
        <v>527</v>
      </c>
      <c r="Y185" s="14" t="s">
        <v>525</v>
      </c>
      <c r="Z185" s="17" t="s">
        <v>268</v>
      </c>
      <c r="AJ185" s="4" t="s">
        <v>366</v>
      </c>
      <c r="AK185" s="4" t="s">
        <v>88</v>
      </c>
    </row>
    <row r="186" spans="1:37" ht="25.5">
      <c r="A186" s="12">
        <v>131</v>
      </c>
      <c r="B186" s="13" t="s">
        <v>183</v>
      </c>
      <c r="C186" s="14" t="s">
        <v>528</v>
      </c>
      <c r="D186" s="15" t="s">
        <v>529</v>
      </c>
      <c r="E186" s="16">
        <v>1</v>
      </c>
      <c r="F186" s="17" t="s">
        <v>83</v>
      </c>
      <c r="I186" s="18">
        <f>ROUND(E186*G186,2)</f>
        <v>0</v>
      </c>
      <c r="J186" s="18">
        <f>ROUND(E186*G186,2)</f>
        <v>0</v>
      </c>
      <c r="K186" s="19">
        <v>9.5000000000000001E-2</v>
      </c>
      <c r="L186" s="19">
        <f>E186*K186</f>
        <v>9.5000000000000001E-2</v>
      </c>
      <c r="N186" s="16">
        <f>E186*M186</f>
        <v>0</v>
      </c>
      <c r="P186" s="17" t="s">
        <v>84</v>
      </c>
      <c r="V186" s="20" t="s">
        <v>65</v>
      </c>
      <c r="X186" s="14" t="s">
        <v>528</v>
      </c>
      <c r="Y186" s="14" t="s">
        <v>528</v>
      </c>
      <c r="Z186" s="17" t="s">
        <v>530</v>
      </c>
      <c r="AA186" s="14" t="s">
        <v>84</v>
      </c>
      <c r="AJ186" s="4" t="s">
        <v>369</v>
      </c>
      <c r="AK186" s="4" t="s">
        <v>88</v>
      </c>
    </row>
    <row r="187" spans="1:37" ht="25.5">
      <c r="A187" s="12">
        <v>132</v>
      </c>
      <c r="B187" s="13" t="s">
        <v>183</v>
      </c>
      <c r="C187" s="14" t="s">
        <v>531</v>
      </c>
      <c r="D187" s="15" t="s">
        <v>532</v>
      </c>
      <c r="E187" s="16">
        <v>1</v>
      </c>
      <c r="F187" s="17" t="s">
        <v>83</v>
      </c>
      <c r="I187" s="18">
        <f>ROUND(E187*G187,2)</f>
        <v>0</v>
      </c>
      <c r="J187" s="18">
        <f>ROUND(E187*G187,2)</f>
        <v>0</v>
      </c>
      <c r="K187" s="19">
        <v>0.1</v>
      </c>
      <c r="L187" s="19">
        <f>E187*K187</f>
        <v>0.1</v>
      </c>
      <c r="N187" s="16">
        <f>E187*M187</f>
        <v>0</v>
      </c>
      <c r="P187" s="17" t="s">
        <v>84</v>
      </c>
      <c r="V187" s="20" t="s">
        <v>65</v>
      </c>
      <c r="X187" s="14" t="s">
        <v>531</v>
      </c>
      <c r="Y187" s="14" t="s">
        <v>531</v>
      </c>
      <c r="Z187" s="17" t="s">
        <v>530</v>
      </c>
      <c r="AA187" s="14" t="s">
        <v>84</v>
      </c>
      <c r="AJ187" s="4" t="s">
        <v>369</v>
      </c>
      <c r="AK187" s="4" t="s">
        <v>88</v>
      </c>
    </row>
    <row r="188" spans="1:37" ht="25.5">
      <c r="A188" s="12">
        <v>133</v>
      </c>
      <c r="B188" s="13" t="s">
        <v>502</v>
      </c>
      <c r="C188" s="14" t="s">
        <v>533</v>
      </c>
      <c r="D188" s="15" t="s">
        <v>534</v>
      </c>
      <c r="E188" s="16">
        <v>487.5</v>
      </c>
      <c r="F188" s="17" t="s">
        <v>535</v>
      </c>
      <c r="H188" s="18">
        <f>ROUND(E188*G188,2)</f>
        <v>0</v>
      </c>
      <c r="J188" s="18">
        <f>ROUND(E188*G188,2)</f>
        <v>0</v>
      </c>
      <c r="K188" s="19">
        <v>6.9999999999999994E-5</v>
      </c>
      <c r="L188" s="19">
        <f>E188*K188</f>
        <v>3.4124999999999996E-2</v>
      </c>
      <c r="N188" s="16">
        <f>E188*M188</f>
        <v>0</v>
      </c>
      <c r="P188" s="17" t="s">
        <v>84</v>
      </c>
      <c r="V188" s="20" t="s">
        <v>364</v>
      </c>
      <c r="X188" s="14" t="s">
        <v>536</v>
      </c>
      <c r="Y188" s="14" t="s">
        <v>533</v>
      </c>
      <c r="Z188" s="17" t="s">
        <v>505</v>
      </c>
      <c r="AJ188" s="4" t="s">
        <v>366</v>
      </c>
      <c r="AK188" s="4" t="s">
        <v>88</v>
      </c>
    </row>
    <row r="189" spans="1:37" ht="25.5">
      <c r="A189" s="12">
        <v>134</v>
      </c>
      <c r="B189" s="13" t="s">
        <v>183</v>
      </c>
      <c r="C189" s="14" t="s">
        <v>537</v>
      </c>
      <c r="D189" s="15" t="s">
        <v>538</v>
      </c>
      <c r="E189" s="16">
        <v>511.875</v>
      </c>
      <c r="F189" s="17" t="s">
        <v>535</v>
      </c>
      <c r="I189" s="18">
        <f>ROUND(E189*G189,2)</f>
        <v>0</v>
      </c>
      <c r="J189" s="18">
        <f>ROUND(E189*G189,2)</f>
        <v>0</v>
      </c>
      <c r="K189" s="19">
        <v>1E-3</v>
      </c>
      <c r="L189" s="19">
        <f>E189*K189</f>
        <v>0.51187499999999997</v>
      </c>
      <c r="N189" s="16">
        <f>E189*M189</f>
        <v>0</v>
      </c>
      <c r="P189" s="17" t="s">
        <v>84</v>
      </c>
      <c r="V189" s="20" t="s">
        <v>65</v>
      </c>
      <c r="X189" s="14" t="s">
        <v>539</v>
      </c>
      <c r="Y189" s="14" t="s">
        <v>537</v>
      </c>
      <c r="Z189" s="17" t="s">
        <v>540</v>
      </c>
      <c r="AA189" s="14" t="s">
        <v>84</v>
      </c>
      <c r="AJ189" s="4" t="s">
        <v>369</v>
      </c>
      <c r="AK189" s="4" t="s">
        <v>88</v>
      </c>
    </row>
    <row r="190" spans="1:37" ht="25.5">
      <c r="A190" s="12">
        <v>135</v>
      </c>
      <c r="B190" s="13" t="s">
        <v>502</v>
      </c>
      <c r="C190" s="14" t="s">
        <v>541</v>
      </c>
      <c r="D190" s="15" t="s">
        <v>542</v>
      </c>
      <c r="E190" s="16">
        <v>8062</v>
      </c>
      <c r="F190" s="17" t="s">
        <v>535</v>
      </c>
      <c r="H190" s="18">
        <f>ROUND(E190*G190,2)</f>
        <v>0</v>
      </c>
      <c r="J190" s="18">
        <f>ROUND(E190*G190,2)</f>
        <v>0</v>
      </c>
      <c r="K190" s="19">
        <v>5.0000000000000002E-5</v>
      </c>
      <c r="L190" s="19">
        <f>E190*K190</f>
        <v>0.40310000000000001</v>
      </c>
      <c r="N190" s="16">
        <f>E190*M190</f>
        <v>0</v>
      </c>
      <c r="P190" s="17" t="s">
        <v>84</v>
      </c>
      <c r="V190" s="20" t="s">
        <v>364</v>
      </c>
      <c r="X190" s="14" t="s">
        <v>541</v>
      </c>
      <c r="Y190" s="14" t="s">
        <v>541</v>
      </c>
      <c r="Z190" s="17" t="s">
        <v>505</v>
      </c>
      <c r="AJ190" s="4" t="s">
        <v>366</v>
      </c>
      <c r="AK190" s="4" t="s">
        <v>88</v>
      </c>
    </row>
    <row r="191" spans="1:37">
      <c r="A191" s="12">
        <v>136</v>
      </c>
      <c r="B191" s="13" t="s">
        <v>183</v>
      </c>
      <c r="C191" s="14" t="s">
        <v>543</v>
      </c>
      <c r="D191" s="15" t="s">
        <v>544</v>
      </c>
      <c r="E191" s="16">
        <v>8465.1</v>
      </c>
      <c r="F191" s="17" t="s">
        <v>535</v>
      </c>
      <c r="I191" s="18">
        <f>ROUND(E191*G191,2)</f>
        <v>0</v>
      </c>
      <c r="J191" s="18">
        <f>ROUND(E191*G191,2)</f>
        <v>0</v>
      </c>
      <c r="K191" s="19">
        <v>1E-3</v>
      </c>
      <c r="L191" s="19">
        <f>E191*K191</f>
        <v>8.4651000000000014</v>
      </c>
      <c r="N191" s="16">
        <f>E191*M191</f>
        <v>0</v>
      </c>
      <c r="P191" s="17" t="s">
        <v>84</v>
      </c>
      <c r="V191" s="20" t="s">
        <v>65</v>
      </c>
      <c r="X191" s="14" t="s">
        <v>543</v>
      </c>
      <c r="Y191" s="14" t="s">
        <v>543</v>
      </c>
      <c r="Z191" s="17" t="s">
        <v>540</v>
      </c>
      <c r="AA191" s="14" t="s">
        <v>84</v>
      </c>
      <c r="AJ191" s="4" t="s">
        <v>369</v>
      </c>
      <c r="AK191" s="4" t="s">
        <v>88</v>
      </c>
    </row>
    <row r="192" spans="1:37" ht="25.5">
      <c r="A192" s="12">
        <v>137</v>
      </c>
      <c r="B192" s="13" t="s">
        <v>502</v>
      </c>
      <c r="C192" s="14" t="s">
        <v>545</v>
      </c>
      <c r="D192" s="15" t="s">
        <v>546</v>
      </c>
      <c r="E192" s="16">
        <v>15.62</v>
      </c>
      <c r="F192" s="17" t="s">
        <v>143</v>
      </c>
      <c r="H192" s="18">
        <f>ROUND(E192*G192,2)</f>
        <v>0</v>
      </c>
      <c r="J192" s="18">
        <f>ROUND(E192*G192,2)</f>
        <v>0</v>
      </c>
      <c r="L192" s="19">
        <f>E192*K192</f>
        <v>0</v>
      </c>
      <c r="N192" s="16">
        <f>E192*M192</f>
        <v>0</v>
      </c>
      <c r="P192" s="17" t="s">
        <v>84</v>
      </c>
      <c r="V192" s="20" t="s">
        <v>364</v>
      </c>
      <c r="X192" s="14" t="s">
        <v>547</v>
      </c>
      <c r="Y192" s="14" t="s">
        <v>545</v>
      </c>
      <c r="Z192" s="17" t="s">
        <v>505</v>
      </c>
      <c r="AJ192" s="4" t="s">
        <v>366</v>
      </c>
      <c r="AK192" s="4" t="s">
        <v>88</v>
      </c>
    </row>
    <row r="193" spans="1:37">
      <c r="D193" s="53" t="s">
        <v>548</v>
      </c>
      <c r="E193" s="54">
        <f>J193</f>
        <v>0</v>
      </c>
      <c r="H193" s="54">
        <f>SUM(H176:H192)</f>
        <v>0</v>
      </c>
      <c r="I193" s="54">
        <f>SUM(I176:I192)</f>
        <v>0</v>
      </c>
      <c r="J193" s="54">
        <f>SUM(J176:J192)</f>
        <v>0</v>
      </c>
      <c r="L193" s="55">
        <f>SUM(L176:L192)</f>
        <v>15.620046380000002</v>
      </c>
      <c r="N193" s="56">
        <f>SUM(N176:N192)</f>
        <v>0</v>
      </c>
      <c r="W193" s="21">
        <f>SUM(W176:W192)</f>
        <v>0</v>
      </c>
    </row>
    <row r="195" spans="1:37">
      <c r="B195" s="14" t="s">
        <v>549</v>
      </c>
    </row>
    <row r="196" spans="1:37">
      <c r="A196" s="12">
        <v>138</v>
      </c>
      <c r="B196" s="13" t="s">
        <v>550</v>
      </c>
      <c r="C196" s="14" t="s">
        <v>551</v>
      </c>
      <c r="D196" s="15" t="s">
        <v>552</v>
      </c>
      <c r="E196" s="16">
        <v>20</v>
      </c>
      <c r="F196" s="17" t="s">
        <v>236</v>
      </c>
      <c r="H196" s="18">
        <f>ROUND(E196*G196,2)</f>
        <v>0</v>
      </c>
      <c r="J196" s="18">
        <f>ROUND(E196*G196,2)</f>
        <v>0</v>
      </c>
      <c r="K196" s="19">
        <v>6.0999999999999997E-4</v>
      </c>
      <c r="L196" s="19">
        <f>E196*K196</f>
        <v>1.2199999999999999E-2</v>
      </c>
      <c r="N196" s="16">
        <f>E196*M196</f>
        <v>0</v>
      </c>
      <c r="P196" s="17" t="s">
        <v>84</v>
      </c>
      <c r="V196" s="20" t="s">
        <v>364</v>
      </c>
      <c r="X196" s="14" t="s">
        <v>553</v>
      </c>
      <c r="Y196" s="14" t="s">
        <v>551</v>
      </c>
      <c r="Z196" s="17" t="s">
        <v>554</v>
      </c>
      <c r="AJ196" s="4" t="s">
        <v>366</v>
      </c>
      <c r="AK196" s="4" t="s">
        <v>88</v>
      </c>
    </row>
    <row r="197" spans="1:37" ht="25.5">
      <c r="A197" s="12">
        <v>139</v>
      </c>
      <c r="B197" s="13" t="s">
        <v>550</v>
      </c>
      <c r="C197" s="14" t="s">
        <v>555</v>
      </c>
      <c r="D197" s="15" t="s">
        <v>556</v>
      </c>
      <c r="E197" s="16">
        <v>3.78</v>
      </c>
      <c r="F197" s="17" t="s">
        <v>136</v>
      </c>
      <c r="H197" s="18">
        <f>ROUND(E197*G197,2)</f>
        <v>0</v>
      </c>
      <c r="J197" s="18">
        <f>ROUND(E197*G197,2)</f>
        <v>0</v>
      </c>
      <c r="K197" s="19">
        <v>4.9100000000000003E-3</v>
      </c>
      <c r="L197" s="19">
        <f>E197*K197</f>
        <v>1.8559800000000001E-2</v>
      </c>
      <c r="N197" s="16">
        <f>E197*M197</f>
        <v>0</v>
      </c>
      <c r="P197" s="17" t="s">
        <v>84</v>
      </c>
      <c r="V197" s="20" t="s">
        <v>364</v>
      </c>
      <c r="X197" s="14" t="s">
        <v>557</v>
      </c>
      <c r="Y197" s="14" t="s">
        <v>555</v>
      </c>
      <c r="Z197" s="17" t="s">
        <v>554</v>
      </c>
      <c r="AJ197" s="4" t="s">
        <v>366</v>
      </c>
      <c r="AK197" s="4" t="s">
        <v>88</v>
      </c>
    </row>
    <row r="198" spans="1:37">
      <c r="A198" s="12">
        <v>140</v>
      </c>
      <c r="B198" s="13" t="s">
        <v>183</v>
      </c>
      <c r="C198" s="14" t="s">
        <v>558</v>
      </c>
      <c r="D198" s="15" t="s">
        <v>559</v>
      </c>
      <c r="E198" s="16">
        <v>6.3579999999999997</v>
      </c>
      <c r="F198" s="17" t="s">
        <v>136</v>
      </c>
      <c r="I198" s="18">
        <f>ROUND(E198*G198,2)</f>
        <v>0</v>
      </c>
      <c r="J198" s="18">
        <f>ROUND(E198*G198,2)</f>
        <v>0</v>
      </c>
      <c r="K198" s="19">
        <v>3.9E-2</v>
      </c>
      <c r="L198" s="19">
        <f>E198*K198</f>
        <v>0.24796199999999999</v>
      </c>
      <c r="N198" s="16">
        <f>E198*M198</f>
        <v>0</v>
      </c>
      <c r="P198" s="17" t="s">
        <v>84</v>
      </c>
      <c r="V198" s="20" t="s">
        <v>65</v>
      </c>
      <c r="X198" s="14" t="s">
        <v>558</v>
      </c>
      <c r="Y198" s="14" t="s">
        <v>558</v>
      </c>
      <c r="Z198" s="17" t="s">
        <v>560</v>
      </c>
      <c r="AA198" s="14" t="s">
        <v>84</v>
      </c>
      <c r="AJ198" s="4" t="s">
        <v>369</v>
      </c>
      <c r="AK198" s="4" t="s">
        <v>88</v>
      </c>
    </row>
    <row r="199" spans="1:37" ht="25.5">
      <c r="A199" s="12">
        <v>141</v>
      </c>
      <c r="B199" s="13" t="s">
        <v>550</v>
      </c>
      <c r="C199" s="14" t="s">
        <v>561</v>
      </c>
      <c r="D199" s="15" t="s">
        <v>562</v>
      </c>
      <c r="E199" s="16">
        <v>0.27900000000000003</v>
      </c>
      <c r="F199" s="17" t="s">
        <v>143</v>
      </c>
      <c r="H199" s="18">
        <f>ROUND(E199*G199,2)</f>
        <v>0</v>
      </c>
      <c r="J199" s="18">
        <f>ROUND(E199*G199,2)</f>
        <v>0</v>
      </c>
      <c r="L199" s="19">
        <f>E199*K199</f>
        <v>0</v>
      </c>
      <c r="N199" s="16">
        <f>E199*M199</f>
        <v>0</v>
      </c>
      <c r="P199" s="17" t="s">
        <v>84</v>
      </c>
      <c r="V199" s="20" t="s">
        <v>364</v>
      </c>
      <c r="X199" s="14" t="s">
        <v>563</v>
      </c>
      <c r="Y199" s="14" t="s">
        <v>561</v>
      </c>
      <c r="Z199" s="17" t="s">
        <v>554</v>
      </c>
      <c r="AJ199" s="4" t="s">
        <v>366</v>
      </c>
      <c r="AK199" s="4" t="s">
        <v>88</v>
      </c>
    </row>
    <row r="200" spans="1:37">
      <c r="D200" s="53" t="s">
        <v>564</v>
      </c>
      <c r="E200" s="54">
        <f>J200</f>
        <v>0</v>
      </c>
      <c r="H200" s="54">
        <f>SUM(H195:H199)</f>
        <v>0</v>
      </c>
      <c r="I200" s="54">
        <f>SUM(I195:I199)</f>
        <v>0</v>
      </c>
      <c r="J200" s="54">
        <f>SUM(J195:J199)</f>
        <v>0</v>
      </c>
      <c r="L200" s="55">
        <f>SUM(L195:L199)</f>
        <v>0.27872179999999996</v>
      </c>
      <c r="N200" s="56">
        <f>SUM(N195:N199)</f>
        <v>0</v>
      </c>
      <c r="W200" s="21">
        <f>SUM(W195:W199)</f>
        <v>0</v>
      </c>
    </row>
    <row r="202" spans="1:37">
      <c r="B202" s="14" t="s">
        <v>565</v>
      </c>
    </row>
    <row r="203" spans="1:37">
      <c r="A203" s="12">
        <v>142</v>
      </c>
      <c r="B203" s="13" t="s">
        <v>566</v>
      </c>
      <c r="C203" s="14" t="s">
        <v>567</v>
      </c>
      <c r="D203" s="15" t="s">
        <v>568</v>
      </c>
      <c r="E203" s="16">
        <v>12</v>
      </c>
      <c r="F203" s="17" t="s">
        <v>236</v>
      </c>
      <c r="H203" s="18">
        <f>ROUND(E203*G203,2)</f>
        <v>0</v>
      </c>
      <c r="J203" s="18">
        <f>ROUND(E203*G203,2)</f>
        <v>0</v>
      </c>
      <c r="K203" s="19">
        <v>3.0000000000000001E-5</v>
      </c>
      <c r="L203" s="19">
        <f>E203*K203</f>
        <v>3.6000000000000002E-4</v>
      </c>
      <c r="N203" s="16">
        <f>E203*M203</f>
        <v>0</v>
      </c>
      <c r="P203" s="17" t="s">
        <v>84</v>
      </c>
      <c r="V203" s="20" t="s">
        <v>364</v>
      </c>
      <c r="X203" s="14" t="s">
        <v>569</v>
      </c>
      <c r="Y203" s="14" t="s">
        <v>567</v>
      </c>
      <c r="Z203" s="17" t="s">
        <v>570</v>
      </c>
      <c r="AJ203" s="4" t="s">
        <v>366</v>
      </c>
      <c r="AK203" s="4" t="s">
        <v>88</v>
      </c>
    </row>
    <row r="204" spans="1:37">
      <c r="A204" s="12">
        <v>143</v>
      </c>
      <c r="B204" s="13" t="s">
        <v>183</v>
      </c>
      <c r="C204" s="14" t="s">
        <v>571</v>
      </c>
      <c r="D204" s="15" t="s">
        <v>572</v>
      </c>
      <c r="E204" s="16">
        <v>12</v>
      </c>
      <c r="F204" s="17" t="s">
        <v>236</v>
      </c>
      <c r="I204" s="18">
        <f>ROUND(E204*G204,2)</f>
        <v>0</v>
      </c>
      <c r="J204" s="18">
        <f>ROUND(E204*G204,2)</f>
        <v>0</v>
      </c>
      <c r="L204" s="19">
        <f>E204*K204</f>
        <v>0</v>
      </c>
      <c r="N204" s="16">
        <f>E204*M204</f>
        <v>0</v>
      </c>
      <c r="P204" s="17" t="s">
        <v>84</v>
      </c>
      <c r="V204" s="20" t="s">
        <v>65</v>
      </c>
      <c r="X204" s="14" t="s">
        <v>571</v>
      </c>
      <c r="Y204" s="14" t="s">
        <v>571</v>
      </c>
      <c r="Z204" s="17" t="s">
        <v>129</v>
      </c>
      <c r="AA204" s="14" t="s">
        <v>84</v>
      </c>
      <c r="AJ204" s="4" t="s">
        <v>369</v>
      </c>
      <c r="AK204" s="4" t="s">
        <v>88</v>
      </c>
    </row>
    <row r="205" spans="1:37" ht="25.5">
      <c r="A205" s="12">
        <v>144</v>
      </c>
      <c r="B205" s="13" t="s">
        <v>566</v>
      </c>
      <c r="C205" s="14" t="s">
        <v>573</v>
      </c>
      <c r="D205" s="15" t="s">
        <v>574</v>
      </c>
      <c r="F205" s="17" t="s">
        <v>143</v>
      </c>
      <c r="H205" s="18">
        <f>ROUND(E205*G205,2)</f>
        <v>0</v>
      </c>
      <c r="J205" s="18">
        <f>ROUND(E205*G205,2)</f>
        <v>0</v>
      </c>
      <c r="L205" s="19">
        <f>E205*K205</f>
        <v>0</v>
      </c>
      <c r="N205" s="16">
        <f>E205*M205</f>
        <v>0</v>
      </c>
      <c r="P205" s="17" t="s">
        <v>84</v>
      </c>
      <c r="V205" s="20" t="s">
        <v>364</v>
      </c>
      <c r="X205" s="14" t="s">
        <v>575</v>
      </c>
      <c r="Y205" s="14" t="s">
        <v>573</v>
      </c>
      <c r="Z205" s="17" t="s">
        <v>570</v>
      </c>
      <c r="AJ205" s="4" t="s">
        <v>366</v>
      </c>
      <c r="AK205" s="4" t="s">
        <v>88</v>
      </c>
    </row>
    <row r="206" spans="1:37">
      <c r="D206" s="53" t="s">
        <v>576</v>
      </c>
      <c r="E206" s="54">
        <f>J206</f>
        <v>0</v>
      </c>
      <c r="H206" s="54">
        <f>SUM(H202:H205)</f>
        <v>0</v>
      </c>
      <c r="I206" s="54">
        <f>SUM(I202:I205)</f>
        <v>0</v>
      </c>
      <c r="J206" s="54">
        <f>SUM(J202:J205)</f>
        <v>0</v>
      </c>
      <c r="L206" s="55">
        <f>SUM(L202:L205)</f>
        <v>3.6000000000000002E-4</v>
      </c>
      <c r="N206" s="56">
        <f>SUM(N202:N205)</f>
        <v>0</v>
      </c>
      <c r="W206" s="21">
        <f>SUM(W202:W205)</f>
        <v>0</v>
      </c>
    </row>
    <row r="208" spans="1:37">
      <c r="B208" s="14" t="s">
        <v>577</v>
      </c>
    </row>
    <row r="209" spans="1:37">
      <c r="A209" s="12">
        <v>145</v>
      </c>
      <c r="B209" s="13" t="s">
        <v>578</v>
      </c>
      <c r="C209" s="14" t="s">
        <v>579</v>
      </c>
      <c r="D209" s="15" t="s">
        <v>580</v>
      </c>
      <c r="E209" s="16">
        <v>199</v>
      </c>
      <c r="F209" s="17" t="s">
        <v>136</v>
      </c>
      <c r="H209" s="18">
        <f>ROUND(E209*G209,2)</f>
        <v>0</v>
      </c>
      <c r="J209" s="18">
        <f>ROUND(E209*G209,2)</f>
        <v>0</v>
      </c>
      <c r="K209" s="19">
        <v>1.6000000000000001E-4</v>
      </c>
      <c r="L209" s="19">
        <f>E209*K209</f>
        <v>3.184E-2</v>
      </c>
      <c r="N209" s="16">
        <f>E209*M209</f>
        <v>0</v>
      </c>
      <c r="P209" s="17" t="s">
        <v>84</v>
      </c>
      <c r="V209" s="20" t="s">
        <v>364</v>
      </c>
      <c r="X209" s="14" t="s">
        <v>581</v>
      </c>
      <c r="Y209" s="14" t="s">
        <v>579</v>
      </c>
      <c r="Z209" s="17" t="s">
        <v>582</v>
      </c>
      <c r="AJ209" s="4" t="s">
        <v>366</v>
      </c>
      <c r="AK209" s="4" t="s">
        <v>88</v>
      </c>
    </row>
    <row r="210" spans="1:37">
      <c r="A210" s="12">
        <v>146</v>
      </c>
      <c r="B210" s="13" t="s">
        <v>578</v>
      </c>
      <c r="C210" s="14" t="s">
        <v>583</v>
      </c>
      <c r="D210" s="15" t="s">
        <v>584</v>
      </c>
      <c r="E210" s="16">
        <v>199</v>
      </c>
      <c r="F210" s="17" t="s">
        <v>136</v>
      </c>
      <c r="H210" s="18">
        <f>ROUND(E210*G210,2)</f>
        <v>0</v>
      </c>
      <c r="J210" s="18">
        <f>ROUND(E210*G210,2)</f>
        <v>0</v>
      </c>
      <c r="K210" s="19">
        <v>8.0000000000000007E-5</v>
      </c>
      <c r="L210" s="19">
        <f>E210*K210</f>
        <v>1.592E-2</v>
      </c>
      <c r="N210" s="16">
        <f>E210*M210</f>
        <v>0</v>
      </c>
      <c r="P210" s="17" t="s">
        <v>84</v>
      </c>
      <c r="V210" s="20" t="s">
        <v>364</v>
      </c>
      <c r="X210" s="14" t="s">
        <v>585</v>
      </c>
      <c r="Y210" s="14" t="s">
        <v>583</v>
      </c>
      <c r="Z210" s="17" t="s">
        <v>582</v>
      </c>
      <c r="AJ210" s="4" t="s">
        <v>366</v>
      </c>
      <c r="AK210" s="4" t="s">
        <v>88</v>
      </c>
    </row>
    <row r="211" spans="1:37" ht="25.5">
      <c r="A211" s="12">
        <v>147</v>
      </c>
      <c r="B211" s="13" t="s">
        <v>578</v>
      </c>
      <c r="C211" s="14" t="s">
        <v>586</v>
      </c>
      <c r="D211" s="15" t="s">
        <v>587</v>
      </c>
      <c r="E211" s="16">
        <v>14</v>
      </c>
      <c r="F211" s="17" t="s">
        <v>236</v>
      </c>
      <c r="H211" s="18">
        <f>ROUND(E211*G211,2)</f>
        <v>0</v>
      </c>
      <c r="J211" s="18">
        <f>ROUND(E211*G211,2)</f>
        <v>0</v>
      </c>
      <c r="K211" s="19">
        <v>9.0000000000000006E-5</v>
      </c>
      <c r="L211" s="19">
        <f>E211*K211</f>
        <v>1.2600000000000001E-3</v>
      </c>
      <c r="N211" s="16">
        <f>E211*M211</f>
        <v>0</v>
      </c>
      <c r="P211" s="17" t="s">
        <v>84</v>
      </c>
      <c r="V211" s="20" t="s">
        <v>364</v>
      </c>
      <c r="X211" s="14" t="s">
        <v>588</v>
      </c>
      <c r="Y211" s="14" t="s">
        <v>586</v>
      </c>
      <c r="Z211" s="17" t="s">
        <v>582</v>
      </c>
      <c r="AJ211" s="4" t="s">
        <v>366</v>
      </c>
      <c r="AK211" s="4" t="s">
        <v>88</v>
      </c>
    </row>
    <row r="212" spans="1:37" ht="25.5">
      <c r="A212" s="12">
        <v>148</v>
      </c>
      <c r="B212" s="13" t="s">
        <v>578</v>
      </c>
      <c r="C212" s="14" t="s">
        <v>589</v>
      </c>
      <c r="D212" s="15" t="s">
        <v>590</v>
      </c>
      <c r="E212" s="16">
        <v>42.029000000000003</v>
      </c>
      <c r="F212" s="17" t="s">
        <v>136</v>
      </c>
      <c r="H212" s="18">
        <f>ROUND(E212*G212,2)</f>
        <v>0</v>
      </c>
      <c r="J212" s="18">
        <f>ROUND(E212*G212,2)</f>
        <v>0</v>
      </c>
      <c r="K212" s="19">
        <v>4.0000000000000002E-4</v>
      </c>
      <c r="L212" s="19">
        <f>E212*K212</f>
        <v>1.6811600000000003E-2</v>
      </c>
      <c r="N212" s="16">
        <f>E212*M212</f>
        <v>0</v>
      </c>
      <c r="P212" s="17" t="s">
        <v>84</v>
      </c>
      <c r="V212" s="20" t="s">
        <v>364</v>
      </c>
      <c r="X212" s="14" t="s">
        <v>591</v>
      </c>
      <c r="Y212" s="14" t="s">
        <v>589</v>
      </c>
      <c r="Z212" s="17" t="s">
        <v>212</v>
      </c>
      <c r="AJ212" s="4" t="s">
        <v>366</v>
      </c>
      <c r="AK212" s="4" t="s">
        <v>88</v>
      </c>
    </row>
    <row r="213" spans="1:37">
      <c r="D213" s="53" t="s">
        <v>592</v>
      </c>
      <c r="E213" s="54">
        <f>J213</f>
        <v>0</v>
      </c>
      <c r="H213" s="54">
        <f>SUM(H208:H212)</f>
        <v>0</v>
      </c>
      <c r="I213" s="54">
        <f>SUM(I208:I212)</f>
        <v>0</v>
      </c>
      <c r="J213" s="54">
        <f>SUM(J208:J212)</f>
        <v>0</v>
      </c>
      <c r="L213" s="55">
        <f>SUM(L208:L212)</f>
        <v>6.583159999999999E-2</v>
      </c>
      <c r="N213" s="56">
        <f>SUM(N208:N212)</f>
        <v>0</v>
      </c>
      <c r="W213" s="21">
        <f>SUM(W208:W212)</f>
        <v>0</v>
      </c>
    </row>
    <row r="215" spans="1:37">
      <c r="B215" s="14" t="s">
        <v>593</v>
      </c>
    </row>
    <row r="216" spans="1:37" ht="25.5">
      <c r="A216" s="12">
        <v>149</v>
      </c>
      <c r="B216" s="13" t="s">
        <v>594</v>
      </c>
      <c r="C216" s="14" t="s">
        <v>595</v>
      </c>
      <c r="D216" s="15" t="s">
        <v>596</v>
      </c>
      <c r="E216" s="16">
        <v>170.95500000000001</v>
      </c>
      <c r="F216" s="17" t="s">
        <v>136</v>
      </c>
      <c r="H216" s="18">
        <f>ROUND(E216*G216,2)</f>
        <v>0</v>
      </c>
      <c r="J216" s="18">
        <f>ROUND(E216*G216,2)</f>
        <v>0</v>
      </c>
      <c r="K216" s="19">
        <v>2.9999999999999997E-4</v>
      </c>
      <c r="L216" s="19">
        <f>E216*K216</f>
        <v>5.1286499999999999E-2</v>
      </c>
      <c r="N216" s="16">
        <f>E216*M216</f>
        <v>0</v>
      </c>
      <c r="P216" s="17" t="s">
        <v>84</v>
      </c>
      <c r="V216" s="20" t="s">
        <v>364</v>
      </c>
      <c r="X216" s="14" t="s">
        <v>597</v>
      </c>
      <c r="Y216" s="14" t="s">
        <v>595</v>
      </c>
      <c r="Z216" s="17" t="s">
        <v>582</v>
      </c>
      <c r="AJ216" s="4" t="s">
        <v>366</v>
      </c>
      <c r="AK216" s="4" t="s">
        <v>88</v>
      </c>
    </row>
    <row r="217" spans="1:37">
      <c r="A217" s="12">
        <v>150</v>
      </c>
      <c r="B217" s="13" t="s">
        <v>594</v>
      </c>
      <c r="C217" s="14" t="s">
        <v>598</v>
      </c>
      <c r="D217" s="15" t="s">
        <v>599</v>
      </c>
      <c r="E217" s="16">
        <v>170.95500000000001</v>
      </c>
      <c r="F217" s="17" t="s">
        <v>136</v>
      </c>
      <c r="H217" s="18">
        <f>ROUND(E217*G217,2)</f>
        <v>0</v>
      </c>
      <c r="J217" s="18">
        <f>ROUND(E217*G217,2)</f>
        <v>0</v>
      </c>
      <c r="K217" s="19">
        <v>3.0000000000000001E-5</v>
      </c>
      <c r="L217" s="19">
        <f>E217*K217</f>
        <v>5.1286500000000002E-3</v>
      </c>
      <c r="N217" s="16">
        <f>E217*M217</f>
        <v>0</v>
      </c>
      <c r="P217" s="17" t="s">
        <v>84</v>
      </c>
      <c r="V217" s="20" t="s">
        <v>364</v>
      </c>
      <c r="X217" s="14" t="s">
        <v>600</v>
      </c>
      <c r="Y217" s="14" t="s">
        <v>598</v>
      </c>
      <c r="Z217" s="17" t="s">
        <v>582</v>
      </c>
      <c r="AJ217" s="4" t="s">
        <v>366</v>
      </c>
      <c r="AK217" s="4" t="s">
        <v>88</v>
      </c>
    </row>
    <row r="218" spans="1:37">
      <c r="D218" s="53" t="s">
        <v>601</v>
      </c>
      <c r="E218" s="54">
        <f>J218</f>
        <v>0</v>
      </c>
      <c r="H218" s="54">
        <f>SUM(H215:H217)</f>
        <v>0</v>
      </c>
      <c r="I218" s="54">
        <f>SUM(I215:I217)</f>
        <v>0</v>
      </c>
      <c r="J218" s="54">
        <f>SUM(J215:J217)</f>
        <v>0</v>
      </c>
      <c r="L218" s="55">
        <f>SUM(L215:L217)</f>
        <v>5.6415149999999997E-2</v>
      </c>
      <c r="N218" s="56">
        <f>SUM(N215:N217)</f>
        <v>0</v>
      </c>
      <c r="W218" s="21">
        <f>SUM(W215:W217)</f>
        <v>0</v>
      </c>
    </row>
    <row r="220" spans="1:37">
      <c r="D220" s="53" t="s">
        <v>602</v>
      </c>
      <c r="E220" s="56">
        <f>J220</f>
        <v>0</v>
      </c>
      <c r="H220" s="54">
        <f>+H130+H138+H146+H152+H159+H169+H174+H193+H200+H206+H213+H218</f>
        <v>0</v>
      </c>
      <c r="I220" s="54">
        <f>+I130+I138+I146+I152+I159+I169+I174+I193+I200+I206+I213+I218</f>
        <v>0</v>
      </c>
      <c r="J220" s="54">
        <f>+J130+J138+J146+J152+J159+J169+J174+J193+J200+J206+J213+J218</f>
        <v>0</v>
      </c>
      <c r="L220" s="55">
        <f>+L130+L138+L146+L152+L159+L169+L174+L193+L200+L206+L213+L218</f>
        <v>19.589934589999999</v>
      </c>
      <c r="N220" s="56">
        <f>+N130+N138+N146+N152+N159+N169+N174+N193+N200+N206+N213+N218</f>
        <v>5.9690000000000007E-2</v>
      </c>
      <c r="W220" s="21">
        <f>+W130+W138+W146+W152+W159+W169+W174+W193+W200+W206+W213+W218</f>
        <v>0</v>
      </c>
    </row>
    <row r="222" spans="1:37">
      <c r="B222" s="52" t="s">
        <v>603</v>
      </c>
    </row>
    <row r="223" spans="1:37">
      <c r="B223" s="14" t="s">
        <v>604</v>
      </c>
    </row>
    <row r="224" spans="1:37" ht="25.5">
      <c r="A224" s="12">
        <v>151</v>
      </c>
      <c r="B224" s="13" t="s">
        <v>605</v>
      </c>
      <c r="C224" s="14" t="s">
        <v>606</v>
      </c>
      <c r="D224" s="15" t="s">
        <v>607</v>
      </c>
      <c r="E224" s="16">
        <v>1</v>
      </c>
      <c r="F224" s="17" t="s">
        <v>608</v>
      </c>
      <c r="H224" s="18">
        <f>ROUND(E224*G224,2)</f>
        <v>0</v>
      </c>
      <c r="J224" s="18">
        <f>ROUND(E224*G224,2)</f>
        <v>0</v>
      </c>
      <c r="L224" s="19">
        <f>E224*K224</f>
        <v>0</v>
      </c>
      <c r="N224" s="16">
        <f>E224*M224</f>
        <v>0</v>
      </c>
      <c r="P224" s="17" t="s">
        <v>84</v>
      </c>
      <c r="V224" s="20" t="s">
        <v>609</v>
      </c>
      <c r="X224" s="14" t="s">
        <v>610</v>
      </c>
      <c r="Y224" s="14" t="s">
        <v>606</v>
      </c>
      <c r="Z224" s="17" t="s">
        <v>129</v>
      </c>
      <c r="AJ224" s="4" t="s">
        <v>611</v>
      </c>
      <c r="AK224" s="4" t="s">
        <v>88</v>
      </c>
    </row>
    <row r="225" spans="1:37">
      <c r="A225" s="12">
        <v>152</v>
      </c>
      <c r="B225" s="13" t="s">
        <v>605</v>
      </c>
      <c r="C225" s="14" t="s">
        <v>612</v>
      </c>
      <c r="D225" s="15" t="s">
        <v>613</v>
      </c>
      <c r="E225" s="16">
        <v>1</v>
      </c>
      <c r="F225" s="17" t="s">
        <v>608</v>
      </c>
      <c r="H225" s="18">
        <f>ROUND(E225*G225,2)</f>
        <v>0</v>
      </c>
      <c r="J225" s="18">
        <f>ROUND(E225*G225,2)</f>
        <v>0</v>
      </c>
      <c r="L225" s="19">
        <f>E225*K225</f>
        <v>0</v>
      </c>
      <c r="N225" s="16">
        <f>E225*M225</f>
        <v>0</v>
      </c>
      <c r="P225" s="17" t="s">
        <v>84</v>
      </c>
      <c r="V225" s="20" t="s">
        <v>609</v>
      </c>
      <c r="X225" s="14" t="s">
        <v>610</v>
      </c>
      <c r="Y225" s="14" t="s">
        <v>612</v>
      </c>
      <c r="Z225" s="17" t="s">
        <v>129</v>
      </c>
      <c r="AJ225" s="4" t="s">
        <v>611</v>
      </c>
      <c r="AK225" s="4" t="s">
        <v>88</v>
      </c>
    </row>
    <row r="226" spans="1:37">
      <c r="D226" s="53" t="s">
        <v>614</v>
      </c>
      <c r="E226" s="54">
        <f>J226</f>
        <v>0</v>
      </c>
      <c r="H226" s="54">
        <f>SUM(H222:H225)</f>
        <v>0</v>
      </c>
      <c r="I226" s="54">
        <f>SUM(I222:I225)</f>
        <v>0</v>
      </c>
      <c r="J226" s="54">
        <f>SUM(J222:J225)</f>
        <v>0</v>
      </c>
      <c r="L226" s="55">
        <f>SUM(L222:L225)</f>
        <v>0</v>
      </c>
      <c r="N226" s="56">
        <f>SUM(N222:N225)</f>
        <v>0</v>
      </c>
      <c r="W226" s="21">
        <f>SUM(W222:W225)</f>
        <v>0</v>
      </c>
    </row>
    <row r="228" spans="1:37">
      <c r="D228" s="53" t="s">
        <v>615</v>
      </c>
      <c r="E228" s="54">
        <f>J228</f>
        <v>0</v>
      </c>
      <c r="H228" s="54">
        <f>+H226</f>
        <v>0</v>
      </c>
      <c r="I228" s="54">
        <f>+I226</f>
        <v>0</v>
      </c>
      <c r="J228" s="54">
        <f>+J226</f>
        <v>0</v>
      </c>
      <c r="L228" s="55">
        <f>+L226</f>
        <v>0</v>
      </c>
      <c r="N228" s="56">
        <f>+N226</f>
        <v>0</v>
      </c>
      <c r="W228" s="21">
        <f>+W226</f>
        <v>0</v>
      </c>
    </row>
    <row r="230" spans="1:37">
      <c r="D230" s="58" t="s">
        <v>616</v>
      </c>
      <c r="E230" s="54">
        <f>J230</f>
        <v>0</v>
      </c>
      <c r="H230" s="54">
        <f>+H110+H220+H228</f>
        <v>0</v>
      </c>
      <c r="I230" s="54">
        <f>+I110+I220+I228</f>
        <v>0</v>
      </c>
      <c r="J230" s="54">
        <f>+J110+J220+J228</f>
        <v>0</v>
      </c>
      <c r="L230" s="55">
        <f>+L110+L220+L228</f>
        <v>122.7641261</v>
      </c>
      <c r="N230" s="56">
        <f>+N110+N220+N228</f>
        <v>18.007525999999999</v>
      </c>
      <c r="W230" s="21">
        <f>+W110+W220+W228</f>
        <v>0</v>
      </c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uzivatel</cp:lastModifiedBy>
  <cp:lastPrinted>2016-04-18T11:45:00Z</cp:lastPrinted>
  <dcterms:created xsi:type="dcterms:W3CDTF">1999-04-06T07:39:00Z</dcterms:created>
  <dcterms:modified xsi:type="dcterms:W3CDTF">2021-06-24T13:27:51Z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