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0"/>
  </bookViews>
  <sheets>
    <sheet name="3. Rozpočet - štandard na výšku" sheetId="1" r:id="rId1"/>
  </sheets>
  <definedNames>
    <definedName name="_xlnm.Print_Titles" localSheetId="0">'3. Rozpočet - štandard na výšku'!$10:$12</definedName>
  </definedNames>
  <calcPr fullCalcOnLoad="1"/>
</workbook>
</file>

<file path=xl/sharedStrings.xml><?xml version="1.0" encoding="utf-8"?>
<sst xmlns="http://schemas.openxmlformats.org/spreadsheetml/2006/main" count="343" uniqueCount="259">
  <si>
    <t xml:space="preserve">ROZPOČET  </t>
  </si>
  <si>
    <t xml:space="preserve">Objekt:   </t>
  </si>
  <si>
    <t>Objednávateľ:   MČ Petržalka</t>
  </si>
  <si>
    <t xml:space="preserve">Zhotoviteľ:   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</si>
  <si>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</si>
  <si>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</si>
  <si>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</si>
  <si>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</si>
  <si>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</si>
  <si>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</si>
  <si>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</si>
  <si>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>Hmotnosť celkom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</si>
  <si>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</si>
  <si>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</si>
  <si>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</si>
  <si>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</si>
  <si>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</si>
  <si>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</si>
  <si>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</si>
  <si>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</si>
  <si>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</si>
  <si>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</si>
  <si>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Úpravy povrchov, podlahy, osadenie   </t>
  </si>
  <si>
    <t>610991111.S</t>
  </si>
  <si>
    <t xml:space="preserve">Zakrývanie výplní vnútorných okenných otvorov, predmetov a konštrukcií   </t>
  </si>
  <si>
    <t>m2</t>
  </si>
  <si>
    <t>611461116</t>
  </si>
  <si>
    <t xml:space="preserve">Príprava vnútorného podkladu stien a  stropov BAUMIT, Univerzálny základ   </t>
  </si>
  <si>
    <t>611461131</t>
  </si>
  <si>
    <t xml:space="preserve">Vnútorná omietka stien a stropov BAUMIT, vápennocementová, strojné nanášanie, MPI 25, hr. 8 mm,vysprávky   </t>
  </si>
  <si>
    <t>611461182</t>
  </si>
  <si>
    <t xml:space="preserve">Vnútorná omietka stien a  stropov štuková BAUMIT, strojné miešanie, ručné nanášanie, VivaInterior, hr. 3 mm   </t>
  </si>
  <si>
    <t>642942111.S</t>
  </si>
  <si>
    <t xml:space="preserve">Osadenie oceľovej dverovej zárubne alebo rámu, plochy otvoru do 2,5 m2   </t>
  </si>
  <si>
    <t>ks</t>
  </si>
  <si>
    <t>553310005100</t>
  </si>
  <si>
    <t xml:space="preserve">Zárubňa oceľová CgU   </t>
  </si>
  <si>
    <t>9</t>
  </si>
  <si>
    <t xml:space="preserve">Ostatné konštrukcie a práce-búranie   </t>
  </si>
  <si>
    <t>953947952.S</t>
  </si>
  <si>
    <t xml:space="preserve">Montáž hranatej kovovej vetracej mriežky plochy nad 0,06 m2   </t>
  </si>
  <si>
    <t>429720339400.S</t>
  </si>
  <si>
    <t xml:space="preserve">Mriežka ventilačná kovová, hranatá so sieťkou, rozmery šxvxhr 250x250x10 mm, farba biela   </t>
  </si>
  <si>
    <t>962086121.S</t>
  </si>
  <si>
    <t xml:space="preserve">Búranie muriva priečok z pórobetónu hr. do 300 mm,  -0,15000t   </t>
  </si>
  <si>
    <t>963011511.S</t>
  </si>
  <si>
    <t xml:space="preserve">Búranie stropov z tvárnic pálených do nosníkov oceľových, hr. do 150 mm,  -0,14800t   </t>
  </si>
  <si>
    <t>965081812.S</t>
  </si>
  <si>
    <t xml:space="preserve">Búranie dlažieb, z kamen., cement., terazzových, čadičových alebo keramických, hr. nad 10 mm,  -0,06500t   </t>
  </si>
  <si>
    <t>969021131.S</t>
  </si>
  <si>
    <t xml:space="preserve">Vybúranie kanalizačného potrubia zvislého DN do 300 mm,  -0,09300t   </t>
  </si>
  <si>
    <t>m</t>
  </si>
  <si>
    <t>978059531.S</t>
  </si>
  <si>
    <t xml:space="preserve">Odsekanie a odobratie obkladov stien z obkladačiek vnútorných vrátane podkladovej omietky nad 2 m2,  -0,06800t   </t>
  </si>
  <si>
    <t>979011111.S</t>
  </si>
  <si>
    <t xml:space="preserve">Zvislá doprava sutiny a vybúraných hmôt za prvé podlažie nad alebo pod základným podlažím   </t>
  </si>
  <si>
    <t>t</t>
  </si>
  <si>
    <t>979082111.S</t>
  </si>
  <si>
    <t xml:space="preserve">Vnútrostavenisková doprava sutiny a vybúraných hmôt do 10 m   </t>
  </si>
  <si>
    <t>979089712.S</t>
  </si>
  <si>
    <t xml:space="preserve">Prenájom kontajneru 5 m3   </t>
  </si>
  <si>
    <t>99</t>
  </si>
  <si>
    <t xml:space="preserve">Presun hmôt HSV   </t>
  </si>
  <si>
    <t>999281111.S</t>
  </si>
  <si>
    <t xml:space="preserve">Presun hmôt pre opravy a údržbu objektov vrátane vonkajších plášťov výšky do 25 m   </t>
  </si>
  <si>
    <t>PSV</t>
  </si>
  <si>
    <t xml:space="preserve">Práce a dodávky PSV   </t>
  </si>
  <si>
    <t>711</t>
  </si>
  <si>
    <t xml:space="preserve">Izolácie proti vode a vlhkosti   </t>
  </si>
  <si>
    <t>711111001.S</t>
  </si>
  <si>
    <t xml:space="preserve">Zhotovenie izolácie proti zemnej vlhkosti vodorovná náterom penetračným za studena   </t>
  </si>
  <si>
    <t>1620192242</t>
  </si>
  <si>
    <t xml:space="preserve">Jednozložková hydroizolácia Ceresit CL 51, 15 kg   </t>
  </si>
  <si>
    <t>kg</t>
  </si>
  <si>
    <t>711113302.S</t>
  </si>
  <si>
    <t xml:space="preserve">Zhotovenie  izolácie proti zemnej vlhkosti za studena na zvislej ploche z tekutej lepenky, dvojnásobná   </t>
  </si>
  <si>
    <t>14755-14756</t>
  </si>
  <si>
    <t xml:space="preserve">Ceresit CT17 Priesvitná,2L   </t>
  </si>
  <si>
    <t>998711201.S</t>
  </si>
  <si>
    <t xml:space="preserve">Presun hmôt pre izoláciu proti vode v objektoch výšky do 6 m   </t>
  </si>
  <si>
    <t>%</t>
  </si>
  <si>
    <t>713</t>
  </si>
  <si>
    <t xml:space="preserve">Izolácie tepelné   </t>
  </si>
  <si>
    <t>713400811.S</t>
  </si>
  <si>
    <t xml:space="preserve">Odstránenie tepelnej izolácie potrubia povrchové úpravy oplechovanie potrubie,  -0,00510t   </t>
  </si>
  <si>
    <t>713482121.S</t>
  </si>
  <si>
    <t xml:space="preserve">Montáž trubíc z PE, hr.15-20 mm,vnút.priemer do 38 mm   </t>
  </si>
  <si>
    <t>283310004700.S</t>
  </si>
  <si>
    <t xml:space="preserve">Izolačná PE trubica dxhr. 22x20 mm, nadrezaná, na izolovanie rozvodov vody, kúrenia, zdravotechniky   </t>
  </si>
  <si>
    <t>998713201.S</t>
  </si>
  <si>
    <t xml:space="preserve">Presun hmôt pre izolácie tepelné v objektoch výšky do 6 m   </t>
  </si>
  <si>
    <t>721</t>
  </si>
  <si>
    <t xml:space="preserve">Zdravotechnika - vnútorná kanalizácia   </t>
  </si>
  <si>
    <t>721171560.S</t>
  </si>
  <si>
    <t>721172424</t>
  </si>
  <si>
    <t xml:space="preserve">Montáž odhlučneného odpadového potrubia MASTER 3 zvislého DN 50   </t>
  </si>
  <si>
    <t>286140043000</t>
  </si>
  <si>
    <t xml:space="preserve">Rúra PP MASTER 3 vnút. d 70,8 mm, DN 50, dĺ. 1 m, tichý systém pre rozvod vnútorného odpadu, PIPELIFE   </t>
  </si>
  <si>
    <t>721194109.S</t>
  </si>
  <si>
    <t xml:space="preserve">Zriadenie prípojky na potrubí vyvedenie a upevnenie odpadových výpustiek D 110 mm   </t>
  </si>
  <si>
    <t>721213006.S</t>
  </si>
  <si>
    <t xml:space="preserve">Montáž podlahového vpustu s vodorovným odtokom DN 75   </t>
  </si>
  <si>
    <t>286630023000.S</t>
  </si>
  <si>
    <t xml:space="preserve">Podlahový vpust variabilný odtok DN 75, mriežka/krytka nerez   </t>
  </si>
  <si>
    <t>721290111.S</t>
  </si>
  <si>
    <t xml:space="preserve">Ostatné - skúška tesnosti kanalizácie v objektoch vodou do DN 125   </t>
  </si>
  <si>
    <t>721290822.S</t>
  </si>
  <si>
    <t xml:space="preserve">Vnútrostav. premiestnenie vybúraných hmôt vnútor. kanal. vodorovne do 100 m z budov vysokých do 12 m   </t>
  </si>
  <si>
    <t>998721201.S</t>
  </si>
  <si>
    <t xml:space="preserve">Presun hmôt pre vnútornú kanalizáciu v objektoch výšky do 6 m   </t>
  </si>
  <si>
    <t>722</t>
  </si>
  <si>
    <t xml:space="preserve">Vnútorný vodovod   </t>
  </si>
  <si>
    <t>722130801.S</t>
  </si>
  <si>
    <t xml:space="preserve">Demontáž potrubia z oceľových rúrok závitových do DN 25,  -0,00213t   </t>
  </si>
  <si>
    <t>722171132.S</t>
  </si>
  <si>
    <t>722190222.S</t>
  </si>
  <si>
    <t xml:space="preserve">Prípojka vodovodná z oceľových rúr pre pevné pripojenie DN 20   </t>
  </si>
  <si>
    <t>súb.</t>
  </si>
  <si>
    <t>722220111.S</t>
  </si>
  <si>
    <t xml:space="preserve">Montáž armatúry závitovej s jedným závitom, nástenka pre výtokový ventil G 1/2   </t>
  </si>
  <si>
    <t>286540045000.S</t>
  </si>
  <si>
    <t xml:space="preserve">Nástenka PP-R D 16x1/2" vnútorný závit, systém pre rozvod vody a stlačeného vzduchu   </t>
  </si>
  <si>
    <t>722220121.S</t>
  </si>
  <si>
    <t xml:space="preserve">Montáž armatúry závitovej s jedným závitom, nástenka pre batériu G 1/2   </t>
  </si>
  <si>
    <t>pár</t>
  </si>
  <si>
    <t>286540045100.S</t>
  </si>
  <si>
    <t xml:space="preserve">Nástenka PP-R D 20x1/2" vnútorný závit, systém pre rozvod vody a stlačeného vzduchu   </t>
  </si>
  <si>
    <t>722221170.S</t>
  </si>
  <si>
    <t xml:space="preserve">Montáž ventilu pre vodu G 1/2   </t>
  </si>
  <si>
    <t>551 40059R</t>
  </si>
  <si>
    <t xml:space="preserve">Ventil výtokový pákový stojankový   </t>
  </si>
  <si>
    <t>kus</t>
  </si>
  <si>
    <t>551 F00201</t>
  </si>
  <si>
    <t xml:space="preserve">Ventil zach.roh.1/2 x 3/8"- VP.00.EKO.010   </t>
  </si>
  <si>
    <t>722290215.S</t>
  </si>
  <si>
    <t xml:space="preserve">Tlaková skúška vodovodného potrubia   </t>
  </si>
  <si>
    <t>722290234.S</t>
  </si>
  <si>
    <t xml:space="preserve">Prepláchnutie a dezinfekcia vodovodného potrubia do DN 80   </t>
  </si>
  <si>
    <t>722290821.S</t>
  </si>
  <si>
    <t xml:space="preserve">Vnútrostav. premiestnenie vybúraných hmôt vnútorný vodovod vodorovne do 100 m z budov vys. do 6 m   </t>
  </si>
  <si>
    <t>998722201.S</t>
  </si>
  <si>
    <t xml:space="preserve">Presun hmôt pre vnútorný vodovod v objektoch výšky do 6 m   </t>
  </si>
  <si>
    <t>725</t>
  </si>
  <si>
    <t xml:space="preserve">Zariaďovacie predmety   </t>
  </si>
  <si>
    <t>725110811.S</t>
  </si>
  <si>
    <t xml:space="preserve">Demontáž záchoda splachovacieho s nádržou alebo s tlakovým splachovačom,  -0,01933t   </t>
  </si>
  <si>
    <t>725119215.S</t>
  </si>
  <si>
    <t xml:space="preserve">Montáž záchodovej misy keramickej volne stojacej s rovným odpadom   </t>
  </si>
  <si>
    <t>642350000300</t>
  </si>
  <si>
    <t xml:space="preserve">Misa záchodová keramická stojaca LYRA PLUS, vxšxl 450x360x470 mm, vodorovný odpad, JIKA   </t>
  </si>
  <si>
    <t>SA2000-1/2"</t>
  </si>
  <si>
    <t xml:space="preserve">Splachovacia súprava so STOP tlačidlom   </t>
  </si>
  <si>
    <t>A601</t>
  </si>
  <si>
    <t xml:space="preserve">WC sedátko Duroplast   </t>
  </si>
  <si>
    <t>72511-9309</t>
  </si>
  <si>
    <t xml:space="preserve">Príplatok za použitie silikónového tmelu 0,30 kg/kus   </t>
  </si>
  <si>
    <t>725129210.S</t>
  </si>
  <si>
    <t xml:space="preserve">Montáž pisoáru keramického s automatickým splachovaním   </t>
  </si>
  <si>
    <t>642510000200.S</t>
  </si>
  <si>
    <t xml:space="preserve">Pisoár keramický, komplet   </t>
  </si>
  <si>
    <t>725210821.S</t>
  </si>
  <si>
    <t xml:space="preserve">Demontáž umývadiel alebo umývadielok bez výtokovej armatúry,  -0,01946t   </t>
  </si>
  <si>
    <t>72521-9201</t>
  </si>
  <si>
    <t xml:space="preserve">Montáž umývadiel keramických so záp. uzáv. na konzoly   </t>
  </si>
  <si>
    <t>súbor</t>
  </si>
  <si>
    <t>XJG01165000</t>
  </si>
  <si>
    <t>725291114.S1</t>
  </si>
  <si>
    <t xml:space="preserve">Montáž doplnkov zariadení kúpeľní a záchodov, zrkadlo 600x1200 mm   </t>
  </si>
  <si>
    <t>634650001300.S</t>
  </si>
  <si>
    <t xml:space="preserve">Zrkadlo bez osvetlenia, vrátane úchytov na stenu 600x1200 mm   </t>
  </si>
  <si>
    <t>725332320.S</t>
  </si>
  <si>
    <t xml:space="preserve">Montáž výlevky keramickej závesnej bez výtokovej armatúry   </t>
  </si>
  <si>
    <t>642710000100.S</t>
  </si>
  <si>
    <t xml:space="preserve">Výlevka stojatá keramická s plastovou mrežou   </t>
  </si>
  <si>
    <t>72581-0811</t>
  </si>
  <si>
    <t xml:space="preserve">Demontáž výtokových ventilov nástenných   </t>
  </si>
  <si>
    <t>725820802.S</t>
  </si>
  <si>
    <t xml:space="preserve">Demontáž batérie stojankovej do 1 otvoru,  -0,00086t   </t>
  </si>
  <si>
    <t>72582-9301</t>
  </si>
  <si>
    <t xml:space="preserve">Montáž batérií umýv. a drez. ostatných typov stojank. G 1/2   </t>
  </si>
  <si>
    <t>551 439700</t>
  </si>
  <si>
    <t xml:space="preserve">Batéria umývadlová stojánková G 1/2 štandartná kvalita   </t>
  </si>
  <si>
    <t>72586-0812</t>
  </si>
  <si>
    <t xml:space="preserve">Demontáž zápachových uzávierok dvojitých pre zar. predm.   </t>
  </si>
  <si>
    <t>72586-9101</t>
  </si>
  <si>
    <t xml:space="preserve">Montáž zápach. uzávierok umývadlových D 40   </t>
  </si>
  <si>
    <t>551 613140R</t>
  </si>
  <si>
    <t xml:space="preserve">Uzávierka zápach. umýv.   nerez D40   </t>
  </si>
  <si>
    <t>72598-0123</t>
  </si>
  <si>
    <t xml:space="preserve">Dvierka prístupové k inštaláciám z plastov 40/40   </t>
  </si>
  <si>
    <t>EXX000003067</t>
  </si>
  <si>
    <t xml:space="preserve">Dvere revízne D 300x300 1917008 400x400mm plastové biele   </t>
  </si>
  <si>
    <t>998725201.S</t>
  </si>
  <si>
    <t xml:space="preserve">Presun hmôt pre zariaďovacie predmety v objektoch výšky do 6 m   </t>
  </si>
  <si>
    <t>766</t>
  </si>
  <si>
    <t xml:space="preserve">Konštrukcie stolárske   </t>
  </si>
  <si>
    <t>766662112.S</t>
  </si>
  <si>
    <t xml:space="preserve">Montáž dverového krídla otočného jednokrídlového poldrážkového, do existujúcej zárubne, vrátane kovania   </t>
  </si>
  <si>
    <t>549150000600.S</t>
  </si>
  <si>
    <t xml:space="preserve">Kľučka dverová a rozeta 2x, nehrdzavejúca oceľ, povrch nerez brúsený   </t>
  </si>
  <si>
    <t>611610000400.S</t>
  </si>
  <si>
    <t xml:space="preserve">Dvere vnútorné jednokrídlové, šírka 600-900 mm, výplň papierová voština, povrch fólia, plné   </t>
  </si>
  <si>
    <t>771</t>
  </si>
  <si>
    <t xml:space="preserve">Podlahy z dlaždíc   </t>
  </si>
  <si>
    <t>771571112.S</t>
  </si>
  <si>
    <t>597740001000.S</t>
  </si>
  <si>
    <t>998771201.S</t>
  </si>
  <si>
    <t xml:space="preserve">Presun hmôt pre podlahy z dlaždíc v objektoch výšky do 6m   </t>
  </si>
  <si>
    <t>781</t>
  </si>
  <si>
    <t xml:space="preserve">Obklady   </t>
  </si>
  <si>
    <t>781441020.S</t>
  </si>
  <si>
    <t xml:space="preserve">Montáž obkladov vnútor. stien z obkladačiek kladených do malty veľ. 300x300 mm   </t>
  </si>
  <si>
    <t>1620192200</t>
  </si>
  <si>
    <t xml:space="preserve">Lepidlo flexibilné Ceresit CM 16 25 kg   </t>
  </si>
  <si>
    <t>1620192158</t>
  </si>
  <si>
    <t xml:space="preserve">Flexibilná škárovacia hmota Ceresit CE 40, 5 kg   </t>
  </si>
  <si>
    <t>1620192211</t>
  </si>
  <si>
    <t xml:space="preserve">Hĺbkový penetračný náter Ceresit CT 17, 5 l   </t>
  </si>
  <si>
    <t>l</t>
  </si>
  <si>
    <t>597640001510.S</t>
  </si>
  <si>
    <t>998781201.S</t>
  </si>
  <si>
    <t xml:space="preserve">Presun hmôt pre obklady keramické v objektoch výšky do 6 m   </t>
  </si>
  <si>
    <t>783</t>
  </si>
  <si>
    <t xml:space="preserve">Nátery   </t>
  </si>
  <si>
    <t>783101812.S</t>
  </si>
  <si>
    <t xml:space="preserve">Odstránenie starých náterov z oceľových konštrukcií ťažkých A oceľovou kefou (zárubeň+radiator)   </t>
  </si>
  <si>
    <t>783120320.S</t>
  </si>
  <si>
    <t xml:space="preserve">Syntetický náter - M42 na pozinkovaný plech, štvorvrstvový, bez masky  (zárubeň+radiator)   </t>
  </si>
  <si>
    <t>784</t>
  </si>
  <si>
    <t xml:space="preserve">Maľby   </t>
  </si>
  <si>
    <t>784451271.S</t>
  </si>
  <si>
    <t xml:space="preserve">Maľby z maliarskych zmesí práškových, základné ručne nanášané dvojnásobné na jemnozrnný podklad výšky do 3,80 m   </t>
  </si>
  <si>
    <t>M</t>
  </si>
  <si>
    <t xml:space="preserve">Práce a dodávky M   </t>
  </si>
  <si>
    <t>21-M</t>
  </si>
  <si>
    <t xml:space="preserve">Elektromontáže   </t>
  </si>
  <si>
    <t>2100.1</t>
  </si>
  <si>
    <t xml:space="preserve">Elektromontáže hrubé - odhad   </t>
  </si>
  <si>
    <t>súb</t>
  </si>
  <si>
    <t>2102.1</t>
  </si>
  <si>
    <t xml:space="preserve">Kompletáž+svietidla - odhad   </t>
  </si>
  <si>
    <t>DPH</t>
  </si>
  <si>
    <t>Celkom s DPH</t>
  </si>
  <si>
    <t xml:space="preserve">Celkom bez DPH   </t>
  </si>
  <si>
    <t>10a</t>
  </si>
  <si>
    <t xml:space="preserve">Montáž potrubia odhlučneného odpadového - zvislé Dxt 110x3,6 mm   </t>
  </si>
  <si>
    <t xml:space="preserve">Montáž otrubia plasthliníkového D 20 mm   </t>
  </si>
  <si>
    <t>plast-hliníková rúrka PEX / AL / PEX R20 x 2 mm R20X2,0/100</t>
  </si>
  <si>
    <t xml:space="preserve">Montáž podláh z dlaždíc keramických do malty veľ. 200 x 200 mm   </t>
  </si>
  <si>
    <t>82a</t>
  </si>
  <si>
    <t xml:space="preserve">Montáž obkladov vnútor. stien z obkladačiek kladených do malty veľ. 200x200 mm   </t>
  </si>
  <si>
    <t xml:space="preserve">Spracoval:  </t>
  </si>
  <si>
    <t xml:space="preserve">Dátum:  </t>
  </si>
  <si>
    <t xml:space="preserve">Dlaždice keramické s protišmykovým povrchom, lxv 200x200 mm, jednofarebné, program BOB a BOBEK by RAKO v kombinácii s Color One a Color Tw, viď. priložená vizualizácia.
COBJ.GAA1K111.LB.1 - 43 m2 (COLOR TWO tm. šedá mat.)
COBJ.GAA1K459LB.1 - 2,5 m2 (COLOR TWO červená mat)
COBJ.GAA1K467.LB.1 - 2,5 m2 (COLOR TWO tyrkysová mat)
</t>
  </si>
  <si>
    <t xml:space="preserve">Obkladačky keramické, lxv 200x200 mm, program BOB a BOBEK by RAKO v kombinácii s Color One a Color Two, viď. priložená vizualizácia.
COBJ.WAA1N000.LB01 - 60 m2 Color One biela lesk
COBJ.WAA1N363.LB01 - 32 m2 Color One červená lesk
COBJ.WAA1N011.LB01 - 15 m2 Color One tm. šedá lesk
COBJ.WAA1N457.LB01 - 29 m2 Color One tyrkysová lesk
CPLY.WIDMB210.RAS1 - 11 SET (ca 9m2) PLAY biela dekor BOB a BOBEK 20x40
</t>
  </si>
  <si>
    <t xml:space="preserve">Umývadlá keramická  650 keramické biele   </t>
  </si>
  <si>
    <t>Priečky z tvárnic hr. 125 na MVC maltu</t>
  </si>
  <si>
    <t>Miesto:  Petržalka</t>
  </si>
  <si>
    <t xml:space="preserve">Stavba:   Obnova hygienických zariadení v trakte B-3, ZŠ Nobelovo námestie č. 6, Bratislava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</si>
</sst>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#,##0.00\ &quot;€&quot;"/>
    <numFmt numFmtId="168" formatCode="\P\r\a\vd\a;&quot;Pravda&quot;;&quot;Nepravda&quot;"/>
    <numFmt numFmtId="169" formatCode="[$€-2]\ #\ ##,000_);[Red]\([$¥€-2]\ #\ ##,000\)"/>
    <numFmt numFmtId="170" formatCode="#,##0.00_ ;\-#,##0.00\ "/>
    <numFmt numFmtId="171" formatCode="#,##0.000_ ;\-#,##0.000\ "/>
  </numFmts>
  <fonts count="46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b/>
      <u val="single"/>
      <sz val="11"/>
      <name val="Arial CE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4" fillId="0" borderId="0" xfId="0" applyFont="1" applyAlignment="1" applyProtection="1">
      <alignment horizontal="left" vertical="top" wrapText="1"/>
      <protection/>
    </xf>
    <xf numFmtId="166" fontId="4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39" fontId="3" fillId="0" borderId="0" xfId="0" applyNumberFormat="1" applyFont="1" applyAlignment="1" applyProtection="1">
      <alignment horizontal="right" vertical="top"/>
      <protection/>
    </xf>
    <xf numFmtId="166" fontId="3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>
      <alignment horizontal="left" vertical="top" wrapText="1"/>
    </xf>
    <xf numFmtId="166" fontId="4" fillId="0" borderId="0" xfId="0" applyNumberFormat="1" applyFont="1" applyAlignment="1">
      <alignment horizontal="right" vertical="top"/>
    </xf>
    <xf numFmtId="10" fontId="4" fillId="0" borderId="0" xfId="0" applyNumberFormat="1" applyFont="1" applyAlignment="1">
      <alignment horizontal="right" vertical="top"/>
    </xf>
    <xf numFmtId="167" fontId="4" fillId="0" borderId="0" xfId="0" applyNumberFormat="1" applyFont="1" applyAlignment="1">
      <alignment horizontal="right" vertical="top"/>
    </xf>
    <xf numFmtId="0" fontId="11" fillId="0" borderId="0" xfId="0" applyFont="1" applyAlignment="1">
      <alignment horizontal="left" vertical="top" wrapText="1"/>
    </xf>
    <xf numFmtId="166" fontId="11" fillId="0" borderId="0" xfId="0" applyNumberFormat="1" applyFont="1" applyAlignment="1">
      <alignment horizontal="right" vertical="top"/>
    </xf>
    <xf numFmtId="39" fontId="11" fillId="0" borderId="0" xfId="0" applyNumberFormat="1" applyFont="1" applyAlignment="1">
      <alignment horizontal="right" vertical="top"/>
    </xf>
    <xf numFmtId="167" fontId="11" fillId="0" borderId="0" xfId="0" applyNumberFormat="1" applyFont="1" applyAlignment="1">
      <alignment horizontal="right" vertical="top"/>
    </xf>
    <xf numFmtId="0" fontId="9" fillId="0" borderId="10" xfId="0" applyFont="1" applyBorder="1" applyAlignment="1">
      <alignment horizontal="left" vertical="top" wrapText="1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6" fillId="33" borderId="10" xfId="0" applyFont="1" applyFill="1" applyBorder="1" applyAlignment="1" applyProtection="1">
      <alignment horizontal="center" vertical="top" wrapText="1"/>
      <protection/>
    </xf>
    <xf numFmtId="37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166" fontId="7" fillId="0" borderId="0" xfId="0" applyNumberFormat="1" applyFont="1" applyAlignment="1">
      <alignment horizontal="right" vertical="top"/>
    </xf>
    <xf numFmtId="39" fontId="7" fillId="0" borderId="0" xfId="0" applyNumberFormat="1" applyFont="1" applyAlignment="1">
      <alignment horizontal="right" vertical="top"/>
    </xf>
    <xf numFmtId="37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166" fontId="8" fillId="0" borderId="0" xfId="0" applyNumberFormat="1" applyFont="1" applyAlignment="1">
      <alignment horizontal="right" vertical="top"/>
    </xf>
    <xf numFmtId="39" fontId="8" fillId="0" borderId="0" xfId="0" applyNumberFormat="1" applyFont="1" applyAlignment="1">
      <alignment horizontal="right" vertical="top"/>
    </xf>
    <xf numFmtId="37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166" fontId="4" fillId="0" borderId="10" xfId="0" applyNumberFormat="1" applyFont="1" applyBorder="1" applyAlignment="1">
      <alignment horizontal="right" vertical="top"/>
    </xf>
    <xf numFmtId="39" fontId="4" fillId="34" borderId="10" xfId="0" applyNumberFormat="1" applyFont="1" applyFill="1" applyBorder="1" applyAlignment="1">
      <alignment horizontal="right" vertical="top"/>
    </xf>
    <xf numFmtId="39" fontId="4" fillId="0" borderId="10" xfId="0" applyNumberFormat="1" applyFont="1" applyBorder="1" applyAlignment="1">
      <alignment horizontal="right" vertical="top"/>
    </xf>
    <xf numFmtId="37" fontId="9" fillId="0" borderId="10" xfId="0" applyNumberFormat="1" applyFont="1" applyBorder="1" applyAlignment="1">
      <alignment horizontal="center" vertical="top"/>
    </xf>
    <xf numFmtId="166" fontId="9" fillId="0" borderId="10" xfId="0" applyNumberFormat="1" applyFont="1" applyBorder="1" applyAlignment="1">
      <alignment horizontal="right" vertical="top"/>
    </xf>
    <xf numFmtId="39" fontId="9" fillId="34" borderId="10" xfId="0" applyNumberFormat="1" applyFont="1" applyFill="1" applyBorder="1" applyAlignment="1">
      <alignment horizontal="right" vertical="top"/>
    </xf>
    <xf numFmtId="39" fontId="9" fillId="0" borderId="10" xfId="0" applyNumberFormat="1" applyFont="1" applyBorder="1" applyAlignment="1">
      <alignment horizontal="right" vertical="top"/>
    </xf>
    <xf numFmtId="39" fontId="8" fillId="0" borderId="0" xfId="0" applyNumberFormat="1" applyFont="1" applyFill="1" applyAlignment="1">
      <alignment horizontal="right" vertical="top"/>
    </xf>
    <xf numFmtId="39" fontId="7" fillId="0" borderId="0" xfId="0" applyNumberFormat="1" applyFont="1" applyFill="1" applyAlignment="1">
      <alignment horizontal="right" vertical="top"/>
    </xf>
    <xf numFmtId="37" fontId="10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166" fontId="10" fillId="0" borderId="0" xfId="0" applyNumberFormat="1" applyFont="1" applyAlignment="1">
      <alignment horizontal="right" vertical="top"/>
    </xf>
    <xf numFmtId="39" fontId="10" fillId="0" borderId="0" xfId="0" applyNumberFormat="1" applyFont="1" applyAlignment="1">
      <alignment horizontal="right" vertical="top"/>
    </xf>
    <xf numFmtId="0" fontId="1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6"/>
  <sheetViews>
    <sheetView showGridLines="0" tabSelected="1" zoomScalePageLayoutView="0" workbookViewId="0" topLeftCell="A1">
      <selection activeCell="M133" sqref="M133"/>
    </sheetView>
  </sheetViews>
  <sheetFormatPr defaultColWidth="10.5" defaultRowHeight="12" customHeight="1"/>
  <cols>
    <col min="1" max="1" width="4.83203125" style="2" customWidth="1"/>
    <col min="2" max="2" width="16.33203125" style="3" customWidth="1"/>
    <col min="3" max="3" width="49.83203125" style="3" customWidth="1"/>
    <col min="4" max="4" width="3.83203125" style="3" customWidth="1"/>
    <col min="5" max="5" width="11.33203125" style="4" customWidth="1"/>
    <col min="6" max="6" width="11.5" style="5" customWidth="1"/>
    <col min="7" max="7" width="17.33203125" style="5" customWidth="1"/>
    <col min="8" max="8" width="13.83203125" style="4" customWidth="1"/>
    <col min="9" max="16384" width="10.5" style="1" customWidth="1"/>
  </cols>
  <sheetData>
    <row r="1" spans="1:8" s="6" customFormat="1" ht="27.75" customHeight="1">
      <c r="A1" s="50" t="s">
        <v>0</v>
      </c>
      <c r="B1" s="50"/>
      <c r="C1" s="50"/>
      <c r="D1" s="50"/>
      <c r="E1" s="50"/>
      <c r="F1" s="50"/>
      <c r="G1" s="50"/>
      <c r="H1" s="50"/>
    </row>
    <row r="2" spans="1:8" s="6" customFormat="1" ht="12.75" customHeight="1">
      <c r="A2" s="22" t="s">
        <v>258</v>
      </c>
      <c r="B2" s="23"/>
      <c r="C2" s="23"/>
      <c r="D2" s="23"/>
      <c r="E2" s="23"/>
      <c r="F2" s="23"/>
      <c r="G2" s="23"/>
      <c r="H2" s="23"/>
    </row>
    <row r="3" spans="1:8" s="6" customFormat="1" ht="12.75" customHeight="1">
      <c r="A3" s="22" t="s">
        <v>1</v>
      </c>
      <c r="B3" s="23"/>
      <c r="C3" s="23"/>
      <c r="D3" s="23"/>
      <c r="E3" s="23"/>
      <c r="F3" s="23"/>
      <c r="G3" s="23"/>
      <c r="H3" s="23"/>
    </row>
    <row r="4" spans="1:8" s="6" customFormat="1" ht="13.5" customHeight="1">
      <c r="A4" s="22"/>
      <c r="B4" s="22"/>
      <c r="C4" s="22"/>
      <c r="D4" s="24"/>
      <c r="E4" s="24"/>
      <c r="F4" s="24"/>
      <c r="G4" s="24"/>
      <c r="H4" s="24"/>
    </row>
    <row r="5" spans="1:8" s="6" customFormat="1" ht="6.75" customHeight="1">
      <c r="A5" s="25"/>
      <c r="B5" s="7"/>
      <c r="C5" s="7"/>
      <c r="D5" s="7"/>
      <c r="E5" s="8"/>
      <c r="F5" s="9"/>
      <c r="G5" s="9"/>
      <c r="H5" s="8"/>
    </row>
    <row r="6" spans="1:8" s="6" customFormat="1" ht="12.75" customHeight="1">
      <c r="A6" s="23" t="s">
        <v>2</v>
      </c>
      <c r="B6" s="23"/>
      <c r="C6" s="23"/>
      <c r="D6" s="23"/>
      <c r="E6" s="23"/>
      <c r="F6" s="23"/>
      <c r="G6" s="23"/>
      <c r="H6" s="23"/>
    </row>
    <row r="7" spans="1:8" s="6" customFormat="1" ht="13.5" customHeight="1">
      <c r="A7" s="23" t="s">
        <v>3</v>
      </c>
      <c r="B7" s="23"/>
      <c r="C7" s="23"/>
      <c r="D7" s="23"/>
      <c r="E7" s="23" t="s">
        <v>251</v>
      </c>
      <c r="F7" s="23"/>
      <c r="G7" s="23"/>
      <c r="H7" s="23"/>
    </row>
    <row r="8" spans="1:8" s="6" customFormat="1" ht="13.5" customHeight="1">
      <c r="A8" s="51" t="s">
        <v>257</v>
      </c>
      <c r="B8" s="52"/>
      <c r="C8" s="52"/>
      <c r="D8" s="10"/>
      <c r="E8" s="23" t="s">
        <v>252</v>
      </c>
      <c r="F8" s="11"/>
      <c r="G8" s="11"/>
      <c r="H8" s="12"/>
    </row>
    <row r="9" spans="1:8" s="6" customFormat="1" ht="6.75" customHeight="1">
      <c r="A9" s="25"/>
      <c r="B9" s="25"/>
      <c r="C9" s="25"/>
      <c r="D9" s="25"/>
      <c r="E9" s="25"/>
      <c r="F9" s="25"/>
      <c r="G9" s="25"/>
      <c r="H9" s="25"/>
    </row>
    <row r="10" spans="1:8" s="6" customFormat="1" ht="28.5" customHeight="1">
      <c r="A10" s="26" t="s">
        <v>4</v>
      </c>
      <c r="B10" s="26" t="s">
        <v>5</v>
      </c>
      <c r="C10" s="26" t="s">
        <v>6</v>
      </c>
      <c r="D10" s="26" t="s">
        <v>7</v>
      </c>
      <c r="E10" s="26" t="s">
        <v>8</v>
      </c>
      <c r="F10" s="26" t="s">
        <v>9</v>
      </c>
      <c r="G10" s="26" t="s">
        <v>10</v>
      </c>
      <c r="H10" s="26" t="s">
        <v>11</v>
      </c>
    </row>
    <row r="11" spans="1:8" s="6" customFormat="1" ht="12.75" customHeight="1" hidden="1">
      <c r="A11" s="26" t="s">
        <v>12</v>
      </c>
      <c r="B11" s="26" t="s">
        <v>13</v>
      </c>
      <c r="C11" s="26" t="s">
        <v>14</v>
      </c>
      <c r="D11" s="26" t="s">
        <v>15</v>
      </c>
      <c r="E11" s="26" t="s">
        <v>16</v>
      </c>
      <c r="F11" s="26" t="s">
        <v>17</v>
      </c>
      <c r="G11" s="26" t="s">
        <v>18</v>
      </c>
      <c r="H11" s="26" t="s">
        <v>19</v>
      </c>
    </row>
    <row r="12" spans="1:8" s="6" customFormat="1" ht="3" customHeight="1">
      <c r="A12" s="25"/>
      <c r="B12" s="25"/>
      <c r="C12" s="25"/>
      <c r="D12" s="25"/>
      <c r="E12" s="25"/>
      <c r="F12" s="25"/>
      <c r="G12" s="25"/>
      <c r="H12" s="25"/>
    </row>
    <row r="13" spans="1:8" s="6" customFormat="1" ht="30.75" customHeight="1">
      <c r="A13" s="27"/>
      <c r="B13" s="28" t="s">
        <v>20</v>
      </c>
      <c r="C13" s="28" t="s">
        <v>21</v>
      </c>
      <c r="D13" s="28"/>
      <c r="E13" s="29"/>
      <c r="F13" s="30"/>
      <c r="G13" s="30">
        <f>G14+G21+G33</f>
        <v>0</v>
      </c>
      <c r="H13" s="29">
        <v>0</v>
      </c>
    </row>
    <row r="14" spans="1:8" s="6" customFormat="1" ht="28.5" customHeight="1">
      <c r="A14" s="31"/>
      <c r="B14" s="32" t="s">
        <v>17</v>
      </c>
      <c r="C14" s="32" t="s">
        <v>22</v>
      </c>
      <c r="D14" s="32"/>
      <c r="E14" s="33"/>
      <c r="F14" s="34"/>
      <c r="G14" s="34">
        <f>SUM(G15:G20)</f>
        <v>0</v>
      </c>
      <c r="H14" s="33">
        <v>0</v>
      </c>
    </row>
    <row r="15" spans="1:8" s="6" customFormat="1" ht="24" customHeight="1">
      <c r="A15" s="35">
        <v>1</v>
      </c>
      <c r="B15" s="36" t="s">
        <v>23</v>
      </c>
      <c r="C15" s="36" t="s">
        <v>24</v>
      </c>
      <c r="D15" s="36" t="s">
        <v>25</v>
      </c>
      <c r="E15" s="37">
        <v>9.905</v>
      </c>
      <c r="F15" s="38"/>
      <c r="G15" s="39">
        <f aca="true" t="shared" si="0" ref="G15:G20">E15*F15</f>
        <v>0</v>
      </c>
      <c r="H15" s="37">
        <v>0</v>
      </c>
    </row>
    <row r="16" spans="1:8" s="6" customFormat="1" ht="24" customHeight="1">
      <c r="A16" s="35">
        <v>2</v>
      </c>
      <c r="B16" s="36" t="s">
        <v>26</v>
      </c>
      <c r="C16" s="36" t="s">
        <v>27</v>
      </c>
      <c r="D16" s="36" t="s">
        <v>25</v>
      </c>
      <c r="E16" s="37">
        <v>181.06</v>
      </c>
      <c r="F16" s="38"/>
      <c r="G16" s="39">
        <f t="shared" si="0"/>
        <v>0</v>
      </c>
      <c r="H16" s="37">
        <v>0</v>
      </c>
    </row>
    <row r="17" spans="1:8" s="6" customFormat="1" ht="34.5" customHeight="1">
      <c r="A17" s="35">
        <v>3</v>
      </c>
      <c r="B17" s="36" t="s">
        <v>28</v>
      </c>
      <c r="C17" s="36" t="s">
        <v>29</v>
      </c>
      <c r="D17" s="36" t="s">
        <v>25</v>
      </c>
      <c r="E17" s="37">
        <v>24</v>
      </c>
      <c r="F17" s="38"/>
      <c r="G17" s="39">
        <f t="shared" si="0"/>
        <v>0</v>
      </c>
      <c r="H17" s="37">
        <v>0</v>
      </c>
    </row>
    <row r="18" spans="1:8" s="6" customFormat="1" ht="24" customHeight="1">
      <c r="A18" s="35">
        <v>4</v>
      </c>
      <c r="B18" s="36" t="s">
        <v>30</v>
      </c>
      <c r="C18" s="36" t="s">
        <v>31</v>
      </c>
      <c r="D18" s="36" t="s">
        <v>25</v>
      </c>
      <c r="E18" s="37">
        <v>102.305</v>
      </c>
      <c r="F18" s="38"/>
      <c r="G18" s="39">
        <f t="shared" si="0"/>
        <v>0</v>
      </c>
      <c r="H18" s="37">
        <v>0</v>
      </c>
    </row>
    <row r="19" spans="1:8" s="6" customFormat="1" ht="24" customHeight="1">
      <c r="A19" s="35">
        <v>6</v>
      </c>
      <c r="B19" s="36" t="s">
        <v>32</v>
      </c>
      <c r="C19" s="36" t="s">
        <v>33</v>
      </c>
      <c r="D19" s="36" t="s">
        <v>34</v>
      </c>
      <c r="E19" s="37">
        <v>5</v>
      </c>
      <c r="F19" s="38"/>
      <c r="G19" s="39">
        <f t="shared" si="0"/>
        <v>0</v>
      </c>
      <c r="H19" s="37">
        <v>0</v>
      </c>
    </row>
    <row r="20" spans="1:8" s="6" customFormat="1" ht="13.5" customHeight="1">
      <c r="A20" s="40">
        <v>7</v>
      </c>
      <c r="B20" s="21" t="s">
        <v>35</v>
      </c>
      <c r="C20" s="21" t="s">
        <v>36</v>
      </c>
      <c r="D20" s="21" t="s">
        <v>34</v>
      </c>
      <c r="E20" s="41">
        <v>5</v>
      </c>
      <c r="F20" s="42"/>
      <c r="G20" s="43">
        <f t="shared" si="0"/>
        <v>0</v>
      </c>
      <c r="H20" s="41">
        <v>0</v>
      </c>
    </row>
    <row r="21" spans="1:8" s="6" customFormat="1" ht="28.5" customHeight="1">
      <c r="A21" s="31"/>
      <c r="B21" s="32" t="s">
        <v>37</v>
      </c>
      <c r="C21" s="32" t="s">
        <v>38</v>
      </c>
      <c r="D21" s="32"/>
      <c r="E21" s="33"/>
      <c r="F21" s="34"/>
      <c r="G21" s="34">
        <f>SUM(G22:G32)</f>
        <v>0</v>
      </c>
      <c r="H21" s="33">
        <v>0</v>
      </c>
    </row>
    <row r="22" spans="1:8" s="6" customFormat="1" ht="24" customHeight="1">
      <c r="A22" s="35">
        <v>8</v>
      </c>
      <c r="B22" s="36" t="s">
        <v>39</v>
      </c>
      <c r="C22" s="36" t="s">
        <v>40</v>
      </c>
      <c r="D22" s="36" t="s">
        <v>34</v>
      </c>
      <c r="E22" s="37">
        <v>2</v>
      </c>
      <c r="F22" s="38"/>
      <c r="G22" s="39">
        <f>F22*E22</f>
        <v>0</v>
      </c>
      <c r="H22" s="37">
        <v>8E-05</v>
      </c>
    </row>
    <row r="23" spans="1:8" s="6" customFormat="1" ht="24" customHeight="1">
      <c r="A23" s="40">
        <v>9</v>
      </c>
      <c r="B23" s="21" t="s">
        <v>41</v>
      </c>
      <c r="C23" s="21" t="s">
        <v>42</v>
      </c>
      <c r="D23" s="21" t="s">
        <v>34</v>
      </c>
      <c r="E23" s="41">
        <v>2</v>
      </c>
      <c r="F23" s="42"/>
      <c r="G23" s="43">
        <f aca="true" t="shared" si="1" ref="G23:G32">F23*E23</f>
        <v>0</v>
      </c>
      <c r="H23" s="41">
        <v>0.0011</v>
      </c>
    </row>
    <row r="24" spans="1:8" s="6" customFormat="1" ht="24" customHeight="1">
      <c r="A24" s="35">
        <v>10</v>
      </c>
      <c r="B24" s="36" t="s">
        <v>43</v>
      </c>
      <c r="C24" s="36" t="s">
        <v>44</v>
      </c>
      <c r="D24" s="36" t="s">
        <v>25</v>
      </c>
      <c r="E24" s="37">
        <v>22</v>
      </c>
      <c r="F24" s="38"/>
      <c r="G24" s="39">
        <f t="shared" si="1"/>
        <v>0</v>
      </c>
      <c r="H24" s="37">
        <v>0</v>
      </c>
    </row>
    <row r="25" spans="1:8" s="6" customFormat="1" ht="24" customHeight="1">
      <c r="A25" s="35" t="s">
        <v>244</v>
      </c>
      <c r="B25" s="36"/>
      <c r="C25" s="36" t="s">
        <v>256</v>
      </c>
      <c r="D25" s="36" t="s">
        <v>25</v>
      </c>
      <c r="E25" s="37">
        <v>22</v>
      </c>
      <c r="F25" s="38"/>
      <c r="G25" s="39">
        <f>F25*E25</f>
        <v>0</v>
      </c>
      <c r="H25" s="37">
        <v>0</v>
      </c>
    </row>
    <row r="26" spans="1:8" s="6" customFormat="1" ht="24" customHeight="1">
      <c r="A26" s="35">
        <v>11</v>
      </c>
      <c r="B26" s="36" t="s">
        <v>45</v>
      </c>
      <c r="C26" s="36" t="s">
        <v>46</v>
      </c>
      <c r="D26" s="36" t="s">
        <v>25</v>
      </c>
      <c r="E26" s="37">
        <v>2</v>
      </c>
      <c r="F26" s="38"/>
      <c r="G26" s="39">
        <f t="shared" si="1"/>
        <v>0</v>
      </c>
      <c r="H26" s="37">
        <v>0</v>
      </c>
    </row>
    <row r="27" spans="1:8" s="6" customFormat="1" ht="24" customHeight="1">
      <c r="A27" s="35">
        <v>12</v>
      </c>
      <c r="B27" s="36" t="s">
        <v>47</v>
      </c>
      <c r="C27" s="36" t="s">
        <v>48</v>
      </c>
      <c r="D27" s="36" t="s">
        <v>25</v>
      </c>
      <c r="E27" s="37">
        <v>43.483</v>
      </c>
      <c r="F27" s="38"/>
      <c r="G27" s="39">
        <f t="shared" si="1"/>
        <v>0</v>
      </c>
      <c r="H27" s="37">
        <v>0</v>
      </c>
    </row>
    <row r="28" spans="1:8" s="6" customFormat="1" ht="24" customHeight="1">
      <c r="A28" s="35">
        <v>13</v>
      </c>
      <c r="B28" s="36" t="s">
        <v>49</v>
      </c>
      <c r="C28" s="36" t="s">
        <v>50</v>
      </c>
      <c r="D28" s="36" t="s">
        <v>51</v>
      </c>
      <c r="E28" s="37">
        <v>25</v>
      </c>
      <c r="F28" s="38"/>
      <c r="G28" s="39">
        <f t="shared" si="1"/>
        <v>0</v>
      </c>
      <c r="H28" s="37">
        <v>0</v>
      </c>
    </row>
    <row r="29" spans="1:8" s="6" customFormat="1" ht="34.5" customHeight="1">
      <c r="A29" s="35">
        <v>14</v>
      </c>
      <c r="B29" s="36" t="s">
        <v>52</v>
      </c>
      <c r="C29" s="36" t="s">
        <v>53</v>
      </c>
      <c r="D29" s="36" t="s">
        <v>25</v>
      </c>
      <c r="E29" s="37">
        <v>151.427</v>
      </c>
      <c r="F29" s="38"/>
      <c r="G29" s="39">
        <f t="shared" si="1"/>
        <v>0</v>
      </c>
      <c r="H29" s="37">
        <v>0</v>
      </c>
    </row>
    <row r="30" spans="1:8" s="6" customFormat="1" ht="24" customHeight="1">
      <c r="A30" s="35">
        <v>15</v>
      </c>
      <c r="B30" s="36" t="s">
        <v>54</v>
      </c>
      <c r="C30" s="36" t="s">
        <v>55</v>
      </c>
      <c r="D30" s="36" t="s">
        <v>56</v>
      </c>
      <c r="E30" s="37">
        <v>19.059</v>
      </c>
      <c r="F30" s="38"/>
      <c r="G30" s="39">
        <f t="shared" si="1"/>
        <v>0</v>
      </c>
      <c r="H30" s="37">
        <v>0</v>
      </c>
    </row>
    <row r="31" spans="1:8" s="6" customFormat="1" ht="24" customHeight="1">
      <c r="A31" s="35">
        <v>16</v>
      </c>
      <c r="B31" s="36" t="s">
        <v>57</v>
      </c>
      <c r="C31" s="36" t="s">
        <v>58</v>
      </c>
      <c r="D31" s="36" t="s">
        <v>56</v>
      </c>
      <c r="E31" s="37">
        <v>19.059</v>
      </c>
      <c r="F31" s="38"/>
      <c r="G31" s="39">
        <f t="shared" si="1"/>
        <v>0</v>
      </c>
      <c r="H31" s="37">
        <v>0</v>
      </c>
    </row>
    <row r="32" spans="1:8" s="6" customFormat="1" ht="13.5" customHeight="1">
      <c r="A32" s="35">
        <v>17</v>
      </c>
      <c r="B32" s="36" t="s">
        <v>59</v>
      </c>
      <c r="C32" s="36" t="s">
        <v>60</v>
      </c>
      <c r="D32" s="36" t="s">
        <v>34</v>
      </c>
      <c r="E32" s="37">
        <v>4</v>
      </c>
      <c r="F32" s="38"/>
      <c r="G32" s="39">
        <f t="shared" si="1"/>
        <v>0</v>
      </c>
      <c r="H32" s="37">
        <v>0</v>
      </c>
    </row>
    <row r="33" spans="1:8" s="6" customFormat="1" ht="28.5" customHeight="1">
      <c r="A33" s="31"/>
      <c r="B33" s="32" t="s">
        <v>61</v>
      </c>
      <c r="C33" s="32" t="s">
        <v>62</v>
      </c>
      <c r="D33" s="32"/>
      <c r="E33" s="33"/>
      <c r="F33" s="44"/>
      <c r="G33" s="34">
        <f>SUM(G34)</f>
        <v>0</v>
      </c>
      <c r="H33" s="33">
        <v>0</v>
      </c>
    </row>
    <row r="34" spans="1:8" s="6" customFormat="1" ht="24" customHeight="1">
      <c r="A34" s="35">
        <v>18</v>
      </c>
      <c r="B34" s="36" t="s">
        <v>63</v>
      </c>
      <c r="C34" s="36" t="s">
        <v>64</v>
      </c>
      <c r="D34" s="36" t="s">
        <v>56</v>
      </c>
      <c r="E34" s="37">
        <v>1.75</v>
      </c>
      <c r="F34" s="38"/>
      <c r="G34" s="39">
        <f>F34*E34</f>
        <v>0</v>
      </c>
      <c r="H34" s="37">
        <v>0</v>
      </c>
    </row>
    <row r="35" spans="1:8" s="6" customFormat="1" ht="30.75" customHeight="1">
      <c r="A35" s="27"/>
      <c r="B35" s="28" t="s">
        <v>65</v>
      </c>
      <c r="C35" s="28" t="s">
        <v>66</v>
      </c>
      <c r="D35" s="28"/>
      <c r="E35" s="29"/>
      <c r="F35" s="45"/>
      <c r="G35" s="30">
        <f>G36+G42+G47+G57+G73+G99+G103+G107+G115+G118</f>
        <v>0</v>
      </c>
      <c r="H35" s="29">
        <v>0</v>
      </c>
    </row>
    <row r="36" spans="1:8" s="6" customFormat="1" ht="28.5" customHeight="1">
      <c r="A36" s="31"/>
      <c r="B36" s="32" t="s">
        <v>67</v>
      </c>
      <c r="C36" s="32" t="s">
        <v>68</v>
      </c>
      <c r="D36" s="32"/>
      <c r="E36" s="33"/>
      <c r="F36" s="44"/>
      <c r="G36" s="34">
        <f>SUM(G37:G41)</f>
        <v>0</v>
      </c>
      <c r="H36" s="33">
        <v>0</v>
      </c>
    </row>
    <row r="37" spans="1:8" s="6" customFormat="1" ht="24" customHeight="1">
      <c r="A37" s="35">
        <v>19</v>
      </c>
      <c r="B37" s="36" t="s">
        <v>69</v>
      </c>
      <c r="C37" s="36" t="s">
        <v>70</v>
      </c>
      <c r="D37" s="36" t="s">
        <v>25</v>
      </c>
      <c r="E37" s="37">
        <v>43.483</v>
      </c>
      <c r="F37" s="38"/>
      <c r="G37" s="39">
        <f>F37*E37</f>
        <v>0</v>
      </c>
      <c r="H37" s="37">
        <v>0</v>
      </c>
    </row>
    <row r="38" spans="1:8" s="6" customFormat="1" ht="13.5" customHeight="1">
      <c r="A38" s="40">
        <v>20</v>
      </c>
      <c r="B38" s="21" t="s">
        <v>71</v>
      </c>
      <c r="C38" s="21" t="s">
        <v>72</v>
      </c>
      <c r="D38" s="21" t="s">
        <v>73</v>
      </c>
      <c r="E38" s="41">
        <v>47.531</v>
      </c>
      <c r="F38" s="42"/>
      <c r="G38" s="41">
        <f>F38*E38</f>
        <v>0</v>
      </c>
      <c r="H38" s="41">
        <v>0</v>
      </c>
    </row>
    <row r="39" spans="1:8" s="6" customFormat="1" ht="24" customHeight="1">
      <c r="A39" s="35">
        <v>21</v>
      </c>
      <c r="B39" s="36" t="s">
        <v>74</v>
      </c>
      <c r="C39" s="36" t="s">
        <v>75</v>
      </c>
      <c r="D39" s="36" t="s">
        <v>25</v>
      </c>
      <c r="E39" s="37">
        <v>15</v>
      </c>
      <c r="F39" s="38"/>
      <c r="G39" s="39">
        <f>F39*E39</f>
        <v>0</v>
      </c>
      <c r="H39" s="37">
        <v>0</v>
      </c>
    </row>
    <row r="40" spans="1:8" s="6" customFormat="1" ht="13.5" customHeight="1">
      <c r="A40" s="40">
        <v>22</v>
      </c>
      <c r="B40" s="21" t="s">
        <v>76</v>
      </c>
      <c r="C40" s="21" t="s">
        <v>77</v>
      </c>
      <c r="D40" s="21" t="s">
        <v>25</v>
      </c>
      <c r="E40" s="41">
        <v>15</v>
      </c>
      <c r="F40" s="42"/>
      <c r="G40" s="41">
        <f>F40*E40</f>
        <v>0</v>
      </c>
      <c r="H40" s="41">
        <v>0</v>
      </c>
    </row>
    <row r="41" spans="1:8" s="6" customFormat="1" ht="24" customHeight="1">
      <c r="A41" s="35">
        <v>23</v>
      </c>
      <c r="B41" s="36" t="s">
        <v>78</v>
      </c>
      <c r="C41" s="36" t="s">
        <v>79</v>
      </c>
      <c r="D41" s="36" t="s">
        <v>80</v>
      </c>
      <c r="E41" s="37">
        <v>6.427</v>
      </c>
      <c r="F41" s="38"/>
      <c r="G41" s="39">
        <f>F41*E41</f>
        <v>0</v>
      </c>
      <c r="H41" s="37">
        <v>0</v>
      </c>
    </row>
    <row r="42" spans="1:8" s="6" customFormat="1" ht="28.5" customHeight="1">
      <c r="A42" s="31"/>
      <c r="B42" s="32" t="s">
        <v>81</v>
      </c>
      <c r="C42" s="32" t="s">
        <v>82</v>
      </c>
      <c r="D42" s="32"/>
      <c r="E42" s="33"/>
      <c r="F42" s="34"/>
      <c r="G42" s="34">
        <f>SUM(G43:G46)</f>
        <v>0</v>
      </c>
      <c r="H42" s="33">
        <v>0</v>
      </c>
    </row>
    <row r="43" spans="1:8" s="6" customFormat="1" ht="24" customHeight="1">
      <c r="A43" s="35">
        <v>24</v>
      </c>
      <c r="B43" s="36" t="s">
        <v>83</v>
      </c>
      <c r="C43" s="36" t="s">
        <v>84</v>
      </c>
      <c r="D43" s="36" t="s">
        <v>25</v>
      </c>
      <c r="E43" s="37">
        <v>2.3</v>
      </c>
      <c r="F43" s="38"/>
      <c r="G43" s="39">
        <f>F43*E43</f>
        <v>0</v>
      </c>
      <c r="H43" s="37">
        <v>0</v>
      </c>
    </row>
    <row r="44" spans="1:8" s="6" customFormat="1" ht="13.5" customHeight="1">
      <c r="A44" s="35">
        <v>25</v>
      </c>
      <c r="B44" s="36" t="s">
        <v>85</v>
      </c>
      <c r="C44" s="36" t="s">
        <v>86</v>
      </c>
      <c r="D44" s="36" t="s">
        <v>51</v>
      </c>
      <c r="E44" s="37">
        <v>73</v>
      </c>
      <c r="F44" s="38"/>
      <c r="G44" s="39">
        <f>F44*E44</f>
        <v>0</v>
      </c>
      <c r="H44" s="37">
        <v>0</v>
      </c>
    </row>
    <row r="45" spans="1:8" s="6" customFormat="1" ht="24" customHeight="1">
      <c r="A45" s="40">
        <v>26</v>
      </c>
      <c r="B45" s="21" t="s">
        <v>87</v>
      </c>
      <c r="C45" s="21" t="s">
        <v>88</v>
      </c>
      <c r="D45" s="21" t="s">
        <v>51</v>
      </c>
      <c r="E45" s="41">
        <v>73</v>
      </c>
      <c r="F45" s="42"/>
      <c r="G45" s="43">
        <f>F45*E45</f>
        <v>0</v>
      </c>
      <c r="H45" s="41">
        <v>0</v>
      </c>
    </row>
    <row r="46" spans="1:8" s="6" customFormat="1" ht="13.5" customHeight="1">
      <c r="A46" s="35">
        <v>27</v>
      </c>
      <c r="B46" s="36" t="s">
        <v>89</v>
      </c>
      <c r="C46" s="36" t="s">
        <v>90</v>
      </c>
      <c r="D46" s="36" t="s">
        <v>80</v>
      </c>
      <c r="E46" s="37">
        <v>1.086</v>
      </c>
      <c r="F46" s="38"/>
      <c r="G46" s="39">
        <f>F46*E46</f>
        <v>0</v>
      </c>
      <c r="H46" s="37">
        <v>0</v>
      </c>
    </row>
    <row r="47" spans="1:8" s="6" customFormat="1" ht="28.5" customHeight="1">
      <c r="A47" s="31"/>
      <c r="B47" s="32" t="s">
        <v>91</v>
      </c>
      <c r="C47" s="32" t="s">
        <v>92</v>
      </c>
      <c r="D47" s="32"/>
      <c r="E47" s="33"/>
      <c r="F47" s="34"/>
      <c r="G47" s="34">
        <f>SUM(G48:G56)</f>
        <v>0</v>
      </c>
      <c r="H47" s="33">
        <v>0</v>
      </c>
    </row>
    <row r="48" spans="1:8" s="6" customFormat="1" ht="24" customHeight="1">
      <c r="A48" s="35">
        <v>28</v>
      </c>
      <c r="B48" s="36" t="s">
        <v>93</v>
      </c>
      <c r="C48" s="36" t="s">
        <v>245</v>
      </c>
      <c r="D48" s="36" t="s">
        <v>51</v>
      </c>
      <c r="E48" s="37">
        <v>25</v>
      </c>
      <c r="F48" s="38"/>
      <c r="G48" s="39">
        <f>F48*E48</f>
        <v>0</v>
      </c>
      <c r="H48" s="37">
        <v>0</v>
      </c>
    </row>
    <row r="49" spans="1:8" s="6" customFormat="1" ht="24" customHeight="1">
      <c r="A49" s="35">
        <v>29</v>
      </c>
      <c r="B49" s="36" t="s">
        <v>94</v>
      </c>
      <c r="C49" s="36" t="s">
        <v>95</v>
      </c>
      <c r="D49" s="36" t="s">
        <v>51</v>
      </c>
      <c r="E49" s="37">
        <v>12</v>
      </c>
      <c r="F49" s="38"/>
      <c r="G49" s="39">
        <f aca="true" t="shared" si="2" ref="G49:G56">F49*E49</f>
        <v>0</v>
      </c>
      <c r="H49" s="37">
        <v>0</v>
      </c>
    </row>
    <row r="50" spans="1:8" s="6" customFormat="1" ht="24" customHeight="1">
      <c r="A50" s="40">
        <v>30</v>
      </c>
      <c r="B50" s="21" t="s">
        <v>96</v>
      </c>
      <c r="C50" s="21" t="s">
        <v>97</v>
      </c>
      <c r="D50" s="21" t="s">
        <v>34</v>
      </c>
      <c r="E50" s="41">
        <v>12</v>
      </c>
      <c r="F50" s="42"/>
      <c r="G50" s="43">
        <f t="shared" si="2"/>
        <v>0</v>
      </c>
      <c r="H50" s="41">
        <v>0</v>
      </c>
    </row>
    <row r="51" spans="1:8" s="6" customFormat="1" ht="24" customHeight="1">
      <c r="A51" s="35">
        <v>31</v>
      </c>
      <c r="B51" s="36" t="s">
        <v>98</v>
      </c>
      <c r="C51" s="36" t="s">
        <v>99</v>
      </c>
      <c r="D51" s="36" t="s">
        <v>34</v>
      </c>
      <c r="E51" s="37">
        <v>16</v>
      </c>
      <c r="F51" s="38"/>
      <c r="G51" s="39">
        <f t="shared" si="2"/>
        <v>0</v>
      </c>
      <c r="H51" s="37">
        <v>0</v>
      </c>
    </row>
    <row r="52" spans="1:8" s="6" customFormat="1" ht="13.5" customHeight="1">
      <c r="A52" s="35">
        <v>32</v>
      </c>
      <c r="B52" s="36" t="s">
        <v>100</v>
      </c>
      <c r="C52" s="36" t="s">
        <v>101</v>
      </c>
      <c r="D52" s="36" t="s">
        <v>34</v>
      </c>
      <c r="E52" s="37">
        <v>3</v>
      </c>
      <c r="F52" s="38"/>
      <c r="G52" s="39">
        <f t="shared" si="2"/>
        <v>0</v>
      </c>
      <c r="H52" s="37">
        <v>0</v>
      </c>
    </row>
    <row r="53" spans="1:8" s="6" customFormat="1" ht="24" customHeight="1">
      <c r="A53" s="40">
        <v>33</v>
      </c>
      <c r="B53" s="21" t="s">
        <v>102</v>
      </c>
      <c r="C53" s="21" t="s">
        <v>103</v>
      </c>
      <c r="D53" s="21" t="s">
        <v>34</v>
      </c>
      <c r="E53" s="41">
        <v>3</v>
      </c>
      <c r="F53" s="42"/>
      <c r="G53" s="43">
        <f t="shared" si="2"/>
        <v>0</v>
      </c>
      <c r="H53" s="41">
        <v>0</v>
      </c>
    </row>
    <row r="54" spans="1:8" s="6" customFormat="1" ht="24" customHeight="1">
      <c r="A54" s="35">
        <v>34</v>
      </c>
      <c r="B54" s="36" t="s">
        <v>104</v>
      </c>
      <c r="C54" s="36" t="s">
        <v>105</v>
      </c>
      <c r="D54" s="36" t="s">
        <v>51</v>
      </c>
      <c r="E54" s="37">
        <v>37</v>
      </c>
      <c r="F54" s="38"/>
      <c r="G54" s="39">
        <f t="shared" si="2"/>
        <v>0</v>
      </c>
      <c r="H54" s="37">
        <v>0</v>
      </c>
    </row>
    <row r="55" spans="1:8" s="6" customFormat="1" ht="24" customHeight="1">
      <c r="A55" s="35">
        <v>35</v>
      </c>
      <c r="B55" s="36" t="s">
        <v>106</v>
      </c>
      <c r="C55" s="36" t="s">
        <v>107</v>
      </c>
      <c r="D55" s="36" t="s">
        <v>56</v>
      </c>
      <c r="E55" s="37">
        <v>0.15</v>
      </c>
      <c r="F55" s="38"/>
      <c r="G55" s="39">
        <f t="shared" si="2"/>
        <v>0</v>
      </c>
      <c r="H55" s="37">
        <v>0</v>
      </c>
    </row>
    <row r="56" spans="1:8" s="6" customFormat="1" ht="24" customHeight="1">
      <c r="A56" s="35">
        <v>36</v>
      </c>
      <c r="B56" s="36" t="s">
        <v>108</v>
      </c>
      <c r="C56" s="36" t="s">
        <v>109</v>
      </c>
      <c r="D56" s="36" t="s">
        <v>80</v>
      </c>
      <c r="E56" s="37">
        <v>8.912</v>
      </c>
      <c r="F56" s="38"/>
      <c r="G56" s="39">
        <f t="shared" si="2"/>
        <v>0</v>
      </c>
      <c r="H56" s="37">
        <v>0</v>
      </c>
    </row>
    <row r="57" spans="1:8" s="6" customFormat="1" ht="28.5" customHeight="1">
      <c r="A57" s="31"/>
      <c r="B57" s="32" t="s">
        <v>110</v>
      </c>
      <c r="C57" s="32" t="s">
        <v>111</v>
      </c>
      <c r="D57" s="32"/>
      <c r="E57" s="33"/>
      <c r="F57" s="34"/>
      <c r="G57" s="34">
        <f>SUM(G58:G72)</f>
        <v>0</v>
      </c>
      <c r="H57" s="33">
        <v>0</v>
      </c>
    </row>
    <row r="58" spans="1:8" s="6" customFormat="1" ht="24" customHeight="1">
      <c r="A58" s="35">
        <v>37</v>
      </c>
      <c r="B58" s="36" t="s">
        <v>112</v>
      </c>
      <c r="C58" s="36" t="s">
        <v>113</v>
      </c>
      <c r="D58" s="36" t="s">
        <v>51</v>
      </c>
      <c r="E58" s="37">
        <v>59</v>
      </c>
      <c r="F58" s="38"/>
      <c r="G58" s="39">
        <f>F58*E58</f>
        <v>0</v>
      </c>
      <c r="H58" s="37">
        <v>0</v>
      </c>
    </row>
    <row r="59" spans="1:8" s="6" customFormat="1" ht="13.5" customHeight="1">
      <c r="A59" s="35">
        <v>38</v>
      </c>
      <c r="B59" s="36" t="s">
        <v>114</v>
      </c>
      <c r="C59" s="36" t="s">
        <v>246</v>
      </c>
      <c r="D59" s="36" t="s">
        <v>51</v>
      </c>
      <c r="E59" s="37">
        <v>68</v>
      </c>
      <c r="F59" s="38"/>
      <c r="G59" s="39">
        <f aca="true" t="shared" si="3" ref="G59:G72">F59*E59</f>
        <v>0</v>
      </c>
      <c r="H59" s="37">
        <v>0</v>
      </c>
    </row>
    <row r="60" spans="1:8" s="6" customFormat="1" ht="27" customHeight="1">
      <c r="A60" s="40"/>
      <c r="B60" s="21"/>
      <c r="C60" s="21" t="s">
        <v>247</v>
      </c>
      <c r="D60" s="21" t="s">
        <v>51</v>
      </c>
      <c r="E60" s="41">
        <v>68</v>
      </c>
      <c r="F60" s="42"/>
      <c r="G60" s="41">
        <f t="shared" si="3"/>
        <v>0</v>
      </c>
      <c r="H60" s="41"/>
    </row>
    <row r="61" spans="1:8" s="6" customFormat="1" ht="24" customHeight="1">
      <c r="A61" s="35">
        <v>39</v>
      </c>
      <c r="B61" s="36" t="s">
        <v>115</v>
      </c>
      <c r="C61" s="36" t="s">
        <v>116</v>
      </c>
      <c r="D61" s="36" t="s">
        <v>117</v>
      </c>
      <c r="E61" s="37">
        <v>2</v>
      </c>
      <c r="F61" s="38"/>
      <c r="G61" s="39">
        <f t="shared" si="3"/>
        <v>0</v>
      </c>
      <c r="H61" s="37">
        <v>0</v>
      </c>
    </row>
    <row r="62" spans="1:8" s="6" customFormat="1" ht="24" customHeight="1">
      <c r="A62" s="35">
        <v>40</v>
      </c>
      <c r="B62" s="36" t="s">
        <v>118</v>
      </c>
      <c r="C62" s="36" t="s">
        <v>119</v>
      </c>
      <c r="D62" s="36" t="s">
        <v>34</v>
      </c>
      <c r="E62" s="37">
        <v>4</v>
      </c>
      <c r="F62" s="38"/>
      <c r="G62" s="39">
        <f t="shared" si="3"/>
        <v>0</v>
      </c>
      <c r="H62" s="37">
        <v>0</v>
      </c>
    </row>
    <row r="63" spans="1:8" s="6" customFormat="1" ht="24" customHeight="1">
      <c r="A63" s="40">
        <v>41</v>
      </c>
      <c r="B63" s="21" t="s">
        <v>120</v>
      </c>
      <c r="C63" s="21" t="s">
        <v>121</v>
      </c>
      <c r="D63" s="21" t="s">
        <v>34</v>
      </c>
      <c r="E63" s="41">
        <v>4</v>
      </c>
      <c r="F63" s="42"/>
      <c r="G63" s="39">
        <f t="shared" si="3"/>
        <v>0</v>
      </c>
      <c r="H63" s="41">
        <v>0.00024</v>
      </c>
    </row>
    <row r="64" spans="1:8" s="6" customFormat="1" ht="24" customHeight="1">
      <c r="A64" s="35">
        <v>42</v>
      </c>
      <c r="B64" s="36" t="s">
        <v>122</v>
      </c>
      <c r="C64" s="36" t="s">
        <v>123</v>
      </c>
      <c r="D64" s="36" t="s">
        <v>124</v>
      </c>
      <c r="E64" s="37">
        <v>2</v>
      </c>
      <c r="F64" s="38"/>
      <c r="G64" s="39">
        <f t="shared" si="3"/>
        <v>0</v>
      </c>
      <c r="H64" s="37">
        <v>0</v>
      </c>
    </row>
    <row r="65" spans="1:8" s="6" customFormat="1" ht="24" customHeight="1">
      <c r="A65" s="40">
        <v>43</v>
      </c>
      <c r="B65" s="21" t="s">
        <v>125</v>
      </c>
      <c r="C65" s="21" t="s">
        <v>126</v>
      </c>
      <c r="D65" s="21" t="s">
        <v>34</v>
      </c>
      <c r="E65" s="41">
        <v>2</v>
      </c>
      <c r="F65" s="42"/>
      <c r="G65" s="39">
        <f t="shared" si="3"/>
        <v>0</v>
      </c>
      <c r="H65" s="41">
        <v>0.00014</v>
      </c>
    </row>
    <row r="66" spans="1:8" s="6" customFormat="1" ht="13.5" customHeight="1">
      <c r="A66" s="35">
        <v>44</v>
      </c>
      <c r="B66" s="36" t="s">
        <v>127</v>
      </c>
      <c r="C66" s="36" t="s">
        <v>128</v>
      </c>
      <c r="D66" s="36" t="s">
        <v>34</v>
      </c>
      <c r="E66" s="37">
        <v>13</v>
      </c>
      <c r="F66" s="38"/>
      <c r="G66" s="39">
        <f t="shared" si="3"/>
        <v>0</v>
      </c>
      <c r="H66" s="37">
        <v>0.00024</v>
      </c>
    </row>
    <row r="67" spans="1:8" s="6" customFormat="1" ht="13.5" customHeight="1">
      <c r="A67" s="40">
        <v>45</v>
      </c>
      <c r="B67" s="21" t="s">
        <v>129</v>
      </c>
      <c r="C67" s="21" t="s">
        <v>130</v>
      </c>
      <c r="D67" s="21" t="s">
        <v>131</v>
      </c>
      <c r="E67" s="41">
        <v>3</v>
      </c>
      <c r="F67" s="42"/>
      <c r="G67" s="39">
        <f t="shared" si="3"/>
        <v>0</v>
      </c>
      <c r="H67" s="41">
        <v>0</v>
      </c>
    </row>
    <row r="68" spans="1:8" s="6" customFormat="1" ht="13.5" customHeight="1">
      <c r="A68" s="40">
        <v>46</v>
      </c>
      <c r="B68" s="21" t="s">
        <v>132</v>
      </c>
      <c r="C68" s="21" t="s">
        <v>133</v>
      </c>
      <c r="D68" s="21" t="s">
        <v>131</v>
      </c>
      <c r="E68" s="41">
        <v>22</v>
      </c>
      <c r="F68" s="42"/>
      <c r="G68" s="39">
        <f t="shared" si="3"/>
        <v>0</v>
      </c>
      <c r="H68" s="41">
        <v>0</v>
      </c>
    </row>
    <row r="69" spans="1:8" s="6" customFormat="1" ht="13.5" customHeight="1">
      <c r="A69" s="35">
        <v>47</v>
      </c>
      <c r="B69" s="36" t="s">
        <v>134</v>
      </c>
      <c r="C69" s="36" t="s">
        <v>135</v>
      </c>
      <c r="D69" s="36" t="s">
        <v>51</v>
      </c>
      <c r="E69" s="37">
        <v>59</v>
      </c>
      <c r="F69" s="38"/>
      <c r="G69" s="39">
        <f t="shared" si="3"/>
        <v>0</v>
      </c>
      <c r="H69" s="37">
        <v>0</v>
      </c>
    </row>
    <row r="70" spans="1:8" s="6" customFormat="1" ht="13.5" customHeight="1">
      <c r="A70" s="35">
        <v>48</v>
      </c>
      <c r="B70" s="36" t="s">
        <v>136</v>
      </c>
      <c r="C70" s="36" t="s">
        <v>137</v>
      </c>
      <c r="D70" s="36" t="s">
        <v>51</v>
      </c>
      <c r="E70" s="37">
        <v>59</v>
      </c>
      <c r="F70" s="38"/>
      <c r="G70" s="39">
        <f t="shared" si="3"/>
        <v>0</v>
      </c>
      <c r="H70" s="37">
        <v>0</v>
      </c>
    </row>
    <row r="71" spans="1:8" s="6" customFormat="1" ht="24" customHeight="1">
      <c r="A71" s="35">
        <v>49</v>
      </c>
      <c r="B71" s="36" t="s">
        <v>138</v>
      </c>
      <c r="C71" s="36" t="s">
        <v>139</v>
      </c>
      <c r="D71" s="36" t="s">
        <v>56</v>
      </c>
      <c r="E71" s="37">
        <v>0.048</v>
      </c>
      <c r="F71" s="38"/>
      <c r="G71" s="39">
        <f t="shared" si="3"/>
        <v>0</v>
      </c>
      <c r="H71" s="37">
        <v>0</v>
      </c>
    </row>
    <row r="72" spans="1:8" s="6" customFormat="1" ht="24" customHeight="1">
      <c r="A72" s="35">
        <v>50</v>
      </c>
      <c r="B72" s="36" t="s">
        <v>140</v>
      </c>
      <c r="C72" s="36" t="s">
        <v>141</v>
      </c>
      <c r="D72" s="36" t="s">
        <v>80</v>
      </c>
      <c r="E72" s="37">
        <v>9.921</v>
      </c>
      <c r="F72" s="38"/>
      <c r="G72" s="39">
        <f t="shared" si="3"/>
        <v>0</v>
      </c>
      <c r="H72" s="37">
        <v>0</v>
      </c>
    </row>
    <row r="73" spans="1:8" s="6" customFormat="1" ht="28.5" customHeight="1">
      <c r="A73" s="31"/>
      <c r="B73" s="32" t="s">
        <v>142</v>
      </c>
      <c r="C73" s="32" t="s">
        <v>143</v>
      </c>
      <c r="D73" s="32"/>
      <c r="E73" s="33"/>
      <c r="F73" s="34"/>
      <c r="G73" s="34">
        <f>SUM(G74:G98)</f>
        <v>0</v>
      </c>
      <c r="H73" s="33">
        <v>0</v>
      </c>
    </row>
    <row r="74" spans="1:8" s="6" customFormat="1" ht="24" customHeight="1">
      <c r="A74" s="35">
        <v>51</v>
      </c>
      <c r="B74" s="36" t="s">
        <v>144</v>
      </c>
      <c r="C74" s="36" t="s">
        <v>145</v>
      </c>
      <c r="D74" s="36" t="s">
        <v>117</v>
      </c>
      <c r="E74" s="37">
        <v>8</v>
      </c>
      <c r="F74" s="38"/>
      <c r="G74" s="39">
        <f>F74*E74</f>
        <v>0</v>
      </c>
      <c r="H74" s="37">
        <v>0</v>
      </c>
    </row>
    <row r="75" spans="1:8" s="6" customFormat="1" ht="24" customHeight="1">
      <c r="A75" s="35">
        <v>52</v>
      </c>
      <c r="B75" s="36" t="s">
        <v>146</v>
      </c>
      <c r="C75" s="36" t="s">
        <v>147</v>
      </c>
      <c r="D75" s="36" t="s">
        <v>34</v>
      </c>
      <c r="E75" s="37">
        <v>8</v>
      </c>
      <c r="F75" s="38"/>
      <c r="G75" s="39">
        <f aca="true" t="shared" si="4" ref="G75:G98">F75*E75</f>
        <v>0</v>
      </c>
      <c r="H75" s="37">
        <v>0</v>
      </c>
    </row>
    <row r="76" spans="1:8" s="6" customFormat="1" ht="24" customHeight="1">
      <c r="A76" s="40">
        <v>53</v>
      </c>
      <c r="B76" s="21" t="s">
        <v>148</v>
      </c>
      <c r="C76" s="21" t="s">
        <v>149</v>
      </c>
      <c r="D76" s="21" t="s">
        <v>34</v>
      </c>
      <c r="E76" s="41">
        <v>8</v>
      </c>
      <c r="F76" s="42"/>
      <c r="G76" s="41">
        <f t="shared" si="4"/>
        <v>0</v>
      </c>
      <c r="H76" s="41">
        <v>0</v>
      </c>
    </row>
    <row r="77" spans="1:8" s="6" customFormat="1" ht="13.5" customHeight="1">
      <c r="A77" s="40">
        <v>54</v>
      </c>
      <c r="B77" s="21" t="s">
        <v>150</v>
      </c>
      <c r="C77" s="21" t="s">
        <v>151</v>
      </c>
      <c r="D77" s="21" t="s">
        <v>34</v>
      </c>
      <c r="E77" s="41">
        <v>8</v>
      </c>
      <c r="F77" s="42"/>
      <c r="G77" s="41">
        <f t="shared" si="4"/>
        <v>0</v>
      </c>
      <c r="H77" s="41">
        <v>0</v>
      </c>
    </row>
    <row r="78" spans="1:8" s="6" customFormat="1" ht="13.5" customHeight="1">
      <c r="A78" s="40">
        <v>55</v>
      </c>
      <c r="B78" s="21" t="s">
        <v>152</v>
      </c>
      <c r="C78" s="21" t="s">
        <v>153</v>
      </c>
      <c r="D78" s="21" t="s">
        <v>34</v>
      </c>
      <c r="E78" s="41">
        <v>8</v>
      </c>
      <c r="F78" s="42"/>
      <c r="G78" s="41">
        <f t="shared" si="4"/>
        <v>0</v>
      </c>
      <c r="H78" s="41">
        <v>0</v>
      </c>
    </row>
    <row r="79" spans="1:8" s="6" customFormat="1" ht="13.5" customHeight="1">
      <c r="A79" s="35">
        <v>56</v>
      </c>
      <c r="B79" s="36" t="s">
        <v>154</v>
      </c>
      <c r="C79" s="36" t="s">
        <v>155</v>
      </c>
      <c r="D79" s="36" t="s">
        <v>131</v>
      </c>
      <c r="E79" s="37">
        <v>4</v>
      </c>
      <c r="F79" s="38"/>
      <c r="G79" s="39">
        <f t="shared" si="4"/>
        <v>0</v>
      </c>
      <c r="H79" s="37">
        <v>0</v>
      </c>
    </row>
    <row r="80" spans="1:8" s="6" customFormat="1" ht="13.5" customHeight="1">
      <c r="A80" s="35">
        <v>57</v>
      </c>
      <c r="B80" s="36" t="s">
        <v>156</v>
      </c>
      <c r="C80" s="36" t="s">
        <v>157</v>
      </c>
      <c r="D80" s="36" t="s">
        <v>34</v>
      </c>
      <c r="E80" s="37">
        <v>4</v>
      </c>
      <c r="F80" s="38"/>
      <c r="G80" s="39">
        <f t="shared" si="4"/>
        <v>0</v>
      </c>
      <c r="H80" s="37">
        <v>0</v>
      </c>
    </row>
    <row r="81" spans="1:8" s="6" customFormat="1" ht="13.5" customHeight="1">
      <c r="A81" s="40">
        <v>58</v>
      </c>
      <c r="B81" s="21" t="s">
        <v>158</v>
      </c>
      <c r="C81" s="21" t="s">
        <v>159</v>
      </c>
      <c r="D81" s="21" t="s">
        <v>34</v>
      </c>
      <c r="E81" s="41">
        <v>4</v>
      </c>
      <c r="F81" s="42"/>
      <c r="G81" s="43">
        <f t="shared" si="4"/>
        <v>0</v>
      </c>
      <c r="H81" s="41">
        <v>0</v>
      </c>
    </row>
    <row r="82" spans="1:8" s="6" customFormat="1" ht="24" customHeight="1">
      <c r="A82" s="35">
        <v>59</v>
      </c>
      <c r="B82" s="36" t="s">
        <v>160</v>
      </c>
      <c r="C82" s="36" t="s">
        <v>161</v>
      </c>
      <c r="D82" s="36" t="s">
        <v>117</v>
      </c>
      <c r="E82" s="37">
        <v>6</v>
      </c>
      <c r="F82" s="38"/>
      <c r="G82" s="39">
        <f t="shared" si="4"/>
        <v>0</v>
      </c>
      <c r="H82" s="37">
        <v>0</v>
      </c>
    </row>
    <row r="83" spans="1:8" s="6" customFormat="1" ht="24" customHeight="1">
      <c r="A83" s="35">
        <v>60</v>
      </c>
      <c r="B83" s="36" t="s">
        <v>162</v>
      </c>
      <c r="C83" s="36" t="s">
        <v>163</v>
      </c>
      <c r="D83" s="36" t="s">
        <v>164</v>
      </c>
      <c r="E83" s="37">
        <v>8</v>
      </c>
      <c r="F83" s="38"/>
      <c r="G83" s="39">
        <f t="shared" si="4"/>
        <v>0</v>
      </c>
      <c r="H83" s="37">
        <v>0</v>
      </c>
    </row>
    <row r="84" spans="1:8" s="6" customFormat="1" ht="24" customHeight="1">
      <c r="A84" s="40">
        <v>61</v>
      </c>
      <c r="B84" s="21" t="s">
        <v>165</v>
      </c>
      <c r="C84" s="21" t="s">
        <v>255</v>
      </c>
      <c r="D84" s="21" t="s">
        <v>34</v>
      </c>
      <c r="E84" s="41">
        <v>8</v>
      </c>
      <c r="F84" s="42"/>
      <c r="G84" s="43">
        <f t="shared" si="4"/>
        <v>0</v>
      </c>
      <c r="H84" s="41">
        <v>0</v>
      </c>
    </row>
    <row r="85" spans="1:8" s="6" customFormat="1" ht="24" customHeight="1">
      <c r="A85" s="35">
        <v>62</v>
      </c>
      <c r="B85" s="36" t="s">
        <v>166</v>
      </c>
      <c r="C85" s="36" t="s">
        <v>167</v>
      </c>
      <c r="D85" s="36" t="s">
        <v>34</v>
      </c>
      <c r="E85" s="37">
        <v>2</v>
      </c>
      <c r="F85" s="38"/>
      <c r="G85" s="39">
        <f t="shared" si="4"/>
        <v>0</v>
      </c>
      <c r="H85" s="37">
        <v>0</v>
      </c>
    </row>
    <row r="86" spans="1:8" s="6" customFormat="1" ht="24" customHeight="1">
      <c r="A86" s="40">
        <v>63</v>
      </c>
      <c r="B86" s="21" t="s">
        <v>168</v>
      </c>
      <c r="C86" s="21" t="s">
        <v>169</v>
      </c>
      <c r="D86" s="21" t="s">
        <v>34</v>
      </c>
      <c r="E86" s="41">
        <v>2</v>
      </c>
      <c r="F86" s="42"/>
      <c r="G86" s="43">
        <f t="shared" si="4"/>
        <v>0</v>
      </c>
      <c r="H86" s="41">
        <v>0</v>
      </c>
    </row>
    <row r="87" spans="1:8" s="6" customFormat="1" ht="13.5" customHeight="1">
      <c r="A87" s="35">
        <v>64</v>
      </c>
      <c r="B87" s="36" t="s">
        <v>170</v>
      </c>
      <c r="C87" s="36" t="s">
        <v>171</v>
      </c>
      <c r="D87" s="36" t="s">
        <v>34</v>
      </c>
      <c r="E87" s="37">
        <v>1</v>
      </c>
      <c r="F87" s="38"/>
      <c r="G87" s="39">
        <f t="shared" si="4"/>
        <v>0</v>
      </c>
      <c r="H87" s="37">
        <v>0.00028</v>
      </c>
    </row>
    <row r="88" spans="1:8" s="6" customFormat="1" ht="13.5" customHeight="1">
      <c r="A88" s="40">
        <v>65</v>
      </c>
      <c r="B88" s="21" t="s">
        <v>172</v>
      </c>
      <c r="C88" s="21" t="s">
        <v>173</v>
      </c>
      <c r="D88" s="21" t="s">
        <v>34</v>
      </c>
      <c r="E88" s="41">
        <v>1</v>
      </c>
      <c r="F88" s="42"/>
      <c r="G88" s="43">
        <f t="shared" si="4"/>
        <v>0</v>
      </c>
      <c r="H88" s="41">
        <v>0</v>
      </c>
    </row>
    <row r="89" spans="1:8" s="6" customFormat="1" ht="13.5" customHeight="1">
      <c r="A89" s="35">
        <v>66</v>
      </c>
      <c r="B89" s="36" t="s">
        <v>174</v>
      </c>
      <c r="C89" s="36" t="s">
        <v>175</v>
      </c>
      <c r="D89" s="36" t="s">
        <v>131</v>
      </c>
      <c r="E89" s="37">
        <v>3</v>
      </c>
      <c r="F89" s="38"/>
      <c r="G89" s="39">
        <f t="shared" si="4"/>
        <v>0</v>
      </c>
      <c r="H89" s="37">
        <v>0</v>
      </c>
    </row>
    <row r="90" spans="1:8" s="6" customFormat="1" ht="24" customHeight="1">
      <c r="A90" s="35">
        <v>67</v>
      </c>
      <c r="B90" s="36" t="s">
        <v>176</v>
      </c>
      <c r="C90" s="36" t="s">
        <v>177</v>
      </c>
      <c r="D90" s="36" t="s">
        <v>117</v>
      </c>
      <c r="E90" s="37">
        <v>7</v>
      </c>
      <c r="F90" s="38"/>
      <c r="G90" s="39">
        <f t="shared" si="4"/>
        <v>0</v>
      </c>
      <c r="H90" s="37">
        <v>0</v>
      </c>
    </row>
    <row r="91" spans="1:8" s="6" customFormat="1" ht="13.5" customHeight="1">
      <c r="A91" s="35">
        <v>68</v>
      </c>
      <c r="B91" s="36" t="s">
        <v>178</v>
      </c>
      <c r="C91" s="36" t="s">
        <v>179</v>
      </c>
      <c r="D91" s="36" t="s">
        <v>131</v>
      </c>
      <c r="E91" s="37">
        <v>7</v>
      </c>
      <c r="F91" s="38"/>
      <c r="G91" s="39">
        <f t="shared" si="4"/>
        <v>0</v>
      </c>
      <c r="H91" s="37">
        <v>0</v>
      </c>
    </row>
    <row r="92" spans="1:8" s="6" customFormat="1" ht="13.5" customHeight="1">
      <c r="A92" s="40">
        <v>69</v>
      </c>
      <c r="B92" s="21" t="s">
        <v>180</v>
      </c>
      <c r="C92" s="21" t="s">
        <v>181</v>
      </c>
      <c r="D92" s="21" t="s">
        <v>131</v>
      </c>
      <c r="E92" s="41">
        <v>7</v>
      </c>
      <c r="F92" s="42"/>
      <c r="G92" s="43">
        <f t="shared" si="4"/>
        <v>0</v>
      </c>
      <c r="H92" s="41">
        <v>0</v>
      </c>
    </row>
    <row r="93" spans="1:8" s="6" customFormat="1" ht="13.5" customHeight="1">
      <c r="A93" s="35">
        <v>70</v>
      </c>
      <c r="B93" s="36" t="s">
        <v>182</v>
      </c>
      <c r="C93" s="36" t="s">
        <v>183</v>
      </c>
      <c r="D93" s="36" t="s">
        <v>131</v>
      </c>
      <c r="E93" s="37">
        <v>7</v>
      </c>
      <c r="F93" s="38"/>
      <c r="G93" s="39">
        <f t="shared" si="4"/>
        <v>0</v>
      </c>
      <c r="H93" s="37">
        <v>0</v>
      </c>
    </row>
    <row r="94" spans="1:8" s="6" customFormat="1" ht="13.5" customHeight="1">
      <c r="A94" s="35">
        <v>71</v>
      </c>
      <c r="B94" s="36" t="s">
        <v>184</v>
      </c>
      <c r="C94" s="36" t="s">
        <v>185</v>
      </c>
      <c r="D94" s="36" t="s">
        <v>131</v>
      </c>
      <c r="E94" s="37">
        <v>7</v>
      </c>
      <c r="F94" s="38"/>
      <c r="G94" s="39">
        <f t="shared" si="4"/>
        <v>0</v>
      </c>
      <c r="H94" s="37">
        <v>0</v>
      </c>
    </row>
    <row r="95" spans="1:8" s="6" customFormat="1" ht="13.5" customHeight="1">
      <c r="A95" s="40">
        <v>72</v>
      </c>
      <c r="B95" s="21" t="s">
        <v>186</v>
      </c>
      <c r="C95" s="21" t="s">
        <v>187</v>
      </c>
      <c r="D95" s="21" t="s">
        <v>131</v>
      </c>
      <c r="E95" s="41">
        <v>7</v>
      </c>
      <c r="F95" s="42"/>
      <c r="G95" s="43">
        <f t="shared" si="4"/>
        <v>0</v>
      </c>
      <c r="H95" s="41">
        <v>0</v>
      </c>
    </row>
    <row r="96" spans="1:8" s="6" customFormat="1" ht="13.5" customHeight="1">
      <c r="A96" s="35">
        <v>73</v>
      </c>
      <c r="B96" s="36" t="s">
        <v>188</v>
      </c>
      <c r="C96" s="36" t="s">
        <v>189</v>
      </c>
      <c r="D96" s="36" t="s">
        <v>131</v>
      </c>
      <c r="E96" s="37">
        <v>2</v>
      </c>
      <c r="F96" s="38"/>
      <c r="G96" s="39">
        <f t="shared" si="4"/>
        <v>0</v>
      </c>
      <c r="H96" s="37">
        <v>0</v>
      </c>
    </row>
    <row r="97" spans="1:8" s="6" customFormat="1" ht="24" customHeight="1">
      <c r="A97" s="40">
        <v>74</v>
      </c>
      <c r="B97" s="21" t="s">
        <v>190</v>
      </c>
      <c r="C97" s="21" t="s">
        <v>191</v>
      </c>
      <c r="D97" s="21" t="s">
        <v>34</v>
      </c>
      <c r="E97" s="41">
        <v>2</v>
      </c>
      <c r="F97" s="42"/>
      <c r="G97" s="43">
        <f t="shared" si="4"/>
        <v>0</v>
      </c>
      <c r="H97" s="41">
        <v>0</v>
      </c>
    </row>
    <row r="98" spans="1:8" s="6" customFormat="1" ht="24" customHeight="1">
      <c r="A98" s="35">
        <v>75</v>
      </c>
      <c r="B98" s="36" t="s">
        <v>192</v>
      </c>
      <c r="C98" s="36" t="s">
        <v>193</v>
      </c>
      <c r="D98" s="36" t="s">
        <v>80</v>
      </c>
      <c r="E98" s="37">
        <v>43.942</v>
      </c>
      <c r="F98" s="38"/>
      <c r="G98" s="39">
        <f t="shared" si="4"/>
        <v>0</v>
      </c>
      <c r="H98" s="37">
        <v>0</v>
      </c>
    </row>
    <row r="99" spans="1:8" s="6" customFormat="1" ht="28.5" customHeight="1">
      <c r="A99" s="31"/>
      <c r="B99" s="32" t="s">
        <v>194</v>
      </c>
      <c r="C99" s="32" t="s">
        <v>195</v>
      </c>
      <c r="D99" s="32"/>
      <c r="E99" s="33"/>
      <c r="F99" s="34"/>
      <c r="G99" s="34">
        <f>SUM(G100:G102)</f>
        <v>0</v>
      </c>
      <c r="H99" s="33">
        <v>0</v>
      </c>
    </row>
    <row r="100" spans="1:8" s="6" customFormat="1" ht="24" customHeight="1">
      <c r="A100" s="35">
        <v>76</v>
      </c>
      <c r="B100" s="36" t="s">
        <v>196</v>
      </c>
      <c r="C100" s="36" t="s">
        <v>197</v>
      </c>
      <c r="D100" s="36" t="s">
        <v>34</v>
      </c>
      <c r="E100" s="37">
        <v>13</v>
      </c>
      <c r="F100" s="38"/>
      <c r="G100" s="39">
        <f>E100*F100</f>
        <v>0</v>
      </c>
      <c r="H100" s="37">
        <v>0</v>
      </c>
    </row>
    <row r="101" spans="1:8" s="6" customFormat="1" ht="24" customHeight="1">
      <c r="A101" s="40">
        <v>77</v>
      </c>
      <c r="B101" s="21" t="s">
        <v>198</v>
      </c>
      <c r="C101" s="21" t="s">
        <v>199</v>
      </c>
      <c r="D101" s="21" t="s">
        <v>34</v>
      </c>
      <c r="E101" s="41">
        <v>13</v>
      </c>
      <c r="F101" s="42"/>
      <c r="G101" s="43">
        <f>E101*F101</f>
        <v>0</v>
      </c>
      <c r="H101" s="41">
        <v>0</v>
      </c>
    </row>
    <row r="102" spans="1:8" s="6" customFormat="1" ht="24" customHeight="1">
      <c r="A102" s="40">
        <v>78</v>
      </c>
      <c r="B102" s="21" t="s">
        <v>200</v>
      </c>
      <c r="C102" s="21" t="s">
        <v>201</v>
      </c>
      <c r="D102" s="21" t="s">
        <v>34</v>
      </c>
      <c r="E102" s="41">
        <v>13</v>
      </c>
      <c r="F102" s="42"/>
      <c r="G102" s="43">
        <f>E102*F102</f>
        <v>0</v>
      </c>
      <c r="H102" s="41">
        <v>0</v>
      </c>
    </row>
    <row r="103" spans="1:8" s="6" customFormat="1" ht="28.5" customHeight="1">
      <c r="A103" s="31"/>
      <c r="B103" s="32" t="s">
        <v>202</v>
      </c>
      <c r="C103" s="32" t="s">
        <v>203</v>
      </c>
      <c r="D103" s="32"/>
      <c r="E103" s="33"/>
      <c r="F103" s="34"/>
      <c r="G103" s="34">
        <f>SUM(G104:G106)</f>
        <v>0</v>
      </c>
      <c r="H103" s="33">
        <v>0</v>
      </c>
    </row>
    <row r="104" spans="1:8" s="6" customFormat="1" ht="24" customHeight="1">
      <c r="A104" s="35">
        <v>79</v>
      </c>
      <c r="B104" s="36" t="s">
        <v>204</v>
      </c>
      <c r="C104" s="36" t="s">
        <v>248</v>
      </c>
      <c r="D104" s="36" t="s">
        <v>25</v>
      </c>
      <c r="E104" s="37">
        <v>43.483</v>
      </c>
      <c r="F104" s="38"/>
      <c r="G104" s="39">
        <f>F104*E104</f>
        <v>0</v>
      </c>
      <c r="H104" s="37">
        <v>0</v>
      </c>
    </row>
    <row r="105" spans="1:8" s="6" customFormat="1" ht="115.5" customHeight="1">
      <c r="A105" s="40">
        <v>80</v>
      </c>
      <c r="B105" s="21" t="s">
        <v>205</v>
      </c>
      <c r="C105" s="21" t="s">
        <v>253</v>
      </c>
      <c r="D105" s="21" t="s">
        <v>25</v>
      </c>
      <c r="E105" s="41">
        <v>47.773</v>
      </c>
      <c r="F105" s="42"/>
      <c r="G105" s="43">
        <f>F105*E105</f>
        <v>0</v>
      </c>
      <c r="H105" s="41">
        <v>0</v>
      </c>
    </row>
    <row r="106" spans="1:8" s="6" customFormat="1" ht="13.5" customHeight="1">
      <c r="A106" s="35">
        <v>81</v>
      </c>
      <c r="B106" s="36" t="s">
        <v>206</v>
      </c>
      <c r="C106" s="36" t="s">
        <v>207</v>
      </c>
      <c r="D106" s="36" t="s">
        <v>80</v>
      </c>
      <c r="E106" s="37">
        <v>15.959</v>
      </c>
      <c r="F106" s="38"/>
      <c r="G106" s="39">
        <f>F106*E106</f>
        <v>0</v>
      </c>
      <c r="H106" s="37">
        <v>0</v>
      </c>
    </row>
    <row r="107" spans="1:8" s="6" customFormat="1" ht="28.5" customHeight="1">
      <c r="A107" s="31"/>
      <c r="B107" s="32" t="s">
        <v>208</v>
      </c>
      <c r="C107" s="32" t="s">
        <v>209</v>
      </c>
      <c r="D107" s="32"/>
      <c r="E107" s="33"/>
      <c r="F107" s="34"/>
      <c r="G107" s="34">
        <f>SUM(G108:G114)</f>
        <v>0</v>
      </c>
      <c r="H107" s="33">
        <v>0</v>
      </c>
    </row>
    <row r="108" spans="1:8" s="6" customFormat="1" ht="24" customHeight="1">
      <c r="A108" s="35">
        <v>82</v>
      </c>
      <c r="B108" s="36" t="s">
        <v>210</v>
      </c>
      <c r="C108" s="36" t="s">
        <v>211</v>
      </c>
      <c r="D108" s="36" t="s">
        <v>25</v>
      </c>
      <c r="E108" s="37">
        <v>8</v>
      </c>
      <c r="F108" s="38"/>
      <c r="G108" s="39">
        <f>F108*E108</f>
        <v>0</v>
      </c>
      <c r="H108" s="37">
        <v>0</v>
      </c>
    </row>
    <row r="109" spans="1:8" s="6" customFormat="1" ht="24" customHeight="1">
      <c r="A109" s="35" t="s">
        <v>249</v>
      </c>
      <c r="B109" s="36" t="s">
        <v>210</v>
      </c>
      <c r="C109" s="36" t="s">
        <v>250</v>
      </c>
      <c r="D109" s="36" t="s">
        <v>25</v>
      </c>
      <c r="E109" s="37">
        <v>143.427</v>
      </c>
      <c r="F109" s="38"/>
      <c r="G109" s="39">
        <f aca="true" t="shared" si="5" ref="G109:G114">F109*E109</f>
        <v>0</v>
      </c>
      <c r="H109" s="37">
        <v>0</v>
      </c>
    </row>
    <row r="110" spans="1:8" s="6" customFormat="1" ht="13.5" customHeight="1">
      <c r="A110" s="40">
        <v>83</v>
      </c>
      <c r="B110" s="21" t="s">
        <v>212</v>
      </c>
      <c r="C110" s="21" t="s">
        <v>213</v>
      </c>
      <c r="D110" s="21" t="s">
        <v>73</v>
      </c>
      <c r="E110" s="41">
        <v>500</v>
      </c>
      <c r="F110" s="42"/>
      <c r="G110" s="43">
        <f t="shared" si="5"/>
        <v>0</v>
      </c>
      <c r="H110" s="41">
        <v>0</v>
      </c>
    </row>
    <row r="111" spans="1:8" s="6" customFormat="1" ht="13.5" customHeight="1">
      <c r="A111" s="40">
        <v>84</v>
      </c>
      <c r="B111" s="21" t="s">
        <v>214</v>
      </c>
      <c r="C111" s="21" t="s">
        <v>215</v>
      </c>
      <c r="D111" s="21" t="s">
        <v>73</v>
      </c>
      <c r="E111" s="41">
        <v>20</v>
      </c>
      <c r="F111" s="42"/>
      <c r="G111" s="43">
        <f t="shared" si="5"/>
        <v>0</v>
      </c>
      <c r="H111" s="41">
        <v>0</v>
      </c>
    </row>
    <row r="112" spans="1:8" s="6" customFormat="1" ht="13.5" customHeight="1">
      <c r="A112" s="40">
        <v>85</v>
      </c>
      <c r="B112" s="21" t="s">
        <v>216</v>
      </c>
      <c r="C112" s="21" t="s">
        <v>217</v>
      </c>
      <c r="D112" s="21" t="s">
        <v>218</v>
      </c>
      <c r="E112" s="41">
        <v>62.5</v>
      </c>
      <c r="F112" s="42"/>
      <c r="G112" s="43">
        <f t="shared" si="5"/>
        <v>0</v>
      </c>
      <c r="H112" s="41">
        <v>0</v>
      </c>
    </row>
    <row r="113" spans="1:8" s="6" customFormat="1" ht="102.75" customHeight="1">
      <c r="A113" s="40">
        <v>86</v>
      </c>
      <c r="B113" s="21" t="s">
        <v>219</v>
      </c>
      <c r="C113" s="21" t="s">
        <v>254</v>
      </c>
      <c r="D113" s="21" t="s">
        <v>25</v>
      </c>
      <c r="E113" s="41">
        <v>153.47</v>
      </c>
      <c r="F113" s="42"/>
      <c r="G113" s="43">
        <f t="shared" si="5"/>
        <v>0</v>
      </c>
      <c r="H113" s="41">
        <v>0</v>
      </c>
    </row>
    <row r="114" spans="1:8" s="6" customFormat="1" ht="24" customHeight="1">
      <c r="A114" s="35">
        <v>87</v>
      </c>
      <c r="B114" s="36" t="s">
        <v>220</v>
      </c>
      <c r="C114" s="36" t="s">
        <v>221</v>
      </c>
      <c r="D114" s="36" t="s">
        <v>80</v>
      </c>
      <c r="E114" s="37">
        <v>8.495</v>
      </c>
      <c r="F114" s="38"/>
      <c r="G114" s="39">
        <f t="shared" si="5"/>
        <v>0</v>
      </c>
      <c r="H114" s="37">
        <v>0</v>
      </c>
    </row>
    <row r="115" spans="1:8" s="6" customFormat="1" ht="28.5" customHeight="1">
      <c r="A115" s="31"/>
      <c r="B115" s="32" t="s">
        <v>222</v>
      </c>
      <c r="C115" s="32" t="s">
        <v>223</v>
      </c>
      <c r="D115" s="32"/>
      <c r="E115" s="33"/>
      <c r="F115" s="34"/>
      <c r="G115" s="34">
        <f>SUM(G116:G117)</f>
        <v>0</v>
      </c>
      <c r="H115" s="33">
        <v>0</v>
      </c>
    </row>
    <row r="116" spans="1:8" s="6" customFormat="1" ht="24" customHeight="1">
      <c r="A116" s="35">
        <v>88</v>
      </c>
      <c r="B116" s="36" t="s">
        <v>224</v>
      </c>
      <c r="C116" s="36" t="s">
        <v>225</v>
      </c>
      <c r="D116" s="36" t="s">
        <v>25</v>
      </c>
      <c r="E116" s="37">
        <v>17</v>
      </c>
      <c r="F116" s="38"/>
      <c r="G116" s="39">
        <f>F116*E116</f>
        <v>0</v>
      </c>
      <c r="H116" s="37">
        <v>0</v>
      </c>
    </row>
    <row r="117" spans="1:8" s="6" customFormat="1" ht="24" customHeight="1">
      <c r="A117" s="35">
        <v>89</v>
      </c>
      <c r="B117" s="36" t="s">
        <v>226</v>
      </c>
      <c r="C117" s="36" t="s">
        <v>227</v>
      </c>
      <c r="D117" s="36" t="s">
        <v>25</v>
      </c>
      <c r="E117" s="37">
        <v>17</v>
      </c>
      <c r="F117" s="38"/>
      <c r="G117" s="39">
        <f>F117*E117</f>
        <v>0</v>
      </c>
      <c r="H117" s="37">
        <v>0</v>
      </c>
    </row>
    <row r="118" spans="1:8" s="6" customFormat="1" ht="28.5" customHeight="1">
      <c r="A118" s="31"/>
      <c r="B118" s="32" t="s">
        <v>228</v>
      </c>
      <c r="C118" s="32" t="s">
        <v>229</v>
      </c>
      <c r="D118" s="32"/>
      <c r="E118" s="33"/>
      <c r="F118" s="34"/>
      <c r="G118" s="34">
        <f>SUM(G119)</f>
        <v>0</v>
      </c>
      <c r="H118" s="33">
        <v>0</v>
      </c>
    </row>
    <row r="119" spans="1:8" s="6" customFormat="1" ht="34.5" customHeight="1">
      <c r="A119" s="35">
        <v>90</v>
      </c>
      <c r="B119" s="36" t="s">
        <v>230</v>
      </c>
      <c r="C119" s="36" t="s">
        <v>231</v>
      </c>
      <c r="D119" s="36" t="s">
        <v>25</v>
      </c>
      <c r="E119" s="37">
        <v>99.305</v>
      </c>
      <c r="F119" s="38"/>
      <c r="G119" s="39">
        <f>F119*E119</f>
        <v>0</v>
      </c>
      <c r="H119" s="37">
        <v>0</v>
      </c>
    </row>
    <row r="120" spans="1:8" s="6" customFormat="1" ht="30.75" customHeight="1">
      <c r="A120" s="27"/>
      <c r="B120" s="28" t="s">
        <v>232</v>
      </c>
      <c r="C120" s="28" t="s">
        <v>233</v>
      </c>
      <c r="D120" s="28"/>
      <c r="E120" s="29"/>
      <c r="F120" s="30"/>
      <c r="G120" s="30">
        <f>G121</f>
        <v>0</v>
      </c>
      <c r="H120" s="29">
        <v>0</v>
      </c>
    </row>
    <row r="121" spans="1:8" s="6" customFormat="1" ht="28.5" customHeight="1">
      <c r="A121" s="31"/>
      <c r="B121" s="32" t="s">
        <v>234</v>
      </c>
      <c r="C121" s="32" t="s">
        <v>235</v>
      </c>
      <c r="D121" s="32"/>
      <c r="E121" s="33"/>
      <c r="F121" s="34"/>
      <c r="G121" s="34">
        <f>SUM(G122:G123)</f>
        <v>0</v>
      </c>
      <c r="H121" s="33">
        <v>0</v>
      </c>
    </row>
    <row r="122" spans="1:8" s="6" customFormat="1" ht="13.5" customHeight="1">
      <c r="A122" s="35">
        <v>91</v>
      </c>
      <c r="B122" s="36" t="s">
        <v>236</v>
      </c>
      <c r="C122" s="36" t="s">
        <v>237</v>
      </c>
      <c r="D122" s="36" t="s">
        <v>238</v>
      </c>
      <c r="E122" s="37">
        <v>1</v>
      </c>
      <c r="F122" s="38"/>
      <c r="G122" s="39">
        <f>F122*E122</f>
        <v>0</v>
      </c>
      <c r="H122" s="37">
        <v>0</v>
      </c>
    </row>
    <row r="123" spans="1:8" s="6" customFormat="1" ht="13.5" customHeight="1">
      <c r="A123" s="35">
        <v>92</v>
      </c>
      <c r="B123" s="36" t="s">
        <v>239</v>
      </c>
      <c r="C123" s="36" t="s">
        <v>240</v>
      </c>
      <c r="D123" s="36" t="s">
        <v>238</v>
      </c>
      <c r="E123" s="37">
        <v>1</v>
      </c>
      <c r="F123" s="38"/>
      <c r="G123" s="39">
        <f>F123*E123</f>
        <v>0</v>
      </c>
      <c r="H123" s="37">
        <v>0</v>
      </c>
    </row>
    <row r="124" spans="1:8" s="6" customFormat="1" ht="30.75" customHeight="1">
      <c r="A124" s="46"/>
      <c r="B124" s="47"/>
      <c r="C124" s="47" t="s">
        <v>243</v>
      </c>
      <c r="D124" s="47"/>
      <c r="E124" s="48"/>
      <c r="F124" s="49"/>
      <c r="G124" s="49">
        <f>G120+G35+G13</f>
        <v>0</v>
      </c>
      <c r="H124" s="48">
        <v>0</v>
      </c>
    </row>
    <row r="125" spans="3:8" ht="12" customHeight="1">
      <c r="C125" s="13" t="s">
        <v>241</v>
      </c>
      <c r="D125" s="13"/>
      <c r="E125" s="14"/>
      <c r="F125" s="15">
        <v>0.2</v>
      </c>
      <c r="G125" s="16">
        <f>F125*G124</f>
        <v>0</v>
      </c>
      <c r="H125" s="14"/>
    </row>
    <row r="126" spans="3:8" ht="21" customHeight="1">
      <c r="C126" s="17" t="s">
        <v>242</v>
      </c>
      <c r="D126" s="17"/>
      <c r="E126" s="18"/>
      <c r="F126" s="19"/>
      <c r="G126" s="20">
        <f>G125+G124</f>
        <v>0</v>
      </c>
      <c r="H126" s="14"/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4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Holán Miloš</dc:creator>
  <cp:keywords/>
  <dc:description/>
  <cp:lastModifiedBy>Harum Marek</cp:lastModifiedBy>
  <cp:lastPrinted>2021-07-09T11:38:29Z</cp:lastPrinted>
  <dcterms:created xsi:type="dcterms:W3CDTF">2021-07-01T15:17:32Z</dcterms:created>
  <dcterms:modified xsi:type="dcterms:W3CDTF">2021-07-16T06:32:00Z</dcterms:modified>
  <cp:category/>
  <cp:version/>
  <cp:contentType/>
  <cp:contentStatus/>
</cp:coreProperties>
</file>