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1"/>
  </bookViews>
  <sheets>
    <sheet name="VV - Krycí list rozpočtu" sheetId="1" r:id="rId1"/>
    <sheet name="VV - Rozpočet" sheetId="2" r:id="rId2"/>
  </sheets>
  <definedNames>
    <definedName name="_xlnm.Print_Titles" localSheetId="0">'VV - Krycí list rozpočtu'!$1:$3</definedName>
    <definedName name="_xlnm.Print_Titles" localSheetId="1">'VV - Rozpočet'!$1:$12</definedName>
  </definedNames>
  <calcPr fullCalcOnLoad="1"/>
</workbook>
</file>

<file path=xl/sharedStrings.xml><?xml version="1.0" encoding="utf-8"?>
<sst xmlns="http://schemas.openxmlformats.org/spreadsheetml/2006/main" count="194" uniqueCount="155">
  <si>
    <t>KRYCÍ LIST ROZPOČTU</t>
  </si>
  <si>
    <t>Názov stavby</t>
  </si>
  <si>
    <t>JKSO</t>
  </si>
  <si>
    <t>EČO</t>
  </si>
  <si>
    <t>Miesto</t>
  </si>
  <si>
    <t>IČO</t>
  </si>
  <si>
    <t>IČ DPH</t>
  </si>
  <si>
    <t>Objednávateľ</t>
  </si>
  <si>
    <t>Mesto Košice</t>
  </si>
  <si>
    <t>Projektant</t>
  </si>
  <si>
    <t>Spišprojekt, s.r.o.</t>
  </si>
  <si>
    <t>Zhotoviteľ</t>
  </si>
  <si>
    <t xml:space="preserve">   </t>
  </si>
  <si>
    <t>Spracoval</t>
  </si>
  <si>
    <t>Ing. Havaš</t>
  </si>
  <si>
    <t>Rozpočet číslo</t>
  </si>
  <si>
    <t>Dňa</t>
  </si>
  <si>
    <t>Položiek</t>
  </si>
  <si>
    <t>CPV</t>
  </si>
  <si>
    <t>20. 3. 2021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</si>
  <si>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</si>
  <si>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</si>
  <si>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</si>
  <si>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</si>
  <si>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</si>
  <si>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</si>
  <si>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</si>
  <si>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</si>
  <si>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</si>
  <si>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</si>
  <si>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</si>
  <si>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</si>
  <si>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</si>
  <si>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</si>
  <si>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</si>
  <si>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</si>
  <si>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</si>
  <si>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</si>
  <si>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</si>
  <si>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</si>
  <si>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</si>
  <si>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</si>
  <si>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</si>
  <si>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</si>
  <si>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</si>
  <si>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</si>
  <si>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</si>
  <si>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</si>
  <si>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</si>
  <si>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</si>
  <si>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</si>
  <si>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</si>
  <si>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</si>
  <si>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</si>
  <si>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</si>
  <si>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</si>
  <si>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</si>
  <si>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</si>
  <si>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</si>
  <si>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</si>
  <si>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</si>
  <si>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</si>
  <si>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</si>
  <si>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</si>
  <si>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</si>
  <si>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</si>
  <si>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</si>
  <si>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</si>
  <si>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</si>
  <si>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</si>
  <si>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</si>
  <si>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</si>
  <si>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</si>
  <si>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</si>
  <si>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</si>
  <si>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</si>
  <si>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</si>
  <si>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</si>
  <si>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</si>
  <si>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</si>
  <si>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</si>
  <si>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</si>
  <si>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</si>
  <si>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</si>
  <si>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</si>
  <si>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</si>
  <si>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</si>
  <si>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</si>
  <si>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</si>
  <si>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</si>
  <si>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</si>
  <si>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</si>
  <si>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</si>
  <si>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</si>
  <si>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</si>
  <si>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</si>
  <si>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 xml:space="preserve">Stavba:   </t>
  </si>
  <si>
    <t>Obnova asfaltového krytu komunikácii v Košiciach – III/3415</t>
  </si>
  <si>
    <t xml:space="preserve">Objekt:   </t>
  </si>
  <si>
    <t>Objednávateľ: Mesto Košice</t>
  </si>
  <si>
    <t>Zhotoviteľ: Spišprojekt, s.r.o.</t>
  </si>
  <si>
    <t>Spracoval: Ing. Havaš</t>
  </si>
  <si>
    <t>Miesto: Košice</t>
  </si>
  <si>
    <t>Dátum:   4. 6. 2021</t>
  </si>
  <si>
    <t>Č.</t>
  </si>
  <si>
    <t>Kód položky</t>
  </si>
  <si>
    <t>Popis</t>
  </si>
  <si>
    <t>MJ</t>
  </si>
  <si>
    <t>Množstvo celkom</t>
  </si>
  <si>
    <t xml:space="preserve">Práce a dodávky HSV   </t>
  </si>
  <si>
    <t xml:space="preserve">Zemné práce   </t>
  </si>
  <si>
    <t>113152640.S</t>
  </si>
  <si>
    <t xml:space="preserve">Frézovanie asf. podkladu alebo krytu bez prek., plochy cez 1000 do 10000 m2, pruh š. cez 1 m do 2 m, hr. 50 mm  0,127 t   </t>
  </si>
  <si>
    <t>m2</t>
  </si>
  <si>
    <t xml:space="preserve">Komunikácie   </t>
  </si>
  <si>
    <t>573111112.S</t>
  </si>
  <si>
    <t xml:space="preserve">Postrek asfaltový infiltračný s posypom kamenivom z asfaltu cestného v množstve 1,00 kg/m2   </t>
  </si>
  <si>
    <t>573211111.S</t>
  </si>
  <si>
    <t xml:space="preserve">Postrek asfaltový spojovací bez posypu kamenivom z asfaltu cestného v množstve 0,70 kg/m2   </t>
  </si>
  <si>
    <t>577144241.S</t>
  </si>
  <si>
    <t xml:space="preserve">Asfaltový betón vrstva obrusná AC 11 O v pruhu š. nad 3 m z modifik. asfaltu tr. II, po zhutnení hr. 40 mm   </t>
  </si>
  <si>
    <t>577144341.S</t>
  </si>
  <si>
    <t xml:space="preserve">Asfaltový betón vrstva obrusná alebo ložná AC 16 v pruhu š. nad 3 m z nemodifik. asfaltu tr. II, po zhutnení hr. 60 mm   </t>
  </si>
  <si>
    <t>Spevnenie krajníc alebo komun. pre peších s rozpr. a zhutnením, štrkodrvinou hr. 100 mm</t>
  </si>
  <si>
    <t>Vyspravenie výtlkov asfaltovým betónom hr. 50 mm (vybúranie, odvoz, postrek, asfalt, asfaltovanie)</t>
  </si>
  <si>
    <t xml:space="preserve">Ostatné konštrukcie a práce-búranie   </t>
  </si>
  <si>
    <t>919720111.S</t>
  </si>
  <si>
    <t>Zhotovenie vrstvy z geomreže s presahom  (presahy 10% výmery)</t>
  </si>
  <si>
    <t>693210000100.S</t>
  </si>
  <si>
    <t xml:space="preserve">Geomreža zo sklenených vlákien pre spevnenie asfaltového krytu, samolep., min. parametre: pevnosť v ťahu 100/100 kN/m, predĺženie pri pretrhnutí 2,5 %, šírka 3 m        </t>
  </si>
  <si>
    <t>919721211.S</t>
  </si>
  <si>
    <t xml:space="preserve">Zaliatie škár podkl. hĺ. do 40 mm, š. nad 20 do 40 mm pružnou modifikovanou zálievkou s odstránením úlomkov a vyčistením </t>
  </si>
  <si>
    <t>m</t>
  </si>
  <si>
    <t>919735112.S</t>
  </si>
  <si>
    <t xml:space="preserve">Rezanie existujúceho asfaltového krytu alebo podkladu hĺbky nad 50 do 100 mm   </t>
  </si>
  <si>
    <t>938909315.S</t>
  </si>
  <si>
    <t xml:space="preserve">Odstránenie blata, prachu alebo hlineného nánosu, z povrchu podkladu alebo krytu bet. alebo asfalt. zametacou kefou   </t>
  </si>
  <si>
    <t>915711312.S</t>
  </si>
  <si>
    <t xml:space="preserve">Vodorovné dopravné značenie striekané farbou deliacich čiar prerušovaných šírky 125 mm biela retroreflexná   </t>
  </si>
  <si>
    <t>915711412.S</t>
  </si>
  <si>
    <t xml:space="preserve">Vodorovné dopravné značenie striekané farbou vodiacich čiar súvislých šírky 250 mm biela retroreflexná   </t>
  </si>
  <si>
    <t>915721212.S</t>
  </si>
  <si>
    <t xml:space="preserve">Vodorovné dopravné značenie striekané farbou prechodov pre chodcov, šípky, symboly a pod., biela retroreflexná   </t>
  </si>
  <si>
    <t>915791111.S</t>
  </si>
  <si>
    <t xml:space="preserve">Predznačenie pre značenie striekané farbou z náterových hmôt deliace čiary, vodiace prúžky   </t>
  </si>
  <si>
    <t>915791112.S</t>
  </si>
  <si>
    <t xml:space="preserve">Predznačenie pre vodorovné značenie striekané farbou alebo vykonávané z náterových hmôt   </t>
  </si>
  <si>
    <t>Projekt dočasného dopravného značenia</t>
  </si>
  <si>
    <t>kpl</t>
  </si>
  <si>
    <t>Dočasné dopravné značenie podľa projektu</t>
  </si>
  <si>
    <t>Porealizačné zakreslenie 2x v tlačenej podobe, 2x na CD nosiči</t>
  </si>
  <si>
    <t xml:space="preserve">Vytýčenie podzemných inžinierskych sietí </t>
  </si>
  <si>
    <t xml:space="preserve">Celkom   </t>
  </si>
  <si>
    <t xml:space="preserve"> POZNÁMKA: položky sú uvedené vrátane prepravy a poplatkov za skládky</t>
  </si>
  <si>
    <t>VÝKAZ  VÝMER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</si>
</sst>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*\€;\-#,##0_*\€"/>
    <numFmt numFmtId="165" formatCode="#,##0.000;\-#,##0.000"/>
    <numFmt numFmtId="166" formatCode="0.000"/>
    <numFmt numFmtId="167" formatCode="#,##0.000"/>
  </numFmts>
  <fonts count="57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14"/>
      <name val="Arial CE"/>
      <family val="0"/>
    </font>
    <font>
      <b/>
      <sz val="8"/>
      <name val="MS Sans Serif"/>
      <family val="0"/>
    </font>
    <font>
      <b/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65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8" fillId="33" borderId="64" xfId="0" applyFont="1" applyFill="1" applyBorder="1" applyAlignment="1" applyProtection="1">
      <alignment horizontal="center" vertical="center" wrapText="1"/>
      <protection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5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5" fontId="20" fillId="0" borderId="0" xfId="0" applyNumberFormat="1" applyFont="1" applyAlignment="1">
      <alignment horizontal="right"/>
    </xf>
    <xf numFmtId="37" fontId="7" fillId="0" borderId="64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165" fontId="7" fillId="0" borderId="64" xfId="0" applyNumberFormat="1" applyFont="1" applyBorder="1" applyAlignment="1">
      <alignment horizontal="right"/>
    </xf>
    <xf numFmtId="167" fontId="7" fillId="0" borderId="64" xfId="0" applyNumberFormat="1" applyFont="1" applyBorder="1" applyAlignment="1">
      <alignment horizontal="right" wrapText="1"/>
    </xf>
    <xf numFmtId="0" fontId="0" fillId="0" borderId="44" xfId="0" applyFont="1" applyBorder="1" applyAlignment="1">
      <alignment vertical="top" wrapText="1"/>
    </xf>
    <xf numFmtId="37" fontId="21" fillId="0" borderId="64" xfId="0" applyNumberFormat="1" applyFont="1" applyBorder="1" applyAlignment="1">
      <alignment horizontal="right"/>
    </xf>
    <xf numFmtId="0" fontId="21" fillId="0" borderId="64" xfId="0" applyFont="1" applyBorder="1" applyAlignment="1">
      <alignment horizontal="left" wrapText="1"/>
    </xf>
    <xf numFmtId="165" fontId="21" fillId="0" borderId="64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37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5" fontId="22" fillId="0" borderId="0" xfId="0" applyNumberFormat="1" applyFont="1" applyAlignment="1">
      <alignment horizontal="right"/>
    </xf>
    <xf numFmtId="0" fontId="5" fillId="0" borderId="25" xfId="0" applyNumberFormat="1" applyFont="1" applyBorder="1" applyAlignment="1" applyProtection="1">
      <alignment horizontal="left" vertical="center" wrapText="1"/>
      <protection/>
    </xf>
    <xf numFmtId="0" fontId="6" fillId="0" borderId="6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 vertical="center"/>
    </xf>
    <xf numFmtId="37" fontId="0" fillId="0" borderId="0" xfId="0" applyNumberFormat="1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E9" sqref="E9"/>
    </sheetView>
  </sheetViews>
  <sheetFormatPr defaultColWidth="10.33203125" defaultRowHeight="12" customHeight="1"/>
  <cols>
    <col min="1" max="1" width="3.16015625" style="1" customWidth="1"/>
    <col min="2" max="2" width="2.16015625" style="1" customWidth="1"/>
    <col min="3" max="3" width="3.66015625" style="1" customWidth="1"/>
    <col min="4" max="4" width="8.16015625" style="1" customWidth="1"/>
    <col min="5" max="5" width="15.66015625" style="1" customWidth="1"/>
    <col min="6" max="6" width="1.0078125" style="1" customWidth="1"/>
    <col min="7" max="7" width="3.16015625" style="1" customWidth="1"/>
    <col min="8" max="8" width="4" style="1" customWidth="1"/>
    <col min="9" max="9" width="10.16015625" style="1" customWidth="1"/>
    <col min="10" max="10" width="15.66015625" style="1" customWidth="1"/>
    <col min="11" max="11" width="0.82421875" style="1" customWidth="1"/>
    <col min="12" max="12" width="3.16015625" style="1" customWidth="1"/>
    <col min="13" max="13" width="4.33203125" style="1" customWidth="1"/>
    <col min="14" max="14" width="5.66015625" style="1" customWidth="1"/>
    <col min="15" max="15" width="3.66015625" style="1" customWidth="1"/>
    <col min="16" max="16" width="13.16015625" style="1" customWidth="1"/>
    <col min="17" max="17" width="4.83203125" style="1" customWidth="1"/>
    <col min="18" max="18" width="15.66015625" style="1" customWidth="1"/>
    <col min="19" max="19" width="0.65625" style="1" customWidth="1"/>
    <col min="20" max="16384" width="10.33203125" style="2" customWidth="1"/>
  </cols>
  <sheetData>
    <row r="1" spans="1:19" s="1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1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58" t="str">
        <f>'VV - Rozpočet'!B2</f>
        <v>Obnova asfaltového krytu komunikácii v Košiciach – III/3415</v>
      </c>
      <c r="F5" s="158"/>
      <c r="G5" s="158"/>
      <c r="H5" s="158"/>
      <c r="I5" s="158"/>
      <c r="J5" s="158"/>
      <c r="K5" s="158"/>
      <c r="L5" s="158"/>
      <c r="M5" s="158"/>
      <c r="N5" s="16"/>
      <c r="O5" s="16"/>
      <c r="P5" s="16" t="s">
        <v>2</v>
      </c>
      <c r="Q5" s="19"/>
      <c r="R5" s="20"/>
      <c r="S5" s="21"/>
    </row>
    <row r="6" spans="1:19" s="1" customFormat="1" ht="24.75" customHeight="1">
      <c r="A6" s="18"/>
      <c r="B6" s="16"/>
      <c r="C6" s="16"/>
      <c r="D6" s="16"/>
      <c r="E6" s="159"/>
      <c r="F6" s="159"/>
      <c r="G6" s="159"/>
      <c r="H6" s="159"/>
      <c r="I6" s="159"/>
      <c r="J6" s="159"/>
      <c r="K6" s="159"/>
      <c r="L6" s="159"/>
      <c r="M6" s="159"/>
      <c r="N6" s="16"/>
      <c r="O6" s="16"/>
      <c r="P6" s="16" t="s">
        <v>3</v>
      </c>
      <c r="Q6" s="22"/>
      <c r="R6" s="23"/>
      <c r="S6" s="21"/>
    </row>
    <row r="7" spans="1:19" s="1" customFormat="1" ht="24.75" customHeight="1">
      <c r="A7" s="18"/>
      <c r="B7" s="16"/>
      <c r="C7" s="16"/>
      <c r="D7" s="16"/>
      <c r="E7" s="160"/>
      <c r="F7" s="160"/>
      <c r="G7" s="160"/>
      <c r="H7" s="160"/>
      <c r="I7" s="160"/>
      <c r="J7" s="160"/>
      <c r="K7" s="160"/>
      <c r="L7" s="160"/>
      <c r="M7" s="160"/>
      <c r="N7" s="16"/>
      <c r="O7" s="16"/>
      <c r="P7" s="16" t="s">
        <v>4</v>
      </c>
      <c r="Q7" s="24"/>
      <c r="R7" s="25"/>
      <c r="S7" s="21"/>
    </row>
    <row r="8" spans="1:19" s="1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5</v>
      </c>
      <c r="Q8" s="16"/>
      <c r="R8" s="16" t="s">
        <v>6</v>
      </c>
      <c r="S8" s="21"/>
    </row>
    <row r="9" spans="1:19" s="1" customFormat="1" ht="24.75" customHeight="1">
      <c r="A9" s="18"/>
      <c r="B9" s="16" t="s">
        <v>7</v>
      </c>
      <c r="C9" s="16"/>
      <c r="D9" s="16"/>
      <c r="E9" s="161" t="s">
        <v>8</v>
      </c>
      <c r="F9" s="161"/>
      <c r="G9" s="161"/>
      <c r="H9" s="161"/>
      <c r="I9" s="161"/>
      <c r="J9" s="161"/>
      <c r="K9" s="161"/>
      <c r="L9" s="161"/>
      <c r="M9" s="161"/>
      <c r="N9" s="16"/>
      <c r="O9" s="16"/>
      <c r="P9" s="26"/>
      <c r="Q9" s="16"/>
      <c r="R9" s="26"/>
      <c r="S9" s="21"/>
    </row>
    <row r="10" spans="1:19" s="1" customFormat="1" ht="24.75" customHeight="1">
      <c r="A10" s="27"/>
      <c r="B10" s="16" t="s">
        <v>9</v>
      </c>
      <c r="C10" s="16"/>
      <c r="D10" s="16"/>
      <c r="E10" s="162" t="s">
        <v>10</v>
      </c>
      <c r="F10" s="162"/>
      <c r="G10" s="162"/>
      <c r="H10" s="162"/>
      <c r="I10" s="162"/>
      <c r="J10" s="162"/>
      <c r="K10" s="162"/>
      <c r="L10" s="162"/>
      <c r="M10" s="162"/>
      <c r="N10" s="16"/>
      <c r="O10" s="16"/>
      <c r="P10" s="26"/>
      <c r="Q10" s="16"/>
      <c r="R10" s="26"/>
      <c r="S10" s="21"/>
    </row>
    <row r="11" spans="1:19" s="1" customFormat="1" ht="24.75" customHeight="1">
      <c r="A11" s="18"/>
      <c r="B11" s="16" t="s">
        <v>11</v>
      </c>
      <c r="C11" s="16"/>
      <c r="D11" s="16"/>
      <c r="E11" s="162" t="s">
        <v>12</v>
      </c>
      <c r="F11" s="162"/>
      <c r="G11" s="162"/>
      <c r="H11" s="162"/>
      <c r="I11" s="162"/>
      <c r="J11" s="162"/>
      <c r="K11" s="162"/>
      <c r="L11" s="162"/>
      <c r="M11" s="162"/>
      <c r="N11" s="16"/>
      <c r="O11" s="16"/>
      <c r="P11" s="26"/>
      <c r="Q11" s="16"/>
      <c r="R11" s="26"/>
      <c r="S11" s="21"/>
    </row>
    <row r="12" spans="1:19" s="1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4" customHeight="1">
      <c r="A13" s="29"/>
      <c r="B13" s="163" t="s">
        <v>13</v>
      </c>
      <c r="C13" s="163"/>
      <c r="D13" s="163"/>
      <c r="E13" s="164" t="s">
        <v>14</v>
      </c>
      <c r="F13" s="164"/>
      <c r="G13" s="164"/>
      <c r="H13" s="164"/>
      <c r="I13" s="164"/>
      <c r="J13" s="164"/>
      <c r="K13" s="164"/>
      <c r="L13" s="164"/>
      <c r="M13" s="164"/>
      <c r="N13" s="28"/>
      <c r="O13" s="28"/>
      <c r="P13" s="30"/>
      <c r="Q13" s="28"/>
      <c r="R13" s="30"/>
      <c r="S13" s="31"/>
    </row>
    <row r="14" spans="1:19" s="1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1" customFormat="1" ht="17.25" customHeight="1">
      <c r="A15" s="18"/>
      <c r="B15" s="16"/>
      <c r="C15" s="16"/>
      <c r="D15" s="16"/>
      <c r="E15" s="16" t="s">
        <v>15</v>
      </c>
      <c r="F15" s="16"/>
      <c r="G15" s="28"/>
      <c r="H15" s="16" t="s">
        <v>16</v>
      </c>
      <c r="I15" s="16"/>
      <c r="J15" s="16"/>
      <c r="K15" s="16" t="s">
        <v>17</v>
      </c>
      <c r="L15" s="16"/>
      <c r="M15" s="16"/>
      <c r="N15" s="16"/>
      <c r="O15" s="16"/>
      <c r="P15" s="16" t="s">
        <v>18</v>
      </c>
      <c r="Q15" s="16"/>
      <c r="R15" s="32"/>
      <c r="S15" s="21"/>
    </row>
    <row r="16" spans="1:19" s="1" customFormat="1" ht="17.25" customHeight="1">
      <c r="A16" s="18"/>
      <c r="B16" s="16"/>
      <c r="C16" s="16"/>
      <c r="D16" s="16"/>
      <c r="E16" s="33"/>
      <c r="F16" s="16"/>
      <c r="G16" s="28"/>
      <c r="H16" s="165" t="s">
        <v>19</v>
      </c>
      <c r="I16" s="165"/>
      <c r="J16" s="16"/>
      <c r="K16" s="166"/>
      <c r="L16" s="166"/>
      <c r="M16" s="166"/>
      <c r="N16" s="16"/>
      <c r="O16" s="16"/>
      <c r="P16" s="16" t="s">
        <v>20</v>
      </c>
      <c r="Q16" s="16"/>
      <c r="R16" s="34"/>
      <c r="S16" s="21"/>
    </row>
    <row r="17" spans="1:19" s="1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1" customFormat="1" ht="23.25" customHeight="1">
      <c r="A18" s="38"/>
      <c r="B18" s="39"/>
      <c r="C18" s="39"/>
      <c r="D18" s="39"/>
      <c r="E18" s="40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1" customFormat="1" ht="21.75" customHeight="1">
      <c r="A19" s="43" t="s">
        <v>22</v>
      </c>
      <c r="B19" s="44"/>
      <c r="C19" s="44"/>
      <c r="D19" s="45"/>
      <c r="E19" s="46" t="s">
        <v>23</v>
      </c>
      <c r="F19" s="45"/>
      <c r="G19" s="46" t="s">
        <v>24</v>
      </c>
      <c r="H19" s="44"/>
      <c r="I19" s="47"/>
      <c r="J19" s="48" t="s">
        <v>23</v>
      </c>
      <c r="K19" s="45"/>
      <c r="L19" s="46" t="s">
        <v>25</v>
      </c>
      <c r="M19" s="44"/>
      <c r="N19" s="44"/>
      <c r="O19" s="49"/>
      <c r="P19" s="45"/>
      <c r="Q19" s="46" t="s">
        <v>26</v>
      </c>
      <c r="R19" s="44"/>
      <c r="S19" s="50"/>
    </row>
    <row r="20" spans="1:19" s="1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1" customFormat="1" ht="23.25" customHeight="1">
      <c r="A21" s="60"/>
      <c r="B21" s="40"/>
      <c r="C21" s="40"/>
      <c r="D21" s="40"/>
      <c r="E21" s="40" t="s">
        <v>27</v>
      </c>
      <c r="F21" s="40"/>
      <c r="G21" s="40"/>
      <c r="H21" s="40"/>
      <c r="I21" s="61" t="s">
        <v>28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1" customFormat="1" ht="21.75" customHeight="1">
      <c r="A22" s="64" t="s">
        <v>29</v>
      </c>
      <c r="B22" s="65"/>
      <c r="C22" s="66" t="s">
        <v>30</v>
      </c>
      <c r="D22" s="67"/>
      <c r="E22" s="67"/>
      <c r="F22" s="68"/>
      <c r="G22" s="64" t="s">
        <v>31</v>
      </c>
      <c r="H22" s="65"/>
      <c r="I22" s="66" t="s">
        <v>32</v>
      </c>
      <c r="J22" s="67"/>
      <c r="K22" s="69"/>
      <c r="L22" s="64" t="s">
        <v>33</v>
      </c>
      <c r="M22" s="65"/>
      <c r="N22" s="66" t="s">
        <v>34</v>
      </c>
      <c r="O22" s="70"/>
      <c r="P22" s="67"/>
      <c r="Q22" s="67"/>
      <c r="R22" s="67"/>
      <c r="S22" s="69"/>
    </row>
    <row r="23" spans="1:19" s="1" customFormat="1" ht="27" customHeight="1">
      <c r="A23" s="71" t="s">
        <v>35</v>
      </c>
      <c r="B23" s="72" t="s">
        <v>36</v>
      </c>
      <c r="C23" s="73"/>
      <c r="D23" s="74" t="s">
        <v>37</v>
      </c>
      <c r="E23" s="75">
        <v>0</v>
      </c>
      <c r="F23" s="76"/>
      <c r="G23" s="71" t="s">
        <v>38</v>
      </c>
      <c r="H23" s="77" t="s">
        <v>39</v>
      </c>
      <c r="I23" s="78"/>
      <c r="J23" s="79"/>
      <c r="K23" s="76"/>
      <c r="L23" s="71" t="s">
        <v>40</v>
      </c>
      <c r="M23" s="80" t="s">
        <v>41</v>
      </c>
      <c r="N23" s="81"/>
      <c r="O23" s="49"/>
      <c r="P23" s="82"/>
      <c r="Q23" s="78"/>
      <c r="R23" s="75">
        <v>0</v>
      </c>
      <c r="S23" s="76"/>
    </row>
    <row r="24" spans="1:19" s="1" customFormat="1" ht="27" customHeight="1">
      <c r="A24" s="71" t="s">
        <v>42</v>
      </c>
      <c r="B24" s="83"/>
      <c r="C24" s="84"/>
      <c r="D24" s="74" t="s">
        <v>43</v>
      </c>
      <c r="E24" s="75">
        <v>0</v>
      </c>
      <c r="F24" s="76"/>
      <c r="G24" s="71" t="s">
        <v>44</v>
      </c>
      <c r="H24" s="77" t="s">
        <v>45</v>
      </c>
      <c r="I24" s="78"/>
      <c r="J24" s="79"/>
      <c r="K24" s="76"/>
      <c r="L24" s="71" t="s">
        <v>46</v>
      </c>
      <c r="M24" s="80" t="s">
        <v>47</v>
      </c>
      <c r="N24" s="81"/>
      <c r="O24" s="49"/>
      <c r="P24" s="81"/>
      <c r="Q24" s="78"/>
      <c r="R24" s="75">
        <v>0</v>
      </c>
      <c r="S24" s="76"/>
    </row>
    <row r="25" spans="1:19" s="1" customFormat="1" ht="27" customHeight="1">
      <c r="A25" s="71" t="s">
        <v>48</v>
      </c>
      <c r="B25" s="72" t="s">
        <v>49</v>
      </c>
      <c r="C25" s="73"/>
      <c r="D25" s="74" t="s">
        <v>37</v>
      </c>
      <c r="E25" s="75">
        <v>0</v>
      </c>
      <c r="F25" s="76"/>
      <c r="G25" s="71" t="s">
        <v>50</v>
      </c>
      <c r="H25" s="77" t="s">
        <v>51</v>
      </c>
      <c r="I25" s="78"/>
      <c r="J25" s="79"/>
      <c r="K25" s="76"/>
      <c r="L25" s="71" t="s">
        <v>52</v>
      </c>
      <c r="M25" s="80" t="s">
        <v>53</v>
      </c>
      <c r="N25" s="81"/>
      <c r="O25" s="49"/>
      <c r="P25" s="81"/>
      <c r="Q25" s="78"/>
      <c r="R25" s="75">
        <v>0</v>
      </c>
      <c r="S25" s="76"/>
    </row>
    <row r="26" spans="1:19" s="1" customFormat="1" ht="27" customHeight="1">
      <c r="A26" s="71" t="s">
        <v>54</v>
      </c>
      <c r="B26" s="83"/>
      <c r="C26" s="84"/>
      <c r="D26" s="74" t="s">
        <v>43</v>
      </c>
      <c r="E26" s="75">
        <v>0</v>
      </c>
      <c r="F26" s="76"/>
      <c r="G26" s="71" t="s">
        <v>55</v>
      </c>
      <c r="H26" s="77"/>
      <c r="I26" s="78"/>
      <c r="J26" s="79"/>
      <c r="K26" s="76"/>
      <c r="L26" s="71" t="s">
        <v>56</v>
      </c>
      <c r="M26" s="85" t="s">
        <v>57</v>
      </c>
      <c r="N26" s="81"/>
      <c r="O26" s="49"/>
      <c r="P26" s="81"/>
      <c r="Q26" s="78"/>
      <c r="R26" s="75">
        <v>0</v>
      </c>
      <c r="S26" s="76"/>
    </row>
    <row r="27" spans="1:19" s="1" customFormat="1" ht="27" customHeight="1">
      <c r="A27" s="71" t="s">
        <v>58</v>
      </c>
      <c r="B27" s="72" t="s">
        <v>59</v>
      </c>
      <c r="C27" s="73"/>
      <c r="D27" s="74" t="s">
        <v>37</v>
      </c>
      <c r="E27" s="75">
        <v>0</v>
      </c>
      <c r="F27" s="76"/>
      <c r="G27" s="86"/>
      <c r="H27" s="87"/>
      <c r="I27" s="78"/>
      <c r="J27" s="79"/>
      <c r="K27" s="76"/>
      <c r="L27" s="71" t="s">
        <v>60</v>
      </c>
      <c r="M27" s="80" t="s">
        <v>61</v>
      </c>
      <c r="N27" s="81"/>
      <c r="O27" s="49"/>
      <c r="P27" s="81"/>
      <c r="Q27" s="88"/>
      <c r="R27" s="75">
        <v>0</v>
      </c>
      <c r="S27" s="76"/>
    </row>
    <row r="28" spans="1:19" s="1" customFormat="1" ht="23.25" customHeight="1">
      <c r="A28" s="71" t="s">
        <v>62</v>
      </c>
      <c r="B28" s="83"/>
      <c r="C28" s="84"/>
      <c r="D28" s="74" t="s">
        <v>43</v>
      </c>
      <c r="E28" s="75">
        <v>0</v>
      </c>
      <c r="F28" s="76"/>
      <c r="G28" s="86"/>
      <c r="H28" s="87"/>
      <c r="I28" s="78"/>
      <c r="J28" s="79"/>
      <c r="K28" s="76"/>
      <c r="L28" s="71" t="s">
        <v>63</v>
      </c>
      <c r="M28" s="80" t="s">
        <v>64</v>
      </c>
      <c r="N28" s="81"/>
      <c r="O28" s="49"/>
      <c r="P28" s="81"/>
      <c r="Q28" s="78"/>
      <c r="R28" s="75">
        <v>0</v>
      </c>
      <c r="S28" s="76"/>
    </row>
    <row r="29" spans="1:19" s="1" customFormat="1" ht="21.75" customHeight="1">
      <c r="A29" s="71" t="s">
        <v>65</v>
      </c>
      <c r="B29" s="167" t="s">
        <v>66</v>
      </c>
      <c r="C29" s="167"/>
      <c r="D29" s="167"/>
      <c r="E29" s="75">
        <v>0</v>
      </c>
      <c r="F29" s="76"/>
      <c r="G29" s="71" t="s">
        <v>67</v>
      </c>
      <c r="H29" s="89" t="s">
        <v>68</v>
      </c>
      <c r="I29" s="78"/>
      <c r="J29" s="79"/>
      <c r="K29" s="76"/>
      <c r="L29" s="71" t="s">
        <v>69</v>
      </c>
      <c r="M29" s="89" t="s">
        <v>70</v>
      </c>
      <c r="N29" s="81"/>
      <c r="O29" s="49"/>
      <c r="P29" s="81"/>
      <c r="Q29" s="78"/>
      <c r="R29" s="75">
        <v>0</v>
      </c>
      <c r="S29" s="76"/>
    </row>
    <row r="30" spans="1:19" s="1" customFormat="1" ht="21.75" customHeight="1">
      <c r="A30" s="90" t="s">
        <v>71</v>
      </c>
      <c r="B30" s="91" t="s">
        <v>72</v>
      </c>
      <c r="C30" s="52"/>
      <c r="D30" s="55"/>
      <c r="E30" s="92">
        <v>0</v>
      </c>
      <c r="F30" s="59"/>
      <c r="G30" s="90" t="s">
        <v>73</v>
      </c>
      <c r="H30" s="91" t="s">
        <v>74</v>
      </c>
      <c r="I30" s="55"/>
      <c r="J30" s="92">
        <v>0</v>
      </c>
      <c r="K30" s="59"/>
      <c r="L30" s="90" t="s">
        <v>75</v>
      </c>
      <c r="M30" s="91" t="s">
        <v>76</v>
      </c>
      <c r="N30" s="52"/>
      <c r="O30" s="41"/>
      <c r="P30" s="52"/>
      <c r="Q30" s="55"/>
      <c r="R30" s="92">
        <v>0</v>
      </c>
      <c r="S30" s="59"/>
    </row>
    <row r="31" spans="1:19" s="1" customFormat="1" ht="21.75" customHeight="1">
      <c r="A31" s="93" t="s">
        <v>9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77</v>
      </c>
      <c r="M31" s="45"/>
      <c r="N31" s="66" t="s">
        <v>78</v>
      </c>
      <c r="O31" s="70"/>
      <c r="P31" s="44"/>
      <c r="Q31" s="44"/>
      <c r="R31" s="44"/>
      <c r="S31" s="50"/>
    </row>
    <row r="32" spans="1:19" s="1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79</v>
      </c>
      <c r="M32" s="77" t="s">
        <v>80</v>
      </c>
      <c r="N32" s="81"/>
      <c r="O32" s="49"/>
      <c r="P32" s="81"/>
      <c r="Q32" s="78"/>
      <c r="R32" s="75" t="e">
        <f>'VV - Rozpočet'!#REF!</f>
        <v>#REF!</v>
      </c>
      <c r="S32" s="76"/>
    </row>
    <row r="33" spans="1:19" s="1" customFormat="1" ht="21.75" customHeight="1">
      <c r="A33" s="104" t="s">
        <v>81</v>
      </c>
      <c r="B33" s="49"/>
      <c r="C33" s="49"/>
      <c r="D33" s="49"/>
      <c r="E33" s="49"/>
      <c r="F33" s="84"/>
      <c r="G33" s="105" t="s">
        <v>82</v>
      </c>
      <c r="H33" s="106"/>
      <c r="I33" s="49"/>
      <c r="J33" s="49"/>
      <c r="K33" s="107"/>
      <c r="L33" s="71" t="s">
        <v>83</v>
      </c>
      <c r="M33" s="108" t="s">
        <v>84</v>
      </c>
      <c r="N33" s="109">
        <v>20</v>
      </c>
      <c r="O33" s="110" t="s">
        <v>85</v>
      </c>
      <c r="P33" s="111" t="e">
        <f>R32</f>
        <v>#REF!</v>
      </c>
      <c r="Q33" s="112"/>
      <c r="R33" s="113" t="e">
        <f>R35-R32</f>
        <v>#REF!</v>
      </c>
      <c r="S33" s="107"/>
    </row>
    <row r="34" spans="1:19" s="1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1" customFormat="1" ht="35.25" customHeight="1">
      <c r="A35" s="120" t="s">
        <v>7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86</v>
      </c>
      <c r="M35" s="168" t="s">
        <v>87</v>
      </c>
      <c r="N35" s="168"/>
      <c r="O35" s="168"/>
      <c r="P35" s="168"/>
      <c r="Q35" s="168"/>
      <c r="R35" s="122" t="e">
        <f>R32*1.2</f>
        <v>#REF!</v>
      </c>
      <c r="S35" s="59"/>
    </row>
    <row r="36" spans="1:19" s="1" customFormat="1" ht="33" customHeight="1">
      <c r="A36" s="104" t="s">
        <v>81</v>
      </c>
      <c r="B36" s="49"/>
      <c r="C36" s="49"/>
      <c r="D36" s="49"/>
      <c r="E36" s="49"/>
      <c r="F36" s="84"/>
      <c r="G36" s="105" t="s">
        <v>82</v>
      </c>
      <c r="H36" s="49"/>
      <c r="I36" s="49"/>
      <c r="J36" s="49"/>
      <c r="K36" s="107"/>
      <c r="L36" s="64" t="s">
        <v>88</v>
      </c>
      <c r="M36" s="45"/>
      <c r="N36" s="66" t="s">
        <v>89</v>
      </c>
      <c r="O36" s="70"/>
      <c r="P36" s="44"/>
      <c r="Q36" s="45"/>
      <c r="R36" s="46"/>
      <c r="S36" s="50"/>
    </row>
    <row r="37" spans="1:19" s="1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90</v>
      </c>
      <c r="M37" s="77" t="s">
        <v>91</v>
      </c>
      <c r="N37" s="81"/>
      <c r="O37" s="49"/>
      <c r="P37" s="81"/>
      <c r="Q37" s="78"/>
      <c r="R37" s="75">
        <v>0</v>
      </c>
      <c r="S37" s="76"/>
    </row>
    <row r="38" spans="1:19" s="1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92</v>
      </c>
      <c r="M38" s="77" t="s">
        <v>93</v>
      </c>
      <c r="N38" s="81"/>
      <c r="O38" s="49"/>
      <c r="P38" s="81"/>
      <c r="Q38" s="78"/>
      <c r="R38" s="75">
        <v>0</v>
      </c>
      <c r="S38" s="76"/>
    </row>
    <row r="39" spans="1:19" s="1" customFormat="1" ht="21.75" customHeight="1">
      <c r="A39" s="124" t="s">
        <v>81</v>
      </c>
      <c r="B39" s="41"/>
      <c r="C39" s="41"/>
      <c r="D39" s="41"/>
      <c r="E39" s="41"/>
      <c r="F39" s="125"/>
      <c r="G39" s="126" t="s">
        <v>82</v>
      </c>
      <c r="H39" s="41"/>
      <c r="I39" s="41"/>
      <c r="J39" s="41"/>
      <c r="K39" s="127"/>
      <c r="L39" s="90" t="s">
        <v>94</v>
      </c>
      <c r="M39" s="91" t="s">
        <v>95</v>
      </c>
      <c r="N39" s="52"/>
      <c r="O39" s="41"/>
      <c r="P39" s="52"/>
      <c r="Q39" s="55"/>
      <c r="R39" s="92">
        <v>0</v>
      </c>
      <c r="S39" s="59"/>
    </row>
  </sheetData>
  <sheetProtection selectLockedCells="1" selectUnlockedCells="1"/>
  <mergeCells count="12">
    <mergeCell ref="B13:D13"/>
    <mergeCell ref="E13:M13"/>
    <mergeCell ref="H16:I16"/>
    <mergeCell ref="K16:M16"/>
    <mergeCell ref="B29:D29"/>
    <mergeCell ref="M35:Q35"/>
    <mergeCell ref="E5:M5"/>
    <mergeCell ref="E6:M6"/>
    <mergeCell ref="E7:M7"/>
    <mergeCell ref="E9:M9"/>
    <mergeCell ref="E10:M10"/>
    <mergeCell ref="E11:M11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tabSelected="1" zoomScale="90" zoomScaleNormal="90" zoomScalePageLayoutView="0" workbookViewId="0" topLeftCell="A1">
      <pane ySplit="12" topLeftCell="A13" activePane="bottomLeft" state="frozen"/>
      <selection pane="topLeft" activeCell="A1" sqref="A1"/>
      <selection pane="bottomLeft" activeCell="A2" sqref="A2"/>
    </sheetView>
  </sheetViews>
  <sheetFormatPr defaultColWidth="10.33203125" defaultRowHeight="12" customHeight="1"/>
  <cols>
    <col min="1" max="1" width="7.33203125" style="128" customWidth="1"/>
    <col min="2" max="2" width="16.16015625" style="129" customWidth="1"/>
    <col min="3" max="3" width="54" style="129" customWidth="1"/>
    <col min="4" max="4" width="4.66015625" style="129" customWidth="1"/>
    <col min="5" max="5" width="14.16015625" style="130" customWidth="1"/>
    <col min="6" max="16384" width="10.33203125" style="1" customWidth="1"/>
  </cols>
  <sheetData>
    <row r="1" spans="1:5" ht="12.75" customHeight="1">
      <c r="A1" s="169" t="s">
        <v>154</v>
      </c>
      <c r="B1" s="169"/>
      <c r="C1" s="169"/>
      <c r="D1" s="169"/>
      <c r="E1" s="169"/>
    </row>
    <row r="2" spans="1:5" ht="12.75" customHeight="1">
      <c r="A2" s="131" t="s">
        <v>96</v>
      </c>
      <c r="B2" s="170" t="s">
        <v>97</v>
      </c>
      <c r="C2" s="170"/>
      <c r="D2" s="170"/>
      <c r="E2" s="170"/>
    </row>
    <row r="3" spans="1:5" ht="12.75" customHeight="1">
      <c r="A3" s="131" t="s">
        <v>98</v>
      </c>
      <c r="B3" s="132"/>
      <c r="C3" s="132"/>
      <c r="D3" s="132"/>
      <c r="E3" s="132"/>
    </row>
    <row r="4" spans="1:5" ht="12.75" customHeight="1">
      <c r="A4" s="133"/>
      <c r="B4" s="133"/>
      <c r="C4" s="133"/>
      <c r="D4" s="132"/>
      <c r="E4" s="132"/>
    </row>
    <row r="5" spans="1:5" ht="12.75" customHeight="1">
      <c r="A5" s="134"/>
      <c r="B5" s="135"/>
      <c r="C5" s="135"/>
      <c r="D5" s="135"/>
      <c r="E5" s="136"/>
    </row>
    <row r="6" spans="1:5" ht="12.75" customHeight="1">
      <c r="A6" s="132" t="s">
        <v>99</v>
      </c>
      <c r="B6" s="132"/>
      <c r="C6" s="132"/>
      <c r="D6" s="132"/>
      <c r="E6" s="132"/>
    </row>
    <row r="7" spans="1:5" ht="13.5" customHeight="1">
      <c r="A7" s="132" t="s">
        <v>100</v>
      </c>
      <c r="B7" s="132"/>
      <c r="C7" s="132"/>
      <c r="D7" s="132"/>
      <c r="E7" s="137" t="s">
        <v>101</v>
      </c>
    </row>
    <row r="8" spans="1:5" ht="13.5" customHeight="1">
      <c r="A8" s="132" t="s">
        <v>102</v>
      </c>
      <c r="B8" s="135"/>
      <c r="C8" s="135"/>
      <c r="D8" s="135"/>
      <c r="E8" s="137" t="s">
        <v>103</v>
      </c>
    </row>
    <row r="9" spans="1:5" ht="6" customHeight="1">
      <c r="A9" s="138"/>
      <c r="B9" s="138"/>
      <c r="C9" s="138"/>
      <c r="D9" s="138"/>
      <c r="E9" s="138"/>
    </row>
    <row r="10" spans="1:5" ht="24" customHeight="1">
      <c r="A10" s="139" t="s">
        <v>104</v>
      </c>
      <c r="B10" s="139" t="s">
        <v>105</v>
      </c>
      <c r="C10" s="139" t="s">
        <v>106</v>
      </c>
      <c r="D10" s="139" t="s">
        <v>107</v>
      </c>
      <c r="E10" s="139" t="s">
        <v>108</v>
      </c>
    </row>
    <row r="11" spans="1:5" ht="12.75" customHeight="1" hidden="1">
      <c r="A11" s="139" t="s">
        <v>35</v>
      </c>
      <c r="B11" s="139" t="s">
        <v>42</v>
      </c>
      <c r="C11" s="139" t="s">
        <v>48</v>
      </c>
      <c r="D11" s="139" t="s">
        <v>54</v>
      </c>
      <c r="E11" s="139" t="s">
        <v>58</v>
      </c>
    </row>
    <row r="12" spans="1:5" ht="4.5" customHeight="1">
      <c r="A12" s="138"/>
      <c r="B12" s="138"/>
      <c r="C12" s="138"/>
      <c r="D12" s="138"/>
      <c r="E12" s="138"/>
    </row>
    <row r="13" spans="1:5" ht="30.75" customHeight="1">
      <c r="A13" s="140"/>
      <c r="B13" s="141" t="s">
        <v>36</v>
      </c>
      <c r="C13" s="141" t="s">
        <v>109</v>
      </c>
      <c r="D13" s="141"/>
      <c r="E13" s="142"/>
    </row>
    <row r="14" spans="1:5" ht="28.5" customHeight="1">
      <c r="A14" s="143"/>
      <c r="B14" s="144" t="s">
        <v>35</v>
      </c>
      <c r="C14" s="144" t="s">
        <v>110</v>
      </c>
      <c r="D14" s="144"/>
      <c r="E14" s="145"/>
    </row>
    <row r="15" spans="1:5" ht="34.5" customHeight="1">
      <c r="A15" s="146">
        <v>1</v>
      </c>
      <c r="B15" s="147" t="s">
        <v>111</v>
      </c>
      <c r="C15" s="147" t="s">
        <v>112</v>
      </c>
      <c r="D15" s="147" t="s">
        <v>113</v>
      </c>
      <c r="E15" s="148">
        <v>8656</v>
      </c>
    </row>
    <row r="16" spans="1:5" ht="28.5" customHeight="1">
      <c r="A16" s="143"/>
      <c r="B16" s="144" t="s">
        <v>58</v>
      </c>
      <c r="C16" s="144" t="s">
        <v>114</v>
      </c>
      <c r="D16" s="144"/>
      <c r="E16" s="145"/>
    </row>
    <row r="17" spans="1:5" ht="24" customHeight="1">
      <c r="A17" s="146">
        <v>5</v>
      </c>
      <c r="B17" s="147" t="s">
        <v>115</v>
      </c>
      <c r="C17" s="147" t="s">
        <v>116</v>
      </c>
      <c r="D17" s="147" t="s">
        <v>113</v>
      </c>
      <c r="E17" s="148">
        <f>2*(E15)</f>
        <v>17312</v>
      </c>
    </row>
    <row r="18" spans="1:5" ht="24" customHeight="1">
      <c r="A18" s="146">
        <v>6</v>
      </c>
      <c r="B18" s="147" t="s">
        <v>117</v>
      </c>
      <c r="C18" s="147" t="s">
        <v>118</v>
      </c>
      <c r="D18" s="147" t="s">
        <v>113</v>
      </c>
      <c r="E18" s="148">
        <f>E15</f>
        <v>8656</v>
      </c>
    </row>
    <row r="19" spans="1:5" ht="24" customHeight="1">
      <c r="A19" s="146">
        <v>7</v>
      </c>
      <c r="B19" s="147" t="s">
        <v>119</v>
      </c>
      <c r="C19" s="147" t="s">
        <v>120</v>
      </c>
      <c r="D19" s="147" t="s">
        <v>113</v>
      </c>
      <c r="E19" s="148">
        <f>E15</f>
        <v>8656</v>
      </c>
    </row>
    <row r="20" spans="1:5" ht="33" customHeight="1">
      <c r="A20" s="146">
        <v>8</v>
      </c>
      <c r="B20" s="147" t="s">
        <v>121</v>
      </c>
      <c r="C20" s="147" t="s">
        <v>122</v>
      </c>
      <c r="D20" s="147" t="s">
        <v>113</v>
      </c>
      <c r="E20" s="148">
        <f>E19</f>
        <v>8656</v>
      </c>
    </row>
    <row r="21" spans="1:5" ht="33" customHeight="1">
      <c r="A21" s="146"/>
      <c r="B21" s="147">
        <v>569831111</v>
      </c>
      <c r="C21" s="147" t="s">
        <v>123</v>
      </c>
      <c r="D21" s="147" t="s">
        <v>113</v>
      </c>
      <c r="E21" s="149">
        <v>1247</v>
      </c>
    </row>
    <row r="22" spans="1:5" ht="33" customHeight="1">
      <c r="A22" s="146"/>
      <c r="B22" s="147"/>
      <c r="C22" s="147" t="s">
        <v>124</v>
      </c>
      <c r="D22" s="147" t="s">
        <v>113</v>
      </c>
      <c r="E22" s="149">
        <f>E18*0.05</f>
        <v>432.8</v>
      </c>
    </row>
    <row r="23" spans="1:5" ht="28.5" customHeight="1">
      <c r="A23" s="143"/>
      <c r="B23" s="144" t="s">
        <v>44</v>
      </c>
      <c r="C23" s="144" t="s">
        <v>125</v>
      </c>
      <c r="D23" s="144"/>
      <c r="E23" s="145"/>
    </row>
    <row r="24" spans="1:5" ht="20.25" customHeight="1">
      <c r="A24" s="146">
        <v>13</v>
      </c>
      <c r="B24" s="147" t="s">
        <v>126</v>
      </c>
      <c r="C24" s="150" t="s">
        <v>127</v>
      </c>
      <c r="D24" s="147" t="s">
        <v>113</v>
      </c>
      <c r="E24" s="148">
        <f>E20</f>
        <v>8656</v>
      </c>
    </row>
    <row r="25" spans="1:5" ht="41.25" customHeight="1">
      <c r="A25" s="151">
        <v>14</v>
      </c>
      <c r="B25" s="152" t="s">
        <v>128</v>
      </c>
      <c r="C25" s="152" t="s">
        <v>129</v>
      </c>
      <c r="D25" s="152" t="s">
        <v>113</v>
      </c>
      <c r="E25" s="153">
        <f>E15*1.05</f>
        <v>9088.800000000001</v>
      </c>
    </row>
    <row r="26" spans="1:5" ht="33" customHeight="1">
      <c r="A26" s="146">
        <v>15</v>
      </c>
      <c r="B26" s="147" t="s">
        <v>130</v>
      </c>
      <c r="C26" s="154" t="s">
        <v>131</v>
      </c>
      <c r="D26" s="147" t="s">
        <v>132</v>
      </c>
      <c r="E26" s="148">
        <f>E24*1.3</f>
        <v>11252.800000000001</v>
      </c>
    </row>
    <row r="27" spans="1:5" ht="24" customHeight="1">
      <c r="A27" s="146">
        <v>16</v>
      </c>
      <c r="B27" s="147" t="s">
        <v>133</v>
      </c>
      <c r="C27" s="147" t="s">
        <v>134</v>
      </c>
      <c r="D27" s="147" t="s">
        <v>132</v>
      </c>
      <c r="E27" s="148">
        <f>66+7+7+7</f>
        <v>87</v>
      </c>
    </row>
    <row r="28" spans="1:5" ht="34.5" customHeight="1">
      <c r="A28" s="146">
        <v>17</v>
      </c>
      <c r="B28" s="147" t="s">
        <v>135</v>
      </c>
      <c r="C28" s="147" t="s">
        <v>136</v>
      </c>
      <c r="D28" s="147" t="s">
        <v>113</v>
      </c>
      <c r="E28" s="148">
        <f>E15</f>
        <v>8656</v>
      </c>
    </row>
    <row r="29" spans="1:5" ht="24" customHeight="1">
      <c r="A29" s="146">
        <v>1</v>
      </c>
      <c r="B29" s="147" t="s">
        <v>137</v>
      </c>
      <c r="C29" s="147" t="s">
        <v>138</v>
      </c>
      <c r="D29" s="147" t="s">
        <v>132</v>
      </c>
      <c r="E29" s="148">
        <f>1280+60</f>
        <v>1340</v>
      </c>
    </row>
    <row r="30" spans="1:5" ht="24" customHeight="1">
      <c r="A30" s="146">
        <v>2</v>
      </c>
      <c r="B30" s="147" t="s">
        <v>139</v>
      </c>
      <c r="C30" s="147" t="s">
        <v>140</v>
      </c>
      <c r="D30" s="147" t="s">
        <v>132</v>
      </c>
      <c r="E30" s="148">
        <v>2677</v>
      </c>
    </row>
    <row r="31" spans="1:5" ht="36.75" customHeight="1">
      <c r="A31" s="146">
        <v>3</v>
      </c>
      <c r="B31" s="147" t="s">
        <v>141</v>
      </c>
      <c r="C31" s="147" t="s">
        <v>142</v>
      </c>
      <c r="D31" s="147" t="s">
        <v>113</v>
      </c>
      <c r="E31" s="148">
        <f>(396/2)</f>
        <v>198</v>
      </c>
    </row>
    <row r="32" spans="1:5" ht="24" customHeight="1">
      <c r="A32" s="146">
        <v>4</v>
      </c>
      <c r="B32" s="147" t="s">
        <v>143</v>
      </c>
      <c r="C32" s="147" t="s">
        <v>144</v>
      </c>
      <c r="D32" s="147" t="s">
        <v>132</v>
      </c>
      <c r="E32" s="148">
        <f>E29+E30</f>
        <v>4017</v>
      </c>
    </row>
    <row r="33" spans="1:5" ht="24" customHeight="1">
      <c r="A33" s="146">
        <v>5</v>
      </c>
      <c r="B33" s="147" t="s">
        <v>145</v>
      </c>
      <c r="C33" s="147" t="s">
        <v>146</v>
      </c>
      <c r="D33" s="147" t="s">
        <v>113</v>
      </c>
      <c r="E33" s="148">
        <f>E31</f>
        <v>198</v>
      </c>
    </row>
    <row r="34" spans="1:5" ht="28.5" customHeight="1">
      <c r="A34" s="143"/>
      <c r="B34" s="144"/>
      <c r="C34" s="144"/>
      <c r="D34" s="144"/>
      <c r="E34" s="145"/>
    </row>
    <row r="35" spans="1:5" ht="24" customHeight="1">
      <c r="A35" s="146">
        <v>18</v>
      </c>
      <c r="B35" s="147"/>
      <c r="C35" s="147" t="s">
        <v>147</v>
      </c>
      <c r="D35" s="147" t="s">
        <v>148</v>
      </c>
      <c r="E35" s="148">
        <v>1</v>
      </c>
    </row>
    <row r="36" spans="1:5" ht="24" customHeight="1">
      <c r="A36" s="146">
        <v>19</v>
      </c>
      <c r="B36" s="147"/>
      <c r="C36" s="147" t="s">
        <v>149</v>
      </c>
      <c r="D36" s="147" t="s">
        <v>148</v>
      </c>
      <c r="E36" s="148">
        <v>1</v>
      </c>
    </row>
    <row r="37" spans="1:5" ht="24" customHeight="1">
      <c r="A37" s="146">
        <v>20</v>
      </c>
      <c r="B37" s="147"/>
      <c r="C37" s="147" t="s">
        <v>150</v>
      </c>
      <c r="D37" s="147" t="s">
        <v>148</v>
      </c>
      <c r="E37" s="148">
        <v>1</v>
      </c>
    </row>
    <row r="38" spans="1:5" ht="24" customHeight="1">
      <c r="A38" s="146">
        <v>21</v>
      </c>
      <c r="B38" s="147"/>
      <c r="C38" s="150" t="s">
        <v>151</v>
      </c>
      <c r="D38" s="147" t="s">
        <v>148</v>
      </c>
      <c r="E38" s="148">
        <v>1</v>
      </c>
    </row>
    <row r="39" spans="1:5" ht="28.5" customHeight="1">
      <c r="A39" s="155"/>
      <c r="B39" s="156"/>
      <c r="C39" s="156" t="s">
        <v>152</v>
      </c>
      <c r="D39" s="156"/>
      <c r="E39" s="157"/>
    </row>
    <row r="40" spans="1:254" ht="12" customHeight="1">
      <c r="A40" s="171" t="s">
        <v>153</v>
      </c>
      <c r="B40" s="171"/>
      <c r="C40" s="171"/>
      <c r="D40" s="171"/>
      <c r="E40" s="171"/>
      <c r="IT40"/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E1"/>
    <mergeCell ref="B2:E2"/>
    <mergeCell ref="A40:E40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Košík</cp:lastModifiedBy>
  <dcterms:created xsi:type="dcterms:W3CDTF">2021-07-27T13:23:53Z</dcterms:created>
  <dcterms:modified xsi:type="dcterms:W3CDTF">2021-07-27T13:23:53Z</dcterms:modified>
  <cp:category/>
  <cp:version/>
  <cp:contentType/>
  <cp:contentStatus/>
</cp:coreProperties>
</file>