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\DNS 2021-2024\Čiastkové zákazky\VC Modrý Kameň 6.9.2021\"/>
    </mc:Choice>
  </mc:AlternateContent>
  <bookViews>
    <workbookView xWindow="0" yWindow="0" windowWidth="28800" windowHeight="121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ponuka'!$A$1:$O$40</definedName>
  </definedNames>
  <calcPr calcId="152511"/>
</workbook>
</file>

<file path=xl/calcChain.xml><?xml version="1.0" encoding="utf-8"?>
<calcChain xmlns="http://schemas.openxmlformats.org/spreadsheetml/2006/main">
  <c r="L25" i="1" l="1"/>
  <c r="O25" i="1" l="1"/>
  <c r="P12" i="1" l="1"/>
  <c r="P17" i="1"/>
  <c r="P23" i="1" l="1"/>
  <c r="P22" i="1"/>
  <c r="P21" i="1"/>
  <c r="P13" i="1"/>
  <c r="P25" i="1" l="1"/>
  <c r="O27" i="1" l="1"/>
  <c r="O26" i="1" s="1"/>
</calcChain>
</file>

<file path=xl/sharedStrings.xml><?xml version="1.0" encoding="utf-8"?>
<sst xmlns="http://schemas.openxmlformats.org/spreadsheetml/2006/main" count="102" uniqueCount="81">
  <si>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</si>
  <si>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</si>
  <si>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</si>
  <si>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</si>
  <si>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</si>
  <si>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</si>
  <si>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</si>
  <si>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</si>
  <si>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</si>
  <si>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</si>
  <si>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</si>
  <si>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</si>
  <si>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</si>
  <si>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</si>
  <si>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</si>
  <si>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</si>
  <si>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</si>
  <si>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</si>
  <si>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</si>
  <si>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</si>
  <si>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</si>
  <si>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</si>
  <si>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</si>
  <si>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</si>
  <si>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</si>
  <si>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</si>
  <si>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</si>
  <si>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</si>
  <si>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</si>
  <si>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</si>
  <si>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</si>
  <si>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</si>
  <si>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</si>
  <si>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</si>
  <si>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</si>
  <si>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</si>
  <si>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</si>
  <si>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</si>
  <si>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</si>
  <si>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</si>
  <si>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</si>
  <si>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</si>
  <si>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</si>
  <si>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</si>
  <si>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</si>
  <si>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</si>
  <si>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</si>
  <si>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</si>
  <si>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</si>
  <si>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</si>
  <si>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</si>
  <si>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</si>
  <si>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</si>
  <si>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</si>
  <si>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</si>
  <si>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</si>
  <si>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</si>
  <si>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</si>
  <si>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</si>
  <si>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</si>
  <si>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</si>
  <si>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</si>
  <si>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</si>
  <si>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</si>
  <si>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</si>
  <si>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</si>
  <si>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</si>
  <si>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</si>
  <si>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</si>
  <si>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</si>
  <si>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</si>
  <si>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Levice</t>
  </si>
  <si>
    <t>Modrý Kameň</t>
  </si>
  <si>
    <t>1,2,4a,6,7</t>
  </si>
  <si>
    <t>32.10</t>
  </si>
  <si>
    <t>32.20</t>
  </si>
  <si>
    <t>VÚ - 50</t>
  </si>
  <si>
    <t>93 F0</t>
  </si>
  <si>
    <t>1,2,4a,4d,6,7</t>
  </si>
  <si>
    <r>
      <t>451,60 m</t>
    </r>
    <r>
      <rPr>
        <b/>
        <sz val="9"/>
        <rFont val="Calibri"/>
        <family val="2"/>
        <charset val="238"/>
      </rPr>
      <t>³</t>
    </r>
  </si>
  <si>
    <t>Lesnícke služby v ťažbovom procese na OZ Levice, VC Modrý Kameň, výzva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</si>
</sst>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3" fontId="10" fillId="3" borderId="29" xfId="0" applyNumberFormat="1" applyFont="1" applyFill="1" applyBorder="1" applyAlignment="1" applyProtection="1">
      <alignment horizontal="right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7" fillId="3" borderId="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41" xfId="0" applyNumberFormat="1" applyFont="1" applyFill="1" applyBorder="1" applyAlignment="1" applyProtection="1">
      <alignment horizontal="center" vertical="center"/>
      <protection locked="0"/>
    </xf>
    <xf numFmtId="4" fontId="6" fillId="3" borderId="47" xfId="0" applyNumberFormat="1" applyFont="1" applyFill="1" applyBorder="1" applyAlignment="1" applyProtection="1">
      <alignment horizontal="center" vertical="center"/>
      <protection locked="0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10" fillId="3" borderId="28" xfId="0" applyFont="1" applyFill="1" applyBorder="1" applyAlignment="1" applyProtection="1">
      <alignment horizontal="center" vertical="center"/>
    </xf>
    <xf numFmtId="16" fontId="6" fillId="3" borderId="2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16" fontId="6" fillId="3" borderId="1" xfId="0" applyNumberFormat="1" applyFont="1" applyFill="1" applyBorder="1" applyAlignment="1" applyProtection="1">
      <alignment horizontal="center" vertical="center" wrapText="1"/>
    </xf>
    <xf numFmtId="2" fontId="6" fillId="3" borderId="21" xfId="0" applyNumberFormat="1" applyFont="1" applyFill="1" applyBorder="1" applyAlignment="1" applyProtection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 vertical="center"/>
    </xf>
    <xf numFmtId="2" fontId="6" fillId="3" borderId="29" xfId="0" applyNumberFormat="1" applyFont="1" applyFill="1" applyBorder="1" applyAlignment="1" applyProtection="1">
      <alignment horizontal="center" vertical="center"/>
    </xf>
    <xf numFmtId="2" fontId="6" fillId="3" borderId="32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3" borderId="45" xfId="0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3" fontId="6" fillId="3" borderId="37" xfId="0" applyNumberFormat="1" applyFont="1" applyFill="1" applyBorder="1" applyAlignment="1" applyProtection="1">
      <alignment horizontal="right" vertical="center"/>
    </xf>
    <xf numFmtId="0" fontId="1" fillId="3" borderId="0" xfId="0" applyFont="1" applyFill="1" applyAlignment="1" applyProtection="1">
      <alignment horizont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3" xfId="0" applyFont="1" applyFill="1" applyBorder="1" applyAlignment="1" applyProtection="1">
      <alignment horizontal="center" vertical="center"/>
    </xf>
    <xf numFmtId="0" fontId="15" fillId="3" borderId="34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zoomScaleNormal="100" zoomScaleSheetLayoutView="100" workbookViewId="0">
      <selection activeCell="C4" sqref="C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3" t="s">
        <v>64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118" t="s">
        <v>80</v>
      </c>
      <c r="D3" s="119"/>
      <c r="E3" s="119"/>
      <c r="F3" s="119"/>
      <c r="G3" s="119"/>
      <c r="H3" s="119"/>
      <c r="I3" s="119"/>
      <c r="J3" s="119"/>
      <c r="K3" s="119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01"/>
      <c r="F5" s="10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02" t="s">
        <v>71</v>
      </c>
      <c r="C6" s="102"/>
      <c r="D6" s="102"/>
      <c r="E6" s="102"/>
      <c r="F6" s="10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03"/>
      <c r="C7" s="103"/>
      <c r="D7" s="103"/>
      <c r="E7" s="103"/>
      <c r="F7" s="10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99" t="s">
        <v>66</v>
      </c>
      <c r="B8" s="10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4" t="s">
        <v>8</v>
      </c>
      <c r="B9" s="104" t="s">
        <v>2</v>
      </c>
      <c r="C9" s="106" t="s">
        <v>53</v>
      </c>
      <c r="D9" s="107"/>
      <c r="E9" s="108" t="s">
        <v>3</v>
      </c>
      <c r="F9" s="109"/>
      <c r="G9" s="110"/>
      <c r="H9" s="89" t="s">
        <v>4</v>
      </c>
      <c r="I9" s="92" t="s">
        <v>5</v>
      </c>
      <c r="J9" s="94" t="s">
        <v>6</v>
      </c>
      <c r="K9" s="97" t="s">
        <v>7</v>
      </c>
      <c r="L9" s="92" t="s">
        <v>54</v>
      </c>
      <c r="M9" s="92" t="s">
        <v>60</v>
      </c>
      <c r="N9" s="112" t="s">
        <v>58</v>
      </c>
      <c r="O9" s="114" t="s">
        <v>59</v>
      </c>
    </row>
    <row r="10" spans="1:16" ht="21.75" customHeight="1" x14ac:dyDescent="0.25">
      <c r="A10" s="25"/>
      <c r="B10" s="105"/>
      <c r="C10" s="116" t="s">
        <v>68</v>
      </c>
      <c r="D10" s="117"/>
      <c r="E10" s="116" t="s">
        <v>9</v>
      </c>
      <c r="F10" s="93" t="s">
        <v>10</v>
      </c>
      <c r="G10" s="92" t="s">
        <v>11</v>
      </c>
      <c r="H10" s="90"/>
      <c r="I10" s="93"/>
      <c r="J10" s="95"/>
      <c r="K10" s="98"/>
      <c r="L10" s="93"/>
      <c r="M10" s="93"/>
      <c r="N10" s="113"/>
      <c r="O10" s="115"/>
    </row>
    <row r="11" spans="1:16" ht="50.25" customHeight="1" thickBot="1" x14ac:dyDescent="0.3">
      <c r="A11" s="26" t="s">
        <v>72</v>
      </c>
      <c r="B11" s="105"/>
      <c r="C11" s="116"/>
      <c r="D11" s="117"/>
      <c r="E11" s="116"/>
      <c r="F11" s="93"/>
      <c r="G11" s="93"/>
      <c r="H11" s="91"/>
      <c r="I11" s="93"/>
      <c r="J11" s="96"/>
      <c r="K11" s="98"/>
      <c r="L11" s="111"/>
      <c r="M11" s="111"/>
      <c r="N11" s="113"/>
      <c r="O11" s="115"/>
    </row>
    <row r="12" spans="1:16" x14ac:dyDescent="0.25">
      <c r="A12" s="27"/>
      <c r="B12" s="67">
        <v>44486</v>
      </c>
      <c r="C12" s="84" t="s">
        <v>73</v>
      </c>
      <c r="D12" s="85"/>
      <c r="E12" s="28"/>
      <c r="F12" s="72">
        <v>4.0199999999999996</v>
      </c>
      <c r="G12" s="72">
        <v>4.0199999999999996</v>
      </c>
      <c r="H12" s="28" t="s">
        <v>12</v>
      </c>
      <c r="I12" s="28">
        <v>40</v>
      </c>
      <c r="J12" s="28">
        <v>0.502</v>
      </c>
      <c r="K12" s="29">
        <v>750</v>
      </c>
      <c r="L12" s="30">
        <v>68.34</v>
      </c>
      <c r="M12" s="34" t="s">
        <v>61</v>
      </c>
      <c r="N12" s="60"/>
      <c r="O12" s="33"/>
      <c r="P12" s="12" t="str">
        <f>IF( O12=0," ", IF(100-((L12/O12)*100)&gt;20,"viac ako 20%",0))</f>
        <v xml:space="preserve"> </v>
      </c>
    </row>
    <row r="13" spans="1:16" x14ac:dyDescent="0.25">
      <c r="A13" s="31"/>
      <c r="B13" s="71">
        <v>44487</v>
      </c>
      <c r="C13" s="86" t="s">
        <v>73</v>
      </c>
      <c r="D13" s="87"/>
      <c r="E13" s="32"/>
      <c r="F13" s="73">
        <v>52.68</v>
      </c>
      <c r="G13" s="73">
        <v>52.68</v>
      </c>
      <c r="H13" s="76" t="s">
        <v>12</v>
      </c>
      <c r="I13" s="68">
        <v>40</v>
      </c>
      <c r="J13" s="68">
        <v>0.35</v>
      </c>
      <c r="K13" s="78">
        <v>750</v>
      </c>
      <c r="L13" s="33">
        <v>895.56</v>
      </c>
      <c r="M13" s="34" t="s">
        <v>61</v>
      </c>
      <c r="N13" s="61"/>
      <c r="O13" s="33"/>
      <c r="P13" s="12" t="str">
        <f t="shared" ref="P13" si="0">IF( O13=0," ", IF(100-((L13/O13)*100)&gt;20,"viac ako 20%",0))</f>
        <v xml:space="preserve"> </v>
      </c>
    </row>
    <row r="14" spans="1:16" x14ac:dyDescent="0.25">
      <c r="A14" s="66"/>
      <c r="B14" s="69" t="s">
        <v>74</v>
      </c>
      <c r="C14" s="86" t="s">
        <v>73</v>
      </c>
      <c r="D14" s="88"/>
      <c r="E14" s="36"/>
      <c r="F14" s="74">
        <v>162.88</v>
      </c>
      <c r="G14" s="74">
        <v>162.88</v>
      </c>
      <c r="H14" s="77" t="s">
        <v>12</v>
      </c>
      <c r="I14" s="69">
        <v>15</v>
      </c>
      <c r="J14" s="69">
        <v>0.64</v>
      </c>
      <c r="K14" s="79">
        <v>1000</v>
      </c>
      <c r="L14" s="33">
        <v>2443.1999999999998</v>
      </c>
      <c r="M14" s="34" t="s">
        <v>61</v>
      </c>
      <c r="N14" s="62"/>
      <c r="O14" s="33"/>
      <c r="P14" s="12"/>
    </row>
    <row r="15" spans="1:16" x14ac:dyDescent="0.25">
      <c r="A15" s="66"/>
      <c r="B15" s="69" t="s">
        <v>75</v>
      </c>
      <c r="C15" s="86" t="s">
        <v>73</v>
      </c>
      <c r="D15" s="88"/>
      <c r="E15" s="36"/>
      <c r="F15" s="74">
        <v>5</v>
      </c>
      <c r="G15" s="74">
        <v>5</v>
      </c>
      <c r="H15" s="77" t="s">
        <v>76</v>
      </c>
      <c r="I15" s="69">
        <v>15</v>
      </c>
      <c r="J15" s="69">
        <v>0.05</v>
      </c>
      <c r="K15" s="79">
        <v>1000</v>
      </c>
      <c r="L15" s="33">
        <v>154.5</v>
      </c>
      <c r="M15" s="34" t="s">
        <v>61</v>
      </c>
      <c r="N15" s="62"/>
      <c r="O15" s="33"/>
      <c r="P15" s="12"/>
    </row>
    <row r="16" spans="1:16" x14ac:dyDescent="0.25">
      <c r="A16" s="66"/>
      <c r="B16" s="69" t="s">
        <v>77</v>
      </c>
      <c r="C16" s="86" t="s">
        <v>78</v>
      </c>
      <c r="D16" s="88"/>
      <c r="E16" s="36"/>
      <c r="F16" s="74">
        <v>227.02</v>
      </c>
      <c r="G16" s="74">
        <v>227.02</v>
      </c>
      <c r="H16" s="77" t="s">
        <v>12</v>
      </c>
      <c r="I16" s="69">
        <v>50</v>
      </c>
      <c r="J16" s="69">
        <v>0.53</v>
      </c>
      <c r="K16" s="79">
        <v>1100</v>
      </c>
      <c r="L16" s="33">
        <v>6356.56</v>
      </c>
      <c r="M16" s="34" t="s">
        <v>61</v>
      </c>
      <c r="N16" s="62"/>
      <c r="O16" s="33"/>
      <c r="P16" s="12"/>
    </row>
    <row r="17" spans="1:16" x14ac:dyDescent="0.25">
      <c r="A17" s="35"/>
      <c r="B17" s="69"/>
      <c r="C17" s="86"/>
      <c r="D17" s="88"/>
      <c r="E17" s="36"/>
      <c r="F17" s="74"/>
      <c r="G17" s="74"/>
      <c r="H17" s="77"/>
      <c r="I17" s="69"/>
      <c r="J17" s="69"/>
      <c r="K17" s="79"/>
      <c r="L17" s="33"/>
      <c r="M17" s="34" t="s">
        <v>61</v>
      </c>
      <c r="N17" s="62"/>
      <c r="O17" s="33"/>
      <c r="P17" s="12" t="str">
        <f>IF( O17=0," ", IF(100-((L17/O17)*100)&gt;20,"viac ako 20%",0))</f>
        <v xml:space="preserve"> </v>
      </c>
    </row>
    <row r="18" spans="1:16" x14ac:dyDescent="0.25">
      <c r="A18" s="35"/>
      <c r="B18" s="69"/>
      <c r="C18" s="86"/>
      <c r="D18" s="88"/>
      <c r="E18" s="36"/>
      <c r="F18" s="74"/>
      <c r="G18" s="74"/>
      <c r="H18" s="77"/>
      <c r="I18" s="69"/>
      <c r="J18" s="69"/>
      <c r="K18" s="79"/>
      <c r="L18" s="33"/>
      <c r="M18" s="34" t="s">
        <v>61</v>
      </c>
      <c r="N18" s="62"/>
      <c r="O18" s="33"/>
      <c r="P18" s="12"/>
    </row>
    <row r="19" spans="1:16" x14ac:dyDescent="0.25">
      <c r="A19" s="35"/>
      <c r="B19" s="69"/>
      <c r="C19" s="86"/>
      <c r="D19" s="88"/>
      <c r="E19" s="36"/>
      <c r="F19" s="74"/>
      <c r="G19" s="74"/>
      <c r="H19" s="77"/>
      <c r="I19" s="69"/>
      <c r="J19" s="69"/>
      <c r="K19" s="79"/>
      <c r="L19" s="33"/>
      <c r="M19" s="34" t="s">
        <v>61</v>
      </c>
      <c r="N19" s="62"/>
      <c r="O19" s="33"/>
      <c r="P19" s="12"/>
    </row>
    <row r="20" spans="1:16" x14ac:dyDescent="0.25">
      <c r="A20" s="35"/>
      <c r="B20" s="69"/>
      <c r="C20" s="86"/>
      <c r="D20" s="88"/>
      <c r="E20" s="36"/>
      <c r="F20" s="74"/>
      <c r="G20" s="74"/>
      <c r="H20" s="77"/>
      <c r="I20" s="69"/>
      <c r="J20" s="69"/>
      <c r="K20" s="79"/>
      <c r="L20" s="33"/>
      <c r="M20" s="34" t="s">
        <v>61</v>
      </c>
      <c r="N20" s="62"/>
      <c r="O20" s="33"/>
      <c r="P20" s="12"/>
    </row>
    <row r="21" spans="1:16" x14ac:dyDescent="0.25">
      <c r="A21" s="31"/>
      <c r="B21" s="68"/>
      <c r="C21" s="86"/>
      <c r="D21" s="87"/>
      <c r="E21" s="32"/>
      <c r="F21" s="73"/>
      <c r="G21" s="73"/>
      <c r="H21" s="76"/>
      <c r="I21" s="68"/>
      <c r="J21" s="68"/>
      <c r="K21" s="78"/>
      <c r="L21" s="33"/>
      <c r="M21" s="37" t="s">
        <v>61</v>
      </c>
      <c r="N21" s="61"/>
      <c r="O21" s="33"/>
      <c r="P21" s="12" t="str">
        <f t="shared" ref="P21:P23" si="1">IF( O21=0," ", IF(100-((L21/O21)*100)&gt;20,"viac ako 20%",0))</f>
        <v xml:space="preserve"> </v>
      </c>
    </row>
    <row r="22" spans="1:16" x14ac:dyDescent="0.25">
      <c r="A22" s="31"/>
      <c r="B22" s="68"/>
      <c r="C22" s="86"/>
      <c r="D22" s="87"/>
      <c r="E22" s="32"/>
      <c r="F22" s="73"/>
      <c r="G22" s="73"/>
      <c r="H22" s="76"/>
      <c r="I22" s="68"/>
      <c r="J22" s="68"/>
      <c r="K22" s="78"/>
      <c r="L22" s="33"/>
      <c r="M22" s="37" t="s">
        <v>61</v>
      </c>
      <c r="N22" s="61"/>
      <c r="O22" s="33"/>
      <c r="P22" s="12" t="str">
        <f t="shared" si="1"/>
        <v xml:space="preserve"> </v>
      </c>
    </row>
    <row r="23" spans="1:16" ht="15.75" thickBot="1" x14ac:dyDescent="0.3">
      <c r="A23" s="38"/>
      <c r="B23" s="70"/>
      <c r="C23" s="142"/>
      <c r="D23" s="143"/>
      <c r="E23" s="39"/>
      <c r="F23" s="75"/>
      <c r="G23" s="75"/>
      <c r="H23" s="80"/>
      <c r="I23" s="70"/>
      <c r="J23" s="70"/>
      <c r="K23" s="81"/>
      <c r="L23" s="50"/>
      <c r="M23" s="50" t="s">
        <v>61</v>
      </c>
      <c r="N23" s="63"/>
      <c r="O23" s="50"/>
      <c r="P23" s="12" t="str">
        <f t="shared" si="1"/>
        <v xml:space="preserve"> </v>
      </c>
    </row>
    <row r="24" spans="1:16" ht="15.75" thickBot="1" x14ac:dyDescent="0.3">
      <c r="A24" s="40"/>
      <c r="B24" s="41"/>
      <c r="C24" s="42"/>
      <c r="D24" s="43"/>
      <c r="E24" s="44"/>
      <c r="F24" s="44"/>
      <c r="G24" s="82" t="s">
        <v>79</v>
      </c>
      <c r="H24" s="45"/>
      <c r="I24" s="41"/>
      <c r="J24" s="41"/>
      <c r="K24" s="42"/>
      <c r="L24" s="46"/>
      <c r="M24" s="47"/>
      <c r="N24" s="51"/>
      <c r="O24" s="52"/>
      <c r="P24" s="12"/>
    </row>
    <row r="25" spans="1:16" ht="15.75" thickBot="1" x14ac:dyDescent="0.3">
      <c r="A25" s="65"/>
      <c r="B25" s="48"/>
      <c r="C25" s="48"/>
      <c r="D25" s="48"/>
      <c r="E25" s="48"/>
      <c r="F25" s="48"/>
      <c r="G25" s="48"/>
      <c r="H25" s="48"/>
      <c r="I25" s="48"/>
      <c r="J25" s="137" t="s">
        <v>13</v>
      </c>
      <c r="K25" s="137"/>
      <c r="L25" s="52">
        <f>SUM(L12:L23)</f>
        <v>9918.16</v>
      </c>
      <c r="M25" s="49"/>
      <c r="N25" s="53" t="s">
        <v>14</v>
      </c>
      <c r="O25" s="46">
        <f>SUM(O12:O23)</f>
        <v>0</v>
      </c>
      <c r="P25" s="12" t="str">
        <f>IF(O25&gt;L25,"prekročená cena","nižšia ako stanovená")</f>
        <v>nižšia ako stanovená</v>
      </c>
    </row>
    <row r="26" spans="1:16" ht="15.75" thickBot="1" x14ac:dyDescent="0.3">
      <c r="A26" s="138" t="s">
        <v>15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40"/>
      <c r="O26" s="46">
        <f>O27-O25</f>
        <v>0</v>
      </c>
    </row>
    <row r="27" spans="1:16" ht="15.75" thickBot="1" x14ac:dyDescent="0.3">
      <c r="A27" s="138" t="s">
        <v>16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40"/>
      <c r="O27" s="46">
        <f>IF("nie"=MID(I35,1,3),O25,(O25*1.2))</f>
        <v>0</v>
      </c>
    </row>
    <row r="28" spans="1:16" x14ac:dyDescent="0.25">
      <c r="A28" s="126" t="s">
        <v>17</v>
      </c>
      <c r="B28" s="126"/>
      <c r="C28" s="126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6" x14ac:dyDescent="0.25">
      <c r="A29" s="141" t="s">
        <v>65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</row>
    <row r="30" spans="1:16" ht="25.5" customHeight="1" x14ac:dyDescent="0.25">
      <c r="A30" s="55" t="s">
        <v>57</v>
      </c>
      <c r="B30" s="55"/>
      <c r="C30" s="55"/>
      <c r="D30" s="55"/>
      <c r="E30" s="55"/>
      <c r="F30" s="55"/>
      <c r="G30" s="56" t="s">
        <v>55</v>
      </c>
      <c r="H30" s="55"/>
      <c r="I30" s="55"/>
      <c r="J30" s="57"/>
      <c r="K30" s="57"/>
      <c r="L30" s="57"/>
      <c r="M30" s="57"/>
      <c r="N30" s="57"/>
      <c r="O30" s="57"/>
    </row>
    <row r="31" spans="1:16" ht="15" customHeight="1" x14ac:dyDescent="0.25">
      <c r="A31" s="128" t="s">
        <v>67</v>
      </c>
      <c r="B31" s="129"/>
      <c r="C31" s="129"/>
      <c r="D31" s="129"/>
      <c r="E31" s="130"/>
      <c r="F31" s="127" t="s">
        <v>56</v>
      </c>
      <c r="G31" s="58" t="s">
        <v>18</v>
      </c>
      <c r="H31" s="120"/>
      <c r="I31" s="121"/>
      <c r="J31" s="121"/>
      <c r="K31" s="121"/>
      <c r="L31" s="121"/>
      <c r="M31" s="121"/>
      <c r="N31" s="121"/>
      <c r="O31" s="122"/>
    </row>
    <row r="32" spans="1:16" x14ac:dyDescent="0.25">
      <c r="A32" s="131"/>
      <c r="B32" s="132"/>
      <c r="C32" s="132"/>
      <c r="D32" s="132"/>
      <c r="E32" s="133"/>
      <c r="F32" s="127"/>
      <c r="G32" s="58" t="s">
        <v>19</v>
      </c>
      <c r="H32" s="120"/>
      <c r="I32" s="121"/>
      <c r="J32" s="121"/>
      <c r="K32" s="121"/>
      <c r="L32" s="121"/>
      <c r="M32" s="121"/>
      <c r="N32" s="121"/>
      <c r="O32" s="122"/>
    </row>
    <row r="33" spans="1:15" ht="18" customHeight="1" x14ac:dyDescent="0.25">
      <c r="A33" s="131"/>
      <c r="B33" s="132"/>
      <c r="C33" s="132"/>
      <c r="D33" s="132"/>
      <c r="E33" s="133"/>
      <c r="F33" s="127"/>
      <c r="G33" s="58" t="s">
        <v>20</v>
      </c>
      <c r="H33" s="120"/>
      <c r="I33" s="121"/>
      <c r="J33" s="121"/>
      <c r="K33" s="121"/>
      <c r="L33" s="121"/>
      <c r="M33" s="121"/>
      <c r="N33" s="121"/>
      <c r="O33" s="122"/>
    </row>
    <row r="34" spans="1:15" x14ac:dyDescent="0.25">
      <c r="A34" s="131"/>
      <c r="B34" s="132"/>
      <c r="C34" s="132"/>
      <c r="D34" s="132"/>
      <c r="E34" s="133"/>
      <c r="F34" s="127"/>
      <c r="G34" s="58" t="s">
        <v>21</v>
      </c>
      <c r="H34" s="120"/>
      <c r="I34" s="121"/>
      <c r="J34" s="121"/>
      <c r="K34" s="121"/>
      <c r="L34" s="121"/>
      <c r="M34" s="121"/>
      <c r="N34" s="121"/>
      <c r="O34" s="122"/>
    </row>
    <row r="35" spans="1:15" x14ac:dyDescent="0.25">
      <c r="A35" s="131"/>
      <c r="B35" s="132"/>
      <c r="C35" s="132"/>
      <c r="D35" s="132"/>
      <c r="E35" s="133"/>
      <c r="F35" s="127"/>
      <c r="G35" s="58" t="s">
        <v>22</v>
      </c>
      <c r="H35" s="120"/>
      <c r="I35" s="121"/>
      <c r="J35" s="121"/>
      <c r="K35" s="121"/>
      <c r="L35" s="121"/>
      <c r="M35" s="121"/>
      <c r="N35" s="121"/>
      <c r="O35" s="122"/>
    </row>
    <row r="36" spans="1:15" x14ac:dyDescent="0.25">
      <c r="A36" s="131"/>
      <c r="B36" s="132"/>
      <c r="C36" s="132"/>
      <c r="D36" s="132"/>
      <c r="E36" s="133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31"/>
      <c r="B37" s="132"/>
      <c r="C37" s="132"/>
      <c r="D37" s="132"/>
      <c r="E37" s="133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34"/>
      <c r="B38" s="135"/>
      <c r="C38" s="135"/>
      <c r="D38" s="135"/>
      <c r="E38" s="136"/>
      <c r="F38" s="57"/>
      <c r="G38" s="24"/>
      <c r="H38" s="18"/>
      <c r="I38" s="24"/>
      <c r="J38" s="24" t="s">
        <v>23</v>
      </c>
      <c r="K38" s="24"/>
      <c r="L38" s="123"/>
      <c r="M38" s="124"/>
      <c r="N38" s="125"/>
      <c r="O38" s="24"/>
    </row>
    <row r="39" spans="1:15" x14ac:dyDescent="0.25">
      <c r="A39" s="57"/>
      <c r="B39" s="57"/>
      <c r="C39" s="57"/>
      <c r="D39" s="57"/>
      <c r="E39" s="57"/>
      <c r="F39" s="57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A40" s="21"/>
      <c r="B40" s="21"/>
      <c r="C40" s="21"/>
      <c r="D40" s="21"/>
      <c r="E40" s="21"/>
      <c r="F40" s="21"/>
      <c r="G40" s="24"/>
      <c r="H40" s="24"/>
      <c r="I40" s="24"/>
      <c r="J40" s="24"/>
      <c r="K40" s="24"/>
      <c r="L40" s="24"/>
      <c r="M40" s="24"/>
      <c r="N40" s="24"/>
      <c r="O40" s="24"/>
    </row>
  </sheetData>
  <mergeCells count="46">
    <mergeCell ref="C20:D20"/>
    <mergeCell ref="C14:D14"/>
    <mergeCell ref="C15:D15"/>
    <mergeCell ref="C16:D16"/>
    <mergeCell ref="C18:D18"/>
    <mergeCell ref="C19:D19"/>
    <mergeCell ref="C3:K3"/>
    <mergeCell ref="H35:O35"/>
    <mergeCell ref="L38:N38"/>
    <mergeCell ref="A28:C28"/>
    <mergeCell ref="F31:F35"/>
    <mergeCell ref="H31:O31"/>
    <mergeCell ref="H32:O32"/>
    <mergeCell ref="H33:O33"/>
    <mergeCell ref="H34:O34"/>
    <mergeCell ref="A31:E38"/>
    <mergeCell ref="J25:K25"/>
    <mergeCell ref="A26:N26"/>
    <mergeCell ref="A27:N27"/>
    <mergeCell ref="A29:O29"/>
    <mergeCell ref="C23:D23"/>
    <mergeCell ref="C22:D22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7:D17"/>
    <mergeCell ref="C21:D2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25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8" t="s">
        <v>51</v>
      </c>
      <c r="M2" s="148"/>
    </row>
    <row r="3" spans="1:14" x14ac:dyDescent="0.25">
      <c r="A3" s="5" t="s">
        <v>25</v>
      </c>
      <c r="B3" s="145" t="s">
        <v>26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x14ac:dyDescent="0.25">
      <c r="A4" s="5" t="s">
        <v>27</v>
      </c>
      <c r="B4" s="145" t="s">
        <v>28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4" x14ac:dyDescent="0.25">
      <c r="A5" s="5" t="s">
        <v>8</v>
      </c>
      <c r="B5" s="145" t="s">
        <v>29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spans="1:14" x14ac:dyDescent="0.25">
      <c r="A6" s="5" t="s">
        <v>2</v>
      </c>
      <c r="B6" s="145" t="s">
        <v>30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</row>
    <row r="7" spans="1:14" x14ac:dyDescent="0.25">
      <c r="A7" s="6" t="s">
        <v>31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7"/>
    </row>
    <row r="8" spans="1:14" x14ac:dyDescent="0.25">
      <c r="A8" s="5" t="s">
        <v>12</v>
      </c>
      <c r="B8" s="145" t="s">
        <v>32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1:14" x14ac:dyDescent="0.25">
      <c r="A9" s="7" t="s">
        <v>33</v>
      </c>
      <c r="B9" s="145" t="s">
        <v>34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</row>
    <row r="10" spans="1:14" x14ac:dyDescent="0.25">
      <c r="A10" s="7" t="s">
        <v>35</v>
      </c>
      <c r="B10" s="145" t="s">
        <v>36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x14ac:dyDescent="0.25">
      <c r="A11" s="8" t="s">
        <v>37</v>
      </c>
      <c r="B11" s="145" t="s">
        <v>38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</row>
    <row r="12" spans="1:14" x14ac:dyDescent="0.25">
      <c r="A12" s="9" t="s">
        <v>39</v>
      </c>
      <c r="B12" s="145" t="s">
        <v>40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</row>
    <row r="13" spans="1:14" ht="24" customHeight="1" x14ac:dyDescent="0.25">
      <c r="A13" s="8" t="s">
        <v>41</v>
      </c>
      <c r="B13" s="145" t="s">
        <v>42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</row>
    <row r="14" spans="1:14" ht="16.5" customHeight="1" x14ac:dyDescent="0.25">
      <c r="A14" s="8" t="s">
        <v>5</v>
      </c>
      <c r="B14" s="145" t="s">
        <v>52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</row>
    <row r="15" spans="1:14" x14ac:dyDescent="0.25">
      <c r="A15" s="8" t="s">
        <v>43</v>
      </c>
      <c r="B15" s="145" t="s">
        <v>44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spans="1:14" ht="38.25" x14ac:dyDescent="0.25">
      <c r="A16" s="10" t="s">
        <v>45</v>
      </c>
      <c r="B16" s="145" t="s">
        <v>46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1:14" ht="28.5" customHeight="1" x14ac:dyDescent="0.25">
      <c r="A17" s="10" t="s">
        <v>47</v>
      </c>
      <c r="B17" s="145" t="s">
        <v>48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</row>
    <row r="18" spans="1:14" ht="27" customHeight="1" x14ac:dyDescent="0.25">
      <c r="A18" s="11" t="s">
        <v>49</v>
      </c>
      <c r="B18" s="145" t="s">
        <v>50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</row>
    <row r="19" spans="1:14" ht="75" customHeight="1" x14ac:dyDescent="0.25">
      <c r="A19" s="59" t="s">
        <v>62</v>
      </c>
      <c r="B19" s="144" t="s">
        <v>63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Peter.Grof</cp:lastModifiedBy>
  <cp:lastPrinted>2020-12-16T07:24:06Z</cp:lastPrinted>
  <dcterms:created xsi:type="dcterms:W3CDTF">2012-08-13T12:29:09Z</dcterms:created>
  <dcterms:modified xsi:type="dcterms:W3CDTF">2021-09-06T11:26:14Z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