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6960" activeTab="0"/>
  </bookViews>
  <sheets>
    <sheet name="rozsah zákazky a cenová ponuka" sheetId="1" r:id="rId1"/>
    <sheet name="Vysvetlivky" sheetId="2" r:id="rId2"/>
  </sheets>
  <definedNames>
    <definedName name="_xlnm.Print_Area" localSheetId="0">'rozsah zákazky a cenová ponuka'!$A$1:$P$45</definedName>
  </definedNames>
  <calcPr fullCalcOnLoad="1"/>
</workbook>
</file>

<file path=xl/sharedStrings.xml><?xml version="1.0" encoding="utf-8"?>
<sst xmlns="http://schemas.openxmlformats.org/spreadsheetml/2006/main" count="185" uniqueCount="111">
  <si>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</si>
  <si>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</si>
  <si>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</si>
  <si>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</si>
  <si>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</si>
  <si>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</si>
  <si>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</si>
  <si>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LO</t>
  </si>
  <si>
    <t>ihličnaté (m³)</t>
  </si>
  <si>
    <r>
      <t>listnaté (m</t>
    </r>
    <r>
      <rPr>
        <b/>
        <sz val="9"/>
        <rFont val="Arial"/>
        <family val="2"/>
      </rPr>
      <t>³)</t>
    </r>
  </si>
  <si>
    <r>
      <t>spolu (m</t>
    </r>
    <r>
      <rPr>
        <b/>
        <sz val="9"/>
        <rFont val="Arial"/>
        <family val="2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</si>
  <si>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</si>
  <si>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</si>
  <si>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</si>
  <si>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</si>
  <si>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</si>
  <si>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</si>
  <si>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</si>
  <si>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</si>
  <si>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</si>
  <si>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</si>
  <si>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</si>
  <si>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</si>
  <si>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</si>
  <si>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</si>
  <si>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</si>
  <si>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</si>
  <si>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</si>
  <si>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</si>
  <si>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</si>
  <si>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</si>
  <si>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</si>
  <si>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</si>
  <si>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</si>
  <si>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</si>
  <si>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</si>
  <si>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</si>
  <si>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</si>
  <si>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</si>
  <si>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</si>
  <si>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</si>
  <si>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</si>
  <si>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</si>
  <si>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</si>
  <si>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</si>
  <si>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</si>
  <si>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</si>
  <si>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</si>
  <si>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</si>
  <si>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</si>
  <si>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</si>
  <si>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</si>
  <si>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</si>
  <si>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</si>
  <si>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</si>
  <si>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</rPr>
      <t>/m</t>
    </r>
    <r>
      <rPr>
        <b/>
        <sz val="8"/>
        <rFont val="Arial"/>
        <family val="2"/>
      </rPr>
      <t>³ na dve desatiiné miesta</t>
    </r>
  </si>
  <si>
    <r>
      <t>Celkom cena bez DPH</t>
    </r>
    <r>
      <rPr>
        <b/>
        <sz val="7"/>
        <rFont val="Arial"/>
        <family val="2"/>
      </rPr>
      <t xml:space="preserve"> (ponuka dodávateľa)</t>
    </r>
    <r>
      <rPr>
        <b/>
        <sz val="9"/>
        <rFont val="Arial"/>
        <family val="2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</si>
  <si>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</si>
  <si>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</si>
  <si>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</si>
  <si>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</si>
  <si>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</si>
  <si>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</si>
  <si>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</si>
  <si>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</si>
  <si>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</si>
  <si>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</si>
  <si>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Lesy SR š.p. OZ Žilina</t>
  </si>
  <si>
    <t>50</t>
  </si>
  <si>
    <t>Približovacia vzdialenosť P-VM | VM-OM | P-OM (m)</t>
  </si>
  <si>
    <t>Cena stanovená objednávateľom            €/m3</t>
  </si>
  <si>
    <t>vzdialenosť v metroch, na ktorú sa približuje drevná hmota z lokality P - peň</t>
  </si>
  <si>
    <t>1,2,4a,6,7</t>
  </si>
  <si>
    <t>Sokol</t>
  </si>
  <si>
    <t>1,2,4a,4d,6,7</t>
  </si>
  <si>
    <t>Budiš</t>
  </si>
  <si>
    <t>20</t>
  </si>
  <si>
    <t>35</t>
  </si>
  <si>
    <t>65</t>
  </si>
  <si>
    <t>40</t>
  </si>
  <si>
    <t>30</t>
  </si>
  <si>
    <t>10</t>
  </si>
  <si>
    <t>EF032-.272D1/1</t>
  </si>
  <si>
    <t>EF032-.273A1/1</t>
  </si>
  <si>
    <t>EF032-.274A0/2</t>
  </si>
  <si>
    <t>EF032-.274A0/3</t>
  </si>
  <si>
    <t>EF032-.275A02</t>
  </si>
  <si>
    <t>EF032-.275C0/1</t>
  </si>
  <si>
    <t>EF032-.301B1/3</t>
  </si>
  <si>
    <t>EF032-.313D1/1</t>
  </si>
  <si>
    <t>EF032-.316.1/1</t>
  </si>
  <si>
    <t>- | - | 350</t>
  </si>
  <si>
    <t>- | - | 1020</t>
  </si>
  <si>
    <t>90 | 320 | -</t>
  </si>
  <si>
    <t>100 | 460 | -</t>
  </si>
  <si>
    <t>90 | 460 | 480</t>
  </si>
  <si>
    <t>90 | 370 | 350</t>
  </si>
  <si>
    <t>- | - | 370</t>
  </si>
  <si>
    <t>- | - | 125</t>
  </si>
  <si>
    <t>- | - | 300</t>
  </si>
  <si>
    <t>- | - | 400</t>
  </si>
  <si>
    <t>- | - | 1600</t>
  </si>
  <si>
    <t>- | - | 500</t>
  </si>
  <si>
    <t>EF032-..57.1/3</t>
  </si>
  <si>
    <t>EF032-..57.1/4</t>
  </si>
  <si>
    <t>EF032-..78.1/4</t>
  </si>
  <si>
    <t>EF032-.123.1/5</t>
  </si>
  <si>
    <t>EF032-.123.1/4</t>
  </si>
  <si>
    <t>EF032-.124B0/3</t>
  </si>
  <si>
    <r>
      <rPr>
        <b/>
        <sz val="11"/>
        <color indexed="8"/>
        <rFont val="Calibri"/>
        <family val="2"/>
      </rPr>
      <t>* Požiadavky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Termín ukončenia všetkých služieb do:  31.12.2021</t>
    </r>
  </si>
  <si>
    <t xml:space="preserve">Lesnícke služby v ťažbovom procese na OZ Žilina na roky 2021-2024, VC 0904-5 - 6, výzva č. 6 </t>
  </si>
</sst>
</file>

<file path=xl/styles.xml><?xml version="1.0" encoding="utf-8"?>
<styleSheet xmlns="http://schemas.openxmlformats.org/spreadsheetml/2006/main">
  <numFmts count="10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0.0"/>
    <numFmt numFmtId="165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7"/>
      <name val="Arial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name val="Calibri"/>
      <family val="2"/>
    </font>
    <font>
      <sz val="10"/>
      <color indexed="10"/>
      <name val="Arial"/>
      <family val="2"/>
    </font>
    <font>
      <sz val="8"/>
      <color indexed="3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8"/>
      <color rgb="FF7030A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 style="medium"/>
      <top/>
      <bottom style="thin"/>
    </border>
    <border>
      <left style="medium"/>
      <right/>
      <top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6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/>
      <protection/>
    </xf>
    <xf numFmtId="0" fontId="28" fillId="33" borderId="0" xfId="0" applyFont="1" applyFill="1" applyAlignment="1" applyProtection="1">
      <alignment horizontal="left"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left"/>
      <protection/>
    </xf>
    <xf numFmtId="0" fontId="6" fillId="33" borderId="10" xfId="0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left"/>
      <protection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7" fillId="33" borderId="13" xfId="0" applyFont="1" applyFill="1" applyBorder="1" applyAlignment="1" applyProtection="1">
      <alignment vertical="center" wrapText="1"/>
      <protection/>
    </xf>
    <xf numFmtId="0" fontId="7" fillId="33" borderId="14" xfId="0" applyFont="1" applyFill="1" applyBorder="1" applyAlignment="1" applyProtection="1">
      <alignment vertical="center" wrapText="1"/>
      <protection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11" fillId="33" borderId="16" xfId="0" applyFont="1" applyFill="1" applyBorder="1" applyAlignment="1" applyProtection="1">
      <alignment horizontal="center" vertical="center"/>
      <protection/>
    </xf>
    <xf numFmtId="0" fontId="11" fillId="33" borderId="10" xfId="0" applyFont="1" applyFill="1" applyBorder="1" applyAlignment="1" applyProtection="1">
      <alignment horizontal="center" vertical="center" wrapText="1"/>
      <protection/>
    </xf>
    <xf numFmtId="0" fontId="11" fillId="33" borderId="10" xfId="0" applyFont="1" applyFill="1" applyBorder="1" applyAlignment="1" applyProtection="1">
      <alignment horizontal="center" vertical="center"/>
      <protection/>
    </xf>
    <xf numFmtId="4" fontId="7" fillId="33" borderId="17" xfId="0" applyNumberFormat="1" applyFont="1" applyFill="1" applyBorder="1" applyAlignment="1" applyProtection="1">
      <alignment horizontal="center" vertical="center"/>
      <protection/>
    </xf>
    <xf numFmtId="4" fontId="7" fillId="33" borderId="18" xfId="0" applyNumberFormat="1" applyFont="1" applyFill="1" applyBorder="1" applyAlignment="1" applyProtection="1">
      <alignment horizontal="center" vertical="center"/>
      <protection/>
    </xf>
    <xf numFmtId="0" fontId="11" fillId="33" borderId="19" xfId="0" applyFont="1" applyFill="1" applyBorder="1" applyAlignment="1" applyProtection="1">
      <alignment horizontal="center" vertical="center" wrapText="1"/>
      <protection/>
    </xf>
    <xf numFmtId="0" fontId="11" fillId="33" borderId="19" xfId="0" applyFont="1" applyFill="1" applyBorder="1" applyAlignment="1" applyProtection="1">
      <alignment horizontal="center" vertical="center"/>
      <protection/>
    </xf>
    <xf numFmtId="4" fontId="7" fillId="33" borderId="20" xfId="0" applyNumberFormat="1" applyFont="1" applyFill="1" applyBorder="1" applyAlignment="1" applyProtection="1">
      <alignment horizontal="center" vertical="center"/>
      <protection/>
    </xf>
    <xf numFmtId="0" fontId="11" fillId="33" borderId="21" xfId="0" applyFont="1" applyFill="1" applyBorder="1" applyAlignment="1" applyProtection="1">
      <alignment horizontal="center" vertical="center"/>
      <protection/>
    </xf>
    <xf numFmtId="0" fontId="11" fillId="33" borderId="22" xfId="0" applyFont="1" applyFill="1" applyBorder="1" applyAlignment="1" applyProtection="1">
      <alignment horizontal="center" vertical="center" wrapText="1"/>
      <protection/>
    </xf>
    <xf numFmtId="0" fontId="11" fillId="33" borderId="22" xfId="0" applyFont="1" applyFill="1" applyBorder="1" applyAlignment="1" applyProtection="1">
      <alignment horizontal="center" vertical="center"/>
      <protection/>
    </xf>
    <xf numFmtId="0" fontId="11" fillId="33" borderId="23" xfId="0" applyFont="1" applyFill="1" applyBorder="1" applyAlignment="1" applyProtection="1">
      <alignment horizontal="center" vertical="center"/>
      <protection/>
    </xf>
    <xf numFmtId="0" fontId="11" fillId="33" borderId="24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/>
      <protection/>
    </xf>
    <xf numFmtId="0" fontId="0" fillId="33" borderId="24" xfId="0" applyFill="1" applyBorder="1" applyAlignment="1" applyProtection="1">
      <alignment horizontal="center" vertical="center"/>
      <protection/>
    </xf>
    <xf numFmtId="3" fontId="11" fillId="33" borderId="24" xfId="0" applyNumberFormat="1" applyFont="1" applyFill="1" applyBorder="1" applyAlignment="1" applyProtection="1">
      <alignment horizontal="right" vertical="center"/>
      <protection/>
    </xf>
    <xf numFmtId="0" fontId="11" fillId="33" borderId="24" xfId="0" applyFont="1" applyFill="1" applyBorder="1" applyAlignment="1" applyProtection="1">
      <alignment horizontal="center" vertical="center"/>
      <protection/>
    </xf>
    <xf numFmtId="4" fontId="7" fillId="33" borderId="25" xfId="0" applyNumberFormat="1" applyFont="1" applyFill="1" applyBorder="1" applyAlignment="1" applyProtection="1">
      <alignment horizontal="center" vertical="center"/>
      <protection/>
    </xf>
    <xf numFmtId="4" fontId="7" fillId="33" borderId="26" xfId="0" applyNumberFormat="1" applyFont="1" applyFill="1" applyBorder="1" applyAlignment="1" applyProtection="1">
      <alignment horizontal="center" vertical="center"/>
      <protection/>
    </xf>
    <xf numFmtId="0" fontId="7" fillId="33" borderId="27" xfId="0" applyFont="1" applyFill="1" applyBorder="1" applyAlignment="1" applyProtection="1">
      <alignment vertical="center"/>
      <protection/>
    </xf>
    <xf numFmtId="4" fontId="7" fillId="33" borderId="28" xfId="0" applyNumberFormat="1" applyFont="1" applyFill="1" applyBorder="1" applyAlignment="1" applyProtection="1">
      <alignment horizontal="center" vertical="center"/>
      <protection/>
    </xf>
    <xf numFmtId="4" fontId="7" fillId="33" borderId="29" xfId="0" applyNumberFormat="1" applyFont="1" applyFill="1" applyBorder="1" applyAlignment="1" applyProtection="1">
      <alignment horizontal="center" vertical="center"/>
      <protection/>
    </xf>
    <xf numFmtId="4" fontId="7" fillId="33" borderId="30" xfId="0" applyNumberFormat="1" applyFont="1" applyFill="1" applyBorder="1" applyAlignment="1" applyProtection="1">
      <alignment horizontal="center" vertical="center"/>
      <protection/>
    </xf>
    <xf numFmtId="4" fontId="7" fillId="33" borderId="26" xfId="0" applyNumberFormat="1" applyFont="1" applyFill="1" applyBorder="1" applyAlignment="1" applyProtection="1">
      <alignment horizontal="center" vertical="center"/>
      <protection locked="0"/>
    </xf>
    <xf numFmtId="4" fontId="7" fillId="33" borderId="31" xfId="0" applyNumberFormat="1" applyFont="1" applyFill="1" applyBorder="1" applyAlignment="1" applyProtection="1">
      <alignment horizontal="center" vertical="center"/>
      <protection/>
    </xf>
    <xf numFmtId="0" fontId="7" fillId="33" borderId="32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47" fillId="33" borderId="0" xfId="0" applyFont="1" applyFill="1" applyBorder="1" applyAlignment="1" applyProtection="1">
      <alignment horizontal="left" vertical="center"/>
      <protection/>
    </xf>
    <xf numFmtId="0" fontId="6" fillId="33" borderId="10" xfId="0" applyFont="1" applyFill="1" applyBorder="1" applyAlignment="1" applyProtection="1">
      <alignment/>
      <protection/>
    </xf>
    <xf numFmtId="0" fontId="0" fillId="0" borderId="10" xfId="0" applyBorder="1" applyAlignment="1">
      <alignment wrapText="1"/>
    </xf>
    <xf numFmtId="0" fontId="4" fillId="33" borderId="25" xfId="0" applyFont="1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/>
      <protection/>
    </xf>
    <xf numFmtId="0" fontId="11" fillId="33" borderId="33" xfId="0" applyFont="1" applyFill="1" applyBorder="1" applyAlignment="1" applyProtection="1">
      <alignment horizontal="center" vertical="center"/>
      <protection/>
    </xf>
    <xf numFmtId="0" fontId="11" fillId="33" borderId="34" xfId="0" applyFont="1" applyFill="1" applyBorder="1" applyAlignment="1" applyProtection="1">
      <alignment horizontal="center" vertical="center" wrapText="1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1" fillId="33" borderId="35" xfId="0" applyFont="1" applyFill="1" applyBorder="1" applyAlignment="1" applyProtection="1">
      <alignment horizontal="center" vertical="center" wrapText="1"/>
      <protection/>
    </xf>
    <xf numFmtId="2" fontId="11" fillId="33" borderId="35" xfId="0" applyNumberFormat="1" applyFont="1" applyFill="1" applyBorder="1" applyAlignment="1" applyProtection="1">
      <alignment horizontal="center" vertical="center" wrapText="1"/>
      <protection/>
    </xf>
    <xf numFmtId="2" fontId="11" fillId="33" borderId="35" xfId="0" applyNumberFormat="1" applyFont="1" applyFill="1" applyBorder="1" applyAlignment="1" applyProtection="1">
      <alignment vertical="center" wrapText="1"/>
      <protection/>
    </xf>
    <xf numFmtId="2" fontId="11" fillId="33" borderId="10" xfId="0" applyNumberFormat="1" applyFont="1" applyFill="1" applyBorder="1" applyAlignment="1" applyProtection="1">
      <alignment vertical="center"/>
      <protection/>
    </xf>
    <xf numFmtId="2" fontId="11" fillId="33" borderId="19" xfId="0" applyNumberFormat="1" applyFont="1" applyFill="1" applyBorder="1" applyAlignment="1" applyProtection="1">
      <alignment vertical="center"/>
      <protection/>
    </xf>
    <xf numFmtId="2" fontId="11" fillId="33" borderId="22" xfId="0" applyNumberFormat="1" applyFont="1" applyFill="1" applyBorder="1" applyAlignment="1" applyProtection="1">
      <alignment vertical="center"/>
      <protection/>
    </xf>
    <xf numFmtId="2" fontId="11" fillId="33" borderId="10" xfId="0" applyNumberFormat="1" applyFont="1" applyFill="1" applyBorder="1" applyAlignment="1" applyProtection="1">
      <alignment horizontal="center" vertical="center" wrapText="1"/>
      <protection/>
    </xf>
    <xf numFmtId="2" fontId="11" fillId="33" borderId="19" xfId="0" applyNumberFormat="1" applyFont="1" applyFill="1" applyBorder="1" applyAlignment="1" applyProtection="1">
      <alignment horizontal="center" vertical="center" wrapText="1"/>
      <protection/>
    </xf>
    <xf numFmtId="2" fontId="11" fillId="33" borderId="22" xfId="0" applyNumberFormat="1" applyFont="1" applyFill="1" applyBorder="1" applyAlignment="1" applyProtection="1">
      <alignment horizontal="center" vertical="center" wrapText="1"/>
      <protection/>
    </xf>
    <xf numFmtId="0" fontId="3" fillId="33" borderId="36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37" xfId="0" applyFont="1" applyFill="1" applyBorder="1" applyAlignment="1" applyProtection="1">
      <alignment horizontal="center" vertical="center"/>
      <protection/>
    </xf>
    <xf numFmtId="0" fontId="3" fillId="33" borderId="38" xfId="0" applyFont="1" applyFill="1" applyBorder="1" applyAlignment="1" applyProtection="1">
      <alignment horizontal="center" vertical="center"/>
      <protection/>
    </xf>
    <xf numFmtId="2" fontId="6" fillId="33" borderId="15" xfId="0" applyNumberFormat="1" applyFont="1" applyFill="1" applyBorder="1" applyAlignment="1" applyProtection="1">
      <alignment horizontal="center" vertical="center"/>
      <protection/>
    </xf>
    <xf numFmtId="2" fontId="7" fillId="33" borderId="17" xfId="0" applyNumberFormat="1" applyFont="1" applyFill="1" applyBorder="1" applyAlignment="1" applyProtection="1">
      <alignment horizontal="center" vertical="center"/>
      <protection/>
    </xf>
    <xf numFmtId="2" fontId="7" fillId="33" borderId="30" xfId="0" applyNumberFormat="1" applyFont="1" applyFill="1" applyBorder="1" applyAlignment="1" applyProtection="1">
      <alignment horizontal="center" vertical="center"/>
      <protection/>
    </xf>
    <xf numFmtId="2" fontId="7" fillId="33" borderId="15" xfId="0" applyNumberFormat="1" applyFont="1" applyFill="1" applyBorder="1" applyAlignment="1" applyProtection="1">
      <alignment horizontal="center" vertical="center"/>
      <protection/>
    </xf>
    <xf numFmtId="2" fontId="7" fillId="33" borderId="18" xfId="0" applyNumberFormat="1" applyFont="1" applyFill="1" applyBorder="1" applyAlignment="1" applyProtection="1">
      <alignment horizontal="center" vertical="center"/>
      <protection/>
    </xf>
    <xf numFmtId="2" fontId="7" fillId="33" borderId="20" xfId="0" applyNumberFormat="1" applyFont="1" applyFill="1" applyBorder="1" applyAlignment="1" applyProtection="1">
      <alignment horizontal="center" vertical="center"/>
      <protection/>
    </xf>
    <xf numFmtId="2" fontId="7" fillId="34" borderId="39" xfId="0" applyNumberFormat="1" applyFont="1" applyFill="1" applyBorder="1" applyAlignment="1" applyProtection="1">
      <alignment horizontal="center" vertical="center"/>
      <protection locked="0"/>
    </xf>
    <xf numFmtId="2" fontId="7" fillId="34" borderId="40" xfId="0" applyNumberFormat="1" applyFont="1" applyFill="1" applyBorder="1" applyAlignment="1" applyProtection="1">
      <alignment horizontal="center" vertical="center"/>
      <protection locked="0"/>
    </xf>
    <xf numFmtId="2" fontId="7" fillId="34" borderId="41" xfId="0" applyNumberFormat="1" applyFont="1" applyFill="1" applyBorder="1" applyAlignment="1" applyProtection="1">
      <alignment horizontal="center" vertical="center"/>
      <protection locked="0"/>
    </xf>
    <xf numFmtId="0" fontId="48" fillId="0" borderId="0" xfId="0" applyFont="1" applyAlignment="1" applyProtection="1">
      <alignment/>
      <protection hidden="1"/>
    </xf>
    <xf numFmtId="2" fontId="7" fillId="34" borderId="42" xfId="0" applyNumberFormat="1" applyFont="1" applyFill="1" applyBorder="1" applyAlignment="1" applyProtection="1">
      <alignment horizontal="center" vertical="center"/>
      <protection locked="0"/>
    </xf>
    <xf numFmtId="4" fontId="11" fillId="33" borderId="24" xfId="0" applyNumberFormat="1" applyFont="1" applyFill="1" applyBorder="1" applyAlignment="1" applyProtection="1">
      <alignment horizontal="right" vertical="center"/>
      <protection/>
    </xf>
    <xf numFmtId="2" fontId="7" fillId="33" borderId="27" xfId="0" applyNumberFormat="1" applyFont="1" applyFill="1" applyBorder="1" applyAlignment="1" applyProtection="1">
      <alignment vertical="center"/>
      <protection/>
    </xf>
    <xf numFmtId="43" fontId="7" fillId="33" borderId="17" xfId="33" applyFont="1" applyFill="1" applyBorder="1" applyAlignment="1" applyProtection="1">
      <alignment horizontal="center" vertical="center"/>
      <protection/>
    </xf>
    <xf numFmtId="43" fontId="7" fillId="33" borderId="15" xfId="33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43" xfId="0" applyFont="1" applyFill="1" applyBorder="1" applyAlignment="1" applyProtection="1">
      <alignment horizontal="center" vertical="center"/>
      <protection/>
    </xf>
    <xf numFmtId="0" fontId="7" fillId="33" borderId="27" xfId="0" applyFont="1" applyFill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44" xfId="0" applyFont="1" applyFill="1" applyBorder="1" applyAlignment="1" applyProtection="1">
      <alignment horizontal="center" vertical="center"/>
      <protection/>
    </xf>
    <xf numFmtId="0" fontId="5" fillId="35" borderId="0" xfId="0" applyFont="1" applyFill="1" applyAlignment="1">
      <alignment/>
    </xf>
    <xf numFmtId="0" fontId="0" fillId="35" borderId="0" xfId="0" applyFill="1" applyAlignment="1">
      <alignment/>
    </xf>
    <xf numFmtId="0" fontId="6" fillId="34" borderId="11" xfId="0" applyFont="1" applyFill="1" applyBorder="1" applyAlignment="1" applyProtection="1">
      <alignment horizontal="left"/>
      <protection locked="0"/>
    </xf>
    <xf numFmtId="0" fontId="6" fillId="34" borderId="39" xfId="0" applyFont="1" applyFill="1" applyBorder="1" applyAlignment="1" applyProtection="1">
      <alignment horizontal="left"/>
      <protection locked="0"/>
    </xf>
    <xf numFmtId="0" fontId="6" fillId="34" borderId="43" xfId="0" applyFont="1" applyFill="1" applyBorder="1" applyAlignment="1" applyProtection="1">
      <alignment horizontal="left"/>
      <protection locked="0"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39" xfId="0" applyFill="1" applyBorder="1" applyAlignment="1" applyProtection="1">
      <alignment horizontal="center"/>
      <protection locked="0"/>
    </xf>
    <xf numFmtId="0" fontId="0" fillId="34" borderId="43" xfId="0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left" vertical="center"/>
      <protection/>
    </xf>
    <xf numFmtId="0" fontId="6" fillId="33" borderId="10" xfId="0" applyFont="1" applyFill="1" applyBorder="1" applyAlignment="1" applyProtection="1">
      <alignment horizontal="center" vertical="center" textRotation="90"/>
      <protection/>
    </xf>
    <xf numFmtId="0" fontId="0" fillId="33" borderId="45" xfId="0" applyFill="1" applyBorder="1" applyAlignment="1">
      <alignment horizontal="center" vertical="top" wrapText="1"/>
    </xf>
    <xf numFmtId="0" fontId="0" fillId="33" borderId="46" xfId="0" applyFill="1" applyBorder="1" applyAlignment="1">
      <alignment horizontal="center" vertical="top" wrapText="1"/>
    </xf>
    <xf numFmtId="0" fontId="0" fillId="33" borderId="47" xfId="0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 vertical="top" wrapText="1"/>
    </xf>
    <xf numFmtId="0" fontId="0" fillId="33" borderId="48" xfId="0" applyFill="1" applyBorder="1" applyAlignment="1">
      <alignment horizontal="center" vertical="top" wrapText="1"/>
    </xf>
    <xf numFmtId="0" fontId="0" fillId="33" borderId="37" xfId="0" applyFill="1" applyBorder="1" applyAlignment="1">
      <alignment horizontal="center" vertical="top" wrapText="1"/>
    </xf>
    <xf numFmtId="0" fontId="0" fillId="33" borderId="40" xfId="0" applyFill="1" applyBorder="1" applyAlignment="1">
      <alignment horizontal="center" vertical="top" wrapText="1"/>
    </xf>
    <xf numFmtId="0" fontId="0" fillId="33" borderId="49" xfId="0" applyFill="1" applyBorder="1" applyAlignment="1">
      <alignment horizontal="center" vertical="top" wrapText="1"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0" fontId="8" fillId="33" borderId="14" xfId="0" applyFont="1" applyFill="1" applyBorder="1" applyAlignment="1" applyProtection="1">
      <alignment horizontal="center" vertical="center" wrapText="1"/>
      <protection/>
    </xf>
    <xf numFmtId="0" fontId="8" fillId="33" borderId="31" xfId="0" applyFont="1" applyFill="1" applyBorder="1" applyAlignment="1" applyProtection="1">
      <alignment horizontal="center" vertical="center" wrapText="1"/>
      <protection/>
    </xf>
    <xf numFmtId="0" fontId="8" fillId="34" borderId="13" xfId="0" applyFont="1" applyFill="1" applyBorder="1" applyAlignment="1" applyProtection="1">
      <alignment horizontal="center" vertical="center" wrapText="1"/>
      <protection/>
    </xf>
    <xf numFmtId="0" fontId="8" fillId="34" borderId="14" xfId="0" applyFont="1" applyFill="1" applyBorder="1" applyAlignment="1" applyProtection="1">
      <alignment horizontal="center" vertical="center"/>
      <protection/>
    </xf>
    <xf numFmtId="0" fontId="7" fillId="34" borderId="50" xfId="0" applyFont="1" applyFill="1" applyBorder="1" applyAlignment="1" applyProtection="1">
      <alignment horizontal="center" vertical="center" wrapText="1"/>
      <protection/>
    </xf>
    <xf numFmtId="0" fontId="7" fillId="34" borderId="51" xfId="0" applyFont="1" applyFill="1" applyBorder="1" applyAlignment="1" applyProtection="1">
      <alignment horizontal="center" vertical="center"/>
      <protection/>
    </xf>
    <xf numFmtId="0" fontId="7" fillId="33" borderId="29" xfId="0" applyFont="1" applyFill="1" applyBorder="1" applyAlignment="1" applyProtection="1">
      <alignment horizontal="center" vertical="center" wrapText="1"/>
      <protection/>
    </xf>
    <xf numFmtId="0" fontId="7" fillId="33" borderId="14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7" fillId="33" borderId="31" xfId="0" applyFont="1" applyFill="1" applyBorder="1" applyAlignment="1" applyProtection="1">
      <alignment horizontal="center" vertical="center" wrapText="1"/>
      <protection/>
    </xf>
    <xf numFmtId="0" fontId="7" fillId="33" borderId="15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center" vertical="center" wrapText="1"/>
      <protection/>
    </xf>
    <xf numFmtId="0" fontId="7" fillId="33" borderId="52" xfId="0" applyFont="1" applyFill="1" applyBorder="1" applyAlignment="1" applyProtection="1">
      <alignment horizontal="center" vertical="center" wrapText="1"/>
      <protection/>
    </xf>
    <xf numFmtId="0" fontId="7" fillId="33" borderId="53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horizontal="center" vertical="center"/>
      <protection/>
    </xf>
    <xf numFmtId="0" fontId="6" fillId="33" borderId="32" xfId="0" applyFont="1" applyFill="1" applyBorder="1" applyAlignment="1" applyProtection="1">
      <alignment horizontal="center"/>
      <protection/>
    </xf>
    <xf numFmtId="0" fontId="6" fillId="33" borderId="54" xfId="0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0" fontId="6" fillId="35" borderId="10" xfId="0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horizontal="left"/>
      <protection/>
    </xf>
    <xf numFmtId="0" fontId="7" fillId="33" borderId="13" xfId="0" applyFont="1" applyFill="1" applyBorder="1" applyAlignment="1" applyProtection="1">
      <alignment horizontal="center" vertical="center"/>
      <protection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55" xfId="0" applyFont="1" applyFill="1" applyBorder="1" applyAlignment="1" applyProtection="1">
      <alignment horizontal="center"/>
      <protection/>
    </xf>
    <xf numFmtId="0" fontId="7" fillId="33" borderId="56" xfId="0" applyFont="1" applyFill="1" applyBorder="1" applyAlignment="1" applyProtection="1">
      <alignment horizontal="center"/>
      <protection/>
    </xf>
    <xf numFmtId="0" fontId="7" fillId="33" borderId="32" xfId="0" applyFont="1" applyFill="1" applyBorder="1" applyAlignment="1" applyProtection="1">
      <alignment horizontal="center" vertical="center" wrapText="1"/>
      <protection/>
    </xf>
    <xf numFmtId="0" fontId="7" fillId="33" borderId="27" xfId="0" applyFont="1" applyFill="1" applyBorder="1" applyAlignment="1" applyProtection="1">
      <alignment horizontal="center" vertical="center" wrapText="1"/>
      <protection/>
    </xf>
    <xf numFmtId="0" fontId="7" fillId="33" borderId="54" xfId="0" applyFont="1" applyFill="1" applyBorder="1" applyAlignment="1" applyProtection="1">
      <alignment horizontal="center" vertical="center" wrapText="1"/>
      <protection/>
    </xf>
    <xf numFmtId="0" fontId="7" fillId="33" borderId="32" xfId="0" applyFont="1" applyFill="1" applyBorder="1" applyAlignment="1" applyProtection="1">
      <alignment horizontal="right" vertical="center"/>
      <protection/>
    </xf>
    <xf numFmtId="0" fontId="7" fillId="33" borderId="54" xfId="0" applyFont="1" applyFill="1" applyBorder="1" applyAlignment="1" applyProtection="1">
      <alignment horizontal="right" vertical="center"/>
      <protection/>
    </xf>
    <xf numFmtId="0" fontId="2" fillId="33" borderId="0" xfId="0" applyFont="1" applyFill="1" applyAlignment="1" applyProtection="1">
      <alignment horizontal="center"/>
      <protection/>
    </xf>
    <xf numFmtId="0" fontId="11" fillId="33" borderId="36" xfId="0" applyFont="1" applyFill="1" applyBorder="1" applyAlignment="1" applyProtection="1">
      <alignment horizontal="center" vertical="center"/>
      <protection/>
    </xf>
    <xf numFmtId="0" fontId="11" fillId="33" borderId="57" xfId="0" applyFont="1" applyFill="1" applyBorder="1" applyAlignment="1" applyProtection="1">
      <alignment horizontal="center" vertical="center"/>
      <protection/>
    </xf>
    <xf numFmtId="0" fontId="7" fillId="33" borderId="42" xfId="0" applyFont="1" applyFill="1" applyBorder="1" applyAlignment="1" applyProtection="1">
      <alignment horizontal="center" vertical="center" wrapText="1"/>
      <protection/>
    </xf>
    <xf numFmtId="0" fontId="7" fillId="33" borderId="39" xfId="0" applyFont="1" applyFill="1" applyBorder="1" applyAlignment="1" applyProtection="1">
      <alignment horizontal="center" vertical="center" wrapText="1"/>
      <protection/>
    </xf>
    <xf numFmtId="0" fontId="7" fillId="33" borderId="46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39" xfId="0" applyFont="1" applyFill="1" applyBorder="1" applyAlignment="1" applyProtection="1">
      <alignment horizontal="left" vertical="center" wrapText="1"/>
      <protection/>
    </xf>
    <xf numFmtId="0" fontId="4" fillId="0" borderId="43" xfId="0" applyFont="1" applyFill="1" applyBorder="1" applyAlignment="1" applyProtection="1">
      <alignment horizontal="left" vertical="center" wrapText="1"/>
      <protection/>
    </xf>
    <xf numFmtId="0" fontId="0" fillId="0" borderId="40" xfId="0" applyBorder="1" applyAlignment="1">
      <alignment horizontal="center"/>
    </xf>
    <xf numFmtId="0" fontId="0" fillId="0" borderId="10" xfId="0" applyBorder="1" applyAlignment="1">
      <alignment horizontal="left" vertical="top" wrapText="1"/>
    </xf>
    <xf numFmtId="0" fontId="8" fillId="33" borderId="29" xfId="0" applyFont="1" applyFill="1" applyBorder="1" applyAlignment="1" applyProtection="1">
      <alignment horizontal="center" vertical="center" wrapText="1"/>
      <protection/>
    </xf>
    <xf numFmtId="0" fontId="8" fillId="33" borderId="51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view="pageBreakPreview" zoomScaleSheetLayoutView="100" zoomScalePageLayoutView="0" workbookViewId="0" topLeftCell="A4">
      <selection activeCell="C4" sqref="C4"/>
    </sheetView>
  </sheetViews>
  <sheetFormatPr defaultColWidth="9.140625" defaultRowHeight="15"/>
  <cols>
    <col min="1" max="1" width="13.7109375" style="0" customWidth="1"/>
    <col min="2" max="2" width="16.140625" style="0" customWidth="1"/>
    <col min="3" max="3" width="14.8515625" style="0" customWidth="1"/>
    <col min="4" max="4" width="14.57421875" style="0" customWidth="1"/>
    <col min="5" max="5" width="7.8515625" style="0" customWidth="1"/>
    <col min="6" max="6" width="8.140625" style="0" customWidth="1"/>
    <col min="7" max="7" width="11.7109375" style="0" customWidth="1"/>
    <col min="8" max="9" width="7.140625" style="0" customWidth="1"/>
    <col min="11" max="11" width="11.421875" style="0" customWidth="1"/>
    <col min="12" max="12" width="14.8515625" style="0" customWidth="1"/>
    <col min="13" max="13" width="11.57421875" style="0" customWidth="1"/>
    <col min="14" max="14" width="12.421875" style="0" customWidth="1"/>
    <col min="15" max="15" width="13.8515625" style="0" customWidth="1"/>
    <col min="16" max="16" width="15.8515625" style="0" customWidth="1"/>
    <col min="17" max="17" width="14.57421875" style="0" customWidth="1"/>
    <col min="18" max="18" width="9.421875" style="0" bestFit="1" customWidth="1"/>
  </cols>
  <sheetData>
    <row r="1" spans="1:16" ht="18">
      <c r="A1" s="148" t="s">
        <v>61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61"/>
      <c r="N1" s="15" t="s">
        <v>65</v>
      </c>
      <c r="P1" s="14"/>
    </row>
    <row r="2" spans="1:16" ht="11.2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61"/>
      <c r="N2" s="15" t="s">
        <v>66</v>
      </c>
      <c r="P2" s="14"/>
    </row>
    <row r="3" spans="1:16" ht="18">
      <c r="A3" s="16" t="s">
        <v>0</v>
      </c>
      <c r="B3" s="12"/>
      <c r="C3" s="99" t="s">
        <v>110</v>
      </c>
      <c r="D3" s="100"/>
      <c r="E3" s="100"/>
      <c r="F3" s="100"/>
      <c r="G3" s="100"/>
      <c r="H3" s="100"/>
      <c r="I3" s="100"/>
      <c r="J3" s="100"/>
      <c r="K3" s="100"/>
      <c r="L3" s="12"/>
      <c r="M3" s="61"/>
      <c r="O3" s="13"/>
      <c r="P3" s="14"/>
    </row>
    <row r="4" spans="1:16" ht="10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61"/>
      <c r="N4" s="12"/>
      <c r="O4" s="13"/>
      <c r="P4" s="14"/>
    </row>
    <row r="5" spans="1:16" ht="15" hidden="1">
      <c r="A5" s="17"/>
      <c r="B5" s="17"/>
      <c r="C5" s="17"/>
      <c r="D5" s="17"/>
      <c r="E5" s="136"/>
      <c r="F5" s="136"/>
      <c r="G5" s="18"/>
      <c r="H5" s="17"/>
      <c r="I5" s="17"/>
      <c r="J5" s="17"/>
      <c r="K5" s="17"/>
      <c r="L5" s="17"/>
      <c r="M5" s="17"/>
      <c r="N5" s="17"/>
      <c r="O5" s="17"/>
      <c r="P5" s="17"/>
    </row>
    <row r="6" spans="1:16" ht="15">
      <c r="A6" s="19" t="s">
        <v>1</v>
      </c>
      <c r="B6" s="137" t="s">
        <v>67</v>
      </c>
      <c r="C6" s="137"/>
      <c r="D6" s="137"/>
      <c r="E6" s="137"/>
      <c r="F6" s="137"/>
      <c r="G6" s="18"/>
      <c r="H6" s="17"/>
      <c r="I6" s="17"/>
      <c r="J6" s="20"/>
      <c r="K6" s="17"/>
      <c r="L6" s="17"/>
      <c r="M6" s="17"/>
      <c r="N6" s="17"/>
      <c r="O6" s="17"/>
      <c r="P6" s="17"/>
    </row>
    <row r="7" spans="1:16" ht="6" customHeight="1" thickBot="1">
      <c r="A7" s="21"/>
      <c r="B7" s="138"/>
      <c r="C7" s="138"/>
      <c r="D7" s="138"/>
      <c r="E7" s="138"/>
      <c r="F7" s="138"/>
      <c r="G7" s="18"/>
      <c r="H7" s="17"/>
      <c r="I7" s="17"/>
      <c r="J7" s="17"/>
      <c r="K7" s="17"/>
      <c r="L7" s="17"/>
      <c r="M7" s="17"/>
      <c r="N7" s="17"/>
      <c r="O7" s="17"/>
      <c r="P7" s="17"/>
    </row>
    <row r="8" spans="1:16" ht="16.5" customHeight="1" thickBot="1">
      <c r="A8" s="134" t="s">
        <v>63</v>
      </c>
      <c r="B8" s="135"/>
      <c r="C8" s="22"/>
      <c r="D8" s="23"/>
      <c r="E8" s="23"/>
      <c r="F8" s="23"/>
      <c r="G8" s="18"/>
      <c r="H8" s="17"/>
      <c r="I8" s="17"/>
      <c r="J8" s="17"/>
      <c r="K8" s="17"/>
      <c r="L8" s="17"/>
      <c r="M8" s="17"/>
      <c r="N8" s="17"/>
      <c r="O8" s="17"/>
      <c r="P8" s="17"/>
    </row>
    <row r="9" spans="1:16" ht="21" customHeight="1" thickBot="1">
      <c r="A9" s="59" t="s">
        <v>7</v>
      </c>
      <c r="B9" s="139" t="s">
        <v>2</v>
      </c>
      <c r="C9" s="141" t="s">
        <v>50</v>
      </c>
      <c r="D9" s="142"/>
      <c r="E9" s="143" t="s">
        <v>3</v>
      </c>
      <c r="F9" s="144"/>
      <c r="G9" s="145"/>
      <c r="H9" s="151" t="s">
        <v>4</v>
      </c>
      <c r="I9" s="127" t="s">
        <v>5</v>
      </c>
      <c r="J9" s="129" t="s">
        <v>6</v>
      </c>
      <c r="K9" s="132" t="s">
        <v>69</v>
      </c>
      <c r="L9" s="118" t="s">
        <v>51</v>
      </c>
      <c r="M9" s="118" t="s">
        <v>70</v>
      </c>
      <c r="N9" s="127" t="s">
        <v>57</v>
      </c>
      <c r="O9" s="121" t="s">
        <v>55</v>
      </c>
      <c r="P9" s="123" t="s">
        <v>56</v>
      </c>
    </row>
    <row r="10" spans="1:16" ht="21.75" customHeight="1">
      <c r="A10" s="24"/>
      <c r="B10" s="140"/>
      <c r="C10" s="159" t="s">
        <v>64</v>
      </c>
      <c r="D10" s="160"/>
      <c r="E10" s="125" t="s">
        <v>8</v>
      </c>
      <c r="F10" s="126" t="s">
        <v>9</v>
      </c>
      <c r="G10" s="127" t="s">
        <v>10</v>
      </c>
      <c r="H10" s="152"/>
      <c r="I10" s="126"/>
      <c r="J10" s="130"/>
      <c r="K10" s="133"/>
      <c r="L10" s="119"/>
      <c r="M10" s="119"/>
      <c r="N10" s="126"/>
      <c r="O10" s="122"/>
      <c r="P10" s="124"/>
    </row>
    <row r="11" spans="1:16" ht="40.5" customHeight="1" thickBot="1">
      <c r="A11" s="25"/>
      <c r="B11" s="140"/>
      <c r="C11" s="159"/>
      <c r="D11" s="160"/>
      <c r="E11" s="125"/>
      <c r="F11" s="126"/>
      <c r="G11" s="126"/>
      <c r="H11" s="153"/>
      <c r="I11" s="126"/>
      <c r="J11" s="131"/>
      <c r="K11" s="133"/>
      <c r="L11" s="120"/>
      <c r="M11" s="120"/>
      <c r="N11" s="128"/>
      <c r="O11" s="122"/>
      <c r="P11" s="124"/>
    </row>
    <row r="12" spans="1:17" ht="17.25" customHeight="1">
      <c r="A12" s="63" t="s">
        <v>73</v>
      </c>
      <c r="B12" s="64" t="s">
        <v>82</v>
      </c>
      <c r="C12" s="149" t="s">
        <v>72</v>
      </c>
      <c r="D12" s="150"/>
      <c r="E12" s="67">
        <v>15</v>
      </c>
      <c r="F12" s="67">
        <v>0</v>
      </c>
      <c r="G12" s="67">
        <v>15</v>
      </c>
      <c r="H12" s="65" t="s">
        <v>36</v>
      </c>
      <c r="I12" s="65" t="s">
        <v>76</v>
      </c>
      <c r="J12" s="66">
        <v>0.8999999999999999</v>
      </c>
      <c r="K12" s="74" t="s">
        <v>91</v>
      </c>
      <c r="L12" s="92">
        <v>135.9111</v>
      </c>
      <c r="M12" s="78">
        <f>L12/G12</f>
        <v>9.060740000000001</v>
      </c>
      <c r="N12" s="26" t="s">
        <v>58</v>
      </c>
      <c r="O12" s="88"/>
      <c r="P12" s="81">
        <f aca="true" t="shared" si="0" ref="P12:P30">SUM(O12*G12)</f>
        <v>0</v>
      </c>
      <c r="Q12" s="87" t="str">
        <f aca="true" t="shared" si="1" ref="Q12:Q30">IF(P12=0," ",IF(100-((L12/P12)*100)&gt;20,"viac ako 20%",0))</f>
        <v> </v>
      </c>
    </row>
    <row r="13" spans="1:17" ht="17.25" customHeight="1">
      <c r="A13" s="27" t="s">
        <v>73</v>
      </c>
      <c r="B13" s="28" t="s">
        <v>83</v>
      </c>
      <c r="C13" s="93" t="s">
        <v>72</v>
      </c>
      <c r="D13" s="94"/>
      <c r="E13" s="68">
        <v>20.33</v>
      </c>
      <c r="F13" s="68">
        <v>0</v>
      </c>
      <c r="G13" s="68">
        <v>20.33</v>
      </c>
      <c r="H13" s="29" t="s">
        <v>36</v>
      </c>
      <c r="I13" s="28" t="s">
        <v>77</v>
      </c>
      <c r="J13" s="71">
        <v>1.270753307078663</v>
      </c>
      <c r="K13" s="75" t="s">
        <v>92</v>
      </c>
      <c r="L13" s="91">
        <v>234.7714</v>
      </c>
      <c r="M13" s="82">
        <f aca="true" t="shared" si="2" ref="M13:M30">L13/G13</f>
        <v>11.548027545499263</v>
      </c>
      <c r="N13" s="31" t="s">
        <v>58</v>
      </c>
      <c r="O13" s="84"/>
      <c r="P13" s="30">
        <f t="shared" si="0"/>
        <v>0</v>
      </c>
      <c r="Q13" s="87" t="str">
        <f t="shared" si="1"/>
        <v> </v>
      </c>
    </row>
    <row r="14" spans="1:17" ht="17.25" customHeight="1">
      <c r="A14" s="62" t="s">
        <v>73</v>
      </c>
      <c r="B14" s="32" t="s">
        <v>84</v>
      </c>
      <c r="C14" s="93" t="s">
        <v>74</v>
      </c>
      <c r="D14" s="94"/>
      <c r="E14" s="69">
        <v>11.32</v>
      </c>
      <c r="F14" s="69">
        <v>0</v>
      </c>
      <c r="G14" s="69">
        <v>11.32</v>
      </c>
      <c r="H14" s="33" t="s">
        <v>36</v>
      </c>
      <c r="I14" s="32" t="s">
        <v>78</v>
      </c>
      <c r="J14" s="72">
        <v>1.0009480401093893</v>
      </c>
      <c r="K14" s="76" t="s">
        <v>93</v>
      </c>
      <c r="L14" s="91">
        <v>162.3734</v>
      </c>
      <c r="M14" s="82">
        <f t="shared" si="2"/>
        <v>14.343939929328622</v>
      </c>
      <c r="N14" s="31" t="s">
        <v>58</v>
      </c>
      <c r="O14" s="85"/>
      <c r="P14" s="47">
        <f t="shared" si="0"/>
        <v>0</v>
      </c>
      <c r="Q14" s="87" t="str">
        <f t="shared" si="1"/>
        <v> </v>
      </c>
    </row>
    <row r="15" spans="1:17" ht="17.25" customHeight="1">
      <c r="A15" s="62" t="s">
        <v>73</v>
      </c>
      <c r="B15" s="32" t="s">
        <v>85</v>
      </c>
      <c r="C15" s="93" t="s">
        <v>74</v>
      </c>
      <c r="D15" s="94"/>
      <c r="E15" s="69">
        <v>35</v>
      </c>
      <c r="F15" s="69">
        <v>0</v>
      </c>
      <c r="G15" s="69">
        <v>35</v>
      </c>
      <c r="H15" s="33" t="s">
        <v>36</v>
      </c>
      <c r="I15" s="32" t="s">
        <v>78</v>
      </c>
      <c r="J15" s="72">
        <v>0.97</v>
      </c>
      <c r="K15" s="76" t="s">
        <v>94</v>
      </c>
      <c r="L15" s="79">
        <v>514.7938</v>
      </c>
      <c r="M15" s="82">
        <f t="shared" si="2"/>
        <v>14.708394285714286</v>
      </c>
      <c r="N15" s="31" t="s">
        <v>58</v>
      </c>
      <c r="O15" s="85"/>
      <c r="P15" s="47">
        <f t="shared" si="0"/>
        <v>0</v>
      </c>
      <c r="Q15" s="87" t="str">
        <f t="shared" si="1"/>
        <v> </v>
      </c>
    </row>
    <row r="16" spans="1:17" ht="17.25" customHeight="1">
      <c r="A16" s="62" t="s">
        <v>73</v>
      </c>
      <c r="B16" s="32" t="s">
        <v>86</v>
      </c>
      <c r="C16" s="93" t="s">
        <v>74</v>
      </c>
      <c r="D16" s="94"/>
      <c r="E16" s="69">
        <v>26.58</v>
      </c>
      <c r="F16" s="69">
        <v>0</v>
      </c>
      <c r="G16" s="69">
        <v>26.58</v>
      </c>
      <c r="H16" s="33" t="s">
        <v>36</v>
      </c>
      <c r="I16" s="32" t="s">
        <v>79</v>
      </c>
      <c r="J16" s="72">
        <v>1.266</v>
      </c>
      <c r="K16" s="76" t="s">
        <v>95</v>
      </c>
      <c r="L16" s="79">
        <v>295.3982</v>
      </c>
      <c r="M16" s="82">
        <f t="shared" si="2"/>
        <v>11.113551542513168</v>
      </c>
      <c r="N16" s="31" t="s">
        <v>58</v>
      </c>
      <c r="O16" s="85"/>
      <c r="P16" s="47">
        <f t="shared" si="0"/>
        <v>0</v>
      </c>
      <c r="Q16" s="87" t="str">
        <f t="shared" si="1"/>
        <v> </v>
      </c>
    </row>
    <row r="17" spans="1:17" ht="17.25" customHeight="1">
      <c r="A17" s="62" t="s">
        <v>73</v>
      </c>
      <c r="B17" s="32" t="s">
        <v>87</v>
      </c>
      <c r="C17" s="93" t="s">
        <v>74</v>
      </c>
      <c r="D17" s="94"/>
      <c r="E17" s="69">
        <v>23.06</v>
      </c>
      <c r="F17" s="69">
        <v>0</v>
      </c>
      <c r="G17" s="69">
        <v>23.06</v>
      </c>
      <c r="H17" s="33" t="s">
        <v>36</v>
      </c>
      <c r="I17" s="32" t="s">
        <v>80</v>
      </c>
      <c r="J17" s="72">
        <v>1.153</v>
      </c>
      <c r="K17" s="76" t="s">
        <v>96</v>
      </c>
      <c r="L17" s="79">
        <v>245.4201</v>
      </c>
      <c r="M17" s="82">
        <f t="shared" si="2"/>
        <v>10.64267562879445</v>
      </c>
      <c r="N17" s="31" t="s">
        <v>58</v>
      </c>
      <c r="O17" s="85"/>
      <c r="P17" s="47">
        <f t="shared" si="0"/>
        <v>0</v>
      </c>
      <c r="Q17" s="87" t="str">
        <f t="shared" si="1"/>
        <v> </v>
      </c>
    </row>
    <row r="18" spans="1:17" ht="17.25" customHeight="1">
      <c r="A18" s="62" t="s">
        <v>73</v>
      </c>
      <c r="B18" s="32" t="s">
        <v>88</v>
      </c>
      <c r="C18" s="93" t="s">
        <v>72</v>
      </c>
      <c r="D18" s="94"/>
      <c r="E18" s="69">
        <v>51.02</v>
      </c>
      <c r="F18" s="69">
        <v>0</v>
      </c>
      <c r="G18" s="69">
        <v>51.02</v>
      </c>
      <c r="H18" s="33" t="s">
        <v>36</v>
      </c>
      <c r="I18" s="32" t="s">
        <v>80</v>
      </c>
      <c r="J18" s="72">
        <v>1.308</v>
      </c>
      <c r="K18" s="76" t="s">
        <v>97</v>
      </c>
      <c r="L18" s="79">
        <v>399.4956</v>
      </c>
      <c r="M18" s="82">
        <f t="shared" si="2"/>
        <v>7.830176401411212</v>
      </c>
      <c r="N18" s="31" t="s">
        <v>58</v>
      </c>
      <c r="O18" s="85"/>
      <c r="P18" s="47">
        <f t="shared" si="0"/>
        <v>0</v>
      </c>
      <c r="Q18" s="87" t="str">
        <f t="shared" si="1"/>
        <v> </v>
      </c>
    </row>
    <row r="19" spans="1:17" ht="17.25" customHeight="1">
      <c r="A19" s="62" t="s">
        <v>73</v>
      </c>
      <c r="B19" s="32" t="s">
        <v>89</v>
      </c>
      <c r="C19" s="93" t="s">
        <v>72</v>
      </c>
      <c r="D19" s="94"/>
      <c r="E19" s="69">
        <v>10.350000000000001</v>
      </c>
      <c r="F19" s="69">
        <v>0</v>
      </c>
      <c r="G19" s="69">
        <v>10.350000000000001</v>
      </c>
      <c r="H19" s="33" t="s">
        <v>36</v>
      </c>
      <c r="I19" s="32" t="s">
        <v>76</v>
      </c>
      <c r="J19" s="72">
        <v>2.0700000000000003</v>
      </c>
      <c r="K19" s="76" t="s">
        <v>91</v>
      </c>
      <c r="L19" s="79">
        <v>66.9112</v>
      </c>
      <c r="M19" s="82">
        <f t="shared" si="2"/>
        <v>6.464850241545892</v>
      </c>
      <c r="N19" s="31" t="s">
        <v>58</v>
      </c>
      <c r="O19" s="85"/>
      <c r="P19" s="47">
        <f t="shared" si="0"/>
        <v>0</v>
      </c>
      <c r="Q19" s="87" t="str">
        <f t="shared" si="1"/>
        <v> </v>
      </c>
    </row>
    <row r="20" spans="1:17" ht="17.25" customHeight="1">
      <c r="A20" s="62" t="s">
        <v>73</v>
      </c>
      <c r="B20" s="32" t="s">
        <v>90</v>
      </c>
      <c r="C20" s="93" t="s">
        <v>72</v>
      </c>
      <c r="D20" s="94"/>
      <c r="E20" s="69">
        <v>9.68</v>
      </c>
      <c r="F20" s="69">
        <v>0</v>
      </c>
      <c r="G20" s="69">
        <v>9.68</v>
      </c>
      <c r="H20" s="33" t="s">
        <v>36</v>
      </c>
      <c r="I20" s="32" t="s">
        <v>80</v>
      </c>
      <c r="J20" s="72">
        <v>1.3831360290410406</v>
      </c>
      <c r="K20" s="76" t="s">
        <v>98</v>
      </c>
      <c r="L20" s="79">
        <v>85.3257</v>
      </c>
      <c r="M20" s="82">
        <f t="shared" si="2"/>
        <v>8.814638429752065</v>
      </c>
      <c r="N20" s="31" t="s">
        <v>58</v>
      </c>
      <c r="O20" s="85"/>
      <c r="P20" s="47">
        <f t="shared" si="0"/>
        <v>0</v>
      </c>
      <c r="Q20" s="87" t="str">
        <f t="shared" si="1"/>
        <v> </v>
      </c>
    </row>
    <row r="21" spans="1:17" ht="17.25" customHeight="1">
      <c r="A21" s="62" t="s">
        <v>75</v>
      </c>
      <c r="B21" s="32" t="s">
        <v>103</v>
      </c>
      <c r="C21" s="93" t="s">
        <v>72</v>
      </c>
      <c r="D21" s="94"/>
      <c r="E21" s="69">
        <v>50</v>
      </c>
      <c r="F21" s="69">
        <v>0</v>
      </c>
      <c r="G21" s="69">
        <v>50</v>
      </c>
      <c r="H21" s="33" t="s">
        <v>36</v>
      </c>
      <c r="I21" s="32" t="s">
        <v>68</v>
      </c>
      <c r="J21" s="72">
        <v>1.24</v>
      </c>
      <c r="K21" s="76" t="s">
        <v>99</v>
      </c>
      <c r="L21" s="79">
        <v>416.8318</v>
      </c>
      <c r="M21" s="82">
        <f t="shared" si="2"/>
        <v>8.336636</v>
      </c>
      <c r="N21" s="31" t="s">
        <v>58</v>
      </c>
      <c r="O21" s="85"/>
      <c r="P21" s="47">
        <f t="shared" si="0"/>
        <v>0</v>
      </c>
      <c r="Q21" s="87" t="str">
        <f t="shared" si="1"/>
        <v> </v>
      </c>
    </row>
    <row r="22" spans="1:17" ht="17.25" customHeight="1">
      <c r="A22" s="62" t="s">
        <v>75</v>
      </c>
      <c r="B22" s="32" t="s">
        <v>104</v>
      </c>
      <c r="C22" s="93" t="s">
        <v>72</v>
      </c>
      <c r="D22" s="94"/>
      <c r="E22" s="69">
        <v>50</v>
      </c>
      <c r="F22" s="69">
        <v>0</v>
      </c>
      <c r="G22" s="69">
        <v>50</v>
      </c>
      <c r="H22" s="33" t="s">
        <v>36</v>
      </c>
      <c r="I22" s="32" t="s">
        <v>68</v>
      </c>
      <c r="J22" s="72">
        <v>1.25</v>
      </c>
      <c r="K22" s="76" t="s">
        <v>100</v>
      </c>
      <c r="L22" s="79">
        <v>435.4509</v>
      </c>
      <c r="M22" s="82">
        <f t="shared" si="2"/>
        <v>8.709018</v>
      </c>
      <c r="N22" s="31" t="s">
        <v>58</v>
      </c>
      <c r="O22" s="85"/>
      <c r="P22" s="47">
        <f t="shared" si="0"/>
        <v>0</v>
      </c>
      <c r="Q22" s="87" t="str">
        <f t="shared" si="1"/>
        <v> </v>
      </c>
    </row>
    <row r="23" spans="1:17" ht="17.25" customHeight="1">
      <c r="A23" s="62" t="s">
        <v>75</v>
      </c>
      <c r="B23" s="32" t="s">
        <v>105</v>
      </c>
      <c r="C23" s="93" t="s">
        <v>72</v>
      </c>
      <c r="D23" s="94"/>
      <c r="E23" s="69">
        <v>60</v>
      </c>
      <c r="F23" s="69">
        <v>0</v>
      </c>
      <c r="G23" s="69">
        <v>60</v>
      </c>
      <c r="H23" s="33" t="s">
        <v>36</v>
      </c>
      <c r="I23" s="32" t="s">
        <v>77</v>
      </c>
      <c r="J23" s="72">
        <v>1.45</v>
      </c>
      <c r="K23" s="76" t="s">
        <v>101</v>
      </c>
      <c r="L23" s="79">
        <v>675.1354</v>
      </c>
      <c r="M23" s="82">
        <f t="shared" si="2"/>
        <v>11.252256666666666</v>
      </c>
      <c r="N23" s="31" t="s">
        <v>58</v>
      </c>
      <c r="O23" s="85"/>
      <c r="P23" s="47">
        <f t="shared" si="0"/>
        <v>0</v>
      </c>
      <c r="Q23" s="87" t="str">
        <f t="shared" si="1"/>
        <v> </v>
      </c>
    </row>
    <row r="24" spans="1:17" ht="17.25" customHeight="1">
      <c r="A24" s="62" t="s">
        <v>75</v>
      </c>
      <c r="B24" s="32" t="s">
        <v>106</v>
      </c>
      <c r="C24" s="93" t="s">
        <v>72</v>
      </c>
      <c r="D24" s="94"/>
      <c r="E24" s="69">
        <v>70</v>
      </c>
      <c r="F24" s="69">
        <v>0</v>
      </c>
      <c r="G24" s="69">
        <v>70</v>
      </c>
      <c r="H24" s="33" t="s">
        <v>36</v>
      </c>
      <c r="I24" s="32" t="s">
        <v>80</v>
      </c>
      <c r="J24" s="72">
        <v>1.251346389228886</v>
      </c>
      <c r="K24" s="76" t="s">
        <v>100</v>
      </c>
      <c r="L24" s="79">
        <v>607.1449</v>
      </c>
      <c r="M24" s="82">
        <f t="shared" si="2"/>
        <v>8.673498571428572</v>
      </c>
      <c r="N24" s="31" t="s">
        <v>58</v>
      </c>
      <c r="O24" s="85"/>
      <c r="P24" s="47">
        <f t="shared" si="0"/>
        <v>0</v>
      </c>
      <c r="Q24" s="87" t="str">
        <f t="shared" si="1"/>
        <v> </v>
      </c>
    </row>
    <row r="25" spans="1:17" ht="17.25" customHeight="1">
      <c r="A25" s="62" t="s">
        <v>75</v>
      </c>
      <c r="B25" s="32" t="s">
        <v>107</v>
      </c>
      <c r="C25" s="93" t="s">
        <v>72</v>
      </c>
      <c r="D25" s="94"/>
      <c r="E25" s="69">
        <v>60</v>
      </c>
      <c r="F25" s="69">
        <v>0</v>
      </c>
      <c r="G25" s="69">
        <v>60</v>
      </c>
      <c r="H25" s="33" t="s">
        <v>36</v>
      </c>
      <c r="I25" s="32" t="s">
        <v>80</v>
      </c>
      <c r="J25" s="72">
        <v>1.27</v>
      </c>
      <c r="K25" s="76" t="s">
        <v>102</v>
      </c>
      <c r="L25" s="79">
        <v>520.5031</v>
      </c>
      <c r="M25" s="82">
        <f t="shared" si="2"/>
        <v>8.675051666666667</v>
      </c>
      <c r="N25" s="31" t="s">
        <v>58</v>
      </c>
      <c r="O25" s="85"/>
      <c r="P25" s="47">
        <f t="shared" si="0"/>
        <v>0</v>
      </c>
      <c r="Q25" s="87" t="str">
        <f t="shared" si="1"/>
        <v> </v>
      </c>
    </row>
    <row r="26" spans="1:17" ht="17.25" customHeight="1" thickBot="1">
      <c r="A26" s="62" t="s">
        <v>75</v>
      </c>
      <c r="B26" s="32" t="s">
        <v>108</v>
      </c>
      <c r="C26" s="93" t="s">
        <v>72</v>
      </c>
      <c r="D26" s="94"/>
      <c r="E26" s="69">
        <v>50</v>
      </c>
      <c r="F26" s="69">
        <v>0</v>
      </c>
      <c r="G26" s="69">
        <v>50</v>
      </c>
      <c r="H26" s="33" t="s">
        <v>36</v>
      </c>
      <c r="I26" s="32" t="s">
        <v>81</v>
      </c>
      <c r="J26" s="72">
        <v>1.29</v>
      </c>
      <c r="K26" s="76" t="s">
        <v>100</v>
      </c>
      <c r="L26" s="79">
        <v>419.2446</v>
      </c>
      <c r="M26" s="82">
        <f t="shared" si="2"/>
        <v>8.384892</v>
      </c>
      <c r="N26" s="31" t="s">
        <v>58</v>
      </c>
      <c r="O26" s="85"/>
      <c r="P26" s="47">
        <f t="shared" si="0"/>
        <v>0</v>
      </c>
      <c r="Q26" s="87" t="str">
        <f t="shared" si="1"/>
        <v> </v>
      </c>
    </row>
    <row r="27" spans="1:17" ht="17.25" customHeight="1" hidden="1">
      <c r="A27" s="62"/>
      <c r="B27" s="32"/>
      <c r="C27" s="93"/>
      <c r="D27" s="94"/>
      <c r="E27" s="69"/>
      <c r="F27" s="69"/>
      <c r="G27" s="69"/>
      <c r="H27" s="33"/>
      <c r="I27" s="32"/>
      <c r="J27" s="72"/>
      <c r="K27" s="76"/>
      <c r="L27" s="79"/>
      <c r="M27" s="82" t="e">
        <f t="shared" si="2"/>
        <v>#DIV/0!</v>
      </c>
      <c r="N27" s="31" t="s">
        <v>58</v>
      </c>
      <c r="O27" s="85"/>
      <c r="P27" s="47">
        <f t="shared" si="0"/>
        <v>0</v>
      </c>
      <c r="Q27" s="87" t="str">
        <f t="shared" si="1"/>
        <v> </v>
      </c>
    </row>
    <row r="28" spans="1:17" ht="17.25" customHeight="1" hidden="1">
      <c r="A28" s="27"/>
      <c r="B28" s="28"/>
      <c r="C28" s="93"/>
      <c r="D28" s="94"/>
      <c r="E28" s="68"/>
      <c r="F28" s="68"/>
      <c r="G28" s="68"/>
      <c r="H28" s="29"/>
      <c r="I28" s="28"/>
      <c r="J28" s="71"/>
      <c r="K28" s="75"/>
      <c r="L28" s="79"/>
      <c r="M28" s="83" t="e">
        <f t="shared" si="2"/>
        <v>#DIV/0!</v>
      </c>
      <c r="N28" s="34" t="s">
        <v>58</v>
      </c>
      <c r="O28" s="84"/>
      <c r="P28" s="30">
        <f t="shared" si="0"/>
        <v>0</v>
      </c>
      <c r="Q28" s="87" t="str">
        <f t="shared" si="1"/>
        <v> </v>
      </c>
    </row>
    <row r="29" spans="1:17" ht="17.25" customHeight="1" hidden="1">
      <c r="A29" s="27"/>
      <c r="B29" s="28"/>
      <c r="C29" s="93"/>
      <c r="D29" s="94"/>
      <c r="E29" s="68"/>
      <c r="F29" s="68"/>
      <c r="G29" s="68"/>
      <c r="H29" s="29"/>
      <c r="I29" s="28"/>
      <c r="J29" s="71"/>
      <c r="K29" s="75"/>
      <c r="L29" s="79"/>
      <c r="M29" s="83" t="e">
        <f t="shared" si="2"/>
        <v>#DIV/0!</v>
      </c>
      <c r="N29" s="34" t="s">
        <v>58</v>
      </c>
      <c r="O29" s="84"/>
      <c r="P29" s="30">
        <f t="shared" si="0"/>
        <v>0</v>
      </c>
      <c r="Q29" s="87" t="str">
        <f t="shared" si="1"/>
        <v> </v>
      </c>
    </row>
    <row r="30" spans="1:17" ht="17.25" customHeight="1" hidden="1" thickBot="1">
      <c r="A30" s="35"/>
      <c r="B30" s="36"/>
      <c r="C30" s="97"/>
      <c r="D30" s="98"/>
      <c r="E30" s="70"/>
      <c r="F30" s="70"/>
      <c r="G30" s="70"/>
      <c r="H30" s="37"/>
      <c r="I30" s="36"/>
      <c r="J30" s="73"/>
      <c r="K30" s="77"/>
      <c r="L30" s="80"/>
      <c r="M30" s="80" t="e">
        <f t="shared" si="2"/>
        <v>#DIV/0!</v>
      </c>
      <c r="N30" s="49" t="s">
        <v>58</v>
      </c>
      <c r="O30" s="86"/>
      <c r="P30" s="49">
        <f t="shared" si="0"/>
        <v>0</v>
      </c>
      <c r="Q30" s="87" t="str">
        <f t="shared" si="1"/>
        <v> </v>
      </c>
    </row>
    <row r="31" spans="1:17" ht="15.75" thickBot="1">
      <c r="A31" s="38"/>
      <c r="B31" s="39"/>
      <c r="C31" s="40"/>
      <c r="D31" s="41"/>
      <c r="E31" s="42"/>
      <c r="F31" s="42"/>
      <c r="G31" s="89"/>
      <c r="H31" s="43"/>
      <c r="I31" s="39"/>
      <c r="J31" s="39"/>
      <c r="K31" s="40"/>
      <c r="L31" s="44"/>
      <c r="M31" s="45"/>
      <c r="N31" s="45"/>
      <c r="O31" s="50"/>
      <c r="P31" s="51"/>
      <c r="Q31" s="87"/>
    </row>
    <row r="32" spans="1:17" ht="15.75" thickBot="1">
      <c r="A32" s="60"/>
      <c r="B32" s="46"/>
      <c r="C32" s="46"/>
      <c r="D32" s="46"/>
      <c r="E32" s="46"/>
      <c r="F32" s="46"/>
      <c r="G32" s="90">
        <f>SUM(G12:G30)</f>
        <v>542.34</v>
      </c>
      <c r="H32" s="46"/>
      <c r="I32" s="46"/>
      <c r="J32" s="95" t="s">
        <v>12</v>
      </c>
      <c r="K32" s="95"/>
      <c r="L32" s="51">
        <f>SUM(L12:L30)</f>
        <v>5214.7112</v>
      </c>
      <c r="M32" s="48"/>
      <c r="N32" s="48"/>
      <c r="O32" s="52" t="s">
        <v>13</v>
      </c>
      <c r="P32" s="44">
        <f>SUM(P12:P30)</f>
        <v>0</v>
      </c>
      <c r="Q32" s="87" t="str">
        <f>IF(P32&gt;L32,"prekročená cena","nižšia ako stanovená")</f>
        <v>nižšia ako stanovená</v>
      </c>
    </row>
    <row r="33" spans="1:16" ht="15.75" thickBot="1">
      <c r="A33" s="146" t="s">
        <v>14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147"/>
      <c r="P33" s="44">
        <f>P34-P32</f>
        <v>0</v>
      </c>
    </row>
    <row r="34" spans="1:16" ht="15.75" thickBot="1">
      <c r="A34" s="146" t="s">
        <v>15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147"/>
      <c r="P34" s="44">
        <f>IF("nie"=MID(H42,1,3),P32,(P32*1.2))</f>
        <v>0</v>
      </c>
    </row>
    <row r="35" spans="1:16" ht="15">
      <c r="A35" s="107" t="s">
        <v>16</v>
      </c>
      <c r="B35" s="107"/>
      <c r="C35" s="107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</row>
    <row r="36" spans="1:16" ht="15">
      <c r="A36" s="96" t="s">
        <v>62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</row>
    <row r="37" spans="1:16" ht="25.5" customHeight="1">
      <c r="A37" s="54" t="s">
        <v>54</v>
      </c>
      <c r="B37" s="54"/>
      <c r="C37" s="54"/>
      <c r="D37" s="54"/>
      <c r="E37" s="54"/>
      <c r="F37" s="54"/>
      <c r="G37" s="55" t="s">
        <v>52</v>
      </c>
      <c r="H37" s="54"/>
      <c r="I37" s="54"/>
      <c r="J37" s="56"/>
      <c r="K37" s="56"/>
      <c r="L37" s="56"/>
      <c r="M37" s="56"/>
      <c r="N37" s="56"/>
      <c r="O37" s="56"/>
      <c r="P37" s="56"/>
    </row>
    <row r="38" spans="1:16" ht="15" customHeight="1">
      <c r="A38" s="109" t="s">
        <v>109</v>
      </c>
      <c r="B38" s="110"/>
      <c r="C38" s="110"/>
      <c r="D38" s="110"/>
      <c r="E38" s="111"/>
      <c r="F38" s="108" t="s">
        <v>53</v>
      </c>
      <c r="G38" s="57" t="s">
        <v>17</v>
      </c>
      <c r="H38" s="101"/>
      <c r="I38" s="102"/>
      <c r="J38" s="102"/>
      <c r="K38" s="102"/>
      <c r="L38" s="102"/>
      <c r="M38" s="102"/>
      <c r="N38" s="102"/>
      <c r="O38" s="102"/>
      <c r="P38" s="103"/>
    </row>
    <row r="39" spans="1:16" ht="15">
      <c r="A39" s="112"/>
      <c r="B39" s="113"/>
      <c r="C39" s="113"/>
      <c r="D39" s="113"/>
      <c r="E39" s="114"/>
      <c r="F39" s="108"/>
      <c r="G39" s="57" t="s">
        <v>18</v>
      </c>
      <c r="H39" s="101"/>
      <c r="I39" s="102"/>
      <c r="J39" s="102"/>
      <c r="K39" s="102"/>
      <c r="L39" s="102"/>
      <c r="M39" s="102"/>
      <c r="N39" s="102"/>
      <c r="O39" s="102"/>
      <c r="P39" s="103"/>
    </row>
    <row r="40" spans="1:16" ht="18" customHeight="1">
      <c r="A40" s="112"/>
      <c r="B40" s="113"/>
      <c r="C40" s="113"/>
      <c r="D40" s="113"/>
      <c r="E40" s="114"/>
      <c r="F40" s="108"/>
      <c r="G40" s="57" t="s">
        <v>19</v>
      </c>
      <c r="H40" s="101"/>
      <c r="I40" s="102"/>
      <c r="J40" s="102"/>
      <c r="K40" s="102"/>
      <c r="L40" s="102"/>
      <c r="M40" s="102"/>
      <c r="N40" s="102"/>
      <c r="O40" s="102"/>
      <c r="P40" s="103"/>
    </row>
    <row r="41" spans="1:16" ht="15">
      <c r="A41" s="112"/>
      <c r="B41" s="113"/>
      <c r="C41" s="113"/>
      <c r="D41" s="113"/>
      <c r="E41" s="114"/>
      <c r="F41" s="108"/>
      <c r="G41" s="57" t="s">
        <v>20</v>
      </c>
      <c r="H41" s="101"/>
      <c r="I41" s="102"/>
      <c r="J41" s="102"/>
      <c r="K41" s="102"/>
      <c r="L41" s="102"/>
      <c r="M41" s="102"/>
      <c r="N41" s="102"/>
      <c r="O41" s="102"/>
      <c r="P41" s="103"/>
    </row>
    <row r="42" spans="1:16" ht="15">
      <c r="A42" s="112"/>
      <c r="B42" s="113"/>
      <c r="C42" s="113"/>
      <c r="D42" s="113"/>
      <c r="E42" s="114"/>
      <c r="F42" s="108"/>
      <c r="G42" s="57" t="s">
        <v>21</v>
      </c>
      <c r="H42" s="101"/>
      <c r="I42" s="102"/>
      <c r="J42" s="102"/>
      <c r="K42" s="102"/>
      <c r="L42" s="102"/>
      <c r="M42" s="102"/>
      <c r="N42" s="102"/>
      <c r="O42" s="102"/>
      <c r="P42" s="103"/>
    </row>
    <row r="43" spans="1:16" ht="15" hidden="1">
      <c r="A43" s="112"/>
      <c r="B43" s="113"/>
      <c r="C43" s="113"/>
      <c r="D43" s="113"/>
      <c r="E43" s="114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</row>
    <row r="44" spans="1:16" ht="15">
      <c r="A44" s="112"/>
      <c r="B44" s="113"/>
      <c r="C44" s="113"/>
      <c r="D44" s="113"/>
      <c r="E44" s="114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</row>
    <row r="45" spans="1:16" ht="15">
      <c r="A45" s="115"/>
      <c r="B45" s="116"/>
      <c r="C45" s="116"/>
      <c r="D45" s="116"/>
      <c r="E45" s="117"/>
      <c r="F45" s="56"/>
      <c r="G45" s="23"/>
      <c r="H45" s="17"/>
      <c r="I45" s="23"/>
      <c r="J45" s="23" t="s">
        <v>22</v>
      </c>
      <c r="K45" s="23"/>
      <c r="L45" s="104"/>
      <c r="M45" s="105"/>
      <c r="N45" s="105"/>
      <c r="O45" s="106"/>
      <c r="P45" s="23"/>
    </row>
    <row r="46" spans="1:16" ht="15">
      <c r="A46" s="56"/>
      <c r="B46" s="56"/>
      <c r="C46" s="56"/>
      <c r="D46" s="56"/>
      <c r="E46" s="56"/>
      <c r="F46" s="56"/>
      <c r="G46" s="23"/>
      <c r="H46" s="23"/>
      <c r="I46" s="23"/>
      <c r="J46" s="23"/>
      <c r="K46" s="23"/>
      <c r="L46" s="23"/>
      <c r="M46" s="23"/>
      <c r="N46" s="23"/>
      <c r="O46" s="23"/>
      <c r="P46" s="23"/>
    </row>
    <row r="47" spans="1:16" ht="15">
      <c r="A47" s="20"/>
      <c r="B47" s="20"/>
      <c r="C47" s="20"/>
      <c r="D47" s="20"/>
      <c r="E47" s="20"/>
      <c r="F47" s="20"/>
      <c r="G47" s="23"/>
      <c r="H47" s="23"/>
      <c r="I47" s="23"/>
      <c r="J47" s="23"/>
      <c r="K47" s="23"/>
      <c r="L47" s="23"/>
      <c r="M47" s="23"/>
      <c r="N47" s="23"/>
      <c r="O47" s="23"/>
      <c r="P47" s="23"/>
    </row>
  </sheetData>
  <sheetProtection password="CC49" sheet="1"/>
  <mergeCells count="54">
    <mergeCell ref="M9:M11"/>
    <mergeCell ref="A33:O33"/>
    <mergeCell ref="A34:O34"/>
    <mergeCell ref="A1:L1"/>
    <mergeCell ref="C12:D12"/>
    <mergeCell ref="C13:D13"/>
    <mergeCell ref="C26:D26"/>
    <mergeCell ref="C28:D28"/>
    <mergeCell ref="H9:H11"/>
    <mergeCell ref="I9:I11"/>
    <mergeCell ref="A8:B8"/>
    <mergeCell ref="E5:F5"/>
    <mergeCell ref="B6:F6"/>
    <mergeCell ref="B7:F7"/>
    <mergeCell ref="B9:B11"/>
    <mergeCell ref="C9:D9"/>
    <mergeCell ref="E9:G9"/>
    <mergeCell ref="L9:L11"/>
    <mergeCell ref="O9:O11"/>
    <mergeCell ref="P9:P11"/>
    <mergeCell ref="C10:D11"/>
    <mergeCell ref="E10:E11"/>
    <mergeCell ref="F10:F11"/>
    <mergeCell ref="G10:G11"/>
    <mergeCell ref="N9:N11"/>
    <mergeCell ref="J9:J11"/>
    <mergeCell ref="K9:K11"/>
    <mergeCell ref="C3:K3"/>
    <mergeCell ref="H42:P42"/>
    <mergeCell ref="L45:O45"/>
    <mergeCell ref="A35:C35"/>
    <mergeCell ref="F38:F42"/>
    <mergeCell ref="H38:P38"/>
    <mergeCell ref="H39:P39"/>
    <mergeCell ref="H40:P40"/>
    <mergeCell ref="H41:P41"/>
    <mergeCell ref="A38:E45"/>
    <mergeCell ref="J32:K32"/>
    <mergeCell ref="A36:P36"/>
    <mergeCell ref="C30:D30"/>
    <mergeCell ref="C29:D29"/>
    <mergeCell ref="C14:D14"/>
    <mergeCell ref="C15:D15"/>
    <mergeCell ref="C24:D24"/>
    <mergeCell ref="C25:D25"/>
    <mergeCell ref="C27:D27"/>
    <mergeCell ref="C22:D22"/>
    <mergeCell ref="C23:D23"/>
    <mergeCell ref="C16:D16"/>
    <mergeCell ref="C17:D17"/>
    <mergeCell ref="C18:D18"/>
    <mergeCell ref="C19:D19"/>
    <mergeCell ref="C20:D20"/>
    <mergeCell ref="C21:D21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5" r:id="rId1"/>
  <headerFooter>
    <oddFooter>&amp;RStrana &amp;P z &amp;N</oddFooter>
  </headerFooter>
  <rowBreaks count="1" manualBreakCount="1">
    <brk id="46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9"/>
  <sheetViews>
    <sheetView view="pageBreakPreview"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14.00390625" style="0" customWidth="1"/>
  </cols>
  <sheetData>
    <row r="2" spans="1:13" ht="15">
      <c r="A2" s="1" t="s">
        <v>23</v>
      </c>
      <c r="B2" s="2"/>
      <c r="C2" s="2"/>
      <c r="D2" s="3"/>
      <c r="E2" s="4"/>
      <c r="F2" s="4"/>
      <c r="L2" s="157" t="s">
        <v>48</v>
      </c>
      <c r="M2" s="157"/>
    </row>
    <row r="3" spans="1:14" ht="15">
      <c r="A3" s="5" t="s">
        <v>24</v>
      </c>
      <c r="B3" s="154" t="s">
        <v>25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4" spans="1:14" ht="15">
      <c r="A4" s="5" t="s">
        <v>26</v>
      </c>
      <c r="B4" s="154" t="s">
        <v>27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</row>
    <row r="5" spans="1:14" ht="15">
      <c r="A5" s="5" t="s">
        <v>7</v>
      </c>
      <c r="B5" s="154" t="s">
        <v>28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</row>
    <row r="6" spans="1:14" ht="15">
      <c r="A6" s="5" t="s">
        <v>2</v>
      </c>
      <c r="B6" s="154" t="s">
        <v>29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</row>
    <row r="7" spans="1:14" ht="15">
      <c r="A7" s="6" t="s">
        <v>30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6"/>
    </row>
    <row r="8" spans="1:14" ht="15">
      <c r="A8" s="5" t="s">
        <v>11</v>
      </c>
      <c r="B8" s="154" t="s">
        <v>31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</row>
    <row r="9" spans="1:14" ht="15">
      <c r="A9" s="7" t="s">
        <v>32</v>
      </c>
      <c r="B9" s="154" t="s">
        <v>33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</row>
    <row r="10" spans="1:14" ht="15">
      <c r="A10" s="7" t="s">
        <v>34</v>
      </c>
      <c r="B10" s="154" t="s">
        <v>35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</row>
    <row r="11" spans="1:14" ht="15">
      <c r="A11" s="8" t="s">
        <v>36</v>
      </c>
      <c r="B11" s="154" t="s">
        <v>37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</row>
    <row r="12" spans="1:14" ht="15">
      <c r="A12" s="9" t="s">
        <v>38</v>
      </c>
      <c r="B12" s="154" t="s">
        <v>39</v>
      </c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</row>
    <row r="13" spans="1:14" ht="24" customHeight="1">
      <c r="A13" s="8" t="s">
        <v>40</v>
      </c>
      <c r="B13" s="154" t="s">
        <v>41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</row>
    <row r="14" spans="1:14" ht="16.5" customHeight="1">
      <c r="A14" s="8" t="s">
        <v>5</v>
      </c>
      <c r="B14" s="154" t="s">
        <v>49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</row>
    <row r="15" spans="1:14" ht="15">
      <c r="A15" s="8" t="s">
        <v>42</v>
      </c>
      <c r="B15" s="154" t="s">
        <v>43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</row>
    <row r="16" spans="1:14" ht="51">
      <c r="A16" s="10" t="s">
        <v>69</v>
      </c>
      <c r="B16" s="154" t="s">
        <v>71</v>
      </c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</row>
    <row r="17" spans="1:14" ht="28.5" customHeight="1">
      <c r="A17" s="10" t="s">
        <v>44</v>
      </c>
      <c r="B17" s="154" t="s">
        <v>45</v>
      </c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</row>
    <row r="18" spans="1:14" ht="27" customHeight="1">
      <c r="A18" s="11" t="s">
        <v>46</v>
      </c>
      <c r="B18" s="154" t="s">
        <v>47</v>
      </c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</row>
    <row r="19" spans="1:14" ht="75" customHeight="1">
      <c r="A19" s="58" t="s">
        <v>59</v>
      </c>
      <c r="B19" s="158" t="s">
        <v>60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</row>
  </sheetData>
  <sheetProtection/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rintOptions/>
  <pageMargins left="0.7" right="0.7" top="0.75" bottom="0.75" header="0.3" footer="0.3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Lesy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alexander.sagat</dc:creator>
  <cp:keywords/>
  <dc:description/>
  <cp:lastModifiedBy>michal.kraus</cp:lastModifiedBy>
  <cp:lastPrinted>2020-12-16T07:24:06Z</cp:lastPrinted>
  <dcterms:created xsi:type="dcterms:W3CDTF">2012-08-13T12:29:09Z</dcterms:created>
  <dcterms:modified xsi:type="dcterms:W3CDTF">2021-09-28T07:04:55Z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