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130" activeTab="11"/>
  </bookViews>
  <sheets>
    <sheet name="januar" sheetId="1" r:id="rId1"/>
    <sheet name="februá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8" r:id="rId8"/>
    <sheet name="september" sheetId="9" r:id="rId9"/>
    <sheet name="oktober" sheetId="10" r:id="rId10"/>
    <sheet name="november" sheetId="11" r:id="rId11"/>
    <sheet name="december" sheetId="12" r:id="rId12"/>
    <sheet name="Graf" sheetId="13" r:id="rId13"/>
  </sheets>
  <definedNames/>
  <calcPr fullCalcOnLoad="1"/>
</workbook>
</file>

<file path=xl/sharedStrings.xml><?xml version="1.0" encoding="utf-8"?>
<sst xmlns="http://schemas.openxmlformats.org/spreadsheetml/2006/main" count="835" uniqueCount="52">
  <si>
    <t>Stav plynomeru</t>
  </si>
  <si>
    <t>Rozdiel stavu</t>
  </si>
  <si>
    <t>Prepočí-</t>
  </si>
  <si>
    <t xml:space="preserve">Prepočítaná </t>
  </si>
  <si>
    <t>Tepl</t>
  </si>
  <si>
    <t>Priemerné hodnoty</t>
  </si>
  <si>
    <t>Odb.</t>
  </si>
  <si>
    <t>Deň</t>
  </si>
  <si>
    <t>o 6 hod. v m</t>
  </si>
  <si>
    <t>plynomeru</t>
  </si>
  <si>
    <t>tací</t>
  </si>
  <si>
    <t>skutočnosť v m</t>
  </si>
  <si>
    <t>ovn.</t>
  </si>
  <si>
    <t>tlak pri me-</t>
  </si>
  <si>
    <t>tepl.</t>
  </si>
  <si>
    <t>Barometrický</t>
  </si>
  <si>
    <t>stup.</t>
  </si>
  <si>
    <t>Poznámka:</t>
  </si>
  <si>
    <t>v m</t>
  </si>
  <si>
    <t>koeficient</t>
  </si>
  <si>
    <t>15°C/101325 Pa</t>
  </si>
  <si>
    <t>v °C</t>
  </si>
  <si>
    <t>raní v kPa</t>
  </si>
  <si>
    <t>plynu v°C</t>
  </si>
  <si>
    <t>tlak v kPa</t>
  </si>
  <si>
    <t>kryvka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</si>
  <si>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</si>
  <si>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</si>
  <si>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</si>
  <si>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</si>
  <si>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</si>
  <si>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</si>
  <si>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</si>
  <si>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</si>
  <si>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</si>
  <si>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</si>
  <si>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Cel.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</si>
  <si>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</si>
  <si>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</si>
  <si>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</si>
  <si>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</si>
  <si>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</si>
  <si>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</si>
  <si>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</si>
  <si>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</si>
  <si>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</si>
  <si>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</si>
  <si>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</si>
  <si>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</si>
  <si>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Spolu:</t>
  </si>
  <si>
    <t>Priemer:</t>
  </si>
  <si>
    <t>98/6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</si>
</sst>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0.E+00"/>
  </numFmts>
  <fonts count="3">
    <font>
      <sz val="10"/>
      <name val="Arial CE"/>
      <family val="0"/>
    </font>
    <font>
      <sz val="8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Dober plynu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Dober plynu 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Graf!$A$1:$A$12</c:f>
              <c:strCache/>
            </c:strRef>
          </c:cat>
          <c:val>
            <c:numRef>
              <c:f>Graf!$B$1:$B$12</c:f>
              <c:numCache>
                <c:ptCount val="12"/>
                <c:pt idx="0">
                  <c:v>53831</c:v>
                </c:pt>
                <c:pt idx="1">
                  <c:v>44342</c:v>
                </c:pt>
                <c:pt idx="2">
                  <c:v>39435</c:v>
                </c:pt>
                <c:pt idx="3">
                  <c:v>25451</c:v>
                </c:pt>
                <c:pt idx="4">
                  <c:v>20344</c:v>
                </c:pt>
                <c:pt idx="5">
                  <c:v>10218</c:v>
                </c:pt>
                <c:pt idx="6">
                  <c:v>10727</c:v>
                </c:pt>
                <c:pt idx="7">
                  <c:v>7706</c:v>
                </c:pt>
                <c:pt idx="8">
                  <c:v>14977</c:v>
                </c:pt>
                <c:pt idx="9">
                  <c:v>25408</c:v>
                </c:pt>
                <c:pt idx="10">
                  <c:v>28627</c:v>
                </c:pt>
                <c:pt idx="11">
                  <c:v>5282</c:v>
                </c:pt>
              </c:numCache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009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12</xdr:col>
      <xdr:colOff>180975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990850" y="0"/>
        <a:ext cx="5514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K7" sqref="K7:M7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1135424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746</v>
      </c>
      <c r="L5" s="25"/>
      <c r="M5" s="25"/>
      <c r="N5" s="7">
        <v>-2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787327</v>
      </c>
      <c r="Z5" s="25"/>
      <c r="AA5" s="25"/>
      <c r="AB5" s="25"/>
      <c r="AC5" s="25"/>
    </row>
    <row r="6" spans="1:29" ht="12.75">
      <c r="A6" s="5">
        <v>2</v>
      </c>
      <c r="B6" s="25">
        <v>1136170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727</v>
      </c>
      <c r="L6" s="25"/>
      <c r="M6" s="25"/>
      <c r="N6" s="7">
        <v>-1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1136897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1306</v>
      </c>
      <c r="L7" s="25"/>
      <c r="M7" s="25"/>
      <c r="N7" s="7">
        <v>-3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1138203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2181</v>
      </c>
      <c r="L8" s="25"/>
      <c r="M8" s="25"/>
      <c r="N8" s="7">
        <v>-3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1140384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2077</v>
      </c>
      <c r="L9" s="25"/>
      <c r="M9" s="25"/>
      <c r="N9" s="7">
        <v>-2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1142461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1500</v>
      </c>
      <c r="L10" s="25"/>
      <c r="M10" s="25"/>
      <c r="N10" s="7">
        <v>-1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1143961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2123</v>
      </c>
      <c r="L11" s="25"/>
      <c r="M11" s="25"/>
      <c r="N11" s="7">
        <v>-7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1146084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1955</v>
      </c>
      <c r="L12" s="25"/>
      <c r="M12" s="25"/>
      <c r="N12" s="7">
        <v>-4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1148039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1971</v>
      </c>
      <c r="L13" s="25"/>
      <c r="M13" s="25"/>
      <c r="N13" s="7">
        <v>-3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1150010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1866</v>
      </c>
      <c r="L14" s="25"/>
      <c r="M14" s="25"/>
      <c r="N14" s="7">
        <v>-4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1151876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1900</v>
      </c>
      <c r="L15" s="25"/>
      <c r="M15" s="25"/>
      <c r="N15" s="7">
        <v>-5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1153776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1646</v>
      </c>
      <c r="L16" s="25"/>
      <c r="M16" s="25"/>
      <c r="N16" s="7">
        <v>1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1155422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1369</v>
      </c>
      <c r="L17" s="25"/>
      <c r="M17" s="25"/>
      <c r="N17" s="7">
        <v>2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1156791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1713</v>
      </c>
      <c r="L18" s="25"/>
      <c r="M18" s="25"/>
      <c r="N18" s="7">
        <v>0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1158504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1822</v>
      </c>
      <c r="L19" s="25"/>
      <c r="M19" s="25"/>
      <c r="N19" s="7">
        <v>1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1160326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1622</v>
      </c>
      <c r="L20" s="25"/>
      <c r="M20" s="25"/>
      <c r="N20" s="7">
        <v>2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1161948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1572</v>
      </c>
      <c r="L21" s="25"/>
      <c r="M21" s="25"/>
      <c r="N21" s="7">
        <v>-1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1163520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1914</v>
      </c>
      <c r="L22" s="25"/>
      <c r="M22" s="25"/>
      <c r="N22" s="7">
        <v>-2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1165434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1769</v>
      </c>
      <c r="L23" s="25"/>
      <c r="M23" s="25"/>
      <c r="N23" s="7">
        <v>-5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1167203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1713</v>
      </c>
      <c r="L24" s="25"/>
      <c r="M24" s="25"/>
      <c r="N24" s="7">
        <v>-2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1168916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1986</v>
      </c>
      <c r="L25" s="25"/>
      <c r="M25" s="25"/>
      <c r="N25" s="7">
        <v>-6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1170902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1941</v>
      </c>
      <c r="L26" s="25"/>
      <c r="M26" s="25"/>
      <c r="N26" s="7">
        <v>-9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1172843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2210</v>
      </c>
      <c r="L27" s="25"/>
      <c r="M27" s="25"/>
      <c r="N27" s="7">
        <v>-7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1175053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1797</v>
      </c>
      <c r="L28" s="25"/>
      <c r="M28" s="25"/>
      <c r="N28" s="7">
        <v>-3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1176850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1858</v>
      </c>
      <c r="L29" s="25"/>
      <c r="M29" s="25"/>
      <c r="N29" s="7">
        <v>-4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1178708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1801</v>
      </c>
      <c r="L30" s="25"/>
      <c r="M30" s="25"/>
      <c r="N30" s="7">
        <v>-7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1180509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1754</v>
      </c>
      <c r="L31" s="25"/>
      <c r="M31" s="25"/>
      <c r="N31" s="7">
        <v>-1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1182263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1754</v>
      </c>
      <c r="L32" s="25"/>
      <c r="M32" s="25"/>
      <c r="N32" s="7">
        <v>1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1184017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1668</v>
      </c>
      <c r="L33" s="25"/>
      <c r="M33" s="25"/>
      <c r="N33" s="7">
        <v>-3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1185685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1806</v>
      </c>
      <c r="L34" s="25"/>
      <c r="M34" s="25"/>
      <c r="N34" s="7">
        <v>-1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1187491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1764</v>
      </c>
      <c r="L35" s="25"/>
      <c r="M35" s="25"/>
      <c r="N35" s="5">
        <v>-2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1189255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53831</v>
      </c>
      <c r="L37" s="25"/>
      <c r="M37" s="25"/>
      <c r="N37" s="7">
        <f>AVERAGE(N5:N35)</f>
        <v>-2.6129032258064515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814049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6" sqref="N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1362455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607</v>
      </c>
      <c r="L5" s="25"/>
      <c r="M5" s="25"/>
      <c r="N5" s="7">
        <v>11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901940</v>
      </c>
      <c r="Z5" s="25"/>
      <c r="AA5" s="25"/>
      <c r="AB5" s="25"/>
      <c r="AC5" s="25"/>
    </row>
    <row r="6" spans="1:29" ht="12.75">
      <c r="A6" s="5">
        <v>2</v>
      </c>
      <c r="B6" s="25">
        <v>1363062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632</v>
      </c>
      <c r="L6" s="25"/>
      <c r="M6" s="25"/>
      <c r="N6" s="7">
        <v>12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1363694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761</v>
      </c>
      <c r="L7" s="25"/>
      <c r="M7" s="25"/>
      <c r="N7" s="7">
        <v>7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1364455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770</v>
      </c>
      <c r="L8" s="25"/>
      <c r="M8" s="25"/>
      <c r="N8" s="7">
        <v>6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1365225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781</v>
      </c>
      <c r="L9" s="25"/>
      <c r="M9" s="25"/>
      <c r="N9" s="7">
        <v>7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1366006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793</v>
      </c>
      <c r="L10" s="25"/>
      <c r="M10" s="25"/>
      <c r="N10" s="7">
        <v>5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1366799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1091</v>
      </c>
      <c r="L11" s="25"/>
      <c r="M11" s="25"/>
      <c r="N11" s="7">
        <v>4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1367890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1015</v>
      </c>
      <c r="L12" s="25"/>
      <c r="M12" s="25"/>
      <c r="N12" s="7">
        <v>6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1368905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890</v>
      </c>
      <c r="L13" s="25"/>
      <c r="M13" s="25"/>
      <c r="N13" s="7">
        <v>10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1369795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918</v>
      </c>
      <c r="L14" s="25"/>
      <c r="M14" s="25"/>
      <c r="N14" s="7">
        <v>9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1370713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822</v>
      </c>
      <c r="L15" s="25"/>
      <c r="M15" s="25"/>
      <c r="N15" s="7">
        <v>8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1371535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811</v>
      </c>
      <c r="L16" s="25"/>
      <c r="M16" s="25"/>
      <c r="N16" s="7">
        <v>8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1372346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833</v>
      </c>
      <c r="L17" s="25"/>
      <c r="M17" s="25"/>
      <c r="N17" s="7">
        <v>9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1373179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782</v>
      </c>
      <c r="L18" s="25"/>
      <c r="M18" s="25"/>
      <c r="N18" s="7">
        <v>10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1373961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761</v>
      </c>
      <c r="L19" s="25"/>
      <c r="M19" s="25"/>
      <c r="N19" s="7">
        <v>11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1374722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827</v>
      </c>
      <c r="L20" s="25"/>
      <c r="M20" s="25"/>
      <c r="N20" s="7">
        <v>9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1375549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817</v>
      </c>
      <c r="L21" s="25"/>
      <c r="M21" s="25"/>
      <c r="N21" s="7">
        <v>9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1376366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715</v>
      </c>
      <c r="L22" s="25"/>
      <c r="M22" s="25"/>
      <c r="N22" s="7">
        <v>10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1377081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709</v>
      </c>
      <c r="L23" s="25"/>
      <c r="M23" s="25"/>
      <c r="N23" s="7">
        <v>10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1377790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708</v>
      </c>
      <c r="L24" s="25"/>
      <c r="M24" s="25"/>
      <c r="N24" s="7">
        <v>13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1378498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712</v>
      </c>
      <c r="L25" s="25"/>
      <c r="M25" s="25"/>
      <c r="N25" s="7">
        <v>11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1379210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710</v>
      </c>
      <c r="L26" s="25"/>
      <c r="M26" s="25"/>
      <c r="N26" s="7">
        <v>11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1379920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701</v>
      </c>
      <c r="L27" s="25"/>
      <c r="M27" s="25"/>
      <c r="N27" s="7">
        <v>11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1380621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720</v>
      </c>
      <c r="L28" s="25"/>
      <c r="M28" s="25"/>
      <c r="N28" s="7">
        <v>11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1381341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741</v>
      </c>
      <c r="L29" s="25"/>
      <c r="M29" s="25"/>
      <c r="N29" s="7">
        <v>10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1382082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785</v>
      </c>
      <c r="L30" s="25"/>
      <c r="M30" s="25"/>
      <c r="N30" s="7">
        <v>9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1382867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934</v>
      </c>
      <c r="L31" s="25"/>
      <c r="M31" s="25"/>
      <c r="N31" s="7">
        <v>8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1383801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1064</v>
      </c>
      <c r="L32" s="25"/>
      <c r="M32" s="25"/>
      <c r="N32" s="7">
        <v>6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1384865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801</v>
      </c>
      <c r="L33" s="25"/>
      <c r="M33" s="25"/>
      <c r="N33" s="7">
        <v>6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1385666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1035</v>
      </c>
      <c r="L34" s="25"/>
      <c r="M34" s="25"/>
      <c r="N34" s="7">
        <v>4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1386701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1162</v>
      </c>
      <c r="L35" s="25"/>
      <c r="M35" s="25"/>
      <c r="N35" s="5">
        <v>0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1387863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25408</v>
      </c>
      <c r="L37" s="25"/>
      <c r="M37" s="25"/>
      <c r="N37" s="7">
        <f>AVERAGE(N5:N35)</f>
        <v>8.419354838709678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914848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5" sqref="Y5:AC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1387863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946</v>
      </c>
      <c r="L5" s="25"/>
      <c r="M5" s="25"/>
      <c r="N5" s="7">
        <v>4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914848</v>
      </c>
      <c r="Z5" s="25"/>
      <c r="AA5" s="25"/>
      <c r="AB5" s="25"/>
      <c r="AC5" s="25"/>
    </row>
    <row r="6" spans="1:29" ht="12.75">
      <c r="A6" s="5">
        <v>2</v>
      </c>
      <c r="B6" s="25">
        <v>1388809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969</v>
      </c>
      <c r="L6" s="25"/>
      <c r="M6" s="25"/>
      <c r="N6" s="7">
        <v>6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1389778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805</v>
      </c>
      <c r="L7" s="25"/>
      <c r="M7" s="25"/>
      <c r="N7" s="7">
        <v>9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1390583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891</v>
      </c>
      <c r="L8" s="25"/>
      <c r="M8" s="25"/>
      <c r="N8" s="7">
        <v>8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1391474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841</v>
      </c>
      <c r="L9" s="25"/>
      <c r="M9" s="25"/>
      <c r="N9" s="7">
        <v>8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1392315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1069</v>
      </c>
      <c r="L10" s="25"/>
      <c r="M10" s="25"/>
      <c r="N10" s="7">
        <v>6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1393384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953</v>
      </c>
      <c r="L11" s="25"/>
      <c r="M11" s="25"/>
      <c r="N11" s="7">
        <v>7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1394337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1001</v>
      </c>
      <c r="L12" s="25"/>
      <c r="M12" s="25"/>
      <c r="N12" s="7">
        <v>8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1395338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1022</v>
      </c>
      <c r="L13" s="25"/>
      <c r="M13" s="25"/>
      <c r="N13" s="7">
        <v>9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1396360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828</v>
      </c>
      <c r="L14" s="25"/>
      <c r="M14" s="25"/>
      <c r="N14" s="7">
        <v>7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1397188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885</v>
      </c>
      <c r="L15" s="25"/>
      <c r="M15" s="25"/>
      <c r="N15" s="7">
        <v>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1398073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849</v>
      </c>
      <c r="L16" s="25"/>
      <c r="M16" s="25"/>
      <c r="N16" s="7">
        <v>8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1398922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858</v>
      </c>
      <c r="L17" s="25"/>
      <c r="M17" s="25"/>
      <c r="N17" s="7">
        <v>11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1399780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931</v>
      </c>
      <c r="L18" s="25"/>
      <c r="M18" s="25"/>
      <c r="N18" s="7">
        <v>7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1400711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812</v>
      </c>
      <c r="L19" s="25"/>
      <c r="M19" s="25"/>
      <c r="N19" s="7">
        <v>9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1401523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781</v>
      </c>
      <c r="L20" s="25"/>
      <c r="M20" s="25"/>
      <c r="N20" s="7">
        <v>10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1402304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762</v>
      </c>
      <c r="L21" s="25"/>
      <c r="M21" s="25"/>
      <c r="N21" s="7">
        <v>10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1403066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977</v>
      </c>
      <c r="L22" s="25"/>
      <c r="M22" s="25"/>
      <c r="N22" s="7">
        <v>8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1404043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1019</v>
      </c>
      <c r="L23" s="25"/>
      <c r="M23" s="25"/>
      <c r="N23" s="7">
        <v>6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1405062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896</v>
      </c>
      <c r="L24" s="25"/>
      <c r="M24" s="25"/>
      <c r="N24" s="7">
        <v>7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1405958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928</v>
      </c>
      <c r="L25" s="25"/>
      <c r="M25" s="25"/>
      <c r="N25" s="7">
        <v>8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1406886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951</v>
      </c>
      <c r="L26" s="25"/>
      <c r="M26" s="25"/>
      <c r="N26" s="7">
        <v>8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1407837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961</v>
      </c>
      <c r="L27" s="25"/>
      <c r="M27" s="25"/>
      <c r="N27" s="7">
        <v>7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1408798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969</v>
      </c>
      <c r="L28" s="25"/>
      <c r="M28" s="25"/>
      <c r="N28" s="7">
        <v>5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1409767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1001</v>
      </c>
      <c r="L29" s="25"/>
      <c r="M29" s="25"/>
      <c r="N29" s="7">
        <v>4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1410768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1191</v>
      </c>
      <c r="L30" s="25"/>
      <c r="M30" s="25"/>
      <c r="N30" s="7">
        <v>5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1411959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1008</v>
      </c>
      <c r="L31" s="25"/>
      <c r="M31" s="25"/>
      <c r="N31" s="7">
        <v>7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1412967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1034</v>
      </c>
      <c r="L32" s="25"/>
      <c r="M32" s="25"/>
      <c r="N32" s="7">
        <v>6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1414001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1399</v>
      </c>
      <c r="L33" s="25"/>
      <c r="M33" s="25"/>
      <c r="N33" s="7">
        <v>6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1415400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1090</v>
      </c>
      <c r="L34" s="25"/>
      <c r="M34" s="25"/>
      <c r="N34" s="7">
        <v>1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1416490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28627</v>
      </c>
      <c r="L37" s="25"/>
      <c r="M37" s="25"/>
      <c r="N37" s="7">
        <f>AVERAGE(N5:N34)</f>
        <v>7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929252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1">
      <selection activeCell="B10" sqref="B10:E10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1416490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1110</v>
      </c>
      <c r="L5" s="25"/>
      <c r="M5" s="25"/>
      <c r="N5" s="7">
        <v>-6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929252</v>
      </c>
      <c r="Z5" s="25"/>
      <c r="AA5" s="25"/>
      <c r="AB5" s="25"/>
      <c r="AC5" s="25"/>
    </row>
    <row r="6" spans="1:29" ht="12.75">
      <c r="A6" s="5">
        <v>2</v>
      </c>
      <c r="B6" s="25">
        <v>1417600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1393</v>
      </c>
      <c r="L6" s="25"/>
      <c r="M6" s="25"/>
      <c r="N6" s="7">
        <v>-2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1418993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1311</v>
      </c>
      <c r="L7" s="25"/>
      <c r="M7" s="25"/>
      <c r="N7" s="7">
        <v>-3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1420304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1468</v>
      </c>
      <c r="L8" s="25"/>
      <c r="M8" s="25"/>
      <c r="N8" s="7">
        <v>-4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1421772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-1421772</v>
      </c>
      <c r="L9" s="25"/>
      <c r="M9" s="25"/>
      <c r="N9" s="7"/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>
        <f t="shared" si="0"/>
        <v>0</v>
      </c>
      <c r="L10" s="25"/>
      <c r="M10" s="25"/>
      <c r="N10" s="7"/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f t="shared" si="0"/>
        <v>0</v>
      </c>
      <c r="L11" s="25"/>
      <c r="M11" s="25"/>
      <c r="N11" s="7"/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>
        <f t="shared" si="0"/>
        <v>0</v>
      </c>
      <c r="L12" s="25"/>
      <c r="M12" s="25"/>
      <c r="N12" s="7"/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f t="shared" si="0"/>
        <v>0</v>
      </c>
      <c r="L13" s="25"/>
      <c r="M13" s="25"/>
      <c r="N13" s="7"/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f t="shared" si="0"/>
        <v>0</v>
      </c>
      <c r="L14" s="25"/>
      <c r="M14" s="25"/>
      <c r="N14" s="7"/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f t="shared" si="0"/>
        <v>0</v>
      </c>
      <c r="L15" s="25"/>
      <c r="M15" s="25"/>
      <c r="N15" s="7"/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f t="shared" si="0"/>
        <v>0</v>
      </c>
      <c r="L16" s="25"/>
      <c r="M16" s="25"/>
      <c r="N16" s="7"/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f t="shared" si="0"/>
        <v>0</v>
      </c>
      <c r="L17" s="25"/>
      <c r="M17" s="25"/>
      <c r="N17" s="7"/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f t="shared" si="0"/>
        <v>0</v>
      </c>
      <c r="L18" s="25"/>
      <c r="M18" s="25"/>
      <c r="N18" s="7"/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>
        <f t="shared" si="0"/>
        <v>0</v>
      </c>
      <c r="L19" s="25"/>
      <c r="M19" s="25"/>
      <c r="N19" s="7"/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>
        <f t="shared" si="0"/>
        <v>0</v>
      </c>
      <c r="L20" s="25"/>
      <c r="M20" s="25"/>
      <c r="N20" s="7"/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>
        <f t="shared" si="0"/>
        <v>0</v>
      </c>
      <c r="L21" s="25"/>
      <c r="M21" s="25"/>
      <c r="N21" s="7"/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f t="shared" si="0"/>
        <v>0</v>
      </c>
      <c r="L22" s="25"/>
      <c r="M22" s="25"/>
      <c r="N22" s="7"/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f t="shared" si="0"/>
        <v>0</v>
      </c>
      <c r="L23" s="25"/>
      <c r="M23" s="25"/>
      <c r="N23" s="7"/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f t="shared" si="0"/>
        <v>0</v>
      </c>
      <c r="L24" s="25"/>
      <c r="M24" s="25"/>
      <c r="N24" s="7"/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f t="shared" si="0"/>
        <v>0</v>
      </c>
      <c r="L25" s="25"/>
      <c r="M25" s="25"/>
      <c r="N25" s="7"/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f t="shared" si="0"/>
        <v>0</v>
      </c>
      <c r="L26" s="25"/>
      <c r="M26" s="25"/>
      <c r="N26" s="7"/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f t="shared" si="0"/>
        <v>0</v>
      </c>
      <c r="L27" s="25"/>
      <c r="M27" s="25"/>
      <c r="N27" s="7"/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f t="shared" si="0"/>
        <v>0</v>
      </c>
      <c r="L28" s="25"/>
      <c r="M28" s="25"/>
      <c r="N28" s="7"/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f t="shared" si="0"/>
        <v>0</v>
      </c>
      <c r="L29" s="25"/>
      <c r="M29" s="25"/>
      <c r="N29" s="7"/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f t="shared" si="0"/>
        <v>0</v>
      </c>
      <c r="L30" s="25"/>
      <c r="M30" s="25"/>
      <c r="N30" s="7"/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f t="shared" si="0"/>
        <v>0</v>
      </c>
      <c r="L31" s="25"/>
      <c r="M31" s="25"/>
      <c r="N31" s="7"/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f t="shared" si="0"/>
        <v>0</v>
      </c>
      <c r="L32" s="25"/>
      <c r="M32" s="25"/>
      <c r="N32" s="7"/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f t="shared" si="0"/>
        <v>0</v>
      </c>
      <c r="L33" s="25"/>
      <c r="M33" s="25"/>
      <c r="N33" s="7"/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f t="shared" si="0"/>
        <v>0</v>
      </c>
      <c r="L34" s="25"/>
      <c r="M34" s="25"/>
      <c r="N34" s="7"/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f t="shared" si="0"/>
        <v>0</v>
      </c>
      <c r="L35" s="25"/>
      <c r="M35" s="25"/>
      <c r="N35" s="5"/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/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-1416490</v>
      </c>
      <c r="L37" s="25"/>
      <c r="M37" s="25"/>
      <c r="N37" s="7">
        <f>AVERAGE(N5:N35)</f>
        <v>-3.75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/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20" sqref="B20"/>
    </sheetView>
  </sheetViews>
  <sheetFormatPr defaultColWidth="9.00390625" defaultRowHeight="12.75"/>
  <cols>
    <col min="1" max="1" width="10.25390625" style="0" customWidth="1"/>
  </cols>
  <sheetData>
    <row r="1" spans="1:4" ht="12.75">
      <c r="A1" s="10" t="s">
        <v>37</v>
      </c>
      <c r="B1" s="11">
        <f>januar!K37</f>
        <v>53831</v>
      </c>
      <c r="C1" s="11">
        <f>B1/31</f>
        <v>1736.483870967742</v>
      </c>
      <c r="D1" s="12">
        <f>januar!N37</f>
        <v>-2.6129032258064515</v>
      </c>
    </row>
    <row r="2" spans="1:4" ht="12.75">
      <c r="A2" s="13" t="s">
        <v>38</v>
      </c>
      <c r="B2" s="14">
        <f>február!K37</f>
        <v>44342</v>
      </c>
      <c r="C2" s="14">
        <f>B2/29</f>
        <v>1529.0344827586207</v>
      </c>
      <c r="D2" s="15">
        <f>február!N37</f>
        <v>1.6428571428571428</v>
      </c>
    </row>
    <row r="3" spans="1:4" ht="12.75">
      <c r="A3" s="13" t="s">
        <v>39</v>
      </c>
      <c r="B3" s="14">
        <f>marec!K37</f>
        <v>39435</v>
      </c>
      <c r="C3" s="14">
        <f>B3/31</f>
        <v>1272.0967741935483</v>
      </c>
      <c r="D3" s="15">
        <f>marec!N37</f>
        <v>5.258064516129032</v>
      </c>
    </row>
    <row r="4" spans="1:4" ht="12.75">
      <c r="A4" s="13" t="s">
        <v>40</v>
      </c>
      <c r="B4" s="14">
        <f>apríl!K37</f>
        <v>25451</v>
      </c>
      <c r="C4" s="14">
        <f>B4/30</f>
        <v>848.3666666666667</v>
      </c>
      <c r="D4" s="15">
        <f>apríl!N37</f>
        <v>9.966666666666667</v>
      </c>
    </row>
    <row r="5" spans="1:4" ht="12.75">
      <c r="A5" s="13" t="s">
        <v>41</v>
      </c>
      <c r="B5" s="14">
        <f>máj!K37</f>
        <v>20344</v>
      </c>
      <c r="C5" s="14">
        <f>B5/31</f>
        <v>656.258064516129</v>
      </c>
      <c r="D5" s="15">
        <f>máj!N37</f>
        <v>11.225806451612904</v>
      </c>
    </row>
    <row r="6" spans="1:4" ht="12.75">
      <c r="A6" s="13" t="s">
        <v>42</v>
      </c>
      <c r="B6" s="14">
        <f>jún!K37</f>
        <v>10218</v>
      </c>
      <c r="C6" s="14">
        <f>B6/30</f>
        <v>340.6</v>
      </c>
      <c r="D6" s="15">
        <f>jún!N37</f>
        <v>19.166666666666668</v>
      </c>
    </row>
    <row r="7" spans="1:4" ht="12.75">
      <c r="A7" s="13" t="s">
        <v>43</v>
      </c>
      <c r="B7" s="14">
        <f>júl!K37</f>
        <v>10727</v>
      </c>
      <c r="C7" s="14">
        <f>B7/31</f>
        <v>346.03225806451616</v>
      </c>
      <c r="D7" s="15">
        <f>júl!N37</f>
        <v>17.129032258064516</v>
      </c>
    </row>
    <row r="8" spans="1:4" ht="12.75">
      <c r="A8" s="13" t="s">
        <v>44</v>
      </c>
      <c r="B8" s="14">
        <f>august!K37</f>
        <v>7706</v>
      </c>
      <c r="C8" s="14">
        <f>B8/31</f>
        <v>248.58064516129033</v>
      </c>
      <c r="D8" s="15">
        <f>august!N37</f>
        <v>17.903225806451612</v>
      </c>
    </row>
    <row r="9" spans="1:4" ht="12.75">
      <c r="A9" s="13" t="s">
        <v>45</v>
      </c>
      <c r="B9" s="14">
        <f>september!K37</f>
        <v>14977</v>
      </c>
      <c r="C9" s="14">
        <f>B9/30</f>
        <v>499.23333333333335</v>
      </c>
      <c r="D9" s="15">
        <f>september!N37</f>
        <v>12</v>
      </c>
    </row>
    <row r="10" spans="1:4" ht="12.75">
      <c r="A10" s="13" t="s">
        <v>46</v>
      </c>
      <c r="B10" s="14">
        <f>oktober!K37</f>
        <v>25408</v>
      </c>
      <c r="C10" s="14">
        <f>B10/31</f>
        <v>819.6129032258065</v>
      </c>
      <c r="D10" s="15">
        <f>oktober!N37</f>
        <v>8.419354838709678</v>
      </c>
    </row>
    <row r="11" spans="1:4" ht="12.75">
      <c r="A11" s="13" t="s">
        <v>47</v>
      </c>
      <c r="B11" s="14">
        <f>november!K37</f>
        <v>28627</v>
      </c>
      <c r="C11" s="14">
        <f>B11/30</f>
        <v>954.2333333333333</v>
      </c>
      <c r="D11" s="15">
        <f>november!N37</f>
        <v>7</v>
      </c>
    </row>
    <row r="12" spans="1:4" ht="13.5" thickBot="1">
      <c r="A12" s="16" t="s">
        <v>48</v>
      </c>
      <c r="B12" s="1">
        <f>december!K37</f>
        <v>-1416490</v>
      </c>
      <c r="C12" s="1">
        <f>B12/31</f>
        <v>-45693.22580645161</v>
      </c>
      <c r="D12" s="17">
        <f>december!N37</f>
        <v>-3.75</v>
      </c>
    </row>
    <row r="13" spans="1:4" ht="12.75">
      <c r="A13" s="10" t="s">
        <v>49</v>
      </c>
      <c r="B13" s="11">
        <f>SUM(B1:B12)</f>
        <v>-1135424</v>
      </c>
      <c r="C13" s="11"/>
      <c r="D13" s="18"/>
    </row>
    <row r="14" spans="1:4" ht="13.5" thickBot="1">
      <c r="A14" s="19" t="s">
        <v>50</v>
      </c>
      <c r="B14" s="20">
        <f>AVERAGE(B1:B12)</f>
        <v>-94618.66666666667</v>
      </c>
      <c r="C14" s="20"/>
      <c r="D14" s="2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B5" sqref="B5:E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1189255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0">B6-B5</f>
        <v>1690</v>
      </c>
      <c r="L5" s="25"/>
      <c r="M5" s="25"/>
      <c r="N5" s="7">
        <v>1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814049</v>
      </c>
      <c r="Z5" s="25"/>
      <c r="AA5" s="25"/>
      <c r="AB5" s="25"/>
      <c r="AC5" s="25"/>
    </row>
    <row r="6" spans="1:29" ht="12.75">
      <c r="A6" s="5">
        <v>2</v>
      </c>
      <c r="B6" s="25">
        <v>1190945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1433</v>
      </c>
      <c r="L6" s="25"/>
      <c r="M6" s="25"/>
      <c r="N6" s="7">
        <v>2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1192378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1411</v>
      </c>
      <c r="L7" s="25"/>
      <c r="M7" s="25"/>
      <c r="N7" s="7">
        <v>3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1193789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1725</v>
      </c>
      <c r="L8" s="25"/>
      <c r="M8" s="25"/>
      <c r="N8" s="7">
        <v>3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1195514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1702</v>
      </c>
      <c r="L9" s="25"/>
      <c r="M9" s="25"/>
      <c r="N9" s="7">
        <v>0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1197216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1806</v>
      </c>
      <c r="L10" s="25"/>
      <c r="M10" s="25"/>
      <c r="N10" s="7">
        <v>-2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1199022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1706</v>
      </c>
      <c r="L11" s="25"/>
      <c r="M11" s="25"/>
      <c r="N11" s="7">
        <v>-3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1200728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1919</v>
      </c>
      <c r="L12" s="25"/>
      <c r="M12" s="25"/>
      <c r="N12" s="7">
        <v>-3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1202647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1615</v>
      </c>
      <c r="L13" s="25"/>
      <c r="M13" s="25"/>
      <c r="N13" s="7">
        <v>1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1204262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1402</v>
      </c>
      <c r="L14" s="25"/>
      <c r="M14" s="25"/>
      <c r="N14" s="7">
        <v>1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1205664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1642</v>
      </c>
      <c r="L15" s="25"/>
      <c r="M15" s="25"/>
      <c r="N15" s="7">
        <v>4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1207306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1668</v>
      </c>
      <c r="L16" s="25"/>
      <c r="M16" s="25"/>
      <c r="N16" s="7">
        <v>1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1208974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1613</v>
      </c>
      <c r="L17" s="25"/>
      <c r="M17" s="25"/>
      <c r="N17" s="7">
        <v>3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1210587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1388</v>
      </c>
      <c r="L18" s="25"/>
      <c r="M18" s="25"/>
      <c r="N18" s="7">
        <v>3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1211975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1707</v>
      </c>
      <c r="L19" s="25"/>
      <c r="M19" s="25"/>
      <c r="N19" s="7">
        <v>2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1213682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1596</v>
      </c>
      <c r="L20" s="25"/>
      <c r="M20" s="25"/>
      <c r="N20" s="7">
        <v>1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1215278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1400</v>
      </c>
      <c r="L21" s="25"/>
      <c r="M21" s="25"/>
      <c r="N21" s="7">
        <v>1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1216678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1542</v>
      </c>
      <c r="L22" s="25"/>
      <c r="M22" s="25"/>
      <c r="N22" s="7">
        <v>2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1218220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1565</v>
      </c>
      <c r="L23" s="25"/>
      <c r="M23" s="25"/>
      <c r="N23" s="7">
        <v>2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1219785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1664</v>
      </c>
      <c r="L24" s="25"/>
      <c r="M24" s="25"/>
      <c r="N24" s="7">
        <v>3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1221449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1470</v>
      </c>
      <c r="L25" s="25"/>
      <c r="M25" s="25"/>
      <c r="N25" s="7">
        <v>5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1222919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1548</v>
      </c>
      <c r="L26" s="25"/>
      <c r="M26" s="25"/>
      <c r="N26" s="7">
        <v>1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1224467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1710</v>
      </c>
      <c r="L27" s="25"/>
      <c r="M27" s="25"/>
      <c r="N27" s="7">
        <v>-3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1226177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1607</v>
      </c>
      <c r="L28" s="25"/>
      <c r="M28" s="25"/>
      <c r="N28" s="7">
        <v>-1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1227784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1603</v>
      </c>
      <c r="L29" s="25"/>
      <c r="M29" s="25"/>
      <c r="N29" s="7">
        <v>1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1229387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1306</v>
      </c>
      <c r="L30" s="25"/>
      <c r="M30" s="25"/>
      <c r="N30" s="7">
        <v>7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1230693</v>
      </c>
      <c r="C31" s="25"/>
      <c r="D31" s="25"/>
      <c r="E31" s="25"/>
      <c r="F31" s="25"/>
      <c r="G31" s="25"/>
      <c r="H31" s="25"/>
      <c r="I31" s="25"/>
      <c r="J31" s="25"/>
      <c r="K31" s="25">
        <f>B32-B31</f>
        <v>1446</v>
      </c>
      <c r="L31" s="25"/>
      <c r="M31" s="25"/>
      <c r="N31" s="7">
        <v>5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1232139</v>
      </c>
      <c r="C32" s="25"/>
      <c r="D32" s="25"/>
      <c r="E32" s="25"/>
      <c r="F32" s="25"/>
      <c r="G32" s="25"/>
      <c r="H32" s="25"/>
      <c r="I32" s="25"/>
      <c r="J32" s="25"/>
      <c r="K32" s="25">
        <f>B36-B32</f>
        <v>1458</v>
      </c>
      <c r="L32" s="25"/>
      <c r="M32" s="25"/>
      <c r="N32" s="7">
        <v>6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36"/>
      <c r="P33" s="36"/>
      <c r="Q33" s="3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36"/>
      <c r="P34" s="36"/>
      <c r="Q34" s="3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1233597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SUM(K5:K32)</f>
        <v>44342</v>
      </c>
      <c r="L37" s="25"/>
      <c r="M37" s="25"/>
      <c r="N37" s="7">
        <f>AVERAGE(N5:N33)</f>
        <v>1.6428571428571428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835907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K5" sqref="K5:M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1233597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1451</v>
      </c>
      <c r="L5" s="25"/>
      <c r="M5" s="25"/>
      <c r="N5" s="7">
        <v>6</v>
      </c>
      <c r="O5" s="36" t="s">
        <v>51</v>
      </c>
      <c r="P5" s="36"/>
      <c r="Q5" s="36"/>
      <c r="R5" s="25"/>
      <c r="S5" s="25"/>
      <c r="T5" s="36"/>
      <c r="U5" s="36"/>
      <c r="V5" s="36"/>
      <c r="W5" s="25">
        <v>1</v>
      </c>
      <c r="X5" s="25"/>
      <c r="Y5" s="25">
        <v>835907</v>
      </c>
      <c r="Z5" s="25"/>
      <c r="AA5" s="25"/>
      <c r="AB5" s="25"/>
      <c r="AC5" s="25"/>
    </row>
    <row r="6" spans="1:29" ht="12.75">
      <c r="A6" s="5">
        <v>2</v>
      </c>
      <c r="B6" s="25">
        <v>1235048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1286</v>
      </c>
      <c r="L6" s="25"/>
      <c r="M6" s="25"/>
      <c r="N6" s="7">
        <v>3</v>
      </c>
      <c r="O6" s="36" t="s">
        <v>51</v>
      </c>
      <c r="P6" s="36"/>
      <c r="Q6" s="36"/>
      <c r="R6" s="25"/>
      <c r="S6" s="25"/>
      <c r="T6" s="36"/>
      <c r="U6" s="36"/>
      <c r="V6" s="36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1236334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1253</v>
      </c>
      <c r="L7" s="25"/>
      <c r="M7" s="25"/>
      <c r="N7" s="7">
        <v>4</v>
      </c>
      <c r="O7" s="36" t="s">
        <v>51</v>
      </c>
      <c r="P7" s="36"/>
      <c r="Q7" s="36"/>
      <c r="R7" s="25"/>
      <c r="S7" s="25"/>
      <c r="T7" s="36"/>
      <c r="U7" s="36"/>
      <c r="V7" s="36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1237587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1444</v>
      </c>
      <c r="L8" s="25"/>
      <c r="M8" s="25"/>
      <c r="N8" s="7">
        <v>5</v>
      </c>
      <c r="O8" s="36" t="s">
        <v>51</v>
      </c>
      <c r="P8" s="36"/>
      <c r="Q8" s="36"/>
      <c r="R8" s="25"/>
      <c r="S8" s="25"/>
      <c r="T8" s="36"/>
      <c r="U8" s="36"/>
      <c r="V8" s="36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1239031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1347</v>
      </c>
      <c r="L9" s="25"/>
      <c r="M9" s="25"/>
      <c r="N9" s="7">
        <v>5</v>
      </c>
      <c r="O9" s="36" t="s">
        <v>51</v>
      </c>
      <c r="P9" s="36"/>
      <c r="Q9" s="36"/>
      <c r="R9" s="25"/>
      <c r="S9" s="25"/>
      <c r="T9" s="36"/>
      <c r="U9" s="36"/>
      <c r="V9" s="36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1240378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1270</v>
      </c>
      <c r="L10" s="25"/>
      <c r="M10" s="25"/>
      <c r="N10" s="7">
        <v>5</v>
      </c>
      <c r="O10" s="36" t="s">
        <v>51</v>
      </c>
      <c r="P10" s="36"/>
      <c r="Q10" s="36"/>
      <c r="R10" s="25"/>
      <c r="S10" s="25"/>
      <c r="T10" s="36"/>
      <c r="U10" s="36"/>
      <c r="V10" s="36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1241648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1284</v>
      </c>
      <c r="L11" s="25"/>
      <c r="M11" s="25"/>
      <c r="N11" s="7">
        <v>7</v>
      </c>
      <c r="O11" s="36" t="s">
        <v>51</v>
      </c>
      <c r="P11" s="36"/>
      <c r="Q11" s="36"/>
      <c r="R11" s="25"/>
      <c r="S11" s="25"/>
      <c r="T11" s="36"/>
      <c r="U11" s="36"/>
      <c r="V11" s="36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1242932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1416</v>
      </c>
      <c r="L12" s="25"/>
      <c r="M12" s="25"/>
      <c r="N12" s="7">
        <v>7</v>
      </c>
      <c r="O12" s="36" t="s">
        <v>51</v>
      </c>
      <c r="P12" s="36"/>
      <c r="Q12" s="36"/>
      <c r="R12" s="25"/>
      <c r="S12" s="25"/>
      <c r="T12" s="36"/>
      <c r="U12" s="36"/>
      <c r="V12" s="36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1244348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1212</v>
      </c>
      <c r="L13" s="25"/>
      <c r="M13" s="25"/>
      <c r="N13" s="7">
        <v>4</v>
      </c>
      <c r="O13" s="36" t="s">
        <v>51</v>
      </c>
      <c r="P13" s="36"/>
      <c r="Q13" s="36"/>
      <c r="R13" s="25"/>
      <c r="S13" s="25"/>
      <c r="T13" s="36"/>
      <c r="U13" s="36"/>
      <c r="V13" s="36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1245560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1068</v>
      </c>
      <c r="L14" s="25"/>
      <c r="M14" s="25"/>
      <c r="N14" s="7">
        <v>4</v>
      </c>
      <c r="O14" s="36" t="s">
        <v>51</v>
      </c>
      <c r="P14" s="36"/>
      <c r="Q14" s="36"/>
      <c r="R14" s="25"/>
      <c r="S14" s="25"/>
      <c r="T14" s="36"/>
      <c r="U14" s="36"/>
      <c r="V14" s="36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1246628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1418</v>
      </c>
      <c r="L15" s="25"/>
      <c r="M15" s="25"/>
      <c r="N15" s="7">
        <v>4</v>
      </c>
      <c r="O15" s="36" t="s">
        <v>51</v>
      </c>
      <c r="P15" s="36"/>
      <c r="Q15" s="36"/>
      <c r="R15" s="25"/>
      <c r="S15" s="25"/>
      <c r="T15" s="36"/>
      <c r="U15" s="36"/>
      <c r="V15" s="36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1248046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1639</v>
      </c>
      <c r="L16" s="25"/>
      <c r="M16" s="25"/>
      <c r="N16" s="7">
        <v>1</v>
      </c>
      <c r="O16" s="36" t="s">
        <v>51</v>
      </c>
      <c r="P16" s="36"/>
      <c r="Q16" s="36"/>
      <c r="R16" s="25"/>
      <c r="S16" s="25"/>
      <c r="T16" s="36"/>
      <c r="U16" s="36"/>
      <c r="V16" s="36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1249685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1488</v>
      </c>
      <c r="L17" s="25"/>
      <c r="M17" s="25"/>
      <c r="N17" s="7">
        <v>1</v>
      </c>
      <c r="O17" s="36" t="s">
        <v>51</v>
      </c>
      <c r="P17" s="36"/>
      <c r="Q17" s="36"/>
      <c r="R17" s="25"/>
      <c r="S17" s="25"/>
      <c r="T17" s="36"/>
      <c r="U17" s="36"/>
      <c r="V17" s="36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1251173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1332</v>
      </c>
      <c r="L18" s="25"/>
      <c r="M18" s="25"/>
      <c r="N18" s="7">
        <v>5</v>
      </c>
      <c r="O18" s="36" t="s">
        <v>51</v>
      </c>
      <c r="P18" s="36"/>
      <c r="Q18" s="36"/>
      <c r="R18" s="25"/>
      <c r="S18" s="25"/>
      <c r="T18" s="36"/>
      <c r="U18" s="36"/>
      <c r="V18" s="36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1252505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1385</v>
      </c>
      <c r="L19" s="25"/>
      <c r="M19" s="25"/>
      <c r="N19" s="7">
        <v>6</v>
      </c>
      <c r="O19" s="36" t="s">
        <v>51</v>
      </c>
      <c r="P19" s="36"/>
      <c r="Q19" s="36"/>
      <c r="R19" s="25"/>
      <c r="S19" s="25"/>
      <c r="T19" s="36"/>
      <c r="U19" s="36"/>
      <c r="V19" s="36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1253890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1281</v>
      </c>
      <c r="L20" s="25"/>
      <c r="M20" s="25"/>
      <c r="N20" s="7">
        <v>6</v>
      </c>
      <c r="O20" s="36" t="s">
        <v>51</v>
      </c>
      <c r="P20" s="36"/>
      <c r="Q20" s="36"/>
      <c r="R20" s="25"/>
      <c r="S20" s="25"/>
      <c r="T20" s="36"/>
      <c r="U20" s="36"/>
      <c r="V20" s="36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1255171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991</v>
      </c>
      <c r="L21" s="25"/>
      <c r="M21" s="25"/>
      <c r="N21" s="7">
        <v>9</v>
      </c>
      <c r="O21" s="36" t="s">
        <v>51</v>
      </c>
      <c r="P21" s="36"/>
      <c r="Q21" s="36"/>
      <c r="R21" s="25"/>
      <c r="S21" s="25"/>
      <c r="T21" s="36"/>
      <c r="U21" s="36"/>
      <c r="V21" s="36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1256162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1403</v>
      </c>
      <c r="L22" s="25"/>
      <c r="M22" s="25"/>
      <c r="N22" s="7">
        <v>4</v>
      </c>
      <c r="O22" s="36" t="s">
        <v>51</v>
      </c>
      <c r="P22" s="36"/>
      <c r="Q22" s="36"/>
      <c r="R22" s="25"/>
      <c r="S22" s="25"/>
      <c r="T22" s="36"/>
      <c r="U22" s="36"/>
      <c r="V22" s="36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1257565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1422</v>
      </c>
      <c r="L23" s="25"/>
      <c r="M23" s="25"/>
      <c r="N23" s="7">
        <v>4</v>
      </c>
      <c r="O23" s="36" t="s">
        <v>51</v>
      </c>
      <c r="P23" s="36"/>
      <c r="Q23" s="36"/>
      <c r="R23" s="25"/>
      <c r="S23" s="25"/>
      <c r="T23" s="36"/>
      <c r="U23" s="36"/>
      <c r="V23" s="36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1258987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1481</v>
      </c>
      <c r="L24" s="25"/>
      <c r="M24" s="25"/>
      <c r="N24" s="7">
        <v>3</v>
      </c>
      <c r="O24" s="36" t="s">
        <v>51</v>
      </c>
      <c r="P24" s="36"/>
      <c r="Q24" s="36"/>
      <c r="R24" s="25"/>
      <c r="S24" s="25"/>
      <c r="T24" s="36"/>
      <c r="U24" s="36"/>
      <c r="V24" s="36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1260468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1357</v>
      </c>
      <c r="L25" s="25"/>
      <c r="M25" s="25"/>
      <c r="N25" s="7">
        <v>4</v>
      </c>
      <c r="O25" s="36" t="s">
        <v>51</v>
      </c>
      <c r="P25" s="36"/>
      <c r="Q25" s="36"/>
      <c r="R25" s="25"/>
      <c r="S25" s="25"/>
      <c r="T25" s="36"/>
      <c r="U25" s="36"/>
      <c r="V25" s="36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1261825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1023</v>
      </c>
      <c r="L26" s="25"/>
      <c r="M26" s="25"/>
      <c r="N26" s="7">
        <v>7</v>
      </c>
      <c r="O26" s="36" t="s">
        <v>51</v>
      </c>
      <c r="P26" s="36"/>
      <c r="Q26" s="36"/>
      <c r="R26" s="25"/>
      <c r="S26" s="25"/>
      <c r="T26" s="36"/>
      <c r="U26" s="36"/>
      <c r="V26" s="36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1262848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1023</v>
      </c>
      <c r="L27" s="25"/>
      <c r="M27" s="25"/>
      <c r="N27" s="7">
        <v>8</v>
      </c>
      <c r="O27" s="36" t="s">
        <v>51</v>
      </c>
      <c r="P27" s="36"/>
      <c r="Q27" s="36"/>
      <c r="R27" s="25"/>
      <c r="S27" s="25"/>
      <c r="T27" s="36"/>
      <c r="U27" s="36"/>
      <c r="V27" s="36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1263871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853</v>
      </c>
      <c r="L28" s="25"/>
      <c r="M28" s="25"/>
      <c r="N28" s="7">
        <v>8</v>
      </c>
      <c r="O28" s="36" t="s">
        <v>51</v>
      </c>
      <c r="P28" s="36"/>
      <c r="Q28" s="36"/>
      <c r="R28" s="25"/>
      <c r="S28" s="25"/>
      <c r="T28" s="36"/>
      <c r="U28" s="36"/>
      <c r="V28" s="36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1264724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1240</v>
      </c>
      <c r="L29" s="25"/>
      <c r="M29" s="25"/>
      <c r="N29" s="7">
        <v>7</v>
      </c>
      <c r="O29" s="36" t="s">
        <v>51</v>
      </c>
      <c r="P29" s="36"/>
      <c r="Q29" s="36"/>
      <c r="R29" s="25"/>
      <c r="S29" s="25"/>
      <c r="T29" s="36"/>
      <c r="U29" s="36"/>
      <c r="V29" s="36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1265964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1255</v>
      </c>
      <c r="L30" s="25"/>
      <c r="M30" s="25"/>
      <c r="N30" s="7">
        <v>5</v>
      </c>
      <c r="O30" s="36" t="s">
        <v>51</v>
      </c>
      <c r="P30" s="36"/>
      <c r="Q30" s="36"/>
      <c r="R30" s="25"/>
      <c r="S30" s="25"/>
      <c r="T30" s="36"/>
      <c r="U30" s="36"/>
      <c r="V30" s="36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1267219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1334</v>
      </c>
      <c r="L31" s="25"/>
      <c r="M31" s="25"/>
      <c r="N31" s="7">
        <v>4</v>
      </c>
      <c r="O31" s="36" t="s">
        <v>51</v>
      </c>
      <c r="P31" s="36"/>
      <c r="Q31" s="36"/>
      <c r="R31" s="25"/>
      <c r="S31" s="25"/>
      <c r="T31" s="36"/>
      <c r="U31" s="36"/>
      <c r="V31" s="36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1268553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1297</v>
      </c>
      <c r="L32" s="25"/>
      <c r="M32" s="25"/>
      <c r="N32" s="7">
        <v>4</v>
      </c>
      <c r="O32" s="36" t="s">
        <v>51</v>
      </c>
      <c r="P32" s="36"/>
      <c r="Q32" s="36"/>
      <c r="R32" s="25"/>
      <c r="S32" s="25"/>
      <c r="T32" s="36"/>
      <c r="U32" s="36"/>
      <c r="V32" s="36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1269850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1173</v>
      </c>
      <c r="L33" s="25"/>
      <c r="M33" s="25"/>
      <c r="N33" s="7">
        <v>5</v>
      </c>
      <c r="O33" s="36" t="s">
        <v>51</v>
      </c>
      <c r="P33" s="36"/>
      <c r="Q33" s="36"/>
      <c r="R33" s="25"/>
      <c r="S33" s="25"/>
      <c r="T33" s="36"/>
      <c r="U33" s="36"/>
      <c r="V33" s="36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1271023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1118</v>
      </c>
      <c r="L34" s="25"/>
      <c r="M34" s="25"/>
      <c r="N34" s="7">
        <v>7</v>
      </c>
      <c r="O34" s="36" t="s">
        <v>51</v>
      </c>
      <c r="P34" s="36"/>
      <c r="Q34" s="36"/>
      <c r="R34" s="25"/>
      <c r="S34" s="25"/>
      <c r="T34" s="36"/>
      <c r="U34" s="36"/>
      <c r="V34" s="36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1272141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891</v>
      </c>
      <c r="L35" s="25"/>
      <c r="M35" s="25"/>
      <c r="N35" s="5">
        <v>11</v>
      </c>
      <c r="O35" s="36" t="s">
        <v>51</v>
      </c>
      <c r="P35" s="36"/>
      <c r="Q35" s="36"/>
      <c r="R35" s="25"/>
      <c r="S35" s="25"/>
      <c r="T35" s="36"/>
      <c r="U35" s="36"/>
      <c r="V35" s="36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1273032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36"/>
      <c r="U36" s="36"/>
      <c r="V36" s="36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39435</v>
      </c>
      <c r="L37" s="25"/>
      <c r="M37" s="25"/>
      <c r="N37" s="7">
        <f>AVERAGE(N5:N35)</f>
        <v>5.258064516129032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855631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T35:V35"/>
    <mergeCell ref="T36:V36"/>
    <mergeCell ref="T31:V31"/>
    <mergeCell ref="T32:V32"/>
    <mergeCell ref="T33:V33"/>
    <mergeCell ref="T34:V34"/>
    <mergeCell ref="T27:V27"/>
    <mergeCell ref="T28:V28"/>
    <mergeCell ref="T29:V29"/>
    <mergeCell ref="T30:V30"/>
    <mergeCell ref="T23:V23"/>
    <mergeCell ref="T24:V24"/>
    <mergeCell ref="T25:V25"/>
    <mergeCell ref="T26:V26"/>
    <mergeCell ref="T19:V19"/>
    <mergeCell ref="T20:V20"/>
    <mergeCell ref="T21:V21"/>
    <mergeCell ref="T22:V22"/>
    <mergeCell ref="T15:V15"/>
    <mergeCell ref="T16:V16"/>
    <mergeCell ref="T17:V17"/>
    <mergeCell ref="T18:V18"/>
    <mergeCell ref="T11:V11"/>
    <mergeCell ref="T12:V12"/>
    <mergeCell ref="T13:V13"/>
    <mergeCell ref="T14:V14"/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R36:S36"/>
    <mergeCell ref="O36:Q36"/>
    <mergeCell ref="W36:X36"/>
    <mergeCell ref="T5:V5"/>
    <mergeCell ref="T6:V6"/>
    <mergeCell ref="T7:V7"/>
    <mergeCell ref="T8:V8"/>
    <mergeCell ref="T9:V9"/>
    <mergeCell ref="O34:Q34"/>
    <mergeCell ref="W34:X34"/>
    <mergeCell ref="B36:E36"/>
    <mergeCell ref="F36:H36"/>
    <mergeCell ref="I36:J36"/>
    <mergeCell ref="K36:M36"/>
    <mergeCell ref="Y34:AC34"/>
    <mergeCell ref="B35:E35"/>
    <mergeCell ref="F35:H35"/>
    <mergeCell ref="I35:J35"/>
    <mergeCell ref="K35:M35"/>
    <mergeCell ref="R35:S35"/>
    <mergeCell ref="O35:Q35"/>
    <mergeCell ref="W35:X35"/>
    <mergeCell ref="Y35:AC35"/>
    <mergeCell ref="R34:S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R33:S33"/>
    <mergeCell ref="O33:Q33"/>
    <mergeCell ref="W33:X33"/>
    <mergeCell ref="Y33:AC33"/>
    <mergeCell ref="R32:S32"/>
    <mergeCell ref="O32:Q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R31:S31"/>
    <mergeCell ref="O31:Q31"/>
    <mergeCell ref="W31:X31"/>
    <mergeCell ref="Y31:AC31"/>
    <mergeCell ref="R30:S30"/>
    <mergeCell ref="O30:Q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R29:S29"/>
    <mergeCell ref="O29:Q29"/>
    <mergeCell ref="W29:X29"/>
    <mergeCell ref="Y29:AC29"/>
    <mergeCell ref="R28:S28"/>
    <mergeCell ref="O28:Q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R27:S27"/>
    <mergeCell ref="O27:Q27"/>
    <mergeCell ref="W27:X27"/>
    <mergeCell ref="Y27:AC27"/>
    <mergeCell ref="R26:S26"/>
    <mergeCell ref="O26:Q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R25:S25"/>
    <mergeCell ref="O25:Q25"/>
    <mergeCell ref="W25:X25"/>
    <mergeCell ref="Y25:AC25"/>
    <mergeCell ref="R24:S24"/>
    <mergeCell ref="O24:Q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R23:S23"/>
    <mergeCell ref="O23:Q23"/>
    <mergeCell ref="W23:X23"/>
    <mergeCell ref="Y23:AC23"/>
    <mergeCell ref="R22:S22"/>
    <mergeCell ref="O22:Q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R21:S21"/>
    <mergeCell ref="O21:Q21"/>
    <mergeCell ref="W21:X21"/>
    <mergeCell ref="Y21:AC21"/>
    <mergeCell ref="R20:S20"/>
    <mergeCell ref="O20:Q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R19:S19"/>
    <mergeCell ref="O19:Q19"/>
    <mergeCell ref="W19:X19"/>
    <mergeCell ref="Y19:AC19"/>
    <mergeCell ref="R18:S18"/>
    <mergeCell ref="O18:Q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R17:S17"/>
    <mergeCell ref="O17:Q17"/>
    <mergeCell ref="W17:X17"/>
    <mergeCell ref="Y17:AC17"/>
    <mergeCell ref="R16:S16"/>
    <mergeCell ref="O16:Q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R15:S15"/>
    <mergeCell ref="O15:Q15"/>
    <mergeCell ref="W15:X15"/>
    <mergeCell ref="Y15:AC15"/>
    <mergeCell ref="R14:S14"/>
    <mergeCell ref="O14:Q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R13:S13"/>
    <mergeCell ref="O13:Q13"/>
    <mergeCell ref="W13:X13"/>
    <mergeCell ref="Y13:AC13"/>
    <mergeCell ref="R12:S12"/>
    <mergeCell ref="O12:Q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R11:S11"/>
    <mergeCell ref="O11:Q11"/>
    <mergeCell ref="W11:X11"/>
    <mergeCell ref="Y11:AC11"/>
    <mergeCell ref="R10:S10"/>
    <mergeCell ref="O10:Q10"/>
    <mergeCell ref="W10:X10"/>
    <mergeCell ref="T10:V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R9:S9"/>
    <mergeCell ref="O9:Q9"/>
    <mergeCell ref="W9:X9"/>
    <mergeCell ref="Y9:AC9"/>
    <mergeCell ref="R8:S8"/>
    <mergeCell ref="O8:Q8"/>
    <mergeCell ref="W8:X8"/>
    <mergeCell ref="B8:E8"/>
    <mergeCell ref="F8:H8"/>
    <mergeCell ref="I8:J8"/>
    <mergeCell ref="K8:M8"/>
    <mergeCell ref="R7:S7"/>
    <mergeCell ref="O7:Q7"/>
    <mergeCell ref="W7:X7"/>
    <mergeCell ref="Y7:AC7"/>
    <mergeCell ref="F7:H7"/>
    <mergeCell ref="I7:J7"/>
    <mergeCell ref="K7:M7"/>
    <mergeCell ref="Y5:AC5"/>
    <mergeCell ref="R6:S6"/>
    <mergeCell ref="O6:Q6"/>
    <mergeCell ref="W6:X6"/>
    <mergeCell ref="Y6:AC6"/>
    <mergeCell ref="R5:S5"/>
    <mergeCell ref="O5:Q5"/>
    <mergeCell ref="B6:E6"/>
    <mergeCell ref="F6:H6"/>
    <mergeCell ref="I6:J6"/>
    <mergeCell ref="K6:M6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O2:Q2"/>
    <mergeCell ref="R2:S2"/>
    <mergeCell ref="T2:V2"/>
    <mergeCell ref="B2:E2"/>
    <mergeCell ref="F2:H2"/>
    <mergeCell ref="I2:J2"/>
    <mergeCell ref="K2:M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K5" sqref="K5:M5"/>
    </sheetView>
  </sheetViews>
  <sheetFormatPr defaultColWidth="9.00390625" defaultRowHeight="12.75"/>
  <cols>
    <col min="1" max="29" width="3.25390625" style="0" customWidth="1"/>
    <col min="31" max="31" width="11.375" style="0" bestFit="1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1273032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1085</v>
      </c>
      <c r="L5" s="25"/>
      <c r="M5" s="25"/>
      <c r="N5" s="7">
        <v>9</v>
      </c>
      <c r="O5" s="36" t="s">
        <v>51</v>
      </c>
      <c r="P5" s="36"/>
      <c r="Q5" s="36"/>
      <c r="R5" s="25"/>
      <c r="S5" s="25"/>
      <c r="T5" s="36"/>
      <c r="U5" s="36"/>
      <c r="V5" s="36"/>
      <c r="W5" s="25">
        <v>1</v>
      </c>
      <c r="X5" s="25"/>
      <c r="Y5" s="25">
        <v>855631</v>
      </c>
      <c r="Z5" s="25"/>
      <c r="AA5" s="25"/>
      <c r="AB5" s="25"/>
      <c r="AC5" s="25"/>
    </row>
    <row r="6" spans="1:29" ht="12.75">
      <c r="A6" s="5">
        <v>2</v>
      </c>
      <c r="B6" s="25">
        <v>1274117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1074</v>
      </c>
      <c r="L6" s="25"/>
      <c r="M6" s="25"/>
      <c r="N6" s="7">
        <v>7</v>
      </c>
      <c r="O6" s="36" t="s">
        <v>51</v>
      </c>
      <c r="P6" s="36"/>
      <c r="Q6" s="36"/>
      <c r="R6" s="25"/>
      <c r="S6" s="25"/>
      <c r="T6" s="36"/>
      <c r="U6" s="36"/>
      <c r="V6" s="36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1275191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1010</v>
      </c>
      <c r="L7" s="25"/>
      <c r="M7" s="25"/>
      <c r="N7" s="7">
        <v>8</v>
      </c>
      <c r="O7" s="36" t="s">
        <v>51</v>
      </c>
      <c r="P7" s="36"/>
      <c r="Q7" s="36"/>
      <c r="R7" s="25"/>
      <c r="S7" s="25"/>
      <c r="T7" s="36"/>
      <c r="U7" s="36"/>
      <c r="V7" s="36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1276201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864</v>
      </c>
      <c r="L8" s="25"/>
      <c r="M8" s="25"/>
      <c r="N8" s="7">
        <v>10</v>
      </c>
      <c r="O8" s="36" t="s">
        <v>51</v>
      </c>
      <c r="P8" s="36"/>
      <c r="Q8" s="36"/>
      <c r="R8" s="25"/>
      <c r="S8" s="25"/>
      <c r="T8" s="36"/>
      <c r="U8" s="36"/>
      <c r="V8" s="36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1277065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841</v>
      </c>
      <c r="L9" s="25"/>
      <c r="M9" s="25"/>
      <c r="N9" s="7">
        <v>11</v>
      </c>
      <c r="O9" s="36" t="s">
        <v>51</v>
      </c>
      <c r="P9" s="36"/>
      <c r="Q9" s="36"/>
      <c r="R9" s="25"/>
      <c r="S9" s="25"/>
      <c r="T9" s="36"/>
      <c r="U9" s="36"/>
      <c r="V9" s="36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1277906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883</v>
      </c>
      <c r="L10" s="25"/>
      <c r="M10" s="25"/>
      <c r="N10" s="7">
        <v>7</v>
      </c>
      <c r="O10" s="36" t="s">
        <v>51</v>
      </c>
      <c r="P10" s="36"/>
      <c r="Q10" s="36"/>
      <c r="R10" s="25"/>
      <c r="S10" s="25"/>
      <c r="T10" s="36"/>
      <c r="U10" s="36"/>
      <c r="V10" s="36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1278789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818</v>
      </c>
      <c r="L11" s="25"/>
      <c r="M11" s="25"/>
      <c r="N11" s="7">
        <v>9</v>
      </c>
      <c r="O11" s="36" t="s">
        <v>51</v>
      </c>
      <c r="P11" s="36"/>
      <c r="Q11" s="36"/>
      <c r="R11" s="25"/>
      <c r="S11" s="25"/>
      <c r="T11" s="36"/>
      <c r="U11" s="36"/>
      <c r="V11" s="36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1279607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730</v>
      </c>
      <c r="L12" s="25"/>
      <c r="M12" s="25"/>
      <c r="N12" s="7">
        <v>13</v>
      </c>
      <c r="O12" s="36" t="s">
        <v>51</v>
      </c>
      <c r="P12" s="36"/>
      <c r="Q12" s="36"/>
      <c r="R12" s="25"/>
      <c r="S12" s="25"/>
      <c r="T12" s="36"/>
      <c r="U12" s="36"/>
      <c r="V12" s="36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1280337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830</v>
      </c>
      <c r="L13" s="25"/>
      <c r="M13" s="25"/>
      <c r="N13" s="7">
        <v>11</v>
      </c>
      <c r="O13" s="36" t="s">
        <v>51</v>
      </c>
      <c r="P13" s="36"/>
      <c r="Q13" s="36"/>
      <c r="R13" s="25"/>
      <c r="S13" s="25"/>
      <c r="T13" s="36"/>
      <c r="U13" s="36"/>
      <c r="V13" s="36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1281167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793</v>
      </c>
      <c r="L14" s="25"/>
      <c r="M14" s="25"/>
      <c r="N14" s="7">
        <v>12</v>
      </c>
      <c r="O14" s="36" t="s">
        <v>51</v>
      </c>
      <c r="P14" s="36"/>
      <c r="Q14" s="36"/>
      <c r="R14" s="25"/>
      <c r="S14" s="25"/>
      <c r="T14" s="36"/>
      <c r="U14" s="36"/>
      <c r="V14" s="36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1281960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908</v>
      </c>
      <c r="L15" s="25"/>
      <c r="M15" s="25"/>
      <c r="N15" s="7">
        <v>8</v>
      </c>
      <c r="O15" s="36" t="s">
        <v>51</v>
      </c>
      <c r="P15" s="36"/>
      <c r="Q15" s="36"/>
      <c r="R15" s="25"/>
      <c r="S15" s="25"/>
      <c r="T15" s="36"/>
      <c r="U15" s="36"/>
      <c r="V15" s="36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1282868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994</v>
      </c>
      <c r="L16" s="25"/>
      <c r="M16" s="25"/>
      <c r="N16" s="7">
        <v>7</v>
      </c>
      <c r="O16" s="36" t="s">
        <v>51</v>
      </c>
      <c r="P16" s="36"/>
      <c r="Q16" s="36"/>
      <c r="R16" s="25"/>
      <c r="S16" s="25"/>
      <c r="T16" s="36"/>
      <c r="U16" s="36"/>
      <c r="V16" s="36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1283862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861</v>
      </c>
      <c r="L17" s="25"/>
      <c r="M17" s="25"/>
      <c r="N17" s="7">
        <v>8</v>
      </c>
      <c r="O17" s="36" t="s">
        <v>51</v>
      </c>
      <c r="P17" s="36"/>
      <c r="Q17" s="36"/>
      <c r="R17" s="25"/>
      <c r="S17" s="25"/>
      <c r="T17" s="36"/>
      <c r="U17" s="36"/>
      <c r="V17" s="36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1284723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831</v>
      </c>
      <c r="L18" s="25"/>
      <c r="M18" s="25"/>
      <c r="N18" s="7">
        <v>10</v>
      </c>
      <c r="O18" s="36" t="s">
        <v>51</v>
      </c>
      <c r="P18" s="36"/>
      <c r="Q18" s="36"/>
      <c r="R18" s="25"/>
      <c r="S18" s="25"/>
      <c r="T18" s="36"/>
      <c r="U18" s="36"/>
      <c r="V18" s="36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1285554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1002</v>
      </c>
      <c r="L19" s="25"/>
      <c r="M19" s="25"/>
      <c r="N19" s="7">
        <v>9</v>
      </c>
      <c r="O19" s="36" t="s">
        <v>51</v>
      </c>
      <c r="P19" s="36"/>
      <c r="Q19" s="36"/>
      <c r="R19" s="25"/>
      <c r="S19" s="25"/>
      <c r="T19" s="36"/>
      <c r="U19" s="36"/>
      <c r="V19" s="36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1286556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969</v>
      </c>
      <c r="L20" s="25"/>
      <c r="M20" s="25"/>
      <c r="N20" s="7">
        <v>9</v>
      </c>
      <c r="O20" s="36" t="s">
        <v>51</v>
      </c>
      <c r="P20" s="36"/>
      <c r="Q20" s="36"/>
      <c r="R20" s="25"/>
      <c r="S20" s="25"/>
      <c r="T20" s="36"/>
      <c r="U20" s="36"/>
      <c r="V20" s="36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1287525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911</v>
      </c>
      <c r="L21" s="25"/>
      <c r="M21" s="25"/>
      <c r="N21" s="7">
        <v>8</v>
      </c>
      <c r="O21" s="36" t="s">
        <v>51</v>
      </c>
      <c r="P21" s="36"/>
      <c r="Q21" s="36"/>
      <c r="R21" s="25"/>
      <c r="S21" s="25"/>
      <c r="T21" s="36"/>
      <c r="U21" s="36"/>
      <c r="V21" s="36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1288436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927</v>
      </c>
      <c r="L22" s="25"/>
      <c r="M22" s="25"/>
      <c r="N22" s="7">
        <v>10</v>
      </c>
      <c r="O22" s="36" t="s">
        <v>51</v>
      </c>
      <c r="P22" s="36"/>
      <c r="Q22" s="36"/>
      <c r="R22" s="25"/>
      <c r="S22" s="25"/>
      <c r="T22" s="36"/>
      <c r="U22" s="36"/>
      <c r="V22" s="36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1289363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797</v>
      </c>
      <c r="L23" s="25"/>
      <c r="M23" s="25"/>
      <c r="N23" s="7">
        <v>12</v>
      </c>
      <c r="O23" s="36" t="s">
        <v>51</v>
      </c>
      <c r="P23" s="36"/>
      <c r="Q23" s="36"/>
      <c r="R23" s="25"/>
      <c r="S23" s="25"/>
      <c r="T23" s="36"/>
      <c r="U23" s="36"/>
      <c r="V23" s="36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1290160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710</v>
      </c>
      <c r="L24" s="25"/>
      <c r="M24" s="25"/>
      <c r="N24" s="7">
        <v>10</v>
      </c>
      <c r="O24" s="36" t="s">
        <v>51</v>
      </c>
      <c r="P24" s="36"/>
      <c r="Q24" s="36"/>
      <c r="R24" s="25"/>
      <c r="S24" s="25"/>
      <c r="T24" s="36"/>
      <c r="U24" s="36"/>
      <c r="V24" s="36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1290870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790</v>
      </c>
      <c r="L25" s="25"/>
      <c r="M25" s="25"/>
      <c r="N25" s="7">
        <v>10</v>
      </c>
      <c r="O25" s="36" t="s">
        <v>51</v>
      </c>
      <c r="P25" s="36"/>
      <c r="Q25" s="36"/>
      <c r="R25" s="25"/>
      <c r="S25" s="25"/>
      <c r="T25" s="36"/>
      <c r="U25" s="36"/>
      <c r="V25" s="36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1291660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725</v>
      </c>
      <c r="L26" s="25"/>
      <c r="M26" s="25"/>
      <c r="N26" s="7">
        <v>9</v>
      </c>
      <c r="O26" s="36" t="s">
        <v>51</v>
      </c>
      <c r="P26" s="36"/>
      <c r="Q26" s="36"/>
      <c r="R26" s="25"/>
      <c r="S26" s="25"/>
      <c r="T26" s="36"/>
      <c r="U26" s="36"/>
      <c r="V26" s="36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1292385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836</v>
      </c>
      <c r="L27" s="25"/>
      <c r="M27" s="25"/>
      <c r="N27" s="7">
        <v>9</v>
      </c>
      <c r="O27" s="36" t="s">
        <v>51</v>
      </c>
      <c r="P27" s="36"/>
      <c r="Q27" s="36"/>
      <c r="R27" s="25"/>
      <c r="S27" s="25"/>
      <c r="T27" s="36"/>
      <c r="U27" s="36"/>
      <c r="V27" s="36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1293221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891</v>
      </c>
      <c r="L28" s="25"/>
      <c r="M28" s="25"/>
      <c r="N28" s="7">
        <v>10</v>
      </c>
      <c r="O28" s="36" t="s">
        <v>51</v>
      </c>
      <c r="P28" s="36"/>
      <c r="Q28" s="36"/>
      <c r="R28" s="25"/>
      <c r="S28" s="25"/>
      <c r="T28" s="36"/>
      <c r="U28" s="36"/>
      <c r="V28" s="36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1294112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788</v>
      </c>
      <c r="L29" s="25"/>
      <c r="M29" s="25"/>
      <c r="N29" s="7">
        <v>14</v>
      </c>
      <c r="O29" s="36" t="s">
        <v>51</v>
      </c>
      <c r="P29" s="36"/>
      <c r="Q29" s="36"/>
      <c r="R29" s="25"/>
      <c r="S29" s="25"/>
      <c r="T29" s="36"/>
      <c r="U29" s="36"/>
      <c r="V29" s="36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1294900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659</v>
      </c>
      <c r="L30" s="25"/>
      <c r="M30" s="25"/>
      <c r="N30" s="7">
        <v>15</v>
      </c>
      <c r="O30" s="36" t="s">
        <v>51</v>
      </c>
      <c r="P30" s="36"/>
      <c r="Q30" s="36"/>
      <c r="R30" s="25"/>
      <c r="S30" s="25"/>
      <c r="T30" s="36"/>
      <c r="U30" s="36"/>
      <c r="V30" s="36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1295559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654</v>
      </c>
      <c r="L31" s="25"/>
      <c r="M31" s="25"/>
      <c r="N31" s="7">
        <v>13</v>
      </c>
      <c r="O31" s="36" t="s">
        <v>51</v>
      </c>
      <c r="P31" s="36"/>
      <c r="Q31" s="36"/>
      <c r="R31" s="25"/>
      <c r="S31" s="25"/>
      <c r="T31" s="36"/>
      <c r="U31" s="36"/>
      <c r="V31" s="36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1296213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652</v>
      </c>
      <c r="L32" s="25"/>
      <c r="M32" s="25"/>
      <c r="N32" s="7">
        <v>10</v>
      </c>
      <c r="O32" s="36" t="s">
        <v>51</v>
      </c>
      <c r="P32" s="36"/>
      <c r="Q32" s="36"/>
      <c r="R32" s="25"/>
      <c r="S32" s="25"/>
      <c r="T32" s="36"/>
      <c r="U32" s="36"/>
      <c r="V32" s="36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1296865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879</v>
      </c>
      <c r="L33" s="25"/>
      <c r="M33" s="25"/>
      <c r="N33" s="7">
        <v>10</v>
      </c>
      <c r="O33" s="36" t="s">
        <v>51</v>
      </c>
      <c r="P33" s="36"/>
      <c r="Q33" s="36"/>
      <c r="R33" s="25"/>
      <c r="S33" s="25"/>
      <c r="T33" s="36"/>
      <c r="U33" s="36"/>
      <c r="V33" s="36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1297744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739</v>
      </c>
      <c r="L34" s="25"/>
      <c r="M34" s="25"/>
      <c r="N34" s="7">
        <v>11</v>
      </c>
      <c r="O34" s="36" t="s">
        <v>51</v>
      </c>
      <c r="P34" s="36"/>
      <c r="Q34" s="36"/>
      <c r="R34" s="25"/>
      <c r="S34" s="25"/>
      <c r="T34" s="36"/>
      <c r="U34" s="36"/>
      <c r="V34" s="36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36"/>
      <c r="U35" s="36"/>
      <c r="V35" s="36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1298483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36"/>
      <c r="U36" s="36"/>
      <c r="V36" s="36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25451</v>
      </c>
      <c r="L37" s="25"/>
      <c r="M37" s="25"/>
      <c r="N37" s="7">
        <f>AVERAGE(N5:N34)</f>
        <v>9.966666666666667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868617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6" sqref="N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1298483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615</v>
      </c>
      <c r="L5" s="25"/>
      <c r="M5" s="25"/>
      <c r="N5" s="7">
        <v>10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868617</v>
      </c>
      <c r="Z5" s="25"/>
      <c r="AA5" s="25"/>
      <c r="AB5" s="25"/>
      <c r="AC5" s="25"/>
    </row>
    <row r="6" spans="1:29" ht="12.75">
      <c r="A6" s="5">
        <v>2</v>
      </c>
      <c r="B6" s="25">
        <v>1299098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807</v>
      </c>
      <c r="L6" s="25"/>
      <c r="M6" s="25"/>
      <c r="N6" s="7">
        <v>13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1299905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844</v>
      </c>
      <c r="L7" s="25"/>
      <c r="M7" s="25"/>
      <c r="N7" s="7">
        <v>10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1300749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686</v>
      </c>
      <c r="L8" s="25"/>
      <c r="M8" s="25"/>
      <c r="N8" s="7">
        <v>10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1301435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742</v>
      </c>
      <c r="L9" s="25"/>
      <c r="M9" s="25"/>
      <c r="N9" s="7">
        <v>6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1302177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980</v>
      </c>
      <c r="L10" s="25"/>
      <c r="M10" s="25"/>
      <c r="N10" s="7">
        <v>6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1303157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1030</v>
      </c>
      <c r="L11" s="25"/>
      <c r="M11" s="25"/>
      <c r="N11" s="7">
        <v>8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1304187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793</v>
      </c>
      <c r="L12" s="25"/>
      <c r="M12" s="25"/>
      <c r="N12" s="7">
        <v>9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1304980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1024</v>
      </c>
      <c r="L13" s="25"/>
      <c r="M13" s="25"/>
      <c r="N13" s="7">
        <v>7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1306004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941</v>
      </c>
      <c r="L14" s="25"/>
      <c r="M14" s="25"/>
      <c r="N14" s="7">
        <v>10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1306945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696</v>
      </c>
      <c r="L15" s="25"/>
      <c r="M15" s="25"/>
      <c r="N15" s="7">
        <v>13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1307641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616</v>
      </c>
      <c r="L16" s="25"/>
      <c r="M16" s="25"/>
      <c r="N16" s="7">
        <v>13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1308257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831</v>
      </c>
      <c r="L17" s="25"/>
      <c r="M17" s="25"/>
      <c r="N17" s="7">
        <v>11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1309088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1066</v>
      </c>
      <c r="L18" s="25"/>
      <c r="M18" s="25"/>
      <c r="N18" s="7">
        <v>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1310154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946</v>
      </c>
      <c r="L19" s="25"/>
      <c r="M19" s="25"/>
      <c r="N19" s="7">
        <v>9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1311100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811</v>
      </c>
      <c r="L20" s="25"/>
      <c r="M20" s="25"/>
      <c r="N20" s="7">
        <v>12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1311911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597</v>
      </c>
      <c r="L21" s="25"/>
      <c r="M21" s="25"/>
      <c r="N21" s="7">
        <v>13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1312508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442</v>
      </c>
      <c r="L22" s="25"/>
      <c r="M22" s="25"/>
      <c r="N22" s="7">
        <v>13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1312950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417</v>
      </c>
      <c r="L23" s="25"/>
      <c r="M23" s="25"/>
      <c r="N23" s="7">
        <v>13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1313367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477</v>
      </c>
      <c r="L24" s="25"/>
      <c r="M24" s="25"/>
      <c r="N24" s="7">
        <v>12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1313844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474</v>
      </c>
      <c r="L25" s="25"/>
      <c r="M25" s="25"/>
      <c r="N25" s="7">
        <v>12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1314318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481</v>
      </c>
      <c r="L26" s="25"/>
      <c r="M26" s="25"/>
      <c r="N26" s="7">
        <v>12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1314799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468</v>
      </c>
      <c r="L27" s="25"/>
      <c r="M27" s="25"/>
      <c r="N27" s="7">
        <v>12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1315267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491</v>
      </c>
      <c r="L28" s="25"/>
      <c r="M28" s="25"/>
      <c r="N28" s="7">
        <v>13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1315758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426</v>
      </c>
      <c r="L29" s="25"/>
      <c r="M29" s="25"/>
      <c r="N29" s="7">
        <v>14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1316184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387</v>
      </c>
      <c r="L30" s="25"/>
      <c r="M30" s="25"/>
      <c r="N30" s="7">
        <v>15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1316571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444</v>
      </c>
      <c r="L31" s="25"/>
      <c r="M31" s="25"/>
      <c r="N31" s="7">
        <v>14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1317015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436</v>
      </c>
      <c r="L32" s="25"/>
      <c r="M32" s="25"/>
      <c r="N32" s="7">
        <v>14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1317451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435</v>
      </c>
      <c r="L33" s="25"/>
      <c r="M33" s="25"/>
      <c r="N33" s="7">
        <v>13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1317886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475</v>
      </c>
      <c r="L34" s="25"/>
      <c r="M34" s="25"/>
      <c r="N34" s="7">
        <v>10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1318361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466</v>
      </c>
      <c r="L35" s="25"/>
      <c r="M35" s="25"/>
      <c r="N35" s="5">
        <v>15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1318827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20344</v>
      </c>
      <c r="L37" s="25"/>
      <c r="M37" s="25"/>
      <c r="N37" s="7">
        <f>AVERAGE(N5:N35)</f>
        <v>11.225806451612904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879088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B5" sqref="B5:E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1318827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382</v>
      </c>
      <c r="L5" s="25"/>
      <c r="M5" s="25"/>
      <c r="N5" s="7">
        <v>17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879088</v>
      </c>
      <c r="Z5" s="25"/>
      <c r="AA5" s="25"/>
      <c r="AB5" s="25"/>
      <c r="AC5" s="25"/>
    </row>
    <row r="6" spans="1:29" ht="12.75">
      <c r="A6" s="5">
        <v>2</v>
      </c>
      <c r="B6" s="25">
        <v>1319209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354</v>
      </c>
      <c r="L6" s="25"/>
      <c r="M6" s="25"/>
      <c r="N6" s="7">
        <v>17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1319563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409</v>
      </c>
      <c r="L7" s="25"/>
      <c r="M7" s="25"/>
      <c r="N7" s="7">
        <v>19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1319972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372</v>
      </c>
      <c r="L8" s="25"/>
      <c r="M8" s="25"/>
      <c r="N8" s="7">
        <v>16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1320344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405</v>
      </c>
      <c r="L9" s="25"/>
      <c r="M9" s="25"/>
      <c r="N9" s="7">
        <v>16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1320749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381</v>
      </c>
      <c r="L10" s="25"/>
      <c r="M10" s="25"/>
      <c r="N10" s="7">
        <v>17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1321130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384</v>
      </c>
      <c r="L11" s="25"/>
      <c r="M11" s="25"/>
      <c r="N11" s="7">
        <v>17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1321514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337</v>
      </c>
      <c r="L12" s="25"/>
      <c r="M12" s="25"/>
      <c r="N12" s="7">
        <v>19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1321851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287</v>
      </c>
      <c r="L13" s="25"/>
      <c r="M13" s="25"/>
      <c r="N13" s="7">
        <v>20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1322138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355</v>
      </c>
      <c r="L14" s="25"/>
      <c r="M14" s="25"/>
      <c r="N14" s="7">
        <v>21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1322493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323</v>
      </c>
      <c r="L15" s="25"/>
      <c r="M15" s="25"/>
      <c r="N15" s="7">
        <v>21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1322816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353</v>
      </c>
      <c r="L16" s="25"/>
      <c r="M16" s="25"/>
      <c r="N16" s="7">
        <v>21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1323169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278</v>
      </c>
      <c r="L17" s="25"/>
      <c r="M17" s="25"/>
      <c r="N17" s="7">
        <v>22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1323447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607</v>
      </c>
      <c r="L18" s="25"/>
      <c r="M18" s="25"/>
      <c r="N18" s="7">
        <v>22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1324054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425</v>
      </c>
      <c r="L19" s="25"/>
      <c r="M19" s="25"/>
      <c r="N19" s="7">
        <v>23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1324479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215</v>
      </c>
      <c r="L20" s="25"/>
      <c r="M20" s="25"/>
      <c r="N20" s="7">
        <v>22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1324694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402</v>
      </c>
      <c r="L21" s="25"/>
      <c r="M21" s="25"/>
      <c r="N21" s="7">
        <v>17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1325096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322</v>
      </c>
      <c r="L22" s="25"/>
      <c r="M22" s="25"/>
      <c r="N22" s="7">
        <v>20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1325418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327</v>
      </c>
      <c r="L23" s="25"/>
      <c r="M23" s="25"/>
      <c r="N23" s="7">
        <v>19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1325745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334</v>
      </c>
      <c r="L24" s="25"/>
      <c r="M24" s="25"/>
      <c r="N24" s="7">
        <v>18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1326079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332</v>
      </c>
      <c r="L25" s="25"/>
      <c r="M25" s="25"/>
      <c r="N25" s="7">
        <v>17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1326411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285</v>
      </c>
      <c r="L26" s="25"/>
      <c r="M26" s="25"/>
      <c r="N26" s="7">
        <v>15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1326696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274</v>
      </c>
      <c r="L27" s="25"/>
      <c r="M27" s="25"/>
      <c r="N27" s="7">
        <v>17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1326970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311</v>
      </c>
      <c r="L28" s="25"/>
      <c r="M28" s="25"/>
      <c r="N28" s="7">
        <v>21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1327281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293</v>
      </c>
      <c r="L29" s="25"/>
      <c r="M29" s="25"/>
      <c r="N29" s="7">
        <v>22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1327574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285</v>
      </c>
      <c r="L30" s="25"/>
      <c r="M30" s="25"/>
      <c r="N30" s="7">
        <v>22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1327859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283</v>
      </c>
      <c r="L31" s="25"/>
      <c r="M31" s="25"/>
      <c r="N31" s="7">
        <v>22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1328142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372</v>
      </c>
      <c r="L32" s="25"/>
      <c r="M32" s="25"/>
      <c r="N32" s="7">
        <v>17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1328514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287</v>
      </c>
      <c r="L33" s="25"/>
      <c r="M33" s="25"/>
      <c r="N33" s="7">
        <v>18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1328801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244</v>
      </c>
      <c r="L34" s="25"/>
      <c r="M34" s="25"/>
      <c r="N34" s="7">
        <v>20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1329045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10218</v>
      </c>
      <c r="L37" s="25"/>
      <c r="M37" s="25"/>
      <c r="N37" s="7">
        <f>AVERAGE(N5:N34)</f>
        <v>19.166666666666668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884498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K5" sqref="K5:M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1329045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302</v>
      </c>
      <c r="L5" s="25"/>
      <c r="M5" s="25"/>
      <c r="N5" s="7">
        <v>20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884498</v>
      </c>
      <c r="Z5" s="25"/>
      <c r="AA5" s="25"/>
      <c r="AB5" s="25"/>
      <c r="AC5" s="25"/>
    </row>
    <row r="6" spans="1:29" ht="12.75">
      <c r="A6" s="5">
        <v>2</v>
      </c>
      <c r="B6" s="25">
        <v>1329347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312</v>
      </c>
      <c r="L6" s="25"/>
      <c r="M6" s="25"/>
      <c r="N6" s="7">
        <v>19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1329659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347</v>
      </c>
      <c r="L7" s="25"/>
      <c r="M7" s="25"/>
      <c r="N7" s="7">
        <v>17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1330006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335</v>
      </c>
      <c r="L8" s="25"/>
      <c r="M8" s="25"/>
      <c r="N8" s="7">
        <v>17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1330341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305</v>
      </c>
      <c r="L9" s="25"/>
      <c r="M9" s="25"/>
      <c r="N9" s="7">
        <v>17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1330646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312</v>
      </c>
      <c r="L10" s="25"/>
      <c r="M10" s="25"/>
      <c r="N10" s="7">
        <v>18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1330958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293</v>
      </c>
      <c r="L11" s="25"/>
      <c r="M11" s="25"/>
      <c r="N11" s="7">
        <v>19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1331251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332</v>
      </c>
      <c r="L12" s="25"/>
      <c r="M12" s="25"/>
      <c r="N12" s="7">
        <v>14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1331583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388</v>
      </c>
      <c r="L13" s="25"/>
      <c r="M13" s="25"/>
      <c r="N13" s="7">
        <v>14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1331971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372</v>
      </c>
      <c r="L14" s="25"/>
      <c r="M14" s="25"/>
      <c r="N14" s="7">
        <v>15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1332343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383</v>
      </c>
      <c r="L15" s="25"/>
      <c r="M15" s="25"/>
      <c r="N15" s="7">
        <v>14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1332726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379</v>
      </c>
      <c r="L16" s="25"/>
      <c r="M16" s="25"/>
      <c r="N16" s="7">
        <v>15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1333105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345</v>
      </c>
      <c r="L17" s="25"/>
      <c r="M17" s="25"/>
      <c r="N17" s="7">
        <v>14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1333450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328</v>
      </c>
      <c r="L18" s="25"/>
      <c r="M18" s="25"/>
      <c r="N18" s="7">
        <v>15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1333778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423</v>
      </c>
      <c r="L19" s="25"/>
      <c r="M19" s="25"/>
      <c r="N19" s="7">
        <v>15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1334201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412</v>
      </c>
      <c r="L20" s="25"/>
      <c r="M20" s="25"/>
      <c r="N20" s="7">
        <v>16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1334613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412</v>
      </c>
      <c r="L21" s="25"/>
      <c r="M21" s="25"/>
      <c r="N21" s="7">
        <v>17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1335025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384</v>
      </c>
      <c r="L22" s="25"/>
      <c r="M22" s="25"/>
      <c r="N22" s="7">
        <v>17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1335409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385</v>
      </c>
      <c r="L23" s="25"/>
      <c r="M23" s="25"/>
      <c r="N23" s="7">
        <v>18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1335794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335</v>
      </c>
      <c r="L24" s="25"/>
      <c r="M24" s="25"/>
      <c r="N24" s="7">
        <v>19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1336129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309</v>
      </c>
      <c r="L25" s="25"/>
      <c r="M25" s="25"/>
      <c r="N25" s="7">
        <v>19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1336438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340</v>
      </c>
      <c r="L26" s="25"/>
      <c r="M26" s="25"/>
      <c r="N26" s="7">
        <v>18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1336778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341</v>
      </c>
      <c r="L27" s="25"/>
      <c r="M27" s="25"/>
      <c r="N27" s="7">
        <v>18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1337119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335</v>
      </c>
      <c r="L28" s="25"/>
      <c r="M28" s="25"/>
      <c r="N28" s="7">
        <v>20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1337454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322</v>
      </c>
      <c r="L29" s="25"/>
      <c r="M29" s="25"/>
      <c r="N29" s="7">
        <v>20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1337776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322</v>
      </c>
      <c r="L30" s="25"/>
      <c r="M30" s="25"/>
      <c r="N30" s="7">
        <v>18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1338098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311</v>
      </c>
      <c r="L31" s="25"/>
      <c r="M31" s="25"/>
      <c r="N31" s="7">
        <v>15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1338409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268</v>
      </c>
      <c r="L32" s="25"/>
      <c r="M32" s="25"/>
      <c r="N32" s="7">
        <v>18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1338677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354</v>
      </c>
      <c r="L33" s="25"/>
      <c r="M33" s="25"/>
      <c r="N33" s="7">
        <v>19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1339031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405</v>
      </c>
      <c r="L34" s="25"/>
      <c r="M34" s="25"/>
      <c r="N34" s="7">
        <v>17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1339436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336</v>
      </c>
      <c r="L35" s="25"/>
      <c r="M35" s="25"/>
      <c r="N35" s="5">
        <v>19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1339772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10727</v>
      </c>
      <c r="L37" s="25"/>
      <c r="M37" s="25"/>
      <c r="N37" s="7">
        <f>AVERAGE(N5:N35)</f>
        <v>17.129032258064516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890172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6" sqref="N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1339772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331</v>
      </c>
      <c r="L5" s="25"/>
      <c r="M5" s="25"/>
      <c r="N5" s="7">
        <v>18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890172</v>
      </c>
      <c r="Z5" s="25"/>
      <c r="AA5" s="25"/>
      <c r="AB5" s="25"/>
      <c r="AC5" s="25"/>
    </row>
    <row r="6" spans="1:29" ht="12.75">
      <c r="A6" s="5">
        <v>2</v>
      </c>
      <c r="B6" s="25">
        <v>1340103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340</v>
      </c>
      <c r="L6" s="25"/>
      <c r="M6" s="25"/>
      <c r="N6" s="7">
        <v>18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1340443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309</v>
      </c>
      <c r="L7" s="25"/>
      <c r="M7" s="25"/>
      <c r="N7" s="7">
        <v>16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1340752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257</v>
      </c>
      <c r="L8" s="25"/>
      <c r="M8" s="25"/>
      <c r="N8" s="7">
        <v>15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1341009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280</v>
      </c>
      <c r="L9" s="25"/>
      <c r="M9" s="25"/>
      <c r="N9" s="7">
        <v>17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1341289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261</v>
      </c>
      <c r="L10" s="25"/>
      <c r="M10" s="25"/>
      <c r="N10" s="7">
        <v>19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1341550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245</v>
      </c>
      <c r="L11" s="25"/>
      <c r="M11" s="25"/>
      <c r="N11" s="7">
        <v>19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1341795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248</v>
      </c>
      <c r="L12" s="25"/>
      <c r="M12" s="25"/>
      <c r="N12" s="7">
        <v>17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1342043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206</v>
      </c>
      <c r="L13" s="25"/>
      <c r="M13" s="25"/>
      <c r="N13" s="7">
        <v>22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1342249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215</v>
      </c>
      <c r="L14" s="25"/>
      <c r="M14" s="25"/>
      <c r="N14" s="7">
        <v>21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1342464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221</v>
      </c>
      <c r="L15" s="25"/>
      <c r="M15" s="25"/>
      <c r="N15" s="7">
        <v>20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1342685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207</v>
      </c>
      <c r="L16" s="25"/>
      <c r="M16" s="25"/>
      <c r="N16" s="7">
        <v>22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1342892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237</v>
      </c>
      <c r="L17" s="25"/>
      <c r="M17" s="25"/>
      <c r="N17" s="7">
        <v>18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1343129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274</v>
      </c>
      <c r="L18" s="25"/>
      <c r="M18" s="25"/>
      <c r="N18" s="7">
        <v>13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1343403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282</v>
      </c>
      <c r="L19" s="25"/>
      <c r="M19" s="25"/>
      <c r="N19" s="7">
        <v>13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1343685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271</v>
      </c>
      <c r="L20" s="25"/>
      <c r="M20" s="25"/>
      <c r="N20" s="7">
        <v>14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1343956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246</v>
      </c>
      <c r="L21" s="25"/>
      <c r="M21" s="25"/>
      <c r="N21" s="7">
        <v>15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1344202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231</v>
      </c>
      <c r="L22" s="25"/>
      <c r="M22" s="25"/>
      <c r="N22" s="7">
        <v>18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1344433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250</v>
      </c>
      <c r="L23" s="25"/>
      <c r="M23" s="25"/>
      <c r="N23" s="7">
        <v>19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1344683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230</v>
      </c>
      <c r="L24" s="25"/>
      <c r="M24" s="25"/>
      <c r="N24" s="7">
        <v>20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1344913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236</v>
      </c>
      <c r="L25" s="25"/>
      <c r="M25" s="25"/>
      <c r="N25" s="7">
        <v>18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1345149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252</v>
      </c>
      <c r="L26" s="25"/>
      <c r="M26" s="25"/>
      <c r="N26" s="7">
        <v>17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1345401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242</v>
      </c>
      <c r="L27" s="25"/>
      <c r="M27" s="25"/>
      <c r="N27" s="7">
        <v>18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1345643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230</v>
      </c>
      <c r="L28" s="25"/>
      <c r="M28" s="25"/>
      <c r="N28" s="7">
        <v>18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1345873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206</v>
      </c>
      <c r="L29" s="25"/>
      <c r="M29" s="25"/>
      <c r="N29" s="7">
        <v>17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1346079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257</v>
      </c>
      <c r="L30" s="25"/>
      <c r="M30" s="25"/>
      <c r="N30" s="7">
        <v>19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1346336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243</v>
      </c>
      <c r="L31" s="25"/>
      <c r="M31" s="25"/>
      <c r="N31" s="7">
        <v>18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1346579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219</v>
      </c>
      <c r="L32" s="25"/>
      <c r="M32" s="25"/>
      <c r="N32" s="7">
        <v>20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1346798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224</v>
      </c>
      <c r="L33" s="25"/>
      <c r="M33" s="25"/>
      <c r="N33" s="7">
        <v>20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1347022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225</v>
      </c>
      <c r="L34" s="25"/>
      <c r="M34" s="25"/>
      <c r="N34" s="7">
        <v>19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1347247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231</v>
      </c>
      <c r="L35" s="25"/>
      <c r="M35" s="25"/>
      <c r="N35" s="5">
        <v>17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1347478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7706</v>
      </c>
      <c r="L37" s="25"/>
      <c r="M37" s="25"/>
      <c r="N37" s="7">
        <f>AVERAGE(N5:N35)</f>
        <v>17.903225806451612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894243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5" sqref="N3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1347478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236</v>
      </c>
      <c r="L5" s="25"/>
      <c r="M5" s="25"/>
      <c r="N5" s="7">
        <v>19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894243</v>
      </c>
      <c r="Z5" s="25"/>
      <c r="AA5" s="25"/>
      <c r="AB5" s="25"/>
      <c r="AC5" s="25"/>
    </row>
    <row r="6" spans="1:29" ht="12.75">
      <c r="A6" s="5">
        <v>2</v>
      </c>
      <c r="B6" s="25">
        <v>1347714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229</v>
      </c>
      <c r="L6" s="25"/>
      <c r="M6" s="25"/>
      <c r="N6" s="7">
        <v>16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1347943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290</v>
      </c>
      <c r="L7" s="25"/>
      <c r="M7" s="25"/>
      <c r="N7" s="7">
        <v>13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1348233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270</v>
      </c>
      <c r="L8" s="25"/>
      <c r="M8" s="25"/>
      <c r="N8" s="7">
        <v>12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1348503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271</v>
      </c>
      <c r="L9" s="25"/>
      <c r="M9" s="25"/>
      <c r="N9" s="7">
        <v>13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1348774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241</v>
      </c>
      <c r="L10" s="25"/>
      <c r="M10" s="25"/>
      <c r="N10" s="7">
        <v>15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1349015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249</v>
      </c>
      <c r="L11" s="25"/>
      <c r="M11" s="25"/>
      <c r="N11" s="7">
        <v>14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1349264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235</v>
      </c>
      <c r="L12" s="25"/>
      <c r="M12" s="25"/>
      <c r="N12" s="7">
        <v>14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1349499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269</v>
      </c>
      <c r="L13" s="25"/>
      <c r="M13" s="25"/>
      <c r="N13" s="7">
        <v>13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1349768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330</v>
      </c>
      <c r="L14" s="25"/>
      <c r="M14" s="25"/>
      <c r="N14" s="7">
        <v>12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1350098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501</v>
      </c>
      <c r="L15" s="25"/>
      <c r="M15" s="25"/>
      <c r="N15" s="7">
        <v>12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1350599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619</v>
      </c>
      <c r="L16" s="25"/>
      <c r="M16" s="25"/>
      <c r="N16" s="7">
        <v>13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1351218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566</v>
      </c>
      <c r="L17" s="25"/>
      <c r="M17" s="25"/>
      <c r="N17" s="7">
        <v>13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1351784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580</v>
      </c>
      <c r="L18" s="25"/>
      <c r="M18" s="25"/>
      <c r="N18" s="7">
        <v>12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1352364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553</v>
      </c>
      <c r="L19" s="25"/>
      <c r="M19" s="25"/>
      <c r="N19" s="7">
        <v>10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1352917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526</v>
      </c>
      <c r="L20" s="25"/>
      <c r="M20" s="25"/>
      <c r="N20" s="7">
        <v>14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1353443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557</v>
      </c>
      <c r="L21" s="25"/>
      <c r="M21" s="25"/>
      <c r="N21" s="7">
        <v>13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1354000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759</v>
      </c>
      <c r="L22" s="25"/>
      <c r="M22" s="25"/>
      <c r="N22" s="7">
        <v>9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1354759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733</v>
      </c>
      <c r="L23" s="25"/>
      <c r="M23" s="25"/>
      <c r="N23" s="7">
        <v>8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1355492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687</v>
      </c>
      <c r="L24" s="25"/>
      <c r="M24" s="25"/>
      <c r="N24" s="7">
        <v>7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1356179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641</v>
      </c>
      <c r="L25" s="25"/>
      <c r="M25" s="25"/>
      <c r="N25" s="7">
        <v>7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1356820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733</v>
      </c>
      <c r="L26" s="25"/>
      <c r="M26" s="25"/>
      <c r="N26" s="7">
        <v>8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1357553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656</v>
      </c>
      <c r="L27" s="25"/>
      <c r="M27" s="25"/>
      <c r="N27" s="7">
        <v>10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1358209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625</v>
      </c>
      <c r="L28" s="25"/>
      <c r="M28" s="25"/>
      <c r="N28" s="7">
        <v>12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1358834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628</v>
      </c>
      <c r="L29" s="25"/>
      <c r="M29" s="25"/>
      <c r="N29" s="7">
        <v>12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1359462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635</v>
      </c>
      <c r="L30" s="25"/>
      <c r="M30" s="25"/>
      <c r="N30" s="7">
        <v>12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1360097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580</v>
      </c>
      <c r="L31" s="25"/>
      <c r="M31" s="25"/>
      <c r="N31" s="7">
        <v>11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1360677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601</v>
      </c>
      <c r="L32" s="25"/>
      <c r="M32" s="25"/>
      <c r="N32" s="7">
        <v>10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1361278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561</v>
      </c>
      <c r="L33" s="25"/>
      <c r="M33" s="25"/>
      <c r="N33" s="7">
        <v>12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1361839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616</v>
      </c>
      <c r="L34" s="25"/>
      <c r="M34" s="25"/>
      <c r="N34" s="7">
        <v>14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1362455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14977</v>
      </c>
      <c r="L37" s="25"/>
      <c r="M37" s="25"/>
      <c r="N37" s="7">
        <f>AVERAGE(N5:N35)</f>
        <v>12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901940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Beličkovci</dc:creator>
  <cp:keywords/>
  <dc:description/>
  <cp:lastModifiedBy>Dielna</cp:lastModifiedBy>
  <dcterms:created xsi:type="dcterms:W3CDTF">2000-11-27T21:38:43Z</dcterms:created>
  <dcterms:modified xsi:type="dcterms:W3CDTF">2019-12-05T08:18:06Z</dcterms:modified>
  <cp:category/>
  <cp:version/>
  <cp:contentType/>
  <cp:contentStatus/>
</cp:coreProperties>
</file>