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4310" tabRatio="500"/>
  </bookViews>
  <sheets>
    <sheet name="Zadanie" sheetId="3" r:id="rId1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148" i="3" l="1"/>
  <c r="I148" i="3"/>
  <c r="W146" i="3"/>
  <c r="I146" i="3"/>
  <c r="W144" i="3"/>
  <c r="L144" i="3"/>
  <c r="L146" i="3" s="1"/>
  <c r="L148" i="3" s="1"/>
  <c r="I144" i="3"/>
  <c r="N143" i="3"/>
  <c r="L143" i="3"/>
  <c r="J143" i="3"/>
  <c r="H143" i="3"/>
  <c r="N142" i="3"/>
  <c r="N144" i="3" s="1"/>
  <c r="N146" i="3" s="1"/>
  <c r="N148" i="3" s="1"/>
  <c r="L142" i="3"/>
  <c r="J142" i="3"/>
  <c r="H142" i="3"/>
  <c r="H144" i="3" s="1"/>
  <c r="H146" i="3" s="1"/>
  <c r="H148" i="3" s="1"/>
  <c r="N141" i="3"/>
  <c r="L141" i="3"/>
  <c r="J141" i="3"/>
  <c r="H141" i="3"/>
  <c r="N140" i="3"/>
  <c r="L140" i="3"/>
  <c r="J140" i="3"/>
  <c r="H140" i="3"/>
  <c r="N139" i="3"/>
  <c r="L139" i="3"/>
  <c r="J139" i="3"/>
  <c r="H139" i="3"/>
  <c r="N138" i="3"/>
  <c r="L138" i="3"/>
  <c r="J138" i="3"/>
  <c r="H138" i="3"/>
  <c r="N137" i="3"/>
  <c r="L137" i="3"/>
  <c r="J137" i="3"/>
  <c r="H137" i="3"/>
  <c r="N136" i="3"/>
  <c r="L136" i="3"/>
  <c r="J136" i="3"/>
  <c r="H136" i="3"/>
  <c r="N135" i="3"/>
  <c r="L135" i="3"/>
  <c r="J135" i="3"/>
  <c r="I135" i="3"/>
  <c r="N134" i="3"/>
  <c r="L134" i="3"/>
  <c r="J134" i="3"/>
  <c r="H134" i="3"/>
  <c r="N133" i="3"/>
  <c r="L133" i="3"/>
  <c r="J133" i="3"/>
  <c r="H133" i="3"/>
  <c r="N132" i="3"/>
  <c r="L132" i="3"/>
  <c r="J132" i="3"/>
  <c r="H132" i="3"/>
  <c r="N131" i="3"/>
  <c r="L131" i="3"/>
  <c r="J131" i="3"/>
  <c r="H131" i="3"/>
  <c r="N130" i="3"/>
  <c r="L130" i="3"/>
  <c r="J130" i="3"/>
  <c r="H130" i="3"/>
  <c r="N129" i="3"/>
  <c r="L129" i="3"/>
  <c r="J129" i="3"/>
  <c r="I129" i="3"/>
  <c r="N128" i="3"/>
  <c r="L128" i="3"/>
  <c r="J128" i="3"/>
  <c r="I128" i="3"/>
  <c r="N127" i="3"/>
  <c r="L127" i="3"/>
  <c r="J127" i="3"/>
  <c r="H127" i="3"/>
  <c r="N126" i="3"/>
  <c r="L126" i="3"/>
  <c r="J126" i="3"/>
  <c r="H126" i="3"/>
  <c r="N125" i="3"/>
  <c r="L125" i="3"/>
  <c r="J125" i="3"/>
  <c r="H125" i="3"/>
  <c r="N124" i="3"/>
  <c r="L124" i="3"/>
  <c r="J124" i="3"/>
  <c r="H124" i="3"/>
  <c r="N123" i="3"/>
  <c r="L123" i="3"/>
  <c r="J123" i="3"/>
  <c r="H123" i="3"/>
  <c r="N122" i="3"/>
  <c r="L122" i="3"/>
  <c r="J122" i="3"/>
  <c r="H122" i="3"/>
  <c r="N121" i="3"/>
  <c r="L121" i="3"/>
  <c r="J121" i="3"/>
  <c r="I121" i="3"/>
  <c r="W118" i="3"/>
  <c r="E118" i="3"/>
  <c r="N118" i="3"/>
  <c r="L118" i="3"/>
  <c r="J118" i="3"/>
  <c r="I118" i="3"/>
  <c r="H118" i="3"/>
  <c r="N117" i="3"/>
  <c r="L117" i="3"/>
  <c r="J117" i="3"/>
  <c r="H117" i="3"/>
  <c r="N116" i="3"/>
  <c r="L116" i="3"/>
  <c r="J116" i="3"/>
  <c r="H116" i="3"/>
  <c r="N115" i="3"/>
  <c r="L115" i="3"/>
  <c r="J115" i="3"/>
  <c r="H115" i="3"/>
  <c r="N114" i="3"/>
  <c r="L114" i="3"/>
  <c r="J114" i="3"/>
  <c r="I114" i="3"/>
  <c r="N113" i="3"/>
  <c r="L113" i="3"/>
  <c r="J113" i="3"/>
  <c r="I113" i="3"/>
  <c r="N112" i="3"/>
  <c r="L112" i="3"/>
  <c r="J112" i="3"/>
  <c r="I112" i="3"/>
  <c r="N111" i="3"/>
  <c r="L111" i="3"/>
  <c r="J111" i="3"/>
  <c r="H111" i="3"/>
  <c r="N110" i="3"/>
  <c r="L110" i="3"/>
  <c r="J110" i="3"/>
  <c r="I110" i="3"/>
  <c r="N109" i="3"/>
  <c r="L109" i="3"/>
  <c r="J109" i="3"/>
  <c r="I109" i="3"/>
  <c r="N108" i="3"/>
  <c r="L108" i="3"/>
  <c r="J108" i="3"/>
  <c r="H108" i="3"/>
  <c r="N107" i="3"/>
  <c r="L107" i="3"/>
  <c r="J107" i="3"/>
  <c r="H107" i="3"/>
  <c r="N106" i="3"/>
  <c r="L106" i="3"/>
  <c r="J106" i="3"/>
  <c r="I106" i="3"/>
  <c r="N105" i="3"/>
  <c r="L105" i="3"/>
  <c r="J105" i="3"/>
  <c r="H105" i="3"/>
  <c r="N104" i="3"/>
  <c r="L104" i="3"/>
  <c r="J104" i="3"/>
  <c r="H104" i="3"/>
  <c r="W101" i="3"/>
  <c r="E101" i="3"/>
  <c r="N101" i="3"/>
  <c r="L101" i="3"/>
  <c r="J101" i="3"/>
  <c r="I101" i="3"/>
  <c r="H101" i="3"/>
  <c r="N100" i="3"/>
  <c r="L100" i="3"/>
  <c r="J100" i="3"/>
  <c r="H100" i="3"/>
  <c r="N99" i="3"/>
  <c r="L99" i="3"/>
  <c r="J99" i="3"/>
  <c r="I99" i="3"/>
  <c r="N98" i="3"/>
  <c r="L98" i="3"/>
  <c r="J98" i="3"/>
  <c r="I98" i="3"/>
  <c r="N97" i="3"/>
  <c r="L97" i="3"/>
  <c r="J97" i="3"/>
  <c r="I97" i="3"/>
  <c r="N96" i="3"/>
  <c r="L96" i="3"/>
  <c r="J96" i="3"/>
  <c r="I96" i="3"/>
  <c r="N95" i="3"/>
  <c r="L95" i="3"/>
  <c r="J95" i="3"/>
  <c r="I95" i="3"/>
  <c r="N94" i="3"/>
  <c r="L94" i="3"/>
  <c r="J94" i="3"/>
  <c r="I94" i="3"/>
  <c r="N93" i="3"/>
  <c r="L93" i="3"/>
  <c r="J93" i="3"/>
  <c r="I93" i="3"/>
  <c r="N92" i="3"/>
  <c r="L92" i="3"/>
  <c r="J92" i="3"/>
  <c r="I92" i="3"/>
  <c r="N91" i="3"/>
  <c r="L91" i="3"/>
  <c r="J91" i="3"/>
  <c r="I91" i="3"/>
  <c r="N90" i="3"/>
  <c r="L90" i="3"/>
  <c r="J90" i="3"/>
  <c r="I90" i="3"/>
  <c r="N89" i="3"/>
  <c r="L89" i="3"/>
  <c r="J89" i="3"/>
  <c r="I89" i="3"/>
  <c r="N88" i="3"/>
  <c r="L88" i="3"/>
  <c r="J88" i="3"/>
  <c r="I88" i="3"/>
  <c r="N87" i="3"/>
  <c r="L87" i="3"/>
  <c r="J87" i="3"/>
  <c r="I87" i="3"/>
  <c r="N86" i="3"/>
  <c r="L86" i="3"/>
  <c r="J86" i="3"/>
  <c r="I86" i="3"/>
  <c r="N85" i="3"/>
  <c r="L85" i="3"/>
  <c r="J85" i="3"/>
  <c r="I85" i="3"/>
  <c r="N84" i="3"/>
  <c r="L84" i="3"/>
  <c r="J84" i="3"/>
  <c r="I84" i="3"/>
  <c r="N83" i="3"/>
  <c r="L83" i="3"/>
  <c r="J83" i="3"/>
  <c r="I83" i="3"/>
  <c r="N82" i="3"/>
  <c r="L82" i="3"/>
  <c r="J82" i="3"/>
  <c r="I82" i="3"/>
  <c r="N81" i="3"/>
  <c r="L81" i="3"/>
  <c r="J81" i="3"/>
  <c r="I81" i="3"/>
  <c r="N80" i="3"/>
  <c r="L80" i="3"/>
  <c r="J80" i="3"/>
  <c r="H80" i="3"/>
  <c r="N79" i="3"/>
  <c r="L79" i="3"/>
  <c r="J79" i="3"/>
  <c r="H79" i="3"/>
  <c r="N78" i="3"/>
  <c r="L78" i="3"/>
  <c r="J78" i="3"/>
  <c r="H78" i="3"/>
  <c r="N77" i="3"/>
  <c r="L77" i="3"/>
  <c r="J77" i="3"/>
  <c r="H77" i="3"/>
  <c r="N76" i="3"/>
  <c r="L76" i="3"/>
  <c r="J76" i="3"/>
  <c r="H76" i="3"/>
  <c r="N75" i="3"/>
  <c r="L75" i="3"/>
  <c r="J75" i="3"/>
  <c r="H75" i="3"/>
  <c r="N74" i="3"/>
  <c r="L74" i="3"/>
  <c r="J74" i="3"/>
  <c r="H74" i="3"/>
  <c r="N73" i="3"/>
  <c r="L73" i="3"/>
  <c r="J73" i="3"/>
  <c r="H73" i="3"/>
  <c r="N72" i="3"/>
  <c r="L72" i="3"/>
  <c r="J72" i="3"/>
  <c r="H72" i="3"/>
  <c r="N71" i="3"/>
  <c r="L71" i="3"/>
  <c r="J71" i="3"/>
  <c r="H71" i="3"/>
  <c r="N70" i="3"/>
  <c r="L70" i="3"/>
  <c r="J70" i="3"/>
  <c r="H70" i="3"/>
  <c r="N69" i="3"/>
  <c r="L69" i="3"/>
  <c r="J69" i="3"/>
  <c r="H69" i="3"/>
  <c r="W66" i="3"/>
  <c r="E66" i="3"/>
  <c r="N66" i="3"/>
  <c r="L66" i="3"/>
  <c r="J66" i="3"/>
  <c r="I66" i="3"/>
  <c r="H66" i="3"/>
  <c r="N65" i="3"/>
  <c r="L65" i="3"/>
  <c r="J65" i="3"/>
  <c r="H65" i="3"/>
  <c r="N64" i="3"/>
  <c r="L64" i="3"/>
  <c r="J64" i="3"/>
  <c r="H64" i="3"/>
  <c r="N63" i="3"/>
  <c r="L63" i="3"/>
  <c r="J63" i="3"/>
  <c r="H63" i="3"/>
  <c r="W60" i="3"/>
  <c r="E60" i="3"/>
  <c r="N60" i="3"/>
  <c r="L60" i="3"/>
  <c r="J60" i="3"/>
  <c r="I60" i="3"/>
  <c r="H60" i="3"/>
  <c r="N59" i="3"/>
  <c r="L59" i="3"/>
  <c r="J59" i="3"/>
  <c r="H59" i="3"/>
  <c r="N58" i="3"/>
  <c r="L58" i="3"/>
  <c r="J58" i="3"/>
  <c r="H58" i="3"/>
  <c r="N57" i="3"/>
  <c r="L57" i="3"/>
  <c r="J57" i="3"/>
  <c r="H57" i="3"/>
  <c r="N56" i="3"/>
  <c r="L56" i="3"/>
  <c r="J56" i="3"/>
  <c r="I56" i="3"/>
  <c r="N55" i="3"/>
  <c r="L55" i="3"/>
  <c r="J55" i="3"/>
  <c r="H55" i="3"/>
  <c r="N54" i="3"/>
  <c r="L54" i="3"/>
  <c r="J54" i="3"/>
  <c r="I54" i="3"/>
  <c r="N53" i="3"/>
  <c r="L53" i="3"/>
  <c r="J53" i="3"/>
  <c r="I53" i="3"/>
  <c r="N52" i="3"/>
  <c r="L52" i="3"/>
  <c r="J52" i="3"/>
  <c r="I52" i="3"/>
  <c r="N51" i="3"/>
  <c r="L51" i="3"/>
  <c r="J51" i="3"/>
  <c r="H51" i="3"/>
  <c r="W48" i="3"/>
  <c r="E48" i="3"/>
  <c r="N48" i="3"/>
  <c r="L48" i="3"/>
  <c r="J48" i="3"/>
  <c r="I48" i="3"/>
  <c r="H48" i="3"/>
  <c r="N47" i="3"/>
  <c r="L47" i="3"/>
  <c r="J47" i="3"/>
  <c r="I47" i="3"/>
  <c r="N46" i="3"/>
  <c r="L46" i="3"/>
  <c r="J46" i="3"/>
  <c r="H46" i="3"/>
  <c r="N45" i="3"/>
  <c r="L45" i="3"/>
  <c r="J45" i="3"/>
  <c r="H45" i="3"/>
  <c r="N44" i="3"/>
  <c r="L44" i="3"/>
  <c r="J44" i="3"/>
  <c r="H44" i="3"/>
  <c r="N43" i="3"/>
  <c r="L43" i="3"/>
  <c r="J43" i="3"/>
  <c r="H43" i="3"/>
  <c r="N42" i="3"/>
  <c r="L42" i="3"/>
  <c r="J42" i="3"/>
  <c r="H42" i="3"/>
  <c r="N41" i="3"/>
  <c r="L41" i="3"/>
  <c r="J41" i="3"/>
  <c r="H41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I15" i="3"/>
  <c r="N14" i="3"/>
  <c r="L14" i="3"/>
  <c r="J14" i="3"/>
  <c r="H14" i="3"/>
  <c r="D8" i="3"/>
  <c r="J144" i="3" l="1"/>
  <c r="E144" i="3" s="1"/>
  <c r="J146" i="3"/>
  <c r="J148" i="3" l="1"/>
  <c r="E148" i="3" s="1"/>
  <c r="E146" i="3"/>
</calcChain>
</file>

<file path=xl/sharedStrings.xml><?xml version="1.0" encoding="utf-8"?>
<sst xmlns="http://schemas.openxmlformats.org/spreadsheetml/2006/main" count="1406" uniqueCount="456">
  <si>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</si>
  <si>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</si>
  <si>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</si>
  <si>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</si>
  <si>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</si>
  <si>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</si>
  <si>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</si>
  <si>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</si>
  <si>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</si>
  <si>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</si>
  <si>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</si>
  <si>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</si>
  <si>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</si>
  <si>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</si>
  <si>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</si>
  <si>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</si>
  <si>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</si>
  <si>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</si>
  <si>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</si>
  <si>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</si>
  <si>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</si>
  <si>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</si>
  <si>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</si>
  <si>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</si>
  <si>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</si>
  <si>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</si>
  <si>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</si>
  <si>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</si>
  <si>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</si>
  <si>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</si>
  <si>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</si>
  <si>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</si>
  <si>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</si>
  <si>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</si>
  <si>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</si>
  <si>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</si>
  <si>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</si>
  <si>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</si>
  <si>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</si>
  <si>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</si>
  <si>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</si>
  <si>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</si>
  <si>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</si>
  <si>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</si>
  <si>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</si>
  <si>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</si>
  <si>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</si>
  <si>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</si>
  <si>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</si>
  <si>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</si>
  <si>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</si>
  <si>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</si>
  <si>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</si>
  <si>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</si>
  <si>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</si>
  <si>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</si>
  <si>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</si>
  <si>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</si>
  <si>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</si>
  <si>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</si>
  <si>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</si>
  <si>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</si>
  <si>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</si>
  <si>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 xml:space="preserve">Odberateľ: Mesto Púchov </t>
  </si>
  <si>
    <t xml:space="preserve">Spracoval: Jozef Kvaššay                           </t>
  </si>
  <si>
    <t xml:space="preserve">Projektant: PROJART, spol.s.r.o., Pov. Bystrica </t>
  </si>
  <si>
    <t xml:space="preserve">JKSO : </t>
  </si>
  <si>
    <t>Dátum: 01.10.2021</t>
  </si>
  <si>
    <t>Stavba : Rekonštrukcia cesty Komen. a úprava krajnice a odvodnením</t>
  </si>
  <si>
    <t>Objekt : Spev.plocha, odvod.kryt</t>
  </si>
  <si>
    <t>PROJART, s.r.o. POVAŽSKÁ BYSTRICA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</si>
  <si>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</si>
  <si>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</si>
  <si>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</si>
  <si>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</si>
  <si>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</si>
  <si>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</si>
  <si>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</si>
  <si>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110011020</t>
  </si>
  <si>
    <t>Vytýčenie trasy podzem.káblov</t>
  </si>
  <si>
    <t>km</t>
  </si>
  <si>
    <t xml:space="preserve">                    </t>
  </si>
  <si>
    <t>11001-1020</t>
  </si>
  <si>
    <t>45.11.21</t>
  </si>
  <si>
    <t>EK</t>
  </si>
  <si>
    <t>S</t>
  </si>
  <si>
    <t>MAT</t>
  </si>
  <si>
    <t>592451860</t>
  </si>
  <si>
    <t>Dlažba betónová zámková hr.100mm</t>
  </si>
  <si>
    <t>m2</t>
  </si>
  <si>
    <t>26.61.11</t>
  </si>
  <si>
    <t>EZ</t>
  </si>
  <si>
    <t>272</t>
  </si>
  <si>
    <t>113106600</t>
  </si>
  <si>
    <t>Rozobratie zámkovej dlažby vrátane uloženia na paletu</t>
  </si>
  <si>
    <t>11310-6600</t>
  </si>
  <si>
    <t>45.11.11</t>
  </si>
  <si>
    <t>221</t>
  </si>
  <si>
    <t>113107112</t>
  </si>
  <si>
    <t>Odstránenie podkladov alebo krytov z kameniva ťaž. hr. 100-200 mm, do 200 m2</t>
  </si>
  <si>
    <t>11310-7112</t>
  </si>
  <si>
    <t>113107130</t>
  </si>
  <si>
    <t>Odstránenie podkladov alebo krytov z betónu prost. hr. do 100 mm, do 200 m2</t>
  </si>
  <si>
    <t>11310-7130</t>
  </si>
  <si>
    <t>113107142</t>
  </si>
  <si>
    <t>Odstránenie podkladov alebo krytov živičných hr. 50-100 mm, do 200 m2</t>
  </si>
  <si>
    <t>11310-7142</t>
  </si>
  <si>
    <t>113151615</t>
  </si>
  <si>
    <t>Frézovanie bet. krytu hr. nad 50 mm, š. nad 750 m alebo nad 500m2</t>
  </si>
  <si>
    <t>11315-1615</t>
  </si>
  <si>
    <t>113201211</t>
  </si>
  <si>
    <t>Vytrhanie obrubníkov cestných betónových</t>
  </si>
  <si>
    <t>m</t>
  </si>
  <si>
    <t>11320-1211</t>
  </si>
  <si>
    <t>119001422</t>
  </si>
  <si>
    <t>Dočasné zaistenie káblov do 6 káblov</t>
  </si>
  <si>
    <t>11900-1422</t>
  </si>
  <si>
    <t>001</t>
  </si>
  <si>
    <t>120001101</t>
  </si>
  <si>
    <t>Príplatok za sťaženú vykopávku v blízkosti podzem. vedenia</t>
  </si>
  <si>
    <t>m3</t>
  </si>
  <si>
    <t>12000-1101</t>
  </si>
  <si>
    <t>122101101</t>
  </si>
  <si>
    <t>Odkopávky a prekopávky nezapaž. v horn. tr. 1-2 do 100 m3 - ohumusovanie</t>
  </si>
  <si>
    <t>12210-1101</t>
  </si>
  <si>
    <t>122202202</t>
  </si>
  <si>
    <t>Odkopávky pre cesty v horn. tr. 3 nad 100 do 1 000 m3</t>
  </si>
  <si>
    <t>12220-2202</t>
  </si>
  <si>
    <t>45.11.24</t>
  </si>
  <si>
    <t>122202209</t>
  </si>
  <si>
    <t>Príplatok za lepivosť horn. tr. 3 pre cesty</t>
  </si>
  <si>
    <t>12220-2209</t>
  </si>
  <si>
    <t>130901121</t>
  </si>
  <si>
    <t>Búranie konštrukcií v hĺbených výkopoch muriva betónového</t>
  </si>
  <si>
    <t>13090-1121</t>
  </si>
  <si>
    <t>132201101</t>
  </si>
  <si>
    <t>Hĺbenie rýh šírka do 60 cm v horn. tr. 3 do 100 m3</t>
  </si>
  <si>
    <t>13220-1101</t>
  </si>
  <si>
    <t>132201109</t>
  </si>
  <si>
    <t>Príplatok za lepivosť horniny tr. 3 v rýhach š. do 60 cm</t>
  </si>
  <si>
    <t>13220-1109</t>
  </si>
  <si>
    <t>133201101</t>
  </si>
  <si>
    <t>Hĺbenie šachiet v horn. tr. 3 do 100 m3</t>
  </si>
  <si>
    <t>13320-1101</t>
  </si>
  <si>
    <t>133201109</t>
  </si>
  <si>
    <t>Príplatok za lepivosť horniny tr.3</t>
  </si>
  <si>
    <t>13320-1109</t>
  </si>
  <si>
    <t>161101101</t>
  </si>
  <si>
    <t>Zvislé premiestnenie výkopu horn. tr. 1-4 nad 1 m do 2,5 m</t>
  </si>
  <si>
    <t>16110-1101</t>
  </si>
  <si>
    <t>162601102</t>
  </si>
  <si>
    <t>Vodorovné premiestnenie výkopu do 5000 m horn. tr. 1-4</t>
  </si>
  <si>
    <t>16260-1102</t>
  </si>
  <si>
    <t>162701109</t>
  </si>
  <si>
    <t>Príplatok za každých ďalších 1000 m nad 10000 m horn. tr. 1-4</t>
  </si>
  <si>
    <t>16270-1109</t>
  </si>
  <si>
    <t>167101101</t>
  </si>
  <si>
    <t>Ílové lôžko</t>
  </si>
  <si>
    <t>16710-1101</t>
  </si>
  <si>
    <t>167101102</t>
  </si>
  <si>
    <t>Nakladanie výkopku nad 100 m3 v horn. tr. 1-4</t>
  </si>
  <si>
    <t>16710-1102</t>
  </si>
  <si>
    <t>171101141</t>
  </si>
  <si>
    <t>Násypy zhut. z akýchkol. hornín do 0,75 m3 na 1 m2 pre cesty, železn.</t>
  </si>
  <si>
    <t>17110-1141</t>
  </si>
  <si>
    <t>171201201</t>
  </si>
  <si>
    <t>Uloženie sypaniny na skládku</t>
  </si>
  <si>
    <t>17120-1201</t>
  </si>
  <si>
    <t>253</t>
  </si>
  <si>
    <t>171204112</t>
  </si>
  <si>
    <t>Uloženie sypaniny do násypu</t>
  </si>
  <si>
    <t>17120-4112</t>
  </si>
  <si>
    <t>45.21.22</t>
  </si>
  <si>
    <t>174101001</t>
  </si>
  <si>
    <t>Zásyp zhutnený jám, šachiet, rýh, zárezov alebo okolo objektov do 100 m3</t>
  </si>
  <si>
    <t>17410-1001</t>
  </si>
  <si>
    <t>231</t>
  </si>
  <si>
    <t>180401213</t>
  </si>
  <si>
    <t>Založenie lúčneho trávnika výsevom vo svahu 1:2-1:1</t>
  </si>
  <si>
    <t>18040-1213</t>
  </si>
  <si>
    <t>181101102</t>
  </si>
  <si>
    <t>Úprava pláne v zárezoch v horn. tr. 1-4 so zhutnením</t>
  </si>
  <si>
    <t>18110-1102</t>
  </si>
  <si>
    <t>181301111</t>
  </si>
  <si>
    <t>Rozprestretie ornice, sklon do 1:5 nad 500 m2 hr. do 10 cm</t>
  </si>
  <si>
    <t>18130-1111</t>
  </si>
  <si>
    <t>182102111</t>
  </si>
  <si>
    <t>Svahovanie v zárezoch</t>
  </si>
  <si>
    <t>18210-2111</t>
  </si>
  <si>
    <t>183405211</t>
  </si>
  <si>
    <t>Zasiatie trávnika hydroosevom na ornicu</t>
  </si>
  <si>
    <t>18340-5211</t>
  </si>
  <si>
    <t>183405291</t>
  </si>
  <si>
    <t>Príplatok za mulčovanie súčasne s osevom</t>
  </si>
  <si>
    <t>18340-5291</t>
  </si>
  <si>
    <t>005724600</t>
  </si>
  <si>
    <t>Zmes trávna tieňová technická</t>
  </si>
  <si>
    <t>kg</t>
  </si>
  <si>
    <t>01.11.92</t>
  </si>
  <si>
    <t xml:space="preserve">1 - ZEMNE PRÁCE  spolu: </t>
  </si>
  <si>
    <t>2 - ZÁKLADY</t>
  </si>
  <si>
    <t>002</t>
  </si>
  <si>
    <t>211971110</t>
  </si>
  <si>
    <t>Zhotovenie opláštenia drenáže z geotextílie</t>
  </si>
  <si>
    <t>21197-1110</t>
  </si>
  <si>
    <t>45.25.21</t>
  </si>
  <si>
    <t>286112240</t>
  </si>
  <si>
    <t>Rúrka PVC drenážna flexibilná d 125 mm</t>
  </si>
  <si>
    <t xml:space="preserve">  .  .  </t>
  </si>
  <si>
    <t>673521500</t>
  </si>
  <si>
    <t>Geotextília filtračná F 130 250g/m2</t>
  </si>
  <si>
    <t>17.20.10</t>
  </si>
  <si>
    <t>693106802</t>
  </si>
  <si>
    <t>Geomreža napr.GLASGRID 90 R tuhá jednoosá z polyetylénu š.1m dĺ.50m</t>
  </si>
  <si>
    <t>211971121</t>
  </si>
  <si>
    <t>Položenie záhr.textílie</t>
  </si>
  <si>
    <t>21197-1121</t>
  </si>
  <si>
    <t>693660130</t>
  </si>
  <si>
    <t>Záhradná textília</t>
  </si>
  <si>
    <t>211971122</t>
  </si>
  <si>
    <t>Položenie geomreže</t>
  </si>
  <si>
    <t>21197-1122</t>
  </si>
  <si>
    <t>212752113</t>
  </si>
  <si>
    <t>Trativody z drenážnych rúrok DN do 160 so štrkopieskovým lôžkom a obsypom</t>
  </si>
  <si>
    <t>21275-2113</t>
  </si>
  <si>
    <t>215901101</t>
  </si>
  <si>
    <t>Zhutnenie podložia z hor. súdr. do 92%PS a nesúdr. Id do 0,8</t>
  </si>
  <si>
    <t>21590-1101</t>
  </si>
  <si>
    <t xml:space="preserve">2 - ZÁKLADY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</si>
  <si>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</si>
  <si>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</si>
  <si>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</si>
  <si>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</si>
  <si>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</si>
  <si>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>254</t>
  </si>
  <si>
    <t>451575111</t>
  </si>
  <si>
    <t>Podkladná vrstva hr. do 250 mm zo štrkopiesku - vsak</t>
  </si>
  <si>
    <t>45157-5111</t>
  </si>
  <si>
    <t>211</t>
  </si>
  <si>
    <t>462511111</t>
  </si>
  <si>
    <t>Zásypy z lomového kameňa, zhotovenie s dodaním kameňa</t>
  </si>
  <si>
    <t>46251-1111</t>
  </si>
  <si>
    <t>45.21.21</t>
  </si>
  <si>
    <t xml:space="preserve">4 - VODOROVNÉ KONŠTRUKCIE  spolu: </t>
  </si>
  <si>
    <t>5 - KOMUNIKÁCIE</t>
  </si>
  <si>
    <t>564231111</t>
  </si>
  <si>
    <t>Zásyp zatrav.bet.tvárnic vymývaným štrkom 8/22 hr. 100 mm</t>
  </si>
  <si>
    <t>56423-1111</t>
  </si>
  <si>
    <t>45.23.11</t>
  </si>
  <si>
    <t>564742111</t>
  </si>
  <si>
    <t>Podklad zo štrkodrviny 0/32 hr. 120 mm</t>
  </si>
  <si>
    <t>56474-2111</t>
  </si>
  <si>
    <t>564751111</t>
  </si>
  <si>
    <t>Podklad zo štrkodrviny 0/32 mm hr. 150 mm</t>
  </si>
  <si>
    <t>56475-1111</t>
  </si>
  <si>
    <t>564782111</t>
  </si>
  <si>
    <t>Podklad zo štrkodrviny 0/32 hr. 300 mm</t>
  </si>
  <si>
    <t>56478-2111</t>
  </si>
  <si>
    <t>564791111</t>
  </si>
  <si>
    <t>Zásyp drenáže štrkodrvou frakcia 32-63 mm</t>
  </si>
  <si>
    <t>56479-1111</t>
  </si>
  <si>
    <t>564801111</t>
  </si>
  <si>
    <t>Podklad zo štrkodrte hr. 30 mm</t>
  </si>
  <si>
    <t>56480-1111</t>
  </si>
  <si>
    <t>564811112</t>
  </si>
  <si>
    <t>Podklad zo štrkodrte hr. 60 mm</t>
  </si>
  <si>
    <t>56481-1112</t>
  </si>
  <si>
    <t>567121122</t>
  </si>
  <si>
    <t>Cementová stabilizácia  CBGM  C5/6 hr. 120 mm</t>
  </si>
  <si>
    <t>56712-1122</t>
  </si>
  <si>
    <t>573231111</t>
  </si>
  <si>
    <t>Postrek živičný spojovací z cestnej emulzie 0,5 kg/m2</t>
  </si>
  <si>
    <t>57323-1111</t>
  </si>
  <si>
    <t>45.23.12</t>
  </si>
  <si>
    <t>577144121</t>
  </si>
  <si>
    <t>Asfaltový betón AC 11 (ABS I) hr. 50 mm, š. nad 3 m</t>
  </si>
  <si>
    <t>57714-4121</t>
  </si>
  <si>
    <t>577155221</t>
  </si>
  <si>
    <t>Asfaltový betón AC 122 P,I ložný hr. 60 mm, š. nad 3 m</t>
  </si>
  <si>
    <t>57715-5221</t>
  </si>
  <si>
    <t>596212113</t>
  </si>
  <si>
    <t>Kladenie dlažby komunik. pre chodcov klubové betónové hr. 100 mm 100-300 m2</t>
  </si>
  <si>
    <t>59621-2113</t>
  </si>
  <si>
    <t>5927A1311</t>
  </si>
  <si>
    <t>Žľab pre vysokú záťaž BGZ-S SV G NW 150, č.1, s liatinovou hranou, s 0,5 % spádom</t>
  </si>
  <si>
    <t>kus</t>
  </si>
  <si>
    <t xml:space="preserve">16610               </t>
  </si>
  <si>
    <t>5927A1312</t>
  </si>
  <si>
    <t>Žľab pre vysokú záťaž BGZ-S SV G NW 150, č.2, s liatinovou hranou, s 0,5 % spádom</t>
  </si>
  <si>
    <t xml:space="preserve">16611               </t>
  </si>
  <si>
    <t>5927A1313</t>
  </si>
  <si>
    <t>Žľab pre vysokú záťaž BGZ-S SV G NW 150, č.3, s liatinovou hranou, s 0,5 % spádom</t>
  </si>
  <si>
    <t xml:space="preserve">16612               </t>
  </si>
  <si>
    <t>5927A1314</t>
  </si>
  <si>
    <t>Žľab pre vysokú záťaž BGZ-S SV G NW 150, č.4, s liatinovou hranou, s 0,5 % spádom</t>
  </si>
  <si>
    <t xml:space="preserve">16613               </t>
  </si>
  <si>
    <t>5927A1315</t>
  </si>
  <si>
    <t>Žľab pre vysokú záťaž BGZ-S SV G NW 150, č.5, s liatinovou hranou, s 0,5 % spádom</t>
  </si>
  <si>
    <t xml:space="preserve">16614               </t>
  </si>
  <si>
    <t>5927A1316</t>
  </si>
  <si>
    <t>Žľab pre vysokú záťaž BGZ-S SV G NW 150, č.6, s liatinovou hranou, s 0,5 % spádom</t>
  </si>
  <si>
    <t xml:space="preserve">16615               </t>
  </si>
  <si>
    <t>5927A1317</t>
  </si>
  <si>
    <t>Žľab pre vysokú záťaž BGZ-S SV G NW 150, č.7, s liatinovou hranou, s 0,5 % spádom</t>
  </si>
  <si>
    <t xml:space="preserve">16616               </t>
  </si>
  <si>
    <t>5927A1318</t>
  </si>
  <si>
    <t>Žľab pre vysokú záťaž BGZ-S SV G NW 150, č.8, s liatinovou hranou, s 0,5 % spádom</t>
  </si>
  <si>
    <t xml:space="preserve">16617               </t>
  </si>
  <si>
    <t>5927A1455</t>
  </si>
  <si>
    <t>Líniový vtok  BGZ-S SV G NW 300, vrchný diel</t>
  </si>
  <si>
    <t>5927A1457</t>
  </si>
  <si>
    <t>Kôš kalový NW 300 sklolaminát biely</t>
  </si>
  <si>
    <t>5927A1458</t>
  </si>
  <si>
    <t>Stena čelná, koncová NW 300, pozinkovaná (BGZ-S SV)</t>
  </si>
  <si>
    <t>5927A1476</t>
  </si>
  <si>
    <t>Matica špeciálna</t>
  </si>
  <si>
    <t>5927A1477</t>
  </si>
  <si>
    <t>Skrutka čierne pozinkovaná 10x35</t>
  </si>
  <si>
    <t>5927A3308</t>
  </si>
  <si>
    <t>Rošt liatinový NW 150, 500/192/40, SW 18/145, tr. D 400 kN (BG)</t>
  </si>
  <si>
    <t>28.75.27</t>
  </si>
  <si>
    <t xml:space="preserve">10101               </t>
  </si>
  <si>
    <t>5927A6104</t>
  </si>
  <si>
    <t>Skrutka č. zn.10x35</t>
  </si>
  <si>
    <t xml:space="preserve">32036               </t>
  </si>
  <si>
    <t>5927A6152</t>
  </si>
  <si>
    <t>Matica BGZ-S,M 12, DIN 934, pozinkovaná</t>
  </si>
  <si>
    <t>5927A6153</t>
  </si>
  <si>
    <t>Podložka BGZ -S,M 12, DIN 134, pozinkovaná</t>
  </si>
  <si>
    <t>5927A6154</t>
  </si>
  <si>
    <t>Čiapočka BGZ-S PVC, pre maticu M12</t>
  </si>
  <si>
    <t>5927A8949</t>
  </si>
  <si>
    <t>Stena čelná, SW NW 100/, pozinkovaná.</t>
  </si>
  <si>
    <t>598622150</t>
  </si>
  <si>
    <t>Montáž uzavretého žľabu BG, BGU-Z, BGZ-S, SV 150 do lôžka z betónu prostého tr.C 25/30</t>
  </si>
  <si>
    <t>59862-2150</t>
  </si>
  <si>
    <t xml:space="preserve">5 - KOMUNIKÁCIE  spolu: </t>
  </si>
  <si>
    <t>8 - RÚROVÉ VEDENIA</t>
  </si>
  <si>
    <t>871313121</t>
  </si>
  <si>
    <t>Montáž potrubia z kanalizačných rúr z PVC v otvorenom výkope do 20% DN 150, tesnenie gum. krúžkami</t>
  </si>
  <si>
    <t>87131-3121</t>
  </si>
  <si>
    <t>877353121</t>
  </si>
  <si>
    <t>Montáž tvaroviek odbočných na potrubie z kanalizačných rúr z PVC v otvorenom výkope DN 160</t>
  </si>
  <si>
    <t>87735-3121</t>
  </si>
  <si>
    <t>2865A0453</t>
  </si>
  <si>
    <t>Presuvka kanalizačná PVC d 160 -4382</t>
  </si>
  <si>
    <t>25.21.22</t>
  </si>
  <si>
    <t xml:space="preserve">3001706             </t>
  </si>
  <si>
    <t>877353122</t>
  </si>
  <si>
    <t>Montáž presuviek na potrubie z kanalizačných rúr z PVC v otvorenom výkope DN 160</t>
  </si>
  <si>
    <t>87735-3122</t>
  </si>
  <si>
    <t>877353123</t>
  </si>
  <si>
    <t>Montáž tvaroviek jednoosových na potrubie z kanalizačných rúr z PVC v otvorenom výkope DN 160</t>
  </si>
  <si>
    <t>87735-3123</t>
  </si>
  <si>
    <t>2865A0301</t>
  </si>
  <si>
    <t>Rúra kanalizačná hladká PVC d 160x4,7x1000  SP 342100</t>
  </si>
  <si>
    <t xml:space="preserve">3057452             </t>
  </si>
  <si>
    <t>2865A0302</t>
  </si>
  <si>
    <t>Rúra kanalizačná hladká PVC d 160x4,7x2000  SP342200</t>
  </si>
  <si>
    <t xml:space="preserve">3057459             </t>
  </si>
  <si>
    <t>894414111</t>
  </si>
  <si>
    <t>Osadenie vsakovací skruží</t>
  </si>
  <si>
    <t>89441-4111</t>
  </si>
  <si>
    <t>552434441</t>
  </si>
  <si>
    <t>Poklop vstupný šachtový D600 B 125KN vsak</t>
  </si>
  <si>
    <t>28.75.11</t>
  </si>
  <si>
    <t xml:space="preserve">4014842             </t>
  </si>
  <si>
    <t>592241620</t>
  </si>
  <si>
    <t>Skruž TBH 100/12-SP 100x100x12 vsak</t>
  </si>
  <si>
    <t>592243930</t>
  </si>
  <si>
    <t>Prstenec vyrovnávací  100x62,5x12 vsak</t>
  </si>
  <si>
    <t>895941111</t>
  </si>
  <si>
    <t>Zhotovenie líniového vtoku z betónových dielcov typ BZG-S150</t>
  </si>
  <si>
    <t>89594-1111</t>
  </si>
  <si>
    <t>899331111</t>
  </si>
  <si>
    <t>Výšková úprava poklopov do 200 mm zvýšením poklopu</t>
  </si>
  <si>
    <t>89933-1111</t>
  </si>
  <si>
    <t>899332111</t>
  </si>
  <si>
    <t>Výšková úprava kan.poklopov do 200 mm znížením poklopu</t>
  </si>
  <si>
    <t>89933-2111</t>
  </si>
  <si>
    <t xml:space="preserve">8 - RÚROVÉ VEDENIA  spolu: </t>
  </si>
  <si>
    <t>9 - OSTATNÉ KONŠTRUKCIE A PRÁCE</t>
  </si>
  <si>
    <t>404420106</t>
  </si>
  <si>
    <t>Značka dopravná  602 deti - na vozovke</t>
  </si>
  <si>
    <t>31.50.24</t>
  </si>
  <si>
    <t xml:space="preserve">   </t>
  </si>
  <si>
    <t>9140011121</t>
  </si>
  <si>
    <t>Dočasné dopravné značenie</t>
  </si>
  <si>
    <t>komp.</t>
  </si>
  <si>
    <t>915711111</t>
  </si>
  <si>
    <t>Vodorovné značenie krytov striek. farbou, deliace čiary š. 120 mm - čiara prerušovaná</t>
  </si>
  <si>
    <t>91571-1111</t>
  </si>
  <si>
    <t>45.23.15</t>
  </si>
  <si>
    <t>915721111</t>
  </si>
  <si>
    <t>Vodorovné značenie krytov striek. farbou, čiary, zebry, šípky, nápisy a pod.</t>
  </si>
  <si>
    <t>91572-1111</t>
  </si>
  <si>
    <t>915791111</t>
  </si>
  <si>
    <t>Predznač. pre vodor. značenie z náter. hmôt, deliace čiary, vodiace pásiky -610</t>
  </si>
  <si>
    <t>91579-1111</t>
  </si>
  <si>
    <t>915791112</t>
  </si>
  <si>
    <t>Predznač. pre vodor. znač. z náter. hmôt, stopčiary, zebry, tiene, šípky, nápisy, prechody</t>
  </si>
  <si>
    <t>91579-1112</t>
  </si>
  <si>
    <t>916561111</t>
  </si>
  <si>
    <t>Osadenie záhon. obrubníka betón. do lôžka z betónu tr. C 12/15 s bočnou oporou</t>
  </si>
  <si>
    <t>91656-1111</t>
  </si>
  <si>
    <t>592172100</t>
  </si>
  <si>
    <t>Obrubník záhradný  100x5x25</t>
  </si>
  <si>
    <t>592174900</t>
  </si>
  <si>
    <t>Obrubník cestný 100/10/25 100x10x25</t>
  </si>
  <si>
    <t>917862111</t>
  </si>
  <si>
    <t>Osad. chodník. obrubníka betón. stojatého s oporou do lôžka z betónu tr. C 12/15</t>
  </si>
  <si>
    <t>91786-2111</t>
  </si>
  <si>
    <t>918101111</t>
  </si>
  <si>
    <t>Lôžko pod obrubníky, krajníky, obruby z betónu tr. C 12/15</t>
  </si>
  <si>
    <t>91810-1111</t>
  </si>
  <si>
    <t>919735113</t>
  </si>
  <si>
    <t>Rezanie stávajúceho živičného krytu alebo podkladu hr. 100-150 mm</t>
  </si>
  <si>
    <t>91973-5113</t>
  </si>
  <si>
    <t>919794441</t>
  </si>
  <si>
    <t>Úprava plôch okolo hydrantov, poklopov v živičných krytoch do 2 m2</t>
  </si>
  <si>
    <t>91979-4441</t>
  </si>
  <si>
    <t>935111112</t>
  </si>
  <si>
    <t>Osadenie zatrav.tvárnic</t>
  </si>
  <si>
    <t>93511-1112</t>
  </si>
  <si>
    <t>592282610</t>
  </si>
  <si>
    <t>Tvárnica zatrávňovacia TBX 4/824 59,6x39,6x10</t>
  </si>
  <si>
    <t>938909611</t>
  </si>
  <si>
    <t>Odstránenie uľahnutého nánosu z krajníc hr. do 100 mm</t>
  </si>
  <si>
    <t>93890-9611</t>
  </si>
  <si>
    <t>006</t>
  </si>
  <si>
    <t>979083116</t>
  </si>
  <si>
    <t>Vodorovné premiestnenie sute na skládku do 5000 m</t>
  </si>
  <si>
    <t>t</t>
  </si>
  <si>
    <t>97908-3116</t>
  </si>
  <si>
    <t>979083519</t>
  </si>
  <si>
    <t>Príplatok za ďalších 1000 m premiestnenia sute</t>
  </si>
  <si>
    <t>97908-3519</t>
  </si>
  <si>
    <t>321</t>
  </si>
  <si>
    <t>979086112</t>
  </si>
  <si>
    <t>Nakladanie alebo prekladanie sute a vybúraných hmôt</t>
  </si>
  <si>
    <t>97908-6112</t>
  </si>
  <si>
    <t>979131410</t>
  </si>
  <si>
    <t>Poplatok za ulož.a znešk.stav.sute na urč.sklád. -z demol.vozoviek "O"-ost.odpad</t>
  </si>
  <si>
    <t>97913-1410</t>
  </si>
  <si>
    <t>979131415</t>
  </si>
  <si>
    <t>Poplatok za uloženie vykopanej zeminy</t>
  </si>
  <si>
    <t>97913-1415</t>
  </si>
  <si>
    <t>998223011</t>
  </si>
  <si>
    <t>Presun hmôt pre pozemné komunikácie, kryt dláždený</t>
  </si>
  <si>
    <t>99822-3011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</si>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</sst>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6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8" fillId="0" borderId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60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a" xfId="0" builtinId="0"/>
    <cellStyle name="normálne_fakturuj99" xfId="28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8"/>
  <sheetViews>
    <sheetView showGridLines="0" tabSelected="1" workbookViewId="0">
      <pane xSplit="4" ySplit="10" topLeftCell="E128" activePane="bottomRight" state="frozen"/>
      <selection pane="topRight"/>
      <selection pane="bottomLeft"/>
      <selection pane="bottomRight" activeCell="E140" sqref="E140"/>
    </sheetView>
  </sheetViews>
  <sheetFormatPr defaultColWidth="9" defaultRowHeight="13.5"/>
  <cols>
    <col min="1" max="1" width="6.7109375" style="12" customWidth="1"/>
    <col min="2" max="2" width="3.7109375" style="13" customWidth="1"/>
    <col min="3" max="3" width="13" style="14" customWidth="1"/>
    <col min="4" max="4" width="45.7109375" style="15" customWidth="1"/>
    <col min="5" max="5" width="11.28515625" style="16" customWidth="1"/>
    <col min="6" max="6" width="5.85546875" style="17" customWidth="1"/>
    <col min="7" max="7" width="8.7109375" style="18" customWidth="1"/>
    <col min="8" max="10" width="9.7109375" style="18" customWidth="1"/>
    <col min="11" max="11" width="7.42578125" style="19" customWidth="1"/>
    <col min="12" max="12" width="8.28515625" style="19" customWidth="1"/>
    <col min="13" max="13" width="7.140625" style="16" customWidth="1"/>
    <col min="14" max="14" width="7" style="16" customWidth="1"/>
    <col min="15" max="15" width="3.5703125" style="17" customWidth="1"/>
    <col min="16" max="16" width="12.7109375" style="17" customWidth="1"/>
    <col min="17" max="19" width="11.28515625" style="16" customWidth="1"/>
    <col min="20" max="20" width="10.5703125" style="20" customWidth="1"/>
    <col min="21" max="21" width="10.28515625" style="20" customWidth="1"/>
    <col min="22" max="22" width="5.7109375" style="20" customWidth="1"/>
    <col min="23" max="23" width="9.140625" style="16" customWidth="1"/>
    <col min="24" max="25" width="11.85546875" style="21" customWidth="1"/>
    <col min="26" max="26" width="7.5703125" style="14" customWidth="1"/>
    <col min="27" max="27" width="12.7109375" style="14" customWidth="1"/>
    <col min="28" max="28" width="4.28515625" style="17" customWidth="1"/>
    <col min="29" max="30" width="2.7109375" style="17" customWidth="1"/>
    <col min="31" max="34" width="9.140625" style="22" customWidth="1"/>
    <col min="35" max="35" width="9.140625" style="4" customWidth="1"/>
    <col min="36" max="37" width="9.140625" style="4" hidden="1" customWidth="1"/>
    <col min="38" max="1024" width="9" style="23"/>
  </cols>
  <sheetData>
    <row r="1" spans="1:37" s="4" customFormat="1" ht="12.75" customHeight="1">
      <c r="A1" s="8" t="s">
        <v>63</v>
      </c>
      <c r="G1" s="5"/>
      <c r="I1" s="8" t="s">
        <v>64</v>
      </c>
      <c r="J1" s="5"/>
      <c r="K1" s="6"/>
      <c r="Q1" s="7"/>
      <c r="R1" s="7"/>
      <c r="S1" s="7"/>
      <c r="X1" s="21"/>
      <c r="Y1" s="21"/>
      <c r="Z1" s="39" t="s">
        <v>1</v>
      </c>
      <c r="AA1" s="39" t="s">
        <v>2</v>
      </c>
      <c r="AB1" s="1" t="s">
        <v>3</v>
      </c>
      <c r="AC1" s="1" t="s">
        <v>4</v>
      </c>
      <c r="AD1" s="1" t="s">
        <v>5</v>
      </c>
      <c r="AE1" s="40" t="s">
        <v>6</v>
      </c>
      <c r="AF1" s="41" t="s">
        <v>7</v>
      </c>
    </row>
    <row r="2" spans="1:37" s="4" customFormat="1" ht="12.75">
      <c r="A2" s="8" t="s">
        <v>65</v>
      </c>
      <c r="G2" s="5"/>
      <c r="H2" s="24"/>
      <c r="I2" s="8" t="s">
        <v>66</v>
      </c>
      <c r="J2" s="5"/>
      <c r="K2" s="6"/>
      <c r="Q2" s="7"/>
      <c r="R2" s="7"/>
      <c r="S2" s="7"/>
      <c r="X2" s="21"/>
      <c r="Y2" s="21"/>
      <c r="Z2" s="39" t="s">
        <v>8</v>
      </c>
      <c r="AA2" s="3" t="s">
        <v>9</v>
      </c>
      <c r="AB2" s="2" t="s">
        <v>10</v>
      </c>
      <c r="AC2" s="2"/>
      <c r="AD2" s="3"/>
      <c r="AE2" s="40">
        <v>1</v>
      </c>
      <c r="AF2" s="42">
        <v>123.5</v>
      </c>
    </row>
    <row r="3" spans="1:37" s="4" customFormat="1" ht="12.75">
      <c r="A3" s="8" t="s">
        <v>11</v>
      </c>
      <c r="G3" s="5"/>
      <c r="I3" s="8" t="s">
        <v>67</v>
      </c>
      <c r="J3" s="5"/>
      <c r="K3" s="6"/>
      <c r="Q3" s="7"/>
      <c r="R3" s="7"/>
      <c r="S3" s="7"/>
      <c r="X3" s="21"/>
      <c r="Y3" s="21"/>
      <c r="Z3" s="39" t="s">
        <v>12</v>
      </c>
      <c r="AA3" s="3" t="s">
        <v>13</v>
      </c>
      <c r="AB3" s="2" t="s">
        <v>10</v>
      </c>
      <c r="AC3" s="2" t="s">
        <v>14</v>
      </c>
      <c r="AD3" s="3" t="s">
        <v>15</v>
      </c>
      <c r="AE3" s="40">
        <v>2</v>
      </c>
      <c r="AF3" s="43">
        <v>123.46</v>
      </c>
    </row>
    <row r="4" spans="1:37" s="4" customFormat="1" ht="12.75">
      <c r="Q4" s="7"/>
      <c r="R4" s="7"/>
      <c r="S4" s="7"/>
      <c r="X4" s="21"/>
      <c r="Y4" s="21"/>
      <c r="Z4" s="39" t="s">
        <v>16</v>
      </c>
      <c r="AA4" s="3" t="s">
        <v>17</v>
      </c>
      <c r="AB4" s="2" t="s">
        <v>10</v>
      </c>
      <c r="AC4" s="2"/>
      <c r="AD4" s="3"/>
      <c r="AE4" s="40">
        <v>3</v>
      </c>
      <c r="AF4" s="44">
        <v>123.45699999999999</v>
      </c>
    </row>
    <row r="5" spans="1:37" s="4" customFormat="1" ht="12.75">
      <c r="A5" s="8" t="s">
        <v>68</v>
      </c>
      <c r="Q5" s="7"/>
      <c r="R5" s="7"/>
      <c r="S5" s="7"/>
      <c r="X5" s="21"/>
      <c r="Y5" s="21"/>
      <c r="Z5" s="39" t="s">
        <v>18</v>
      </c>
      <c r="AA5" s="3" t="s">
        <v>13</v>
      </c>
      <c r="AB5" s="2" t="s">
        <v>10</v>
      </c>
      <c r="AC5" s="2" t="s">
        <v>14</v>
      </c>
      <c r="AD5" s="3" t="s">
        <v>15</v>
      </c>
      <c r="AE5" s="40">
        <v>4</v>
      </c>
      <c r="AF5" s="45">
        <v>123.4567</v>
      </c>
    </row>
    <row r="6" spans="1:37" s="4" customFormat="1" ht="12.75">
      <c r="A6" s="8" t="s">
        <v>69</v>
      </c>
      <c r="Q6" s="7"/>
      <c r="R6" s="7"/>
      <c r="S6" s="7"/>
      <c r="X6" s="21"/>
      <c r="Y6" s="21"/>
      <c r="Z6" s="24"/>
      <c r="AA6" s="24"/>
      <c r="AE6" s="40" t="s">
        <v>19</v>
      </c>
      <c r="AF6" s="43">
        <v>123.46</v>
      </c>
    </row>
    <row r="7" spans="1:37" s="4" customFormat="1" ht="12.75">
      <c r="A7" s="8"/>
      <c r="Q7" s="7"/>
      <c r="R7" s="7"/>
      <c r="S7" s="7"/>
      <c r="X7" s="21"/>
      <c r="Y7" s="21"/>
      <c r="Z7" s="24"/>
      <c r="AA7" s="24"/>
    </row>
    <row r="8" spans="1:37" s="4" customFormat="1">
      <c r="A8" s="4" t="s">
        <v>70</v>
      </c>
      <c r="B8" s="25"/>
      <c r="C8" s="26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21"/>
      <c r="Y8" s="21"/>
      <c r="Z8" s="24"/>
      <c r="AA8" s="24"/>
      <c r="AE8" s="17"/>
      <c r="AF8" s="17"/>
      <c r="AG8" s="17"/>
      <c r="AH8" s="17"/>
    </row>
    <row r="9" spans="1:37">
      <c r="A9" s="10" t="s">
        <v>20</v>
      </c>
      <c r="B9" s="10" t="s">
        <v>21</v>
      </c>
      <c r="C9" s="10" t="s">
        <v>22</v>
      </c>
      <c r="D9" s="10" t="s">
        <v>23</v>
      </c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58" t="s">
        <v>30</v>
      </c>
      <c r="L9" s="58"/>
      <c r="M9" s="59" t="s">
        <v>31</v>
      </c>
      <c r="N9" s="59"/>
      <c r="O9" s="10" t="s">
        <v>0</v>
      </c>
      <c r="P9" s="28" t="s">
        <v>32</v>
      </c>
      <c r="Q9" s="10" t="s">
        <v>24</v>
      </c>
      <c r="R9" s="10" t="s">
        <v>24</v>
      </c>
      <c r="S9" s="28" t="s">
        <v>24</v>
      </c>
      <c r="T9" s="30" t="s">
        <v>33</v>
      </c>
      <c r="U9" s="31" t="s">
        <v>34</v>
      </c>
      <c r="V9" s="32" t="s">
        <v>35</v>
      </c>
      <c r="W9" s="10" t="s">
        <v>36</v>
      </c>
      <c r="X9" s="33" t="s">
        <v>22</v>
      </c>
      <c r="Y9" s="33" t="s">
        <v>22</v>
      </c>
      <c r="Z9" s="46" t="s">
        <v>37</v>
      </c>
      <c r="AA9" s="46" t="s">
        <v>38</v>
      </c>
      <c r="AB9" s="10" t="s">
        <v>35</v>
      </c>
      <c r="AC9" s="10" t="s">
        <v>39</v>
      </c>
      <c r="AD9" s="10" t="s">
        <v>40</v>
      </c>
      <c r="AE9" s="47" t="s">
        <v>41</v>
      </c>
      <c r="AF9" s="47" t="s">
        <v>42</v>
      </c>
      <c r="AG9" s="47" t="s">
        <v>24</v>
      </c>
      <c r="AH9" s="47" t="s">
        <v>43</v>
      </c>
      <c r="AJ9" s="4" t="s">
        <v>71</v>
      </c>
      <c r="AK9" s="4" t="s">
        <v>73</v>
      </c>
    </row>
    <row r="10" spans="1:37">
      <c r="A10" s="11" t="s">
        <v>44</v>
      </c>
      <c r="B10" s="11" t="s">
        <v>45</v>
      </c>
      <c r="C10" s="27"/>
      <c r="D10" s="11" t="s">
        <v>46</v>
      </c>
      <c r="E10" s="11" t="s">
        <v>47</v>
      </c>
      <c r="F10" s="11" t="s">
        <v>48</v>
      </c>
      <c r="G10" s="11" t="s">
        <v>49</v>
      </c>
      <c r="H10" s="11"/>
      <c r="I10" s="11" t="s">
        <v>50</v>
      </c>
      <c r="J10" s="11"/>
      <c r="K10" s="11" t="s">
        <v>26</v>
      </c>
      <c r="L10" s="11" t="s">
        <v>29</v>
      </c>
      <c r="M10" s="29" t="s">
        <v>26</v>
      </c>
      <c r="N10" s="11" t="s">
        <v>29</v>
      </c>
      <c r="O10" s="11" t="s">
        <v>51</v>
      </c>
      <c r="P10" s="29"/>
      <c r="Q10" s="11" t="s">
        <v>52</v>
      </c>
      <c r="R10" s="11" t="s">
        <v>53</v>
      </c>
      <c r="S10" s="29" t="s">
        <v>54</v>
      </c>
      <c r="T10" s="34" t="s">
        <v>55</v>
      </c>
      <c r="U10" s="35" t="s">
        <v>56</v>
      </c>
      <c r="V10" s="36" t="s">
        <v>57</v>
      </c>
      <c r="W10" s="37"/>
      <c r="X10" s="38" t="s">
        <v>58</v>
      </c>
      <c r="Y10" s="38"/>
      <c r="Z10" s="48" t="s">
        <v>59</v>
      </c>
      <c r="AA10" s="48" t="s">
        <v>44</v>
      </c>
      <c r="AB10" s="11" t="s">
        <v>60</v>
      </c>
      <c r="AC10" s="49"/>
      <c r="AD10" s="49"/>
      <c r="AE10" s="50"/>
      <c r="AF10" s="50"/>
      <c r="AG10" s="50"/>
      <c r="AH10" s="50"/>
      <c r="AJ10" s="4" t="s">
        <v>72</v>
      </c>
      <c r="AK10" s="4" t="s">
        <v>74</v>
      </c>
    </row>
    <row r="12" spans="1:37">
      <c r="B12" s="51" t="s">
        <v>75</v>
      </c>
    </row>
    <row r="13" spans="1:37">
      <c r="B13" s="14" t="s">
        <v>76</v>
      </c>
    </row>
    <row r="14" spans="1:37">
      <c r="A14" s="12">
        <v>1</v>
      </c>
      <c r="B14" s="13" t="s">
        <v>77</v>
      </c>
      <c r="C14" s="14" t="s">
        <v>78</v>
      </c>
      <c r="D14" s="15" t="s">
        <v>79</v>
      </c>
      <c r="E14" s="16">
        <v>0.25</v>
      </c>
      <c r="F14" s="17" t="s">
        <v>80</v>
      </c>
      <c r="H14" s="18">
        <f>ROUND(E14*G14,2)</f>
        <v>0</v>
      </c>
      <c r="J14" s="18">
        <f t="shared" ref="J14:J47" si="0">ROUND(E14*G14,2)</f>
        <v>0</v>
      </c>
      <c r="K14" s="19">
        <v>0.61312999999999995</v>
      </c>
      <c r="L14" s="19">
        <f t="shared" ref="L14:L47" si="1">E14*K14</f>
        <v>0.15328249999999999</v>
      </c>
      <c r="N14" s="16">
        <f t="shared" ref="N14:N47" si="2">E14*M14</f>
        <v>0</v>
      </c>
      <c r="O14" s="17">
        <v>0</v>
      </c>
      <c r="P14" s="17" t="s">
        <v>81</v>
      </c>
      <c r="V14" s="20" t="s">
        <v>62</v>
      </c>
      <c r="X14" s="52" t="s">
        <v>82</v>
      </c>
      <c r="Y14" s="52" t="s">
        <v>78</v>
      </c>
      <c r="Z14" s="14" t="s">
        <v>83</v>
      </c>
      <c r="AJ14" s="4" t="s">
        <v>84</v>
      </c>
      <c r="AK14" s="4" t="s">
        <v>85</v>
      </c>
    </row>
    <row r="15" spans="1:37">
      <c r="A15" s="12">
        <v>2</v>
      </c>
      <c r="B15" s="13" t="s">
        <v>86</v>
      </c>
      <c r="C15" s="14" t="s">
        <v>87</v>
      </c>
      <c r="D15" s="15" t="s">
        <v>88</v>
      </c>
      <c r="E15" s="16">
        <v>139.44</v>
      </c>
      <c r="F15" s="17" t="s">
        <v>89</v>
      </c>
      <c r="I15" s="18">
        <f>ROUND(E15*G15,2)</f>
        <v>0</v>
      </c>
      <c r="J15" s="18">
        <f t="shared" si="0"/>
        <v>0</v>
      </c>
      <c r="K15" s="19">
        <v>0.18</v>
      </c>
      <c r="L15" s="19">
        <f t="shared" si="1"/>
        <v>25.0992</v>
      </c>
      <c r="N15" s="16">
        <f t="shared" si="2"/>
        <v>0</v>
      </c>
      <c r="O15" s="17">
        <v>0</v>
      </c>
      <c r="P15" s="17" t="s">
        <v>81</v>
      </c>
      <c r="V15" s="20" t="s">
        <v>61</v>
      </c>
      <c r="X15" s="52" t="s">
        <v>87</v>
      </c>
      <c r="Y15" s="52" t="s">
        <v>87</v>
      </c>
      <c r="Z15" s="14" t="s">
        <v>90</v>
      </c>
      <c r="AA15" s="14" t="s">
        <v>81</v>
      </c>
      <c r="AJ15" s="4" t="s">
        <v>91</v>
      </c>
      <c r="AK15" s="4" t="s">
        <v>85</v>
      </c>
    </row>
    <row r="16" spans="1:37">
      <c r="A16" s="12">
        <v>3</v>
      </c>
      <c r="B16" s="13" t="s">
        <v>92</v>
      </c>
      <c r="C16" s="14" t="s">
        <v>93</v>
      </c>
      <c r="D16" s="15" t="s">
        <v>94</v>
      </c>
      <c r="E16" s="16">
        <v>2.5</v>
      </c>
      <c r="F16" s="17" t="s">
        <v>89</v>
      </c>
      <c r="H16" s="18">
        <f t="shared" ref="H16:H46" si="3">ROUND(E16*G16,2)</f>
        <v>0</v>
      </c>
      <c r="J16" s="18">
        <f t="shared" si="0"/>
        <v>0</v>
      </c>
      <c r="L16" s="19">
        <f t="shared" si="1"/>
        <v>0</v>
      </c>
      <c r="M16" s="16">
        <v>0.23</v>
      </c>
      <c r="N16" s="16">
        <f t="shared" si="2"/>
        <v>0.57500000000000007</v>
      </c>
      <c r="O16" s="17">
        <v>0</v>
      </c>
      <c r="P16" s="17" t="s">
        <v>81</v>
      </c>
      <c r="V16" s="20" t="s">
        <v>62</v>
      </c>
      <c r="X16" s="52" t="s">
        <v>95</v>
      </c>
      <c r="Y16" s="52" t="s">
        <v>93</v>
      </c>
      <c r="Z16" s="14" t="s">
        <v>96</v>
      </c>
      <c r="AJ16" s="4" t="s">
        <v>84</v>
      </c>
      <c r="AK16" s="4" t="s">
        <v>85</v>
      </c>
    </row>
    <row r="17" spans="1:37" ht="25.5">
      <c r="A17" s="12">
        <v>4</v>
      </c>
      <c r="B17" s="13" t="s">
        <v>97</v>
      </c>
      <c r="C17" s="14" t="s">
        <v>98</v>
      </c>
      <c r="D17" s="15" t="s">
        <v>99</v>
      </c>
      <c r="E17" s="16">
        <v>506</v>
      </c>
      <c r="F17" s="17" t="s">
        <v>89</v>
      </c>
      <c r="H17" s="18">
        <f t="shared" si="3"/>
        <v>0</v>
      </c>
      <c r="J17" s="18">
        <f t="shared" si="0"/>
        <v>0</v>
      </c>
      <c r="L17" s="19">
        <f t="shared" si="1"/>
        <v>0</v>
      </c>
      <c r="M17" s="16">
        <v>0.24</v>
      </c>
      <c r="N17" s="16">
        <f t="shared" si="2"/>
        <v>121.44</v>
      </c>
      <c r="O17" s="17">
        <v>0</v>
      </c>
      <c r="P17" s="17" t="s">
        <v>81</v>
      </c>
      <c r="V17" s="20" t="s">
        <v>62</v>
      </c>
      <c r="X17" s="52" t="s">
        <v>100</v>
      </c>
      <c r="Y17" s="52" t="s">
        <v>98</v>
      </c>
      <c r="Z17" s="14" t="s">
        <v>96</v>
      </c>
      <c r="AJ17" s="4" t="s">
        <v>84</v>
      </c>
      <c r="AK17" s="4" t="s">
        <v>85</v>
      </c>
    </row>
    <row r="18" spans="1:37" ht="25.5">
      <c r="A18" s="12">
        <v>5</v>
      </c>
      <c r="B18" s="13" t="s">
        <v>97</v>
      </c>
      <c r="C18" s="14" t="s">
        <v>101</v>
      </c>
      <c r="D18" s="15" t="s">
        <v>102</v>
      </c>
      <c r="E18" s="16">
        <v>23</v>
      </c>
      <c r="F18" s="17" t="s">
        <v>89</v>
      </c>
      <c r="H18" s="18">
        <f t="shared" si="3"/>
        <v>0</v>
      </c>
      <c r="J18" s="18">
        <f t="shared" si="0"/>
        <v>0</v>
      </c>
      <c r="L18" s="19">
        <f t="shared" si="1"/>
        <v>0</v>
      </c>
      <c r="M18" s="16">
        <v>0.16</v>
      </c>
      <c r="N18" s="16">
        <f t="shared" si="2"/>
        <v>3.68</v>
      </c>
      <c r="O18" s="17">
        <v>0</v>
      </c>
      <c r="P18" s="17" t="s">
        <v>81</v>
      </c>
      <c r="V18" s="20" t="s">
        <v>62</v>
      </c>
      <c r="X18" s="52" t="s">
        <v>103</v>
      </c>
      <c r="Y18" s="52" t="s">
        <v>101</v>
      </c>
      <c r="Z18" s="14" t="s">
        <v>96</v>
      </c>
      <c r="AJ18" s="4" t="s">
        <v>84</v>
      </c>
      <c r="AK18" s="4" t="s">
        <v>85</v>
      </c>
    </row>
    <row r="19" spans="1:37" ht="25.5">
      <c r="A19" s="12">
        <v>6</v>
      </c>
      <c r="B19" s="13" t="s">
        <v>97</v>
      </c>
      <c r="C19" s="14" t="s">
        <v>104</v>
      </c>
      <c r="D19" s="15" t="s">
        <v>105</v>
      </c>
      <c r="E19" s="16">
        <v>66.5</v>
      </c>
      <c r="F19" s="17" t="s">
        <v>89</v>
      </c>
      <c r="H19" s="18">
        <f t="shared" si="3"/>
        <v>0</v>
      </c>
      <c r="J19" s="18">
        <f t="shared" si="0"/>
        <v>0</v>
      </c>
      <c r="L19" s="19">
        <f t="shared" si="1"/>
        <v>0</v>
      </c>
      <c r="M19" s="16">
        <v>0.18099999999999999</v>
      </c>
      <c r="N19" s="16">
        <f t="shared" si="2"/>
        <v>12.0365</v>
      </c>
      <c r="O19" s="17">
        <v>0</v>
      </c>
      <c r="P19" s="17" t="s">
        <v>81</v>
      </c>
      <c r="V19" s="20" t="s">
        <v>62</v>
      </c>
      <c r="X19" s="52" t="s">
        <v>106</v>
      </c>
      <c r="Y19" s="52" t="s">
        <v>104</v>
      </c>
      <c r="Z19" s="14" t="s">
        <v>96</v>
      </c>
      <c r="AJ19" s="4" t="s">
        <v>84</v>
      </c>
      <c r="AK19" s="4" t="s">
        <v>85</v>
      </c>
    </row>
    <row r="20" spans="1:37">
      <c r="A20" s="12">
        <v>7</v>
      </c>
      <c r="B20" s="13" t="s">
        <v>97</v>
      </c>
      <c r="C20" s="14" t="s">
        <v>107</v>
      </c>
      <c r="D20" s="15" t="s">
        <v>108</v>
      </c>
      <c r="E20" s="16">
        <v>1689.22</v>
      </c>
      <c r="F20" s="17" t="s">
        <v>89</v>
      </c>
      <c r="H20" s="18">
        <f t="shared" si="3"/>
        <v>0</v>
      </c>
      <c r="J20" s="18">
        <f t="shared" si="0"/>
        <v>0</v>
      </c>
      <c r="L20" s="19">
        <f t="shared" si="1"/>
        <v>0</v>
      </c>
      <c r="M20" s="16">
        <v>0.127</v>
      </c>
      <c r="N20" s="16">
        <f t="shared" si="2"/>
        <v>214.53094000000002</v>
      </c>
      <c r="O20" s="17">
        <v>0</v>
      </c>
      <c r="P20" s="17" t="s">
        <v>81</v>
      </c>
      <c r="V20" s="20" t="s">
        <v>62</v>
      </c>
      <c r="X20" s="52" t="s">
        <v>109</v>
      </c>
      <c r="Y20" s="52" t="s">
        <v>107</v>
      </c>
      <c r="Z20" s="14" t="s">
        <v>96</v>
      </c>
      <c r="AJ20" s="4" t="s">
        <v>84</v>
      </c>
      <c r="AK20" s="4" t="s">
        <v>85</v>
      </c>
    </row>
    <row r="21" spans="1:37">
      <c r="A21" s="12">
        <v>8</v>
      </c>
      <c r="B21" s="13" t="s">
        <v>97</v>
      </c>
      <c r="C21" s="14" t="s">
        <v>110</v>
      </c>
      <c r="D21" s="15" t="s">
        <v>111</v>
      </c>
      <c r="E21" s="16">
        <v>65</v>
      </c>
      <c r="F21" s="17" t="s">
        <v>112</v>
      </c>
      <c r="H21" s="18">
        <f t="shared" si="3"/>
        <v>0</v>
      </c>
      <c r="J21" s="18">
        <f t="shared" si="0"/>
        <v>0</v>
      </c>
      <c r="L21" s="19">
        <f t="shared" si="1"/>
        <v>0</v>
      </c>
      <c r="M21" s="16">
        <v>0.23</v>
      </c>
      <c r="N21" s="16">
        <f t="shared" si="2"/>
        <v>14.950000000000001</v>
      </c>
      <c r="O21" s="17">
        <v>0</v>
      </c>
      <c r="P21" s="17" t="s">
        <v>81</v>
      </c>
      <c r="V21" s="20" t="s">
        <v>62</v>
      </c>
      <c r="X21" s="52" t="s">
        <v>113</v>
      </c>
      <c r="Y21" s="52" t="s">
        <v>110</v>
      </c>
      <c r="Z21" s="14" t="s">
        <v>96</v>
      </c>
      <c r="AJ21" s="4" t="s">
        <v>84</v>
      </c>
      <c r="AK21" s="4" t="s">
        <v>85</v>
      </c>
    </row>
    <row r="22" spans="1:37">
      <c r="A22" s="12">
        <v>9</v>
      </c>
      <c r="B22" s="13" t="s">
        <v>92</v>
      </c>
      <c r="C22" s="14" t="s">
        <v>114</v>
      </c>
      <c r="D22" s="15" t="s">
        <v>115</v>
      </c>
      <c r="E22" s="16">
        <v>10</v>
      </c>
      <c r="F22" s="17" t="s">
        <v>112</v>
      </c>
      <c r="H22" s="18">
        <f t="shared" si="3"/>
        <v>0</v>
      </c>
      <c r="J22" s="18">
        <f t="shared" si="0"/>
        <v>0</v>
      </c>
      <c r="K22" s="19">
        <v>5.5160000000000001E-2</v>
      </c>
      <c r="L22" s="19">
        <f t="shared" si="1"/>
        <v>0.55159999999999998</v>
      </c>
      <c r="N22" s="16">
        <f t="shared" si="2"/>
        <v>0</v>
      </c>
      <c r="O22" s="17">
        <v>0</v>
      </c>
      <c r="P22" s="17" t="s">
        <v>81</v>
      </c>
      <c r="V22" s="20" t="s">
        <v>62</v>
      </c>
      <c r="X22" s="52" t="s">
        <v>116</v>
      </c>
      <c r="Y22" s="52" t="s">
        <v>114</v>
      </c>
      <c r="Z22" s="14" t="s">
        <v>83</v>
      </c>
      <c r="AJ22" s="4" t="s">
        <v>84</v>
      </c>
      <c r="AK22" s="4" t="s">
        <v>85</v>
      </c>
    </row>
    <row r="23" spans="1:37">
      <c r="A23" s="12">
        <v>10</v>
      </c>
      <c r="B23" s="13" t="s">
        <v>117</v>
      </c>
      <c r="C23" s="14" t="s">
        <v>118</v>
      </c>
      <c r="D23" s="15" t="s">
        <v>119</v>
      </c>
      <c r="E23" s="16">
        <v>10</v>
      </c>
      <c r="F23" s="17" t="s">
        <v>120</v>
      </c>
      <c r="H23" s="18">
        <f t="shared" si="3"/>
        <v>0</v>
      </c>
      <c r="J23" s="18">
        <f t="shared" si="0"/>
        <v>0</v>
      </c>
      <c r="L23" s="19">
        <f t="shared" si="1"/>
        <v>0</v>
      </c>
      <c r="N23" s="16">
        <f t="shared" si="2"/>
        <v>0</v>
      </c>
      <c r="O23" s="17">
        <v>0</v>
      </c>
      <c r="P23" s="17" t="s">
        <v>81</v>
      </c>
      <c r="V23" s="20" t="s">
        <v>62</v>
      </c>
      <c r="X23" s="52" t="s">
        <v>121</v>
      </c>
      <c r="Y23" s="52" t="s">
        <v>118</v>
      </c>
      <c r="Z23" s="14" t="s">
        <v>83</v>
      </c>
      <c r="AJ23" s="4" t="s">
        <v>84</v>
      </c>
      <c r="AK23" s="4" t="s">
        <v>85</v>
      </c>
    </row>
    <row r="24" spans="1:37" ht="25.5">
      <c r="A24" s="12">
        <v>11</v>
      </c>
      <c r="B24" s="13" t="s">
        <v>117</v>
      </c>
      <c r="C24" s="14" t="s">
        <v>122</v>
      </c>
      <c r="D24" s="15" t="s">
        <v>123</v>
      </c>
      <c r="E24" s="16">
        <v>22.5</v>
      </c>
      <c r="F24" s="17" t="s">
        <v>120</v>
      </c>
      <c r="H24" s="18">
        <f t="shared" si="3"/>
        <v>0</v>
      </c>
      <c r="J24" s="18">
        <f t="shared" si="0"/>
        <v>0</v>
      </c>
      <c r="L24" s="19">
        <f t="shared" si="1"/>
        <v>0</v>
      </c>
      <c r="N24" s="16">
        <f t="shared" si="2"/>
        <v>0</v>
      </c>
      <c r="O24" s="17">
        <v>0</v>
      </c>
      <c r="P24" s="17" t="s">
        <v>81</v>
      </c>
      <c r="V24" s="20" t="s">
        <v>62</v>
      </c>
      <c r="X24" s="52" t="s">
        <v>124</v>
      </c>
      <c r="Y24" s="52" t="s">
        <v>122</v>
      </c>
      <c r="Z24" s="14" t="s">
        <v>83</v>
      </c>
      <c r="AJ24" s="4" t="s">
        <v>84</v>
      </c>
      <c r="AK24" s="4" t="s">
        <v>85</v>
      </c>
    </row>
    <row r="25" spans="1:37">
      <c r="A25" s="12">
        <v>12</v>
      </c>
      <c r="B25" s="13" t="s">
        <v>117</v>
      </c>
      <c r="C25" s="14" t="s">
        <v>125</v>
      </c>
      <c r="D25" s="15" t="s">
        <v>126</v>
      </c>
      <c r="E25" s="16">
        <v>326.02499999999998</v>
      </c>
      <c r="F25" s="17" t="s">
        <v>120</v>
      </c>
      <c r="H25" s="18">
        <f t="shared" si="3"/>
        <v>0</v>
      </c>
      <c r="J25" s="18">
        <f t="shared" si="0"/>
        <v>0</v>
      </c>
      <c r="L25" s="19">
        <f t="shared" si="1"/>
        <v>0</v>
      </c>
      <c r="N25" s="16">
        <f t="shared" si="2"/>
        <v>0</v>
      </c>
      <c r="O25" s="17">
        <v>0</v>
      </c>
      <c r="P25" s="17" t="s">
        <v>81</v>
      </c>
      <c r="V25" s="20" t="s">
        <v>62</v>
      </c>
      <c r="X25" s="52" t="s">
        <v>127</v>
      </c>
      <c r="Y25" s="52" t="s">
        <v>125</v>
      </c>
      <c r="Z25" s="14" t="s">
        <v>128</v>
      </c>
      <c r="AJ25" s="4" t="s">
        <v>84</v>
      </c>
      <c r="AK25" s="4" t="s">
        <v>85</v>
      </c>
    </row>
    <row r="26" spans="1:37">
      <c r="A26" s="12">
        <v>13</v>
      </c>
      <c r="B26" s="13" t="s">
        <v>117</v>
      </c>
      <c r="C26" s="14" t="s">
        <v>129</v>
      </c>
      <c r="D26" s="15" t="s">
        <v>130</v>
      </c>
      <c r="E26" s="16">
        <v>326.02499999999998</v>
      </c>
      <c r="F26" s="17" t="s">
        <v>120</v>
      </c>
      <c r="H26" s="18">
        <f t="shared" si="3"/>
        <v>0</v>
      </c>
      <c r="J26" s="18">
        <f t="shared" si="0"/>
        <v>0</v>
      </c>
      <c r="L26" s="19">
        <f t="shared" si="1"/>
        <v>0</v>
      </c>
      <c r="N26" s="16">
        <f t="shared" si="2"/>
        <v>0</v>
      </c>
      <c r="O26" s="17">
        <v>0</v>
      </c>
      <c r="P26" s="17" t="s">
        <v>81</v>
      </c>
      <c r="V26" s="20" t="s">
        <v>62</v>
      </c>
      <c r="X26" s="52" t="s">
        <v>131</v>
      </c>
      <c r="Y26" s="52" t="s">
        <v>129</v>
      </c>
      <c r="Z26" s="14" t="s">
        <v>128</v>
      </c>
      <c r="AJ26" s="4" t="s">
        <v>84</v>
      </c>
      <c r="AK26" s="4" t="s">
        <v>85</v>
      </c>
    </row>
    <row r="27" spans="1:37">
      <c r="A27" s="12">
        <v>14</v>
      </c>
      <c r="B27" s="13" t="s">
        <v>92</v>
      </c>
      <c r="C27" s="14" t="s">
        <v>132</v>
      </c>
      <c r="D27" s="15" t="s">
        <v>133</v>
      </c>
      <c r="E27" s="16">
        <v>1.2</v>
      </c>
      <c r="F27" s="17" t="s">
        <v>120</v>
      </c>
      <c r="H27" s="18">
        <f t="shared" si="3"/>
        <v>0</v>
      </c>
      <c r="J27" s="18">
        <f t="shared" si="0"/>
        <v>0</v>
      </c>
      <c r="L27" s="19">
        <f t="shared" si="1"/>
        <v>0</v>
      </c>
      <c r="M27" s="16">
        <v>2.4</v>
      </c>
      <c r="N27" s="16">
        <f t="shared" si="2"/>
        <v>2.88</v>
      </c>
      <c r="O27" s="17">
        <v>0</v>
      </c>
      <c r="P27" s="17" t="s">
        <v>81</v>
      </c>
      <c r="V27" s="20" t="s">
        <v>62</v>
      </c>
      <c r="X27" s="52" t="s">
        <v>134</v>
      </c>
      <c r="Y27" s="52" t="s">
        <v>132</v>
      </c>
      <c r="Z27" s="14" t="s">
        <v>96</v>
      </c>
      <c r="AJ27" s="4" t="s">
        <v>84</v>
      </c>
      <c r="AK27" s="4" t="s">
        <v>85</v>
      </c>
    </row>
    <row r="28" spans="1:37">
      <c r="A28" s="12">
        <v>15</v>
      </c>
      <c r="B28" s="13" t="s">
        <v>92</v>
      </c>
      <c r="C28" s="14" t="s">
        <v>135</v>
      </c>
      <c r="D28" s="15" t="s">
        <v>136</v>
      </c>
      <c r="E28" s="16">
        <v>109.92</v>
      </c>
      <c r="F28" s="17" t="s">
        <v>120</v>
      </c>
      <c r="H28" s="18">
        <f t="shared" si="3"/>
        <v>0</v>
      </c>
      <c r="J28" s="18">
        <f t="shared" si="0"/>
        <v>0</v>
      </c>
      <c r="L28" s="19">
        <f t="shared" si="1"/>
        <v>0</v>
      </c>
      <c r="N28" s="16">
        <f t="shared" si="2"/>
        <v>0</v>
      </c>
      <c r="O28" s="17">
        <v>0</v>
      </c>
      <c r="P28" s="17" t="s">
        <v>81</v>
      </c>
      <c r="V28" s="20" t="s">
        <v>62</v>
      </c>
      <c r="X28" s="52" t="s">
        <v>137</v>
      </c>
      <c r="Y28" s="52" t="s">
        <v>135</v>
      </c>
      <c r="Z28" s="14" t="s">
        <v>83</v>
      </c>
      <c r="AJ28" s="4" t="s">
        <v>84</v>
      </c>
      <c r="AK28" s="4" t="s">
        <v>85</v>
      </c>
    </row>
    <row r="29" spans="1:37">
      <c r="A29" s="12">
        <v>16</v>
      </c>
      <c r="B29" s="13" t="s">
        <v>92</v>
      </c>
      <c r="C29" s="14" t="s">
        <v>138</v>
      </c>
      <c r="D29" s="15" t="s">
        <v>139</v>
      </c>
      <c r="E29" s="16">
        <v>109.92</v>
      </c>
      <c r="F29" s="17" t="s">
        <v>120</v>
      </c>
      <c r="H29" s="18">
        <f t="shared" si="3"/>
        <v>0</v>
      </c>
      <c r="J29" s="18">
        <f t="shared" si="0"/>
        <v>0</v>
      </c>
      <c r="L29" s="19">
        <f t="shared" si="1"/>
        <v>0</v>
      </c>
      <c r="N29" s="16">
        <f t="shared" si="2"/>
        <v>0</v>
      </c>
      <c r="O29" s="17">
        <v>0</v>
      </c>
      <c r="P29" s="17" t="s">
        <v>81</v>
      </c>
      <c r="V29" s="20" t="s">
        <v>62</v>
      </c>
      <c r="X29" s="52" t="s">
        <v>140</v>
      </c>
      <c r="Y29" s="52" t="s">
        <v>138</v>
      </c>
      <c r="Z29" s="14" t="s">
        <v>83</v>
      </c>
      <c r="AJ29" s="4" t="s">
        <v>84</v>
      </c>
      <c r="AK29" s="4" t="s">
        <v>85</v>
      </c>
    </row>
    <row r="30" spans="1:37">
      <c r="A30" s="12">
        <v>17</v>
      </c>
      <c r="B30" s="13" t="s">
        <v>92</v>
      </c>
      <c r="C30" s="14" t="s">
        <v>141</v>
      </c>
      <c r="D30" s="15" t="s">
        <v>142</v>
      </c>
      <c r="E30" s="16">
        <v>29.7</v>
      </c>
      <c r="F30" s="17" t="s">
        <v>120</v>
      </c>
      <c r="H30" s="18">
        <f t="shared" si="3"/>
        <v>0</v>
      </c>
      <c r="J30" s="18">
        <f t="shared" si="0"/>
        <v>0</v>
      </c>
      <c r="L30" s="19">
        <f t="shared" si="1"/>
        <v>0</v>
      </c>
      <c r="N30" s="16">
        <f t="shared" si="2"/>
        <v>0</v>
      </c>
      <c r="O30" s="17">
        <v>0</v>
      </c>
      <c r="P30" s="17" t="s">
        <v>81</v>
      </c>
      <c r="V30" s="20" t="s">
        <v>62</v>
      </c>
      <c r="X30" s="52" t="s">
        <v>143</v>
      </c>
      <c r="Y30" s="52" t="s">
        <v>141</v>
      </c>
      <c r="Z30" s="14" t="s">
        <v>83</v>
      </c>
      <c r="AJ30" s="4" t="s">
        <v>84</v>
      </c>
      <c r="AK30" s="4" t="s">
        <v>85</v>
      </c>
    </row>
    <row r="31" spans="1:37">
      <c r="A31" s="12">
        <v>18</v>
      </c>
      <c r="B31" s="13" t="s">
        <v>92</v>
      </c>
      <c r="C31" s="14" t="s">
        <v>144</v>
      </c>
      <c r="D31" s="15" t="s">
        <v>145</v>
      </c>
      <c r="E31" s="16">
        <v>29.7</v>
      </c>
      <c r="F31" s="17" t="s">
        <v>120</v>
      </c>
      <c r="H31" s="18">
        <f t="shared" si="3"/>
        <v>0</v>
      </c>
      <c r="J31" s="18">
        <f t="shared" si="0"/>
        <v>0</v>
      </c>
      <c r="L31" s="19">
        <f t="shared" si="1"/>
        <v>0</v>
      </c>
      <c r="N31" s="16">
        <f t="shared" si="2"/>
        <v>0</v>
      </c>
      <c r="O31" s="17">
        <v>0</v>
      </c>
      <c r="P31" s="17" t="s">
        <v>81</v>
      </c>
      <c r="V31" s="20" t="s">
        <v>62</v>
      </c>
      <c r="X31" s="52" t="s">
        <v>146</v>
      </c>
      <c r="Y31" s="52" t="s">
        <v>144</v>
      </c>
      <c r="Z31" s="14" t="s">
        <v>83</v>
      </c>
      <c r="AJ31" s="4" t="s">
        <v>84</v>
      </c>
      <c r="AK31" s="4" t="s">
        <v>85</v>
      </c>
    </row>
    <row r="32" spans="1:37">
      <c r="A32" s="12">
        <v>19</v>
      </c>
      <c r="B32" s="13" t="s">
        <v>92</v>
      </c>
      <c r="C32" s="14" t="s">
        <v>147</v>
      </c>
      <c r="D32" s="15" t="s">
        <v>148</v>
      </c>
      <c r="E32" s="16">
        <v>29.7</v>
      </c>
      <c r="F32" s="17" t="s">
        <v>120</v>
      </c>
      <c r="H32" s="18">
        <f t="shared" si="3"/>
        <v>0</v>
      </c>
      <c r="J32" s="18">
        <f t="shared" si="0"/>
        <v>0</v>
      </c>
      <c r="L32" s="19">
        <f t="shared" si="1"/>
        <v>0</v>
      </c>
      <c r="N32" s="16">
        <f t="shared" si="2"/>
        <v>0</v>
      </c>
      <c r="O32" s="17">
        <v>0</v>
      </c>
      <c r="P32" s="17" t="s">
        <v>81</v>
      </c>
      <c r="V32" s="20" t="s">
        <v>62</v>
      </c>
      <c r="X32" s="52" t="s">
        <v>149</v>
      </c>
      <c r="Y32" s="52" t="s">
        <v>147</v>
      </c>
      <c r="Z32" s="14" t="s">
        <v>128</v>
      </c>
      <c r="AJ32" s="4" t="s">
        <v>84</v>
      </c>
      <c r="AK32" s="4" t="s">
        <v>85</v>
      </c>
    </row>
    <row r="33" spans="1:37">
      <c r="A33" s="12">
        <v>20</v>
      </c>
      <c r="B33" s="13" t="s">
        <v>92</v>
      </c>
      <c r="C33" s="14" t="s">
        <v>150</v>
      </c>
      <c r="D33" s="15" t="s">
        <v>151</v>
      </c>
      <c r="E33" s="16">
        <v>639.66200000000003</v>
      </c>
      <c r="F33" s="17" t="s">
        <v>120</v>
      </c>
      <c r="H33" s="18">
        <f t="shared" si="3"/>
        <v>0</v>
      </c>
      <c r="J33" s="18">
        <f t="shared" si="0"/>
        <v>0</v>
      </c>
      <c r="L33" s="19">
        <f t="shared" si="1"/>
        <v>0</v>
      </c>
      <c r="N33" s="16">
        <f t="shared" si="2"/>
        <v>0</v>
      </c>
      <c r="O33" s="17">
        <v>0</v>
      </c>
      <c r="P33" s="17" t="s">
        <v>81</v>
      </c>
      <c r="V33" s="20" t="s">
        <v>62</v>
      </c>
      <c r="X33" s="52" t="s">
        <v>152</v>
      </c>
      <c r="Y33" s="52" t="s">
        <v>150</v>
      </c>
      <c r="Z33" s="14" t="s">
        <v>128</v>
      </c>
      <c r="AJ33" s="4" t="s">
        <v>84</v>
      </c>
      <c r="AK33" s="4" t="s">
        <v>85</v>
      </c>
    </row>
    <row r="34" spans="1:37">
      <c r="A34" s="12">
        <v>21</v>
      </c>
      <c r="B34" s="13" t="s">
        <v>92</v>
      </c>
      <c r="C34" s="14" t="s">
        <v>153</v>
      </c>
      <c r="D34" s="15" t="s">
        <v>154</v>
      </c>
      <c r="E34" s="16">
        <v>3198.31</v>
      </c>
      <c r="F34" s="17" t="s">
        <v>120</v>
      </c>
      <c r="H34" s="18">
        <f t="shared" si="3"/>
        <v>0</v>
      </c>
      <c r="J34" s="18">
        <f t="shared" si="0"/>
        <v>0</v>
      </c>
      <c r="L34" s="19">
        <f t="shared" si="1"/>
        <v>0</v>
      </c>
      <c r="N34" s="16">
        <f t="shared" si="2"/>
        <v>0</v>
      </c>
      <c r="O34" s="17">
        <v>0</v>
      </c>
      <c r="P34" s="17" t="s">
        <v>81</v>
      </c>
      <c r="V34" s="20" t="s">
        <v>62</v>
      </c>
      <c r="X34" s="52" t="s">
        <v>155</v>
      </c>
      <c r="Y34" s="52" t="s">
        <v>153</v>
      </c>
      <c r="Z34" s="14" t="s">
        <v>128</v>
      </c>
      <c r="AJ34" s="4" t="s">
        <v>84</v>
      </c>
      <c r="AK34" s="4" t="s">
        <v>85</v>
      </c>
    </row>
    <row r="35" spans="1:37">
      <c r="A35" s="12">
        <v>22</v>
      </c>
      <c r="B35" s="13" t="s">
        <v>92</v>
      </c>
      <c r="C35" s="14" t="s">
        <v>156</v>
      </c>
      <c r="D35" s="15" t="s">
        <v>157</v>
      </c>
      <c r="E35" s="16">
        <v>5.5</v>
      </c>
      <c r="F35" s="17" t="s">
        <v>120</v>
      </c>
      <c r="H35" s="18">
        <f t="shared" si="3"/>
        <v>0</v>
      </c>
      <c r="J35" s="18">
        <f t="shared" si="0"/>
        <v>0</v>
      </c>
      <c r="L35" s="19">
        <f t="shared" si="1"/>
        <v>0</v>
      </c>
      <c r="N35" s="16">
        <f t="shared" si="2"/>
        <v>0</v>
      </c>
      <c r="O35" s="17">
        <v>0</v>
      </c>
      <c r="P35" s="17" t="s">
        <v>81</v>
      </c>
      <c r="V35" s="20" t="s">
        <v>62</v>
      </c>
      <c r="X35" s="52" t="s">
        <v>158</v>
      </c>
      <c r="Y35" s="52" t="s">
        <v>156</v>
      </c>
      <c r="Z35" s="14" t="s">
        <v>83</v>
      </c>
      <c r="AJ35" s="4" t="s">
        <v>84</v>
      </c>
      <c r="AK35" s="4" t="s">
        <v>85</v>
      </c>
    </row>
    <row r="36" spans="1:37">
      <c r="A36" s="12">
        <v>23</v>
      </c>
      <c r="B36" s="13" t="s">
        <v>92</v>
      </c>
      <c r="C36" s="14" t="s">
        <v>159</v>
      </c>
      <c r="D36" s="15" t="s">
        <v>160</v>
      </c>
      <c r="E36" s="16">
        <v>22.5</v>
      </c>
      <c r="F36" s="17" t="s">
        <v>120</v>
      </c>
      <c r="H36" s="18">
        <f t="shared" si="3"/>
        <v>0</v>
      </c>
      <c r="J36" s="18">
        <f t="shared" si="0"/>
        <v>0</v>
      </c>
      <c r="L36" s="19">
        <f t="shared" si="1"/>
        <v>0</v>
      </c>
      <c r="N36" s="16">
        <f t="shared" si="2"/>
        <v>0</v>
      </c>
      <c r="O36" s="17">
        <v>0</v>
      </c>
      <c r="P36" s="17" t="s">
        <v>81</v>
      </c>
      <c r="V36" s="20" t="s">
        <v>62</v>
      </c>
      <c r="X36" s="52" t="s">
        <v>161</v>
      </c>
      <c r="Y36" s="52" t="s">
        <v>159</v>
      </c>
      <c r="Z36" s="14" t="s">
        <v>83</v>
      </c>
      <c r="AJ36" s="4" t="s">
        <v>84</v>
      </c>
      <c r="AK36" s="4" t="s">
        <v>85</v>
      </c>
    </row>
    <row r="37" spans="1:37">
      <c r="A37" s="12">
        <v>24</v>
      </c>
      <c r="B37" s="13" t="s">
        <v>117</v>
      </c>
      <c r="C37" s="14" t="s">
        <v>162</v>
      </c>
      <c r="D37" s="15" t="s">
        <v>163</v>
      </c>
      <c r="E37" s="16">
        <v>86.936999999999998</v>
      </c>
      <c r="F37" s="17" t="s">
        <v>120</v>
      </c>
      <c r="H37" s="18">
        <f t="shared" si="3"/>
        <v>0</v>
      </c>
      <c r="J37" s="18">
        <f t="shared" si="0"/>
        <v>0</v>
      </c>
      <c r="L37" s="19">
        <f t="shared" si="1"/>
        <v>0</v>
      </c>
      <c r="N37" s="16">
        <f t="shared" si="2"/>
        <v>0</v>
      </c>
      <c r="O37" s="17">
        <v>0</v>
      </c>
      <c r="P37" s="17" t="s">
        <v>81</v>
      </c>
      <c r="V37" s="20" t="s">
        <v>62</v>
      </c>
      <c r="X37" s="52" t="s">
        <v>164</v>
      </c>
      <c r="Y37" s="52" t="s">
        <v>162</v>
      </c>
      <c r="Z37" s="14" t="s">
        <v>83</v>
      </c>
      <c r="AJ37" s="4" t="s">
        <v>84</v>
      </c>
      <c r="AK37" s="4" t="s">
        <v>85</v>
      </c>
    </row>
    <row r="38" spans="1:37">
      <c r="A38" s="12">
        <v>25</v>
      </c>
      <c r="B38" s="13" t="s">
        <v>92</v>
      </c>
      <c r="C38" s="14" t="s">
        <v>165</v>
      </c>
      <c r="D38" s="15" t="s">
        <v>166</v>
      </c>
      <c r="E38" s="16">
        <v>465.32499999999999</v>
      </c>
      <c r="F38" s="17" t="s">
        <v>120</v>
      </c>
      <c r="H38" s="18">
        <f t="shared" si="3"/>
        <v>0</v>
      </c>
      <c r="J38" s="18">
        <f t="shared" si="0"/>
        <v>0</v>
      </c>
      <c r="L38" s="19">
        <f t="shared" si="1"/>
        <v>0</v>
      </c>
      <c r="N38" s="16">
        <f t="shared" si="2"/>
        <v>0</v>
      </c>
      <c r="O38" s="17">
        <v>0</v>
      </c>
      <c r="P38" s="17" t="s">
        <v>81</v>
      </c>
      <c r="V38" s="20" t="s">
        <v>62</v>
      </c>
      <c r="X38" s="52" t="s">
        <v>167</v>
      </c>
      <c r="Y38" s="52" t="s">
        <v>165</v>
      </c>
      <c r="Z38" s="14" t="s">
        <v>128</v>
      </c>
      <c r="AJ38" s="4" t="s">
        <v>84</v>
      </c>
      <c r="AK38" s="4" t="s">
        <v>85</v>
      </c>
    </row>
    <row r="39" spans="1:37">
      <c r="A39" s="12">
        <v>26</v>
      </c>
      <c r="B39" s="13" t="s">
        <v>168</v>
      </c>
      <c r="C39" s="14" t="s">
        <v>169</v>
      </c>
      <c r="D39" s="15" t="s">
        <v>170</v>
      </c>
      <c r="E39" s="16">
        <v>86.936999999999998</v>
      </c>
      <c r="F39" s="17" t="s">
        <v>120</v>
      </c>
      <c r="H39" s="18">
        <f t="shared" si="3"/>
        <v>0</v>
      </c>
      <c r="J39" s="18">
        <f t="shared" si="0"/>
        <v>0</v>
      </c>
      <c r="L39" s="19">
        <f t="shared" si="1"/>
        <v>0</v>
      </c>
      <c r="N39" s="16">
        <f t="shared" si="2"/>
        <v>0</v>
      </c>
      <c r="O39" s="17">
        <v>0</v>
      </c>
      <c r="P39" s="17" t="s">
        <v>81</v>
      </c>
      <c r="V39" s="20" t="s">
        <v>62</v>
      </c>
      <c r="X39" s="52" t="s">
        <v>171</v>
      </c>
      <c r="Y39" s="52" t="s">
        <v>169</v>
      </c>
      <c r="Z39" s="14" t="s">
        <v>172</v>
      </c>
      <c r="AJ39" s="4" t="s">
        <v>84</v>
      </c>
      <c r="AK39" s="4" t="s">
        <v>85</v>
      </c>
    </row>
    <row r="40" spans="1:37" ht="25.5">
      <c r="A40" s="12">
        <v>27</v>
      </c>
      <c r="B40" s="13" t="s">
        <v>117</v>
      </c>
      <c r="C40" s="14" t="s">
        <v>173</v>
      </c>
      <c r="D40" s="15" t="s">
        <v>174</v>
      </c>
      <c r="E40" s="16">
        <v>25</v>
      </c>
      <c r="F40" s="17" t="s">
        <v>120</v>
      </c>
      <c r="H40" s="18">
        <f t="shared" si="3"/>
        <v>0</v>
      </c>
      <c r="J40" s="18">
        <f t="shared" si="0"/>
        <v>0</v>
      </c>
      <c r="L40" s="19">
        <f t="shared" si="1"/>
        <v>0</v>
      </c>
      <c r="N40" s="16">
        <f t="shared" si="2"/>
        <v>0</v>
      </c>
      <c r="O40" s="17">
        <v>0</v>
      </c>
      <c r="P40" s="17" t="s">
        <v>81</v>
      </c>
      <c r="V40" s="20" t="s">
        <v>62</v>
      </c>
      <c r="X40" s="52" t="s">
        <v>175</v>
      </c>
      <c r="Y40" s="52" t="s">
        <v>173</v>
      </c>
      <c r="Z40" s="14" t="s">
        <v>83</v>
      </c>
      <c r="AJ40" s="4" t="s">
        <v>84</v>
      </c>
      <c r="AK40" s="4" t="s">
        <v>85</v>
      </c>
    </row>
    <row r="41" spans="1:37">
      <c r="A41" s="12">
        <v>28</v>
      </c>
      <c r="B41" s="13" t="s">
        <v>176</v>
      </c>
      <c r="C41" s="14" t="s">
        <v>177</v>
      </c>
      <c r="D41" s="15" t="s">
        <v>178</v>
      </c>
      <c r="E41" s="16">
        <v>230</v>
      </c>
      <c r="F41" s="17" t="s">
        <v>89</v>
      </c>
      <c r="H41" s="18">
        <f t="shared" si="3"/>
        <v>0</v>
      </c>
      <c r="J41" s="18">
        <f t="shared" si="0"/>
        <v>0</v>
      </c>
      <c r="L41" s="19">
        <f t="shared" si="1"/>
        <v>0</v>
      </c>
      <c r="N41" s="16">
        <f t="shared" si="2"/>
        <v>0</v>
      </c>
      <c r="O41" s="17">
        <v>0</v>
      </c>
      <c r="P41" s="17" t="s">
        <v>81</v>
      </c>
      <c r="V41" s="20" t="s">
        <v>62</v>
      </c>
      <c r="X41" s="52" t="s">
        <v>179</v>
      </c>
      <c r="Y41" s="52" t="s">
        <v>177</v>
      </c>
      <c r="Z41" s="14" t="s">
        <v>83</v>
      </c>
      <c r="AJ41" s="4" t="s">
        <v>84</v>
      </c>
      <c r="AK41" s="4" t="s">
        <v>85</v>
      </c>
    </row>
    <row r="42" spans="1:37">
      <c r="A42" s="12">
        <v>29</v>
      </c>
      <c r="B42" s="13" t="s">
        <v>92</v>
      </c>
      <c r="C42" s="14" t="s">
        <v>180</v>
      </c>
      <c r="D42" s="15" t="s">
        <v>181</v>
      </c>
      <c r="E42" s="16">
        <v>701.5</v>
      </c>
      <c r="F42" s="17" t="s">
        <v>89</v>
      </c>
      <c r="H42" s="18">
        <f t="shared" si="3"/>
        <v>0</v>
      </c>
      <c r="J42" s="18">
        <f t="shared" si="0"/>
        <v>0</v>
      </c>
      <c r="L42" s="19">
        <f t="shared" si="1"/>
        <v>0</v>
      </c>
      <c r="N42" s="16">
        <f t="shared" si="2"/>
        <v>0</v>
      </c>
      <c r="O42" s="17">
        <v>0</v>
      </c>
      <c r="P42" s="17" t="s">
        <v>81</v>
      </c>
      <c r="V42" s="20" t="s">
        <v>62</v>
      </c>
      <c r="X42" s="52" t="s">
        <v>182</v>
      </c>
      <c r="Y42" s="52" t="s">
        <v>180</v>
      </c>
      <c r="Z42" s="14" t="s">
        <v>83</v>
      </c>
      <c r="AJ42" s="4" t="s">
        <v>84</v>
      </c>
      <c r="AK42" s="4" t="s">
        <v>85</v>
      </c>
    </row>
    <row r="43" spans="1:37">
      <c r="A43" s="12">
        <v>30</v>
      </c>
      <c r="B43" s="13" t="s">
        <v>117</v>
      </c>
      <c r="C43" s="14" t="s">
        <v>183</v>
      </c>
      <c r="D43" s="15" t="s">
        <v>184</v>
      </c>
      <c r="E43" s="16">
        <v>230</v>
      </c>
      <c r="F43" s="17" t="s">
        <v>89</v>
      </c>
      <c r="H43" s="18">
        <f t="shared" si="3"/>
        <v>0</v>
      </c>
      <c r="J43" s="18">
        <f t="shared" si="0"/>
        <v>0</v>
      </c>
      <c r="L43" s="19">
        <f t="shared" si="1"/>
        <v>0</v>
      </c>
      <c r="N43" s="16">
        <f t="shared" si="2"/>
        <v>0</v>
      </c>
      <c r="O43" s="17">
        <v>0</v>
      </c>
      <c r="P43" s="17" t="s">
        <v>81</v>
      </c>
      <c r="V43" s="20" t="s">
        <v>62</v>
      </c>
      <c r="X43" s="52" t="s">
        <v>185</v>
      </c>
      <c r="Y43" s="52" t="s">
        <v>183</v>
      </c>
      <c r="Z43" s="14" t="s">
        <v>83</v>
      </c>
      <c r="AJ43" s="4" t="s">
        <v>84</v>
      </c>
      <c r="AK43" s="4" t="s">
        <v>85</v>
      </c>
    </row>
    <row r="44" spans="1:37">
      <c r="A44" s="12">
        <v>31</v>
      </c>
      <c r="B44" s="13" t="s">
        <v>168</v>
      </c>
      <c r="C44" s="14" t="s">
        <v>186</v>
      </c>
      <c r="D44" s="15" t="s">
        <v>187</v>
      </c>
      <c r="E44" s="16">
        <v>230</v>
      </c>
      <c r="F44" s="17" t="s">
        <v>89</v>
      </c>
      <c r="H44" s="18">
        <f t="shared" si="3"/>
        <v>0</v>
      </c>
      <c r="J44" s="18">
        <f t="shared" si="0"/>
        <v>0</v>
      </c>
      <c r="L44" s="19">
        <f t="shared" si="1"/>
        <v>0</v>
      </c>
      <c r="N44" s="16">
        <f t="shared" si="2"/>
        <v>0</v>
      </c>
      <c r="O44" s="17">
        <v>0</v>
      </c>
      <c r="P44" s="17" t="s">
        <v>81</v>
      </c>
      <c r="V44" s="20" t="s">
        <v>62</v>
      </c>
      <c r="X44" s="52" t="s">
        <v>188</v>
      </c>
      <c r="Y44" s="52" t="s">
        <v>186</v>
      </c>
      <c r="Z44" s="14" t="s">
        <v>172</v>
      </c>
      <c r="AJ44" s="4" t="s">
        <v>84</v>
      </c>
      <c r="AK44" s="4" t="s">
        <v>85</v>
      </c>
    </row>
    <row r="45" spans="1:37">
      <c r="A45" s="12">
        <v>32</v>
      </c>
      <c r="B45" s="13" t="s">
        <v>176</v>
      </c>
      <c r="C45" s="14" t="s">
        <v>189</v>
      </c>
      <c r="D45" s="15" t="s">
        <v>190</v>
      </c>
      <c r="E45" s="16">
        <v>230</v>
      </c>
      <c r="F45" s="17" t="s">
        <v>89</v>
      </c>
      <c r="H45" s="18">
        <f t="shared" si="3"/>
        <v>0</v>
      </c>
      <c r="J45" s="18">
        <f t="shared" si="0"/>
        <v>0</v>
      </c>
      <c r="K45" s="19">
        <v>6.4000000000000005E-4</v>
      </c>
      <c r="L45" s="19">
        <f t="shared" si="1"/>
        <v>0.14720000000000003</v>
      </c>
      <c r="N45" s="16">
        <f t="shared" si="2"/>
        <v>0</v>
      </c>
      <c r="O45" s="17">
        <v>0</v>
      </c>
      <c r="P45" s="17" t="s">
        <v>81</v>
      </c>
      <c r="V45" s="20" t="s">
        <v>62</v>
      </c>
      <c r="X45" s="52" t="s">
        <v>191</v>
      </c>
      <c r="Y45" s="52" t="s">
        <v>189</v>
      </c>
      <c r="Z45" s="14" t="s">
        <v>83</v>
      </c>
      <c r="AJ45" s="4" t="s">
        <v>84</v>
      </c>
      <c r="AK45" s="4" t="s">
        <v>85</v>
      </c>
    </row>
    <row r="46" spans="1:37">
      <c r="A46" s="12">
        <v>33</v>
      </c>
      <c r="B46" s="13" t="s">
        <v>176</v>
      </c>
      <c r="C46" s="14" t="s">
        <v>192</v>
      </c>
      <c r="D46" s="15" t="s">
        <v>193</v>
      </c>
      <c r="E46" s="16">
        <v>230</v>
      </c>
      <c r="F46" s="17" t="s">
        <v>89</v>
      </c>
      <c r="H46" s="18">
        <f t="shared" si="3"/>
        <v>0</v>
      </c>
      <c r="J46" s="18">
        <f t="shared" si="0"/>
        <v>0</v>
      </c>
      <c r="L46" s="19">
        <f t="shared" si="1"/>
        <v>0</v>
      </c>
      <c r="N46" s="16">
        <f t="shared" si="2"/>
        <v>0</v>
      </c>
      <c r="O46" s="17">
        <v>0</v>
      </c>
      <c r="P46" s="17" t="s">
        <v>81</v>
      </c>
      <c r="V46" s="20" t="s">
        <v>62</v>
      </c>
      <c r="X46" s="52" t="s">
        <v>194</v>
      </c>
      <c r="Y46" s="52" t="s">
        <v>192</v>
      </c>
      <c r="Z46" s="14" t="s">
        <v>83</v>
      </c>
      <c r="AJ46" s="4" t="s">
        <v>84</v>
      </c>
      <c r="AK46" s="4" t="s">
        <v>85</v>
      </c>
    </row>
    <row r="47" spans="1:37">
      <c r="A47" s="12">
        <v>34</v>
      </c>
      <c r="B47" s="13" t="s">
        <v>86</v>
      </c>
      <c r="C47" s="14" t="s">
        <v>195</v>
      </c>
      <c r="D47" s="15" t="s">
        <v>196</v>
      </c>
      <c r="E47" s="16">
        <v>6.9</v>
      </c>
      <c r="F47" s="17" t="s">
        <v>197</v>
      </c>
      <c r="I47" s="18">
        <f>ROUND(E47*G47,2)</f>
        <v>0</v>
      </c>
      <c r="J47" s="18">
        <f t="shared" si="0"/>
        <v>0</v>
      </c>
      <c r="K47" s="19">
        <v>1E-3</v>
      </c>
      <c r="L47" s="19">
        <f t="shared" si="1"/>
        <v>6.9000000000000008E-3</v>
      </c>
      <c r="N47" s="16">
        <f t="shared" si="2"/>
        <v>0</v>
      </c>
      <c r="O47" s="17">
        <v>0</v>
      </c>
      <c r="P47" s="17" t="s">
        <v>81</v>
      </c>
      <c r="V47" s="20" t="s">
        <v>61</v>
      </c>
      <c r="X47" s="52" t="s">
        <v>195</v>
      </c>
      <c r="Y47" s="52" t="s">
        <v>195</v>
      </c>
      <c r="Z47" s="14" t="s">
        <v>198</v>
      </c>
      <c r="AA47" s="14" t="s">
        <v>81</v>
      </c>
      <c r="AJ47" s="4" t="s">
        <v>91</v>
      </c>
      <c r="AK47" s="4" t="s">
        <v>85</v>
      </c>
    </row>
    <row r="48" spans="1:37">
      <c r="D48" s="53" t="s">
        <v>199</v>
      </c>
      <c r="E48" s="54">
        <f>J48</f>
        <v>0</v>
      </c>
      <c r="H48" s="54">
        <f>SUM(H12:H47)</f>
        <v>0</v>
      </c>
      <c r="I48" s="54">
        <f>SUM(I12:I47)</f>
        <v>0</v>
      </c>
      <c r="J48" s="54">
        <f>SUM(J12:J47)</f>
        <v>0</v>
      </c>
      <c r="L48" s="55">
        <f>SUM(L12:L47)</f>
        <v>25.958182500000003</v>
      </c>
      <c r="N48" s="56">
        <f>SUM(N12:N47)</f>
        <v>370.09244000000001</v>
      </c>
      <c r="W48" s="16">
        <f>SUM(W12:W47)</f>
        <v>0</v>
      </c>
    </row>
    <row r="50" spans="1:37">
      <c r="B50" s="14" t="s">
        <v>200</v>
      </c>
    </row>
    <row r="51" spans="1:37">
      <c r="A51" s="12">
        <v>35</v>
      </c>
      <c r="B51" s="13" t="s">
        <v>201</v>
      </c>
      <c r="C51" s="14" t="s">
        <v>202</v>
      </c>
      <c r="D51" s="15" t="s">
        <v>203</v>
      </c>
      <c r="E51" s="16">
        <v>99</v>
      </c>
      <c r="F51" s="17" t="s">
        <v>89</v>
      </c>
      <c r="H51" s="18">
        <f>ROUND(E51*G51,2)</f>
        <v>0</v>
      </c>
      <c r="J51" s="18">
        <f t="shared" ref="J51:J59" si="4">ROUND(E51*G51,2)</f>
        <v>0</v>
      </c>
      <c r="K51" s="19">
        <v>1.3999999999999999E-4</v>
      </c>
      <c r="L51" s="19">
        <f t="shared" ref="L51:L59" si="5">E51*K51</f>
        <v>1.3859999999999999E-2</v>
      </c>
      <c r="N51" s="16">
        <f t="shared" ref="N51:N59" si="6">E51*M51</f>
        <v>0</v>
      </c>
      <c r="O51" s="17">
        <v>0</v>
      </c>
      <c r="P51" s="17" t="s">
        <v>81</v>
      </c>
      <c r="V51" s="20" t="s">
        <v>62</v>
      </c>
      <c r="X51" s="52" t="s">
        <v>204</v>
      </c>
      <c r="Y51" s="52" t="s">
        <v>202</v>
      </c>
      <c r="Z51" s="14" t="s">
        <v>205</v>
      </c>
      <c r="AJ51" s="4" t="s">
        <v>84</v>
      </c>
      <c r="AK51" s="4" t="s">
        <v>85</v>
      </c>
    </row>
    <row r="52" spans="1:37">
      <c r="A52" s="12">
        <v>36</v>
      </c>
      <c r="B52" s="13" t="s">
        <v>86</v>
      </c>
      <c r="C52" s="14" t="s">
        <v>206</v>
      </c>
      <c r="D52" s="15" t="s">
        <v>207</v>
      </c>
      <c r="E52" s="16">
        <v>231</v>
      </c>
      <c r="F52" s="17" t="s">
        <v>112</v>
      </c>
      <c r="I52" s="18">
        <f>ROUND(E52*G52,2)</f>
        <v>0</v>
      </c>
      <c r="J52" s="18">
        <f t="shared" si="4"/>
        <v>0</v>
      </c>
      <c r="K52" s="19">
        <v>7.2000000000000005E-4</v>
      </c>
      <c r="L52" s="19">
        <f t="shared" si="5"/>
        <v>0.16632000000000002</v>
      </c>
      <c r="N52" s="16">
        <f t="shared" si="6"/>
        <v>0</v>
      </c>
      <c r="O52" s="17">
        <v>0</v>
      </c>
      <c r="P52" s="17" t="s">
        <v>81</v>
      </c>
      <c r="V52" s="20" t="s">
        <v>61</v>
      </c>
      <c r="X52" s="52" t="s">
        <v>206</v>
      </c>
      <c r="Y52" s="52" t="s">
        <v>206</v>
      </c>
      <c r="Z52" s="14" t="s">
        <v>208</v>
      </c>
      <c r="AA52" s="14" t="s">
        <v>81</v>
      </c>
      <c r="AJ52" s="4" t="s">
        <v>91</v>
      </c>
      <c r="AK52" s="4" t="s">
        <v>85</v>
      </c>
    </row>
    <row r="53" spans="1:37">
      <c r="A53" s="12">
        <v>37</v>
      </c>
      <c r="B53" s="13" t="s">
        <v>86</v>
      </c>
      <c r="C53" s="14" t="s">
        <v>209</v>
      </c>
      <c r="D53" s="15" t="s">
        <v>210</v>
      </c>
      <c r="E53" s="16">
        <v>99</v>
      </c>
      <c r="F53" s="17" t="s">
        <v>89</v>
      </c>
      <c r="I53" s="18">
        <f>ROUND(E53*G53,2)</f>
        <v>0</v>
      </c>
      <c r="J53" s="18">
        <f t="shared" si="4"/>
        <v>0</v>
      </c>
      <c r="K53" s="19">
        <v>2.5000000000000001E-4</v>
      </c>
      <c r="L53" s="19">
        <f t="shared" si="5"/>
        <v>2.4750000000000001E-2</v>
      </c>
      <c r="N53" s="16">
        <f t="shared" si="6"/>
        <v>0</v>
      </c>
      <c r="O53" s="17">
        <v>0</v>
      </c>
      <c r="P53" s="17" t="s">
        <v>81</v>
      </c>
      <c r="V53" s="20" t="s">
        <v>61</v>
      </c>
      <c r="X53" s="52" t="s">
        <v>209</v>
      </c>
      <c r="Y53" s="52" t="s">
        <v>209</v>
      </c>
      <c r="Z53" s="14" t="s">
        <v>211</v>
      </c>
      <c r="AA53" s="14" t="s">
        <v>81</v>
      </c>
      <c r="AJ53" s="4" t="s">
        <v>91</v>
      </c>
      <c r="AK53" s="4" t="s">
        <v>85</v>
      </c>
    </row>
    <row r="54" spans="1:37" ht="25.5">
      <c r="A54" s="12">
        <v>38</v>
      </c>
      <c r="B54" s="13" t="s">
        <v>86</v>
      </c>
      <c r="C54" s="14" t="s">
        <v>212</v>
      </c>
      <c r="D54" s="15" t="s">
        <v>213</v>
      </c>
      <c r="E54" s="16">
        <v>400.05</v>
      </c>
      <c r="F54" s="17" t="s">
        <v>89</v>
      </c>
      <c r="I54" s="18">
        <f>ROUND(E54*G54,2)</f>
        <v>0</v>
      </c>
      <c r="J54" s="18">
        <f t="shared" si="4"/>
        <v>0</v>
      </c>
      <c r="K54" s="19">
        <v>5.5000000000000003E-4</v>
      </c>
      <c r="L54" s="19">
        <f t="shared" si="5"/>
        <v>0.22002750000000001</v>
      </c>
      <c r="N54" s="16">
        <f t="shared" si="6"/>
        <v>0</v>
      </c>
      <c r="O54" s="17">
        <v>0</v>
      </c>
      <c r="P54" s="17" t="s">
        <v>81</v>
      </c>
      <c r="V54" s="20" t="s">
        <v>61</v>
      </c>
      <c r="X54" s="52" t="s">
        <v>212</v>
      </c>
      <c r="Y54" s="52" t="s">
        <v>212</v>
      </c>
      <c r="Z54" s="14" t="s">
        <v>208</v>
      </c>
      <c r="AA54" s="14" t="s">
        <v>81</v>
      </c>
      <c r="AJ54" s="4" t="s">
        <v>91</v>
      </c>
      <c r="AK54" s="4" t="s">
        <v>85</v>
      </c>
    </row>
    <row r="55" spans="1:37">
      <c r="A55" s="12">
        <v>39</v>
      </c>
      <c r="B55" s="13" t="s">
        <v>201</v>
      </c>
      <c r="C55" s="14" t="s">
        <v>214</v>
      </c>
      <c r="D55" s="15" t="s">
        <v>215</v>
      </c>
      <c r="E55" s="16">
        <v>358.7</v>
      </c>
      <c r="F55" s="17" t="s">
        <v>89</v>
      </c>
      <c r="H55" s="18">
        <f>ROUND(E55*G55,2)</f>
        <v>0</v>
      </c>
      <c r="J55" s="18">
        <f t="shared" si="4"/>
        <v>0</v>
      </c>
      <c r="K55" s="19">
        <v>2.5000000000000001E-4</v>
      </c>
      <c r="L55" s="19">
        <f t="shared" si="5"/>
        <v>8.9675000000000005E-2</v>
      </c>
      <c r="N55" s="16">
        <f t="shared" si="6"/>
        <v>0</v>
      </c>
      <c r="O55" s="17">
        <v>0</v>
      </c>
      <c r="P55" s="17" t="s">
        <v>81</v>
      </c>
      <c r="V55" s="20" t="s">
        <v>62</v>
      </c>
      <c r="X55" s="52" t="s">
        <v>216</v>
      </c>
      <c r="Y55" s="52" t="s">
        <v>214</v>
      </c>
      <c r="Z55" s="14" t="s">
        <v>205</v>
      </c>
      <c r="AJ55" s="4" t="s">
        <v>84</v>
      </c>
      <c r="AK55" s="4" t="s">
        <v>85</v>
      </c>
    </row>
    <row r="56" spans="1:37">
      <c r="A56" s="12">
        <v>40</v>
      </c>
      <c r="B56" s="13" t="s">
        <v>86</v>
      </c>
      <c r="C56" s="14" t="s">
        <v>217</v>
      </c>
      <c r="D56" s="15" t="s">
        <v>218</v>
      </c>
      <c r="E56" s="16">
        <v>376.63499999999999</v>
      </c>
      <c r="F56" s="17" t="s">
        <v>112</v>
      </c>
      <c r="I56" s="18">
        <f>ROUND(E56*G56,2)</f>
        <v>0</v>
      </c>
      <c r="J56" s="18">
        <f t="shared" si="4"/>
        <v>0</v>
      </c>
      <c r="K56" s="19">
        <v>2.9999999999999997E-4</v>
      </c>
      <c r="L56" s="19">
        <f t="shared" si="5"/>
        <v>0.11299049999999999</v>
      </c>
      <c r="N56" s="16">
        <f t="shared" si="6"/>
        <v>0</v>
      </c>
      <c r="O56" s="17">
        <v>0</v>
      </c>
      <c r="P56" s="17" t="s">
        <v>81</v>
      </c>
      <c r="V56" s="20" t="s">
        <v>61</v>
      </c>
      <c r="X56" s="52" t="s">
        <v>217</v>
      </c>
      <c r="Y56" s="52" t="s">
        <v>217</v>
      </c>
      <c r="Z56" s="14" t="s">
        <v>211</v>
      </c>
      <c r="AA56" s="14" t="s">
        <v>81</v>
      </c>
      <c r="AJ56" s="4" t="s">
        <v>91</v>
      </c>
      <c r="AK56" s="4" t="s">
        <v>85</v>
      </c>
    </row>
    <row r="57" spans="1:37">
      <c r="A57" s="12">
        <v>41</v>
      </c>
      <c r="B57" s="13" t="s">
        <v>201</v>
      </c>
      <c r="C57" s="14" t="s">
        <v>219</v>
      </c>
      <c r="D57" s="15" t="s">
        <v>220</v>
      </c>
      <c r="E57" s="16">
        <v>257</v>
      </c>
      <c r="F57" s="17" t="s">
        <v>89</v>
      </c>
      <c r="H57" s="18">
        <f>ROUND(E57*G57,2)</f>
        <v>0</v>
      </c>
      <c r="J57" s="18">
        <f t="shared" si="4"/>
        <v>0</v>
      </c>
      <c r="K57" s="19">
        <v>1.9000000000000001E-4</v>
      </c>
      <c r="L57" s="19">
        <f t="shared" si="5"/>
        <v>4.8830000000000005E-2</v>
      </c>
      <c r="N57" s="16">
        <f t="shared" si="6"/>
        <v>0</v>
      </c>
      <c r="O57" s="17">
        <v>0</v>
      </c>
      <c r="P57" s="17" t="s">
        <v>81</v>
      </c>
      <c r="V57" s="20" t="s">
        <v>62</v>
      </c>
      <c r="X57" s="52" t="s">
        <v>221</v>
      </c>
      <c r="Y57" s="52" t="s">
        <v>219</v>
      </c>
      <c r="Z57" s="14" t="s">
        <v>205</v>
      </c>
      <c r="AJ57" s="4" t="s">
        <v>84</v>
      </c>
      <c r="AK57" s="4" t="s">
        <v>85</v>
      </c>
    </row>
    <row r="58" spans="1:37" ht="25.5">
      <c r="A58" s="12">
        <v>42</v>
      </c>
      <c r="B58" s="13" t="s">
        <v>92</v>
      </c>
      <c r="C58" s="14" t="s">
        <v>222</v>
      </c>
      <c r="D58" s="15" t="s">
        <v>223</v>
      </c>
      <c r="E58" s="16">
        <v>220</v>
      </c>
      <c r="F58" s="17" t="s">
        <v>112</v>
      </c>
      <c r="H58" s="18">
        <f>ROUND(E58*G58,2)</f>
        <v>0</v>
      </c>
      <c r="J58" s="18">
        <f t="shared" si="4"/>
        <v>0</v>
      </c>
      <c r="K58" s="19">
        <v>0.24734</v>
      </c>
      <c r="L58" s="19">
        <f t="shared" si="5"/>
        <v>54.4148</v>
      </c>
      <c r="N58" s="16">
        <f t="shared" si="6"/>
        <v>0</v>
      </c>
      <c r="O58" s="17">
        <v>0</v>
      </c>
      <c r="P58" s="17" t="s">
        <v>81</v>
      </c>
      <c r="V58" s="20" t="s">
        <v>62</v>
      </c>
      <c r="X58" s="52" t="s">
        <v>224</v>
      </c>
      <c r="Y58" s="52" t="s">
        <v>222</v>
      </c>
      <c r="Z58" s="14" t="s">
        <v>205</v>
      </c>
      <c r="AJ58" s="4" t="s">
        <v>84</v>
      </c>
      <c r="AK58" s="4" t="s">
        <v>85</v>
      </c>
    </row>
    <row r="59" spans="1:37">
      <c r="A59" s="12">
        <v>43</v>
      </c>
      <c r="B59" s="13" t="s">
        <v>117</v>
      </c>
      <c r="C59" s="14" t="s">
        <v>225</v>
      </c>
      <c r="D59" s="15" t="s">
        <v>226</v>
      </c>
      <c r="E59" s="16">
        <v>701.5</v>
      </c>
      <c r="F59" s="17" t="s">
        <v>89</v>
      </c>
      <c r="H59" s="18">
        <f>ROUND(E59*G59,2)</f>
        <v>0</v>
      </c>
      <c r="J59" s="18">
        <f t="shared" si="4"/>
        <v>0</v>
      </c>
      <c r="L59" s="19">
        <f t="shared" si="5"/>
        <v>0</v>
      </c>
      <c r="N59" s="16">
        <f t="shared" si="6"/>
        <v>0</v>
      </c>
      <c r="O59" s="17">
        <v>0</v>
      </c>
      <c r="P59" s="17" t="s">
        <v>81</v>
      </c>
      <c r="V59" s="20" t="s">
        <v>62</v>
      </c>
      <c r="X59" s="52" t="s">
        <v>227</v>
      </c>
      <c r="Y59" s="52" t="s">
        <v>225</v>
      </c>
      <c r="Z59" s="14" t="s">
        <v>83</v>
      </c>
      <c r="AJ59" s="4" t="s">
        <v>84</v>
      </c>
      <c r="AK59" s="4" t="s">
        <v>85</v>
      </c>
    </row>
    <row r="60" spans="1:37">
      <c r="D60" s="53" t="s">
        <v>228</v>
      </c>
      <c r="E60" s="54">
        <f>J60</f>
        <v>0</v>
      </c>
      <c r="H60" s="54">
        <f>SUM(H50:H59)</f>
        <v>0</v>
      </c>
      <c r="I60" s="54">
        <f>SUM(I50:I59)</f>
        <v>0</v>
      </c>
      <c r="J60" s="54">
        <f>SUM(J50:J59)</f>
        <v>0</v>
      </c>
      <c r="L60" s="55">
        <f>SUM(L50:L59)</f>
        <v>55.091253000000002</v>
      </c>
      <c r="N60" s="56">
        <f>SUM(N50:N59)</f>
        <v>0</v>
      </c>
      <c r="W60" s="16">
        <f>SUM(W50:W59)</f>
        <v>0</v>
      </c>
    </row>
    <row r="62" spans="1:37">
      <c r="B62" s="14" t="s">
        <v>229</v>
      </c>
    </row>
    <row r="63" spans="1:37">
      <c r="A63" s="12">
        <v>44</v>
      </c>
      <c r="B63" s="13" t="s">
        <v>77</v>
      </c>
      <c r="C63" s="14" t="s">
        <v>230</v>
      </c>
      <c r="D63" s="15" t="s">
        <v>231</v>
      </c>
      <c r="E63" s="16">
        <v>16.974</v>
      </c>
      <c r="F63" s="17" t="s">
        <v>120</v>
      </c>
      <c r="H63" s="18">
        <f>ROUND(E63*G63,2)</f>
        <v>0</v>
      </c>
      <c r="J63" s="18">
        <f>ROUND(E63*G63,2)</f>
        <v>0</v>
      </c>
      <c r="K63" s="19">
        <v>1.8907700000000001</v>
      </c>
      <c r="L63" s="19">
        <f>E63*K63</f>
        <v>32.093929979999999</v>
      </c>
      <c r="N63" s="16">
        <f>E63*M63</f>
        <v>0</v>
      </c>
      <c r="O63" s="17">
        <v>0</v>
      </c>
      <c r="P63" s="17" t="s">
        <v>81</v>
      </c>
      <c r="V63" s="20" t="s">
        <v>62</v>
      </c>
      <c r="X63" s="52" t="s">
        <v>232</v>
      </c>
      <c r="Y63" s="52" t="s">
        <v>230</v>
      </c>
      <c r="Z63" s="14" t="s">
        <v>233</v>
      </c>
      <c r="AJ63" s="4" t="s">
        <v>84</v>
      </c>
      <c r="AK63" s="4" t="s">
        <v>85</v>
      </c>
    </row>
    <row r="64" spans="1:37">
      <c r="A64" s="12">
        <v>45</v>
      </c>
      <c r="B64" s="13" t="s">
        <v>234</v>
      </c>
      <c r="C64" s="14" t="s">
        <v>235</v>
      </c>
      <c r="D64" s="15" t="s">
        <v>236</v>
      </c>
      <c r="E64" s="16">
        <v>3</v>
      </c>
      <c r="F64" s="17" t="s">
        <v>120</v>
      </c>
      <c r="H64" s="18">
        <f>ROUND(E64*G64,2)</f>
        <v>0</v>
      </c>
      <c r="J64" s="18">
        <f>ROUND(E64*G64,2)</f>
        <v>0</v>
      </c>
      <c r="K64" s="19">
        <v>2.0874999999999999</v>
      </c>
      <c r="L64" s="19">
        <f>E64*K64</f>
        <v>6.2624999999999993</v>
      </c>
      <c r="N64" s="16">
        <f>E64*M64</f>
        <v>0</v>
      </c>
      <c r="O64" s="17">
        <v>0</v>
      </c>
      <c r="P64" s="17" t="s">
        <v>81</v>
      </c>
      <c r="V64" s="20" t="s">
        <v>62</v>
      </c>
      <c r="X64" s="52" t="s">
        <v>237</v>
      </c>
      <c r="Y64" s="52" t="s">
        <v>235</v>
      </c>
      <c r="Z64" s="14" t="s">
        <v>172</v>
      </c>
      <c r="AJ64" s="4" t="s">
        <v>84</v>
      </c>
      <c r="AK64" s="4" t="s">
        <v>85</v>
      </c>
    </row>
    <row r="65" spans="1:37">
      <c r="A65" s="12">
        <v>46</v>
      </c>
      <c r="B65" s="13" t="s">
        <v>238</v>
      </c>
      <c r="C65" s="14" t="s">
        <v>239</v>
      </c>
      <c r="D65" s="15" t="s">
        <v>240</v>
      </c>
      <c r="E65" s="16">
        <v>3</v>
      </c>
      <c r="F65" s="17" t="s">
        <v>120</v>
      </c>
      <c r="H65" s="18">
        <f>ROUND(E65*G65,2)</f>
        <v>0</v>
      </c>
      <c r="J65" s="18">
        <f>ROUND(E65*G65,2)</f>
        <v>0</v>
      </c>
      <c r="K65" s="19">
        <v>2.452</v>
      </c>
      <c r="L65" s="19">
        <f>E65*K65</f>
        <v>7.3559999999999999</v>
      </c>
      <c r="N65" s="16">
        <f>E65*M65</f>
        <v>0</v>
      </c>
      <c r="O65" s="17">
        <v>0</v>
      </c>
      <c r="P65" s="17" t="s">
        <v>81</v>
      </c>
      <c r="V65" s="20" t="s">
        <v>62</v>
      </c>
      <c r="X65" s="52" t="s">
        <v>241</v>
      </c>
      <c r="Y65" s="52" t="s">
        <v>239</v>
      </c>
      <c r="Z65" s="14" t="s">
        <v>242</v>
      </c>
      <c r="AJ65" s="4" t="s">
        <v>84</v>
      </c>
      <c r="AK65" s="4" t="s">
        <v>85</v>
      </c>
    </row>
    <row r="66" spans="1:37">
      <c r="D66" s="53" t="s">
        <v>243</v>
      </c>
      <c r="E66" s="54">
        <f>J66</f>
        <v>0</v>
      </c>
      <c r="H66" s="54">
        <f>SUM(H62:H65)</f>
        <v>0</v>
      </c>
      <c r="I66" s="54">
        <f>SUM(I62:I65)</f>
        <v>0</v>
      </c>
      <c r="J66" s="54">
        <f>SUM(J62:J65)</f>
        <v>0</v>
      </c>
      <c r="L66" s="55">
        <f>SUM(L62:L65)</f>
        <v>45.712429980000003</v>
      </c>
      <c r="N66" s="56">
        <f>SUM(N62:N65)</f>
        <v>0</v>
      </c>
      <c r="W66" s="16">
        <f>SUM(W62:W65)</f>
        <v>0</v>
      </c>
    </row>
    <row r="68" spans="1:37">
      <c r="B68" s="14" t="s">
        <v>244</v>
      </c>
    </row>
    <row r="69" spans="1:37">
      <c r="A69" s="12">
        <v>47</v>
      </c>
      <c r="B69" s="13" t="s">
        <v>97</v>
      </c>
      <c r="C69" s="14" t="s">
        <v>245</v>
      </c>
      <c r="D69" s="15" t="s">
        <v>246</v>
      </c>
      <c r="E69" s="16">
        <v>358.7</v>
      </c>
      <c r="F69" s="17" t="s">
        <v>89</v>
      </c>
      <c r="H69" s="18">
        <f t="shared" ref="H69:H80" si="7">ROUND(E69*G69,2)</f>
        <v>0</v>
      </c>
      <c r="J69" s="18">
        <f t="shared" ref="J69:J100" si="8">ROUND(E69*G69,2)</f>
        <v>0</v>
      </c>
      <c r="K69" s="19">
        <v>0.2024</v>
      </c>
      <c r="L69" s="19">
        <f t="shared" ref="L69:L100" si="9">E69*K69</f>
        <v>72.600879999999989</v>
      </c>
      <c r="N69" s="16">
        <f t="shared" ref="N69:N100" si="10">E69*M69</f>
        <v>0</v>
      </c>
      <c r="O69" s="17">
        <v>0</v>
      </c>
      <c r="P69" s="17" t="s">
        <v>81</v>
      </c>
      <c r="V69" s="20" t="s">
        <v>62</v>
      </c>
      <c r="X69" s="52" t="s">
        <v>247</v>
      </c>
      <c r="Y69" s="52" t="s">
        <v>245</v>
      </c>
      <c r="Z69" s="14" t="s">
        <v>248</v>
      </c>
      <c r="AJ69" s="4" t="s">
        <v>84</v>
      </c>
      <c r="AK69" s="4" t="s">
        <v>85</v>
      </c>
    </row>
    <row r="70" spans="1:37">
      <c r="A70" s="12">
        <v>48</v>
      </c>
      <c r="B70" s="13" t="s">
        <v>97</v>
      </c>
      <c r="C70" s="14" t="s">
        <v>249</v>
      </c>
      <c r="D70" s="15" t="s">
        <v>250</v>
      </c>
      <c r="E70" s="16">
        <v>400.05</v>
      </c>
      <c r="F70" s="17" t="s">
        <v>89</v>
      </c>
      <c r="H70" s="18">
        <f t="shared" si="7"/>
        <v>0</v>
      </c>
      <c r="J70" s="18">
        <f t="shared" si="8"/>
        <v>0</v>
      </c>
      <c r="K70" s="19">
        <v>0.2979</v>
      </c>
      <c r="L70" s="19">
        <f t="shared" si="9"/>
        <v>119.17489500000001</v>
      </c>
      <c r="N70" s="16">
        <f t="shared" si="10"/>
        <v>0</v>
      </c>
      <c r="O70" s="17">
        <v>0</v>
      </c>
      <c r="P70" s="17" t="s">
        <v>81</v>
      </c>
      <c r="V70" s="20" t="s">
        <v>62</v>
      </c>
      <c r="X70" s="52" t="s">
        <v>251</v>
      </c>
      <c r="Y70" s="52" t="s">
        <v>249</v>
      </c>
      <c r="Z70" s="14" t="s">
        <v>248</v>
      </c>
      <c r="AJ70" s="4" t="s">
        <v>84</v>
      </c>
      <c r="AK70" s="4" t="s">
        <v>85</v>
      </c>
    </row>
    <row r="71" spans="1:37">
      <c r="A71" s="12">
        <v>49</v>
      </c>
      <c r="B71" s="13" t="s">
        <v>97</v>
      </c>
      <c r="C71" s="14" t="s">
        <v>252</v>
      </c>
      <c r="D71" s="15" t="s">
        <v>253</v>
      </c>
      <c r="E71" s="16">
        <v>146.08000000000001</v>
      </c>
      <c r="F71" s="17" t="s">
        <v>89</v>
      </c>
      <c r="H71" s="18">
        <f t="shared" si="7"/>
        <v>0</v>
      </c>
      <c r="J71" s="18">
        <f t="shared" si="8"/>
        <v>0</v>
      </c>
      <c r="K71" s="19">
        <v>0.29160000000000003</v>
      </c>
      <c r="L71" s="19">
        <f t="shared" si="9"/>
        <v>42.596928000000005</v>
      </c>
      <c r="N71" s="16">
        <f t="shared" si="10"/>
        <v>0</v>
      </c>
      <c r="O71" s="17">
        <v>0</v>
      </c>
      <c r="P71" s="17" t="s">
        <v>81</v>
      </c>
      <c r="V71" s="20" t="s">
        <v>62</v>
      </c>
      <c r="X71" s="52" t="s">
        <v>254</v>
      </c>
      <c r="Y71" s="52" t="s">
        <v>252</v>
      </c>
      <c r="Z71" s="14" t="s">
        <v>248</v>
      </c>
      <c r="AJ71" s="4" t="s">
        <v>84</v>
      </c>
      <c r="AK71" s="4" t="s">
        <v>85</v>
      </c>
    </row>
    <row r="72" spans="1:37">
      <c r="A72" s="12">
        <v>50</v>
      </c>
      <c r="B72" s="13" t="s">
        <v>97</v>
      </c>
      <c r="C72" s="14" t="s">
        <v>255</v>
      </c>
      <c r="D72" s="15" t="s">
        <v>256</v>
      </c>
      <c r="E72" s="16">
        <v>376.63499999999999</v>
      </c>
      <c r="F72" s="17" t="s">
        <v>89</v>
      </c>
      <c r="H72" s="18">
        <f t="shared" si="7"/>
        <v>0</v>
      </c>
      <c r="J72" s="18">
        <f t="shared" si="8"/>
        <v>0</v>
      </c>
      <c r="K72" s="19">
        <v>0.71643999999999997</v>
      </c>
      <c r="L72" s="19">
        <f t="shared" si="9"/>
        <v>269.8363794</v>
      </c>
      <c r="N72" s="16">
        <f t="shared" si="10"/>
        <v>0</v>
      </c>
      <c r="O72" s="17">
        <v>0</v>
      </c>
      <c r="P72" s="17" t="s">
        <v>81</v>
      </c>
      <c r="V72" s="20" t="s">
        <v>62</v>
      </c>
      <c r="X72" s="52" t="s">
        <v>257</v>
      </c>
      <c r="Y72" s="52" t="s">
        <v>255</v>
      </c>
      <c r="Z72" s="14" t="s">
        <v>248</v>
      </c>
      <c r="AJ72" s="4" t="s">
        <v>84</v>
      </c>
      <c r="AK72" s="4" t="s">
        <v>85</v>
      </c>
    </row>
    <row r="73" spans="1:37">
      <c r="A73" s="12">
        <v>51</v>
      </c>
      <c r="B73" s="13" t="s">
        <v>201</v>
      </c>
      <c r="C73" s="14" t="s">
        <v>258</v>
      </c>
      <c r="D73" s="15" t="s">
        <v>259</v>
      </c>
      <c r="E73" s="16">
        <v>59.4</v>
      </c>
      <c r="F73" s="17" t="s">
        <v>120</v>
      </c>
      <c r="H73" s="18">
        <f t="shared" si="7"/>
        <v>0</v>
      </c>
      <c r="J73" s="18">
        <f t="shared" si="8"/>
        <v>0</v>
      </c>
      <c r="K73" s="19">
        <v>1.9312499999999999</v>
      </c>
      <c r="L73" s="19">
        <f t="shared" si="9"/>
        <v>114.71624999999999</v>
      </c>
      <c r="N73" s="16">
        <f t="shared" si="10"/>
        <v>0</v>
      </c>
      <c r="O73" s="17">
        <v>0</v>
      </c>
      <c r="P73" s="17" t="s">
        <v>81</v>
      </c>
      <c r="V73" s="20" t="s">
        <v>62</v>
      </c>
      <c r="X73" s="52" t="s">
        <v>260</v>
      </c>
      <c r="Y73" s="52" t="s">
        <v>258</v>
      </c>
      <c r="Z73" s="14" t="s">
        <v>248</v>
      </c>
      <c r="AJ73" s="4" t="s">
        <v>84</v>
      </c>
      <c r="AK73" s="4" t="s">
        <v>85</v>
      </c>
    </row>
    <row r="74" spans="1:37">
      <c r="A74" s="12">
        <v>52</v>
      </c>
      <c r="B74" s="13" t="s">
        <v>97</v>
      </c>
      <c r="C74" s="14" t="s">
        <v>261</v>
      </c>
      <c r="D74" s="15" t="s">
        <v>262</v>
      </c>
      <c r="E74" s="16">
        <v>132.80000000000001</v>
      </c>
      <c r="F74" s="17" t="s">
        <v>89</v>
      </c>
      <c r="H74" s="18">
        <f t="shared" si="7"/>
        <v>0</v>
      </c>
      <c r="J74" s="18">
        <f t="shared" si="8"/>
        <v>0</v>
      </c>
      <c r="K74" s="19">
        <v>6.1850000000000002E-2</v>
      </c>
      <c r="L74" s="19">
        <f t="shared" si="9"/>
        <v>8.2136800000000019</v>
      </c>
      <c r="N74" s="16">
        <f t="shared" si="10"/>
        <v>0</v>
      </c>
      <c r="O74" s="17">
        <v>0</v>
      </c>
      <c r="P74" s="17" t="s">
        <v>81</v>
      </c>
      <c r="V74" s="20" t="s">
        <v>62</v>
      </c>
      <c r="X74" s="52" t="s">
        <v>263</v>
      </c>
      <c r="Y74" s="52" t="s">
        <v>261</v>
      </c>
      <c r="Z74" s="14" t="s">
        <v>248</v>
      </c>
      <c r="AJ74" s="4" t="s">
        <v>84</v>
      </c>
      <c r="AK74" s="4" t="s">
        <v>85</v>
      </c>
    </row>
    <row r="75" spans="1:37">
      <c r="A75" s="12">
        <v>53</v>
      </c>
      <c r="B75" s="13" t="s">
        <v>97</v>
      </c>
      <c r="C75" s="14" t="s">
        <v>264</v>
      </c>
      <c r="D75" s="15" t="s">
        <v>265</v>
      </c>
      <c r="E75" s="16">
        <v>358.7</v>
      </c>
      <c r="F75" s="17" t="s">
        <v>89</v>
      </c>
      <c r="H75" s="18">
        <f t="shared" si="7"/>
        <v>0</v>
      </c>
      <c r="J75" s="18">
        <f t="shared" si="8"/>
        <v>0</v>
      </c>
      <c r="K75" s="19">
        <v>0.11637</v>
      </c>
      <c r="L75" s="19">
        <f t="shared" si="9"/>
        <v>41.741918999999996</v>
      </c>
      <c r="N75" s="16">
        <f t="shared" si="10"/>
        <v>0</v>
      </c>
      <c r="O75" s="17">
        <v>0</v>
      </c>
      <c r="P75" s="17" t="s">
        <v>81</v>
      </c>
      <c r="V75" s="20" t="s">
        <v>62</v>
      </c>
      <c r="X75" s="52" t="s">
        <v>266</v>
      </c>
      <c r="Y75" s="52" t="s">
        <v>264</v>
      </c>
      <c r="Z75" s="14" t="s">
        <v>248</v>
      </c>
      <c r="AJ75" s="4" t="s">
        <v>84</v>
      </c>
      <c r="AK75" s="4" t="s">
        <v>85</v>
      </c>
    </row>
    <row r="76" spans="1:37">
      <c r="A76" s="12">
        <v>54</v>
      </c>
      <c r="B76" s="13" t="s">
        <v>97</v>
      </c>
      <c r="C76" s="14" t="s">
        <v>267</v>
      </c>
      <c r="D76" s="15" t="s">
        <v>268</v>
      </c>
      <c r="E76" s="16">
        <v>523.44000000000005</v>
      </c>
      <c r="F76" s="17" t="s">
        <v>89</v>
      </c>
      <c r="H76" s="18">
        <f t="shared" si="7"/>
        <v>0</v>
      </c>
      <c r="J76" s="18">
        <f t="shared" si="8"/>
        <v>0</v>
      </c>
      <c r="K76" s="19">
        <v>0.29104999999999998</v>
      </c>
      <c r="L76" s="19">
        <f t="shared" si="9"/>
        <v>152.34721200000001</v>
      </c>
      <c r="N76" s="16">
        <f t="shared" si="10"/>
        <v>0</v>
      </c>
      <c r="O76" s="17">
        <v>0</v>
      </c>
      <c r="P76" s="17" t="s">
        <v>81</v>
      </c>
      <c r="V76" s="20" t="s">
        <v>62</v>
      </c>
      <c r="X76" s="52" t="s">
        <v>269</v>
      </c>
      <c r="Y76" s="52" t="s">
        <v>267</v>
      </c>
      <c r="Z76" s="14" t="s">
        <v>248</v>
      </c>
      <c r="AJ76" s="4" t="s">
        <v>84</v>
      </c>
      <c r="AK76" s="4" t="s">
        <v>85</v>
      </c>
    </row>
    <row r="77" spans="1:37">
      <c r="A77" s="12">
        <v>55</v>
      </c>
      <c r="B77" s="13" t="s">
        <v>92</v>
      </c>
      <c r="C77" s="14" t="s">
        <v>270</v>
      </c>
      <c r="D77" s="15" t="s">
        <v>271</v>
      </c>
      <c r="E77" s="16">
        <v>1689.22</v>
      </c>
      <c r="F77" s="17" t="s">
        <v>89</v>
      </c>
      <c r="H77" s="18">
        <f t="shared" si="7"/>
        <v>0</v>
      </c>
      <c r="J77" s="18">
        <f t="shared" si="8"/>
        <v>0</v>
      </c>
      <c r="K77" s="19">
        <v>7.1000000000000002E-4</v>
      </c>
      <c r="L77" s="19">
        <f t="shared" si="9"/>
        <v>1.1993462000000001</v>
      </c>
      <c r="N77" s="16">
        <f t="shared" si="10"/>
        <v>0</v>
      </c>
      <c r="O77" s="17">
        <v>0</v>
      </c>
      <c r="P77" s="17" t="s">
        <v>81</v>
      </c>
      <c r="V77" s="20" t="s">
        <v>62</v>
      </c>
      <c r="X77" s="52" t="s">
        <v>272</v>
      </c>
      <c r="Y77" s="52" t="s">
        <v>270</v>
      </c>
      <c r="Z77" s="14" t="s">
        <v>273</v>
      </c>
      <c r="AJ77" s="4" t="s">
        <v>84</v>
      </c>
      <c r="AK77" s="4" t="s">
        <v>85</v>
      </c>
    </row>
    <row r="78" spans="1:37">
      <c r="A78" s="12">
        <v>56</v>
      </c>
      <c r="B78" s="13" t="s">
        <v>97</v>
      </c>
      <c r="C78" s="14" t="s">
        <v>274</v>
      </c>
      <c r="D78" s="15" t="s">
        <v>275</v>
      </c>
      <c r="E78" s="16">
        <v>1689.22</v>
      </c>
      <c r="F78" s="17" t="s">
        <v>89</v>
      </c>
      <c r="H78" s="18">
        <f t="shared" si="7"/>
        <v>0</v>
      </c>
      <c r="J78" s="18">
        <f t="shared" si="8"/>
        <v>0</v>
      </c>
      <c r="K78" s="19">
        <v>0.12341000000000001</v>
      </c>
      <c r="L78" s="19">
        <f t="shared" si="9"/>
        <v>208.4666402</v>
      </c>
      <c r="N78" s="16">
        <f t="shared" si="10"/>
        <v>0</v>
      </c>
      <c r="O78" s="17">
        <v>0</v>
      </c>
      <c r="P78" s="17" t="s">
        <v>81</v>
      </c>
      <c r="V78" s="20" t="s">
        <v>62</v>
      </c>
      <c r="X78" s="52" t="s">
        <v>276</v>
      </c>
      <c r="Y78" s="52" t="s">
        <v>274</v>
      </c>
      <c r="Z78" s="14" t="s">
        <v>273</v>
      </c>
      <c r="AJ78" s="4" t="s">
        <v>84</v>
      </c>
      <c r="AK78" s="4" t="s">
        <v>85</v>
      </c>
    </row>
    <row r="79" spans="1:37">
      <c r="A79" s="12">
        <v>57</v>
      </c>
      <c r="B79" s="13" t="s">
        <v>97</v>
      </c>
      <c r="C79" s="14" t="s">
        <v>277</v>
      </c>
      <c r="D79" s="15" t="s">
        <v>278</v>
      </c>
      <c r="E79" s="16">
        <v>381</v>
      </c>
      <c r="F79" s="17" t="s">
        <v>89</v>
      </c>
      <c r="H79" s="18">
        <f t="shared" si="7"/>
        <v>0</v>
      </c>
      <c r="J79" s="18">
        <f t="shared" si="8"/>
        <v>0</v>
      </c>
      <c r="K79" s="19">
        <v>0.14871999999999999</v>
      </c>
      <c r="L79" s="19">
        <f t="shared" si="9"/>
        <v>56.662319999999994</v>
      </c>
      <c r="N79" s="16">
        <f t="shared" si="10"/>
        <v>0</v>
      </c>
      <c r="O79" s="17">
        <v>0</v>
      </c>
      <c r="P79" s="17" t="s">
        <v>81</v>
      </c>
      <c r="V79" s="20" t="s">
        <v>62</v>
      </c>
      <c r="X79" s="52" t="s">
        <v>279</v>
      </c>
      <c r="Y79" s="52" t="s">
        <v>277</v>
      </c>
      <c r="Z79" s="14" t="s">
        <v>273</v>
      </c>
      <c r="AJ79" s="4" t="s">
        <v>84</v>
      </c>
      <c r="AK79" s="4" t="s">
        <v>85</v>
      </c>
    </row>
    <row r="80" spans="1:37" ht="25.5">
      <c r="A80" s="12">
        <v>58</v>
      </c>
      <c r="B80" s="13" t="s">
        <v>97</v>
      </c>
      <c r="C80" s="14" t="s">
        <v>280</v>
      </c>
      <c r="D80" s="15" t="s">
        <v>281</v>
      </c>
      <c r="E80" s="16">
        <v>132.80000000000001</v>
      </c>
      <c r="F80" s="17" t="s">
        <v>89</v>
      </c>
      <c r="H80" s="18">
        <f t="shared" si="7"/>
        <v>0</v>
      </c>
      <c r="J80" s="18">
        <f t="shared" si="8"/>
        <v>0</v>
      </c>
      <c r="K80" s="19">
        <v>8.5900000000000004E-2</v>
      </c>
      <c r="L80" s="19">
        <f t="shared" si="9"/>
        <v>11.407520000000002</v>
      </c>
      <c r="N80" s="16">
        <f t="shared" si="10"/>
        <v>0</v>
      </c>
      <c r="O80" s="17">
        <v>0</v>
      </c>
      <c r="P80" s="17" t="s">
        <v>81</v>
      </c>
      <c r="V80" s="20" t="s">
        <v>62</v>
      </c>
      <c r="X80" s="52" t="s">
        <v>282</v>
      </c>
      <c r="Y80" s="52" t="s">
        <v>280</v>
      </c>
      <c r="Z80" s="14" t="s">
        <v>273</v>
      </c>
      <c r="AJ80" s="4" t="s">
        <v>84</v>
      </c>
      <c r="AK80" s="4" t="s">
        <v>85</v>
      </c>
    </row>
    <row r="81" spans="1:37" ht="25.5">
      <c r="A81" s="12">
        <v>59</v>
      </c>
      <c r="B81" s="13" t="s">
        <v>86</v>
      </c>
      <c r="C81" s="14" t="s">
        <v>283</v>
      </c>
      <c r="D81" s="15" t="s">
        <v>284</v>
      </c>
      <c r="E81" s="16">
        <v>3</v>
      </c>
      <c r="F81" s="17" t="s">
        <v>285</v>
      </c>
      <c r="I81" s="18">
        <f t="shared" ref="I81:I99" si="11">ROUND(E81*G81,2)</f>
        <v>0</v>
      </c>
      <c r="J81" s="18">
        <f t="shared" si="8"/>
        <v>0</v>
      </c>
      <c r="K81" s="19">
        <v>87</v>
      </c>
      <c r="L81" s="19">
        <f t="shared" si="9"/>
        <v>261</v>
      </c>
      <c r="N81" s="16">
        <f t="shared" si="10"/>
        <v>0</v>
      </c>
      <c r="O81" s="17">
        <v>0</v>
      </c>
      <c r="P81" s="17" t="s">
        <v>81</v>
      </c>
      <c r="V81" s="20" t="s">
        <v>61</v>
      </c>
      <c r="X81" s="52" t="s">
        <v>283</v>
      </c>
      <c r="Y81" s="52" t="s">
        <v>283</v>
      </c>
      <c r="Z81" s="14" t="s">
        <v>90</v>
      </c>
      <c r="AA81" s="14" t="s">
        <v>286</v>
      </c>
      <c r="AJ81" s="4" t="s">
        <v>91</v>
      </c>
      <c r="AK81" s="4" t="s">
        <v>85</v>
      </c>
    </row>
    <row r="82" spans="1:37" ht="25.5">
      <c r="A82" s="12">
        <v>60</v>
      </c>
      <c r="B82" s="13" t="s">
        <v>86</v>
      </c>
      <c r="C82" s="14" t="s">
        <v>287</v>
      </c>
      <c r="D82" s="15" t="s">
        <v>288</v>
      </c>
      <c r="E82" s="16">
        <v>3</v>
      </c>
      <c r="F82" s="17" t="s">
        <v>285</v>
      </c>
      <c r="I82" s="18">
        <f t="shared" si="11"/>
        <v>0</v>
      </c>
      <c r="J82" s="18">
        <f t="shared" si="8"/>
        <v>0</v>
      </c>
      <c r="K82" s="19">
        <v>88</v>
      </c>
      <c r="L82" s="19">
        <f t="shared" si="9"/>
        <v>264</v>
      </c>
      <c r="N82" s="16">
        <f t="shared" si="10"/>
        <v>0</v>
      </c>
      <c r="O82" s="17">
        <v>0</v>
      </c>
      <c r="P82" s="17" t="s">
        <v>81</v>
      </c>
      <c r="V82" s="20" t="s">
        <v>61</v>
      </c>
      <c r="X82" s="52" t="s">
        <v>287</v>
      </c>
      <c r="Y82" s="52" t="s">
        <v>287</v>
      </c>
      <c r="Z82" s="14" t="s">
        <v>90</v>
      </c>
      <c r="AA82" s="14" t="s">
        <v>289</v>
      </c>
      <c r="AJ82" s="4" t="s">
        <v>91</v>
      </c>
      <c r="AK82" s="4" t="s">
        <v>85</v>
      </c>
    </row>
    <row r="83" spans="1:37" ht="25.5">
      <c r="A83" s="12">
        <v>61</v>
      </c>
      <c r="B83" s="13" t="s">
        <v>86</v>
      </c>
      <c r="C83" s="14" t="s">
        <v>290</v>
      </c>
      <c r="D83" s="15" t="s">
        <v>291</v>
      </c>
      <c r="E83" s="16">
        <v>3</v>
      </c>
      <c r="F83" s="17" t="s">
        <v>285</v>
      </c>
      <c r="I83" s="18">
        <f t="shared" si="11"/>
        <v>0</v>
      </c>
      <c r="J83" s="18">
        <f t="shared" si="8"/>
        <v>0</v>
      </c>
      <c r="K83" s="19">
        <v>89</v>
      </c>
      <c r="L83" s="19">
        <f t="shared" si="9"/>
        <v>267</v>
      </c>
      <c r="N83" s="16">
        <f t="shared" si="10"/>
        <v>0</v>
      </c>
      <c r="O83" s="17">
        <v>0</v>
      </c>
      <c r="P83" s="17" t="s">
        <v>81</v>
      </c>
      <c r="V83" s="20" t="s">
        <v>61</v>
      </c>
      <c r="X83" s="52" t="s">
        <v>290</v>
      </c>
      <c r="Y83" s="52" t="s">
        <v>290</v>
      </c>
      <c r="Z83" s="14" t="s">
        <v>90</v>
      </c>
      <c r="AA83" s="14" t="s">
        <v>292</v>
      </c>
      <c r="AJ83" s="4" t="s">
        <v>91</v>
      </c>
      <c r="AK83" s="4" t="s">
        <v>85</v>
      </c>
    </row>
    <row r="84" spans="1:37" ht="25.5">
      <c r="A84" s="12">
        <v>62</v>
      </c>
      <c r="B84" s="13" t="s">
        <v>86</v>
      </c>
      <c r="C84" s="14" t="s">
        <v>293</v>
      </c>
      <c r="D84" s="15" t="s">
        <v>294</v>
      </c>
      <c r="E84" s="16">
        <v>3</v>
      </c>
      <c r="F84" s="17" t="s">
        <v>285</v>
      </c>
      <c r="I84" s="18">
        <f t="shared" si="11"/>
        <v>0</v>
      </c>
      <c r="J84" s="18">
        <f t="shared" si="8"/>
        <v>0</v>
      </c>
      <c r="K84" s="19">
        <v>90</v>
      </c>
      <c r="L84" s="19">
        <f t="shared" si="9"/>
        <v>270</v>
      </c>
      <c r="N84" s="16">
        <f t="shared" si="10"/>
        <v>0</v>
      </c>
      <c r="O84" s="17">
        <v>0</v>
      </c>
      <c r="P84" s="17" t="s">
        <v>81</v>
      </c>
      <c r="V84" s="20" t="s">
        <v>61</v>
      </c>
      <c r="X84" s="52" t="s">
        <v>293</v>
      </c>
      <c r="Y84" s="52" t="s">
        <v>293</v>
      </c>
      <c r="Z84" s="14" t="s">
        <v>90</v>
      </c>
      <c r="AA84" s="14" t="s">
        <v>295</v>
      </c>
      <c r="AJ84" s="4" t="s">
        <v>91</v>
      </c>
      <c r="AK84" s="4" t="s">
        <v>85</v>
      </c>
    </row>
    <row r="85" spans="1:37" ht="25.5">
      <c r="A85" s="12">
        <v>63</v>
      </c>
      <c r="B85" s="13" t="s">
        <v>86</v>
      </c>
      <c r="C85" s="14" t="s">
        <v>296</v>
      </c>
      <c r="D85" s="15" t="s">
        <v>297</v>
      </c>
      <c r="E85" s="16">
        <v>3</v>
      </c>
      <c r="F85" s="17" t="s">
        <v>285</v>
      </c>
      <c r="I85" s="18">
        <f t="shared" si="11"/>
        <v>0</v>
      </c>
      <c r="J85" s="18">
        <f t="shared" si="8"/>
        <v>0</v>
      </c>
      <c r="K85" s="19">
        <v>91</v>
      </c>
      <c r="L85" s="19">
        <f t="shared" si="9"/>
        <v>273</v>
      </c>
      <c r="N85" s="16">
        <f t="shared" si="10"/>
        <v>0</v>
      </c>
      <c r="O85" s="17">
        <v>0</v>
      </c>
      <c r="P85" s="17" t="s">
        <v>81</v>
      </c>
      <c r="V85" s="20" t="s">
        <v>61</v>
      </c>
      <c r="X85" s="52" t="s">
        <v>296</v>
      </c>
      <c r="Y85" s="52" t="s">
        <v>296</v>
      </c>
      <c r="Z85" s="14" t="s">
        <v>90</v>
      </c>
      <c r="AA85" s="14" t="s">
        <v>298</v>
      </c>
      <c r="AJ85" s="4" t="s">
        <v>91</v>
      </c>
      <c r="AK85" s="4" t="s">
        <v>85</v>
      </c>
    </row>
    <row r="86" spans="1:37" ht="25.5">
      <c r="A86" s="12">
        <v>64</v>
      </c>
      <c r="B86" s="13" t="s">
        <v>86</v>
      </c>
      <c r="C86" s="14" t="s">
        <v>299</v>
      </c>
      <c r="D86" s="15" t="s">
        <v>300</v>
      </c>
      <c r="E86" s="16">
        <v>3</v>
      </c>
      <c r="F86" s="17" t="s">
        <v>285</v>
      </c>
      <c r="I86" s="18">
        <f t="shared" si="11"/>
        <v>0</v>
      </c>
      <c r="J86" s="18">
        <f t="shared" si="8"/>
        <v>0</v>
      </c>
      <c r="K86" s="19">
        <v>92</v>
      </c>
      <c r="L86" s="19">
        <f t="shared" si="9"/>
        <v>276</v>
      </c>
      <c r="N86" s="16">
        <f t="shared" si="10"/>
        <v>0</v>
      </c>
      <c r="O86" s="17">
        <v>0</v>
      </c>
      <c r="P86" s="17" t="s">
        <v>81</v>
      </c>
      <c r="V86" s="20" t="s">
        <v>61</v>
      </c>
      <c r="X86" s="52" t="s">
        <v>299</v>
      </c>
      <c r="Y86" s="52" t="s">
        <v>299</v>
      </c>
      <c r="Z86" s="14" t="s">
        <v>90</v>
      </c>
      <c r="AA86" s="14" t="s">
        <v>301</v>
      </c>
      <c r="AJ86" s="4" t="s">
        <v>91</v>
      </c>
      <c r="AK86" s="4" t="s">
        <v>85</v>
      </c>
    </row>
    <row r="87" spans="1:37" ht="25.5">
      <c r="A87" s="12">
        <v>65</v>
      </c>
      <c r="B87" s="13" t="s">
        <v>86</v>
      </c>
      <c r="C87" s="14" t="s">
        <v>302</v>
      </c>
      <c r="D87" s="15" t="s">
        <v>303</v>
      </c>
      <c r="E87" s="16">
        <v>1</v>
      </c>
      <c r="F87" s="17" t="s">
        <v>285</v>
      </c>
      <c r="I87" s="18">
        <f t="shared" si="11"/>
        <v>0</v>
      </c>
      <c r="J87" s="18">
        <f t="shared" si="8"/>
        <v>0</v>
      </c>
      <c r="K87" s="19">
        <v>93</v>
      </c>
      <c r="L87" s="19">
        <f t="shared" si="9"/>
        <v>93</v>
      </c>
      <c r="N87" s="16">
        <f t="shared" si="10"/>
        <v>0</v>
      </c>
      <c r="O87" s="17">
        <v>0</v>
      </c>
      <c r="P87" s="17" t="s">
        <v>81</v>
      </c>
      <c r="V87" s="20" t="s">
        <v>61</v>
      </c>
      <c r="X87" s="52" t="s">
        <v>302</v>
      </c>
      <c r="Y87" s="52" t="s">
        <v>302</v>
      </c>
      <c r="Z87" s="14" t="s">
        <v>90</v>
      </c>
      <c r="AA87" s="14" t="s">
        <v>304</v>
      </c>
      <c r="AJ87" s="4" t="s">
        <v>91</v>
      </c>
      <c r="AK87" s="4" t="s">
        <v>85</v>
      </c>
    </row>
    <row r="88" spans="1:37" ht="25.5">
      <c r="A88" s="12">
        <v>66</v>
      </c>
      <c r="B88" s="13" t="s">
        <v>86</v>
      </c>
      <c r="C88" s="14" t="s">
        <v>305</v>
      </c>
      <c r="D88" s="15" t="s">
        <v>306</v>
      </c>
      <c r="E88" s="16">
        <v>1</v>
      </c>
      <c r="F88" s="17" t="s">
        <v>285</v>
      </c>
      <c r="I88" s="18">
        <f t="shared" si="11"/>
        <v>0</v>
      </c>
      <c r="J88" s="18">
        <f t="shared" si="8"/>
        <v>0</v>
      </c>
      <c r="K88" s="19">
        <v>94</v>
      </c>
      <c r="L88" s="19">
        <f t="shared" si="9"/>
        <v>94</v>
      </c>
      <c r="N88" s="16">
        <f t="shared" si="10"/>
        <v>0</v>
      </c>
      <c r="O88" s="17">
        <v>0</v>
      </c>
      <c r="P88" s="17" t="s">
        <v>81</v>
      </c>
      <c r="V88" s="20" t="s">
        <v>61</v>
      </c>
      <c r="X88" s="52" t="s">
        <v>305</v>
      </c>
      <c r="Y88" s="52" t="s">
        <v>305</v>
      </c>
      <c r="Z88" s="14" t="s">
        <v>90</v>
      </c>
      <c r="AA88" s="14" t="s">
        <v>307</v>
      </c>
      <c r="AJ88" s="4" t="s">
        <v>91</v>
      </c>
      <c r="AK88" s="4" t="s">
        <v>85</v>
      </c>
    </row>
    <row r="89" spans="1:37">
      <c r="A89" s="12">
        <v>67</v>
      </c>
      <c r="B89" s="13" t="s">
        <v>86</v>
      </c>
      <c r="C89" s="14" t="s">
        <v>308</v>
      </c>
      <c r="D89" s="15" t="s">
        <v>309</v>
      </c>
      <c r="E89" s="16">
        <v>3</v>
      </c>
      <c r="F89" s="17" t="s">
        <v>285</v>
      </c>
      <c r="I89" s="18">
        <f t="shared" si="11"/>
        <v>0</v>
      </c>
      <c r="J89" s="18">
        <f t="shared" si="8"/>
        <v>0</v>
      </c>
      <c r="K89" s="19">
        <v>0.09</v>
      </c>
      <c r="L89" s="19">
        <f t="shared" si="9"/>
        <v>0.27</v>
      </c>
      <c r="N89" s="16">
        <f t="shared" si="10"/>
        <v>0</v>
      </c>
      <c r="O89" s="17">
        <v>0</v>
      </c>
      <c r="P89" s="17" t="s">
        <v>81</v>
      </c>
      <c r="V89" s="20" t="s">
        <v>61</v>
      </c>
      <c r="X89" s="52" t="s">
        <v>308</v>
      </c>
      <c r="Y89" s="52" t="s">
        <v>308</v>
      </c>
      <c r="Z89" s="14" t="s">
        <v>208</v>
      </c>
      <c r="AA89" s="14" t="s">
        <v>81</v>
      </c>
      <c r="AJ89" s="4" t="s">
        <v>91</v>
      </c>
      <c r="AK89" s="4" t="s">
        <v>85</v>
      </c>
    </row>
    <row r="90" spans="1:37">
      <c r="A90" s="12">
        <v>68</v>
      </c>
      <c r="B90" s="13" t="s">
        <v>86</v>
      </c>
      <c r="C90" s="14" t="s">
        <v>310</v>
      </c>
      <c r="D90" s="15" t="s">
        <v>311</v>
      </c>
      <c r="E90" s="16">
        <v>3</v>
      </c>
      <c r="F90" s="17" t="s">
        <v>285</v>
      </c>
      <c r="I90" s="18">
        <f t="shared" si="11"/>
        <v>0</v>
      </c>
      <c r="J90" s="18">
        <f t="shared" si="8"/>
        <v>0</v>
      </c>
      <c r="K90" s="19">
        <v>3.6999999999999999E-4</v>
      </c>
      <c r="L90" s="19">
        <f t="shared" si="9"/>
        <v>1.1099999999999999E-3</v>
      </c>
      <c r="N90" s="16">
        <f t="shared" si="10"/>
        <v>0</v>
      </c>
      <c r="O90" s="17">
        <v>0</v>
      </c>
      <c r="P90" s="17" t="s">
        <v>81</v>
      </c>
      <c r="V90" s="20" t="s">
        <v>61</v>
      </c>
      <c r="X90" s="52" t="s">
        <v>310</v>
      </c>
      <c r="Y90" s="52" t="s">
        <v>310</v>
      </c>
      <c r="Z90" s="14" t="s">
        <v>208</v>
      </c>
      <c r="AA90" s="14" t="s">
        <v>81</v>
      </c>
      <c r="AJ90" s="4" t="s">
        <v>91</v>
      </c>
      <c r="AK90" s="4" t="s">
        <v>85</v>
      </c>
    </row>
    <row r="91" spans="1:37">
      <c r="A91" s="12">
        <v>69</v>
      </c>
      <c r="B91" s="13" t="s">
        <v>86</v>
      </c>
      <c r="C91" s="14" t="s">
        <v>312</v>
      </c>
      <c r="D91" s="15" t="s">
        <v>313</v>
      </c>
      <c r="E91" s="16">
        <v>3</v>
      </c>
      <c r="F91" s="17" t="s">
        <v>285</v>
      </c>
      <c r="I91" s="18">
        <f t="shared" si="11"/>
        <v>0</v>
      </c>
      <c r="J91" s="18">
        <f t="shared" si="8"/>
        <v>0</v>
      </c>
      <c r="K91" s="19">
        <v>1.2999999999999999E-4</v>
      </c>
      <c r="L91" s="19">
        <f t="shared" si="9"/>
        <v>3.8999999999999994E-4</v>
      </c>
      <c r="N91" s="16">
        <f t="shared" si="10"/>
        <v>0</v>
      </c>
      <c r="O91" s="17">
        <v>0</v>
      </c>
      <c r="P91" s="17" t="s">
        <v>81</v>
      </c>
      <c r="V91" s="20" t="s">
        <v>61</v>
      </c>
      <c r="X91" s="52" t="s">
        <v>312</v>
      </c>
      <c r="Y91" s="52" t="s">
        <v>312</v>
      </c>
      <c r="Z91" s="14" t="s">
        <v>208</v>
      </c>
      <c r="AA91" s="14" t="s">
        <v>81</v>
      </c>
      <c r="AJ91" s="4" t="s">
        <v>91</v>
      </c>
      <c r="AK91" s="4" t="s">
        <v>85</v>
      </c>
    </row>
    <row r="92" spans="1:37">
      <c r="A92" s="12">
        <v>70</v>
      </c>
      <c r="B92" s="13" t="s">
        <v>86</v>
      </c>
      <c r="C92" s="14" t="s">
        <v>314</v>
      </c>
      <c r="D92" s="15" t="s">
        <v>315</v>
      </c>
      <c r="E92" s="16">
        <v>1</v>
      </c>
      <c r="F92" s="17" t="s">
        <v>285</v>
      </c>
      <c r="I92" s="18">
        <f t="shared" si="11"/>
        <v>0</v>
      </c>
      <c r="J92" s="18">
        <f t="shared" si="8"/>
        <v>0</v>
      </c>
      <c r="L92" s="19">
        <f t="shared" si="9"/>
        <v>0</v>
      </c>
      <c r="N92" s="16">
        <f t="shared" si="10"/>
        <v>0</v>
      </c>
      <c r="O92" s="17">
        <v>0</v>
      </c>
      <c r="P92" s="17" t="s">
        <v>81</v>
      </c>
      <c r="V92" s="20" t="s">
        <v>61</v>
      </c>
      <c r="X92" s="52" t="s">
        <v>314</v>
      </c>
      <c r="Y92" s="52" t="s">
        <v>314</v>
      </c>
      <c r="Z92" s="14" t="s">
        <v>208</v>
      </c>
      <c r="AA92" s="14" t="s">
        <v>81</v>
      </c>
      <c r="AJ92" s="4" t="s">
        <v>91</v>
      </c>
      <c r="AK92" s="4" t="s">
        <v>85</v>
      </c>
    </row>
    <row r="93" spans="1:37">
      <c r="A93" s="12">
        <v>71</v>
      </c>
      <c r="B93" s="13" t="s">
        <v>86</v>
      </c>
      <c r="C93" s="14" t="s">
        <v>316</v>
      </c>
      <c r="D93" s="15" t="s">
        <v>317</v>
      </c>
      <c r="E93" s="16">
        <v>1</v>
      </c>
      <c r="F93" s="17" t="s">
        <v>285</v>
      </c>
      <c r="I93" s="18">
        <f t="shared" si="11"/>
        <v>0</v>
      </c>
      <c r="J93" s="18">
        <f t="shared" si="8"/>
        <v>0</v>
      </c>
      <c r="L93" s="19">
        <f t="shared" si="9"/>
        <v>0</v>
      </c>
      <c r="N93" s="16">
        <f t="shared" si="10"/>
        <v>0</v>
      </c>
      <c r="O93" s="17">
        <v>0</v>
      </c>
      <c r="P93" s="17" t="s">
        <v>81</v>
      </c>
      <c r="V93" s="20" t="s">
        <v>61</v>
      </c>
      <c r="X93" s="52" t="s">
        <v>316</v>
      </c>
      <c r="Y93" s="52" t="s">
        <v>316</v>
      </c>
      <c r="Z93" s="14" t="s">
        <v>208</v>
      </c>
      <c r="AA93" s="14" t="s">
        <v>81</v>
      </c>
      <c r="AJ93" s="4" t="s">
        <v>91</v>
      </c>
      <c r="AK93" s="4" t="s">
        <v>85</v>
      </c>
    </row>
    <row r="94" spans="1:37">
      <c r="A94" s="12">
        <v>72</v>
      </c>
      <c r="B94" s="13" t="s">
        <v>86</v>
      </c>
      <c r="C94" s="14" t="s">
        <v>318</v>
      </c>
      <c r="D94" s="15" t="s">
        <v>319</v>
      </c>
      <c r="E94" s="16">
        <v>40</v>
      </c>
      <c r="F94" s="17" t="s">
        <v>285</v>
      </c>
      <c r="I94" s="18">
        <f t="shared" si="11"/>
        <v>0</v>
      </c>
      <c r="J94" s="18">
        <f t="shared" si="8"/>
        <v>0</v>
      </c>
      <c r="K94" s="19">
        <v>8.2000000000000007E-3</v>
      </c>
      <c r="L94" s="19">
        <f t="shared" si="9"/>
        <v>0.32800000000000001</v>
      </c>
      <c r="N94" s="16">
        <f t="shared" si="10"/>
        <v>0</v>
      </c>
      <c r="O94" s="17">
        <v>0</v>
      </c>
      <c r="P94" s="17" t="s">
        <v>81</v>
      </c>
      <c r="V94" s="20" t="s">
        <v>61</v>
      </c>
      <c r="X94" s="52" t="s">
        <v>318</v>
      </c>
      <c r="Y94" s="52" t="s">
        <v>318</v>
      </c>
      <c r="Z94" s="14" t="s">
        <v>320</v>
      </c>
      <c r="AA94" s="14" t="s">
        <v>321</v>
      </c>
      <c r="AJ94" s="4" t="s">
        <v>91</v>
      </c>
      <c r="AK94" s="4" t="s">
        <v>85</v>
      </c>
    </row>
    <row r="95" spans="1:37">
      <c r="A95" s="12">
        <v>73</v>
      </c>
      <c r="B95" s="13" t="s">
        <v>86</v>
      </c>
      <c r="C95" s="14" t="s">
        <v>322</v>
      </c>
      <c r="D95" s="15" t="s">
        <v>323</v>
      </c>
      <c r="E95" s="16">
        <v>30</v>
      </c>
      <c r="F95" s="17" t="s">
        <v>285</v>
      </c>
      <c r="I95" s="18">
        <f t="shared" si="11"/>
        <v>0</v>
      </c>
      <c r="J95" s="18">
        <f t="shared" si="8"/>
        <v>0</v>
      </c>
      <c r="L95" s="19">
        <f t="shared" si="9"/>
        <v>0</v>
      </c>
      <c r="N95" s="16">
        <f t="shared" si="10"/>
        <v>0</v>
      </c>
      <c r="O95" s="17">
        <v>0</v>
      </c>
      <c r="P95" s="17" t="s">
        <v>81</v>
      </c>
      <c r="V95" s="20" t="s">
        <v>61</v>
      </c>
      <c r="X95" s="52" t="s">
        <v>322</v>
      </c>
      <c r="Y95" s="52" t="s">
        <v>322</v>
      </c>
      <c r="Z95" s="14" t="s">
        <v>320</v>
      </c>
      <c r="AA95" s="14" t="s">
        <v>324</v>
      </c>
      <c r="AJ95" s="4" t="s">
        <v>91</v>
      </c>
      <c r="AK95" s="4" t="s">
        <v>85</v>
      </c>
    </row>
    <row r="96" spans="1:37">
      <c r="A96" s="12">
        <v>74</v>
      </c>
      <c r="B96" s="13" t="s">
        <v>86</v>
      </c>
      <c r="C96" s="14" t="s">
        <v>325</v>
      </c>
      <c r="D96" s="15" t="s">
        <v>326</v>
      </c>
      <c r="E96" s="16">
        <v>240</v>
      </c>
      <c r="F96" s="17" t="s">
        <v>285</v>
      </c>
      <c r="I96" s="18">
        <f t="shared" si="11"/>
        <v>0</v>
      </c>
      <c r="J96" s="18">
        <f t="shared" si="8"/>
        <v>0</v>
      </c>
      <c r="L96" s="19">
        <f t="shared" si="9"/>
        <v>0</v>
      </c>
      <c r="N96" s="16">
        <f t="shared" si="10"/>
        <v>0</v>
      </c>
      <c r="O96" s="17">
        <v>0</v>
      </c>
      <c r="P96" s="17" t="s">
        <v>81</v>
      </c>
      <c r="V96" s="20" t="s">
        <v>61</v>
      </c>
      <c r="X96" s="52" t="s">
        <v>325</v>
      </c>
      <c r="Y96" s="52" t="s">
        <v>325</v>
      </c>
      <c r="Z96" s="14" t="s">
        <v>208</v>
      </c>
      <c r="AA96" s="14" t="s">
        <v>81</v>
      </c>
      <c r="AJ96" s="4" t="s">
        <v>91</v>
      </c>
      <c r="AK96" s="4" t="s">
        <v>85</v>
      </c>
    </row>
    <row r="97" spans="1:37">
      <c r="A97" s="12">
        <v>75</v>
      </c>
      <c r="B97" s="13" t="s">
        <v>86</v>
      </c>
      <c r="C97" s="14" t="s">
        <v>327</v>
      </c>
      <c r="D97" s="15" t="s">
        <v>328</v>
      </c>
      <c r="E97" s="16">
        <v>240</v>
      </c>
      <c r="F97" s="17" t="s">
        <v>285</v>
      </c>
      <c r="I97" s="18">
        <f t="shared" si="11"/>
        <v>0</v>
      </c>
      <c r="J97" s="18">
        <f t="shared" si="8"/>
        <v>0</v>
      </c>
      <c r="L97" s="19">
        <f t="shared" si="9"/>
        <v>0</v>
      </c>
      <c r="N97" s="16">
        <f t="shared" si="10"/>
        <v>0</v>
      </c>
      <c r="O97" s="17">
        <v>0</v>
      </c>
      <c r="P97" s="17" t="s">
        <v>81</v>
      </c>
      <c r="V97" s="20" t="s">
        <v>61</v>
      </c>
      <c r="X97" s="52" t="s">
        <v>327</v>
      </c>
      <c r="Y97" s="52" t="s">
        <v>327</v>
      </c>
      <c r="Z97" s="14" t="s">
        <v>208</v>
      </c>
      <c r="AA97" s="14" t="s">
        <v>81</v>
      </c>
      <c r="AJ97" s="4" t="s">
        <v>91</v>
      </c>
      <c r="AK97" s="4" t="s">
        <v>85</v>
      </c>
    </row>
    <row r="98" spans="1:37">
      <c r="A98" s="12">
        <v>76</v>
      </c>
      <c r="B98" s="13" t="s">
        <v>86</v>
      </c>
      <c r="C98" s="14" t="s">
        <v>329</v>
      </c>
      <c r="D98" s="15" t="s">
        <v>330</v>
      </c>
      <c r="E98" s="16">
        <v>240</v>
      </c>
      <c r="F98" s="17" t="s">
        <v>285</v>
      </c>
      <c r="I98" s="18">
        <f t="shared" si="11"/>
        <v>0</v>
      </c>
      <c r="J98" s="18">
        <f t="shared" si="8"/>
        <v>0</v>
      </c>
      <c r="L98" s="19">
        <f t="shared" si="9"/>
        <v>0</v>
      </c>
      <c r="N98" s="16">
        <f t="shared" si="10"/>
        <v>0</v>
      </c>
      <c r="O98" s="17">
        <v>0</v>
      </c>
      <c r="P98" s="17" t="s">
        <v>81</v>
      </c>
      <c r="V98" s="20" t="s">
        <v>61</v>
      </c>
      <c r="X98" s="52" t="s">
        <v>329</v>
      </c>
      <c r="Y98" s="52" t="s">
        <v>329</v>
      </c>
      <c r="Z98" s="14" t="s">
        <v>208</v>
      </c>
      <c r="AA98" s="14" t="s">
        <v>81</v>
      </c>
      <c r="AJ98" s="4" t="s">
        <v>91</v>
      </c>
      <c r="AK98" s="4" t="s">
        <v>85</v>
      </c>
    </row>
    <row r="99" spans="1:37">
      <c r="A99" s="12">
        <v>77</v>
      </c>
      <c r="B99" s="13" t="s">
        <v>86</v>
      </c>
      <c r="C99" s="14" t="s">
        <v>331</v>
      </c>
      <c r="D99" s="15" t="s">
        <v>332</v>
      </c>
      <c r="E99" s="16">
        <v>3</v>
      </c>
      <c r="F99" s="17" t="s">
        <v>285</v>
      </c>
      <c r="I99" s="18">
        <f t="shared" si="11"/>
        <v>0</v>
      </c>
      <c r="J99" s="18">
        <f t="shared" si="8"/>
        <v>0</v>
      </c>
      <c r="L99" s="19">
        <f t="shared" si="9"/>
        <v>0</v>
      </c>
      <c r="N99" s="16">
        <f t="shared" si="10"/>
        <v>0</v>
      </c>
      <c r="O99" s="17">
        <v>0</v>
      </c>
      <c r="P99" s="17" t="s">
        <v>81</v>
      </c>
      <c r="V99" s="20" t="s">
        <v>61</v>
      </c>
      <c r="X99" s="52" t="s">
        <v>331</v>
      </c>
      <c r="Y99" s="52" t="s">
        <v>331</v>
      </c>
      <c r="Z99" s="14" t="s">
        <v>208</v>
      </c>
      <c r="AA99" s="14" t="s">
        <v>81</v>
      </c>
      <c r="AJ99" s="4" t="s">
        <v>91</v>
      </c>
      <c r="AK99" s="4" t="s">
        <v>85</v>
      </c>
    </row>
    <row r="100" spans="1:37" ht="25.5">
      <c r="A100" s="12">
        <v>78</v>
      </c>
      <c r="B100" s="13" t="s">
        <v>97</v>
      </c>
      <c r="C100" s="14" t="s">
        <v>333</v>
      </c>
      <c r="D100" s="15" t="s">
        <v>334</v>
      </c>
      <c r="E100" s="16">
        <v>20</v>
      </c>
      <c r="F100" s="17" t="s">
        <v>112</v>
      </c>
      <c r="H100" s="18">
        <f>ROUND(E100*G100,2)</f>
        <v>0</v>
      </c>
      <c r="J100" s="18">
        <f t="shared" si="8"/>
        <v>0</v>
      </c>
      <c r="K100" s="19">
        <v>0.32695000000000002</v>
      </c>
      <c r="L100" s="19">
        <f t="shared" si="9"/>
        <v>6.5390000000000006</v>
      </c>
      <c r="N100" s="16">
        <f t="shared" si="10"/>
        <v>0</v>
      </c>
      <c r="O100" s="17">
        <v>0</v>
      </c>
      <c r="P100" s="17" t="s">
        <v>81</v>
      </c>
      <c r="V100" s="20" t="s">
        <v>62</v>
      </c>
      <c r="X100" s="52" t="s">
        <v>335</v>
      </c>
      <c r="Y100" s="52" t="s">
        <v>333</v>
      </c>
      <c r="Z100" s="14" t="s">
        <v>208</v>
      </c>
      <c r="AJ100" s="4" t="s">
        <v>84</v>
      </c>
      <c r="AK100" s="4" t="s">
        <v>85</v>
      </c>
    </row>
    <row r="101" spans="1:37">
      <c r="D101" s="53" t="s">
        <v>336</v>
      </c>
      <c r="E101" s="54">
        <f>J101</f>
        <v>0</v>
      </c>
      <c r="H101" s="54">
        <f>SUM(H68:H100)</f>
        <v>0</v>
      </c>
      <c r="I101" s="54">
        <f>SUM(I68:I100)</f>
        <v>0</v>
      </c>
      <c r="J101" s="54">
        <f>SUM(J68:J100)</f>
        <v>0</v>
      </c>
      <c r="L101" s="55">
        <f>SUM(L68:L100)</f>
        <v>2904.1024698000006</v>
      </c>
      <c r="N101" s="56">
        <f>SUM(N68:N100)</f>
        <v>0</v>
      </c>
      <c r="W101" s="16">
        <f>SUM(W68:W100)</f>
        <v>0</v>
      </c>
    </row>
    <row r="103" spans="1:37">
      <c r="B103" s="14" t="s">
        <v>337</v>
      </c>
    </row>
    <row r="104" spans="1:37" ht="25.5">
      <c r="A104" s="12">
        <v>79</v>
      </c>
      <c r="B104" s="13" t="s">
        <v>77</v>
      </c>
      <c r="C104" s="14" t="s">
        <v>338</v>
      </c>
      <c r="D104" s="15" t="s">
        <v>339</v>
      </c>
      <c r="E104" s="16">
        <v>6</v>
      </c>
      <c r="F104" s="17" t="s">
        <v>112</v>
      </c>
      <c r="H104" s="18">
        <f>ROUND(E104*G104,2)</f>
        <v>0</v>
      </c>
      <c r="J104" s="18">
        <f t="shared" ref="J104:J117" si="12">ROUND(E104*G104,2)</f>
        <v>0</v>
      </c>
      <c r="L104" s="19">
        <f t="shared" ref="L104:L117" si="13">E104*K104</f>
        <v>0</v>
      </c>
      <c r="N104" s="16">
        <f t="shared" ref="N104:N117" si="14">E104*M104</f>
        <v>0</v>
      </c>
      <c r="O104" s="17">
        <v>0</v>
      </c>
      <c r="P104" s="17" t="s">
        <v>81</v>
      </c>
      <c r="V104" s="20" t="s">
        <v>62</v>
      </c>
      <c r="X104" s="52" t="s">
        <v>340</v>
      </c>
      <c r="Y104" s="52" t="s">
        <v>338</v>
      </c>
      <c r="Z104" s="14" t="s">
        <v>233</v>
      </c>
      <c r="AJ104" s="4" t="s">
        <v>84</v>
      </c>
      <c r="AK104" s="4" t="s">
        <v>85</v>
      </c>
    </row>
    <row r="105" spans="1:37" ht="25.5">
      <c r="A105" s="12">
        <v>80</v>
      </c>
      <c r="B105" s="13" t="s">
        <v>77</v>
      </c>
      <c r="C105" s="14" t="s">
        <v>341</v>
      </c>
      <c r="D105" s="15" t="s">
        <v>342</v>
      </c>
      <c r="E105" s="16">
        <v>3</v>
      </c>
      <c r="F105" s="17" t="s">
        <v>285</v>
      </c>
      <c r="H105" s="18">
        <f>ROUND(E105*G105,2)</f>
        <v>0</v>
      </c>
      <c r="J105" s="18">
        <f t="shared" si="12"/>
        <v>0</v>
      </c>
      <c r="L105" s="19">
        <f t="shared" si="13"/>
        <v>0</v>
      </c>
      <c r="N105" s="16">
        <f t="shared" si="14"/>
        <v>0</v>
      </c>
      <c r="O105" s="17">
        <v>0</v>
      </c>
      <c r="P105" s="17" t="s">
        <v>81</v>
      </c>
      <c r="V105" s="20" t="s">
        <v>62</v>
      </c>
      <c r="X105" s="52" t="s">
        <v>343</v>
      </c>
      <c r="Y105" s="52" t="s">
        <v>341</v>
      </c>
      <c r="Z105" s="14" t="s">
        <v>233</v>
      </c>
      <c r="AJ105" s="4" t="s">
        <v>84</v>
      </c>
      <c r="AK105" s="4" t="s">
        <v>85</v>
      </c>
    </row>
    <row r="106" spans="1:37">
      <c r="A106" s="12">
        <v>81</v>
      </c>
      <c r="B106" s="13" t="s">
        <v>86</v>
      </c>
      <c r="C106" s="14" t="s">
        <v>344</v>
      </c>
      <c r="D106" s="15" t="s">
        <v>345</v>
      </c>
      <c r="E106" s="16">
        <v>3</v>
      </c>
      <c r="F106" s="17" t="s">
        <v>285</v>
      </c>
      <c r="I106" s="18">
        <f>ROUND(E106*G106,2)</f>
        <v>0</v>
      </c>
      <c r="J106" s="18">
        <f t="shared" si="12"/>
        <v>0</v>
      </c>
      <c r="L106" s="19">
        <f t="shared" si="13"/>
        <v>0</v>
      </c>
      <c r="N106" s="16">
        <f t="shared" si="14"/>
        <v>0</v>
      </c>
      <c r="O106" s="17">
        <v>0</v>
      </c>
      <c r="P106" s="17" t="s">
        <v>81</v>
      </c>
      <c r="V106" s="20" t="s">
        <v>61</v>
      </c>
      <c r="X106" s="52" t="s">
        <v>344</v>
      </c>
      <c r="Y106" s="52" t="s">
        <v>344</v>
      </c>
      <c r="Z106" s="14" t="s">
        <v>346</v>
      </c>
      <c r="AA106" s="14" t="s">
        <v>347</v>
      </c>
      <c r="AJ106" s="4" t="s">
        <v>91</v>
      </c>
      <c r="AK106" s="4" t="s">
        <v>85</v>
      </c>
    </row>
    <row r="107" spans="1:37" ht="25.5">
      <c r="A107" s="12">
        <v>82</v>
      </c>
      <c r="B107" s="13" t="s">
        <v>77</v>
      </c>
      <c r="C107" s="14" t="s">
        <v>348</v>
      </c>
      <c r="D107" s="15" t="s">
        <v>349</v>
      </c>
      <c r="E107" s="16">
        <v>3</v>
      </c>
      <c r="F107" s="17" t="s">
        <v>285</v>
      </c>
      <c r="H107" s="18">
        <f>ROUND(E107*G107,2)</f>
        <v>0</v>
      </c>
      <c r="J107" s="18">
        <f t="shared" si="12"/>
        <v>0</v>
      </c>
      <c r="L107" s="19">
        <f t="shared" si="13"/>
        <v>0</v>
      </c>
      <c r="N107" s="16">
        <f t="shared" si="14"/>
        <v>0</v>
      </c>
      <c r="O107" s="17">
        <v>0</v>
      </c>
      <c r="P107" s="17" t="s">
        <v>81</v>
      </c>
      <c r="V107" s="20" t="s">
        <v>62</v>
      </c>
      <c r="X107" s="52" t="s">
        <v>350</v>
      </c>
      <c r="Y107" s="52" t="s">
        <v>348</v>
      </c>
      <c r="Z107" s="14" t="s">
        <v>233</v>
      </c>
      <c r="AJ107" s="4" t="s">
        <v>84</v>
      </c>
      <c r="AK107" s="4" t="s">
        <v>85</v>
      </c>
    </row>
    <row r="108" spans="1:37" ht="25.5">
      <c r="A108" s="12">
        <v>83</v>
      </c>
      <c r="B108" s="13" t="s">
        <v>77</v>
      </c>
      <c r="C108" s="14" t="s">
        <v>351</v>
      </c>
      <c r="D108" s="15" t="s">
        <v>352</v>
      </c>
      <c r="E108" s="16">
        <v>3</v>
      </c>
      <c r="F108" s="17" t="s">
        <v>285</v>
      </c>
      <c r="H108" s="18">
        <f>ROUND(E108*G108,2)</f>
        <v>0</v>
      </c>
      <c r="J108" s="18">
        <f t="shared" si="12"/>
        <v>0</v>
      </c>
      <c r="L108" s="19">
        <f t="shared" si="13"/>
        <v>0</v>
      </c>
      <c r="N108" s="16">
        <f t="shared" si="14"/>
        <v>0</v>
      </c>
      <c r="O108" s="17">
        <v>0</v>
      </c>
      <c r="P108" s="17" t="s">
        <v>81</v>
      </c>
      <c r="V108" s="20" t="s">
        <v>62</v>
      </c>
      <c r="X108" s="52" t="s">
        <v>353</v>
      </c>
      <c r="Y108" s="52" t="s">
        <v>351</v>
      </c>
      <c r="Z108" s="14" t="s">
        <v>233</v>
      </c>
      <c r="AJ108" s="4" t="s">
        <v>84</v>
      </c>
      <c r="AK108" s="4" t="s">
        <v>85</v>
      </c>
    </row>
    <row r="109" spans="1:37">
      <c r="A109" s="12">
        <v>84</v>
      </c>
      <c r="B109" s="13" t="s">
        <v>86</v>
      </c>
      <c r="C109" s="14" t="s">
        <v>354</v>
      </c>
      <c r="D109" s="15" t="s">
        <v>355</v>
      </c>
      <c r="E109" s="16">
        <v>3</v>
      </c>
      <c r="F109" s="17" t="s">
        <v>285</v>
      </c>
      <c r="I109" s="18">
        <f>ROUND(E109*G109,2)</f>
        <v>0</v>
      </c>
      <c r="J109" s="18">
        <f t="shared" si="12"/>
        <v>0</v>
      </c>
      <c r="L109" s="19">
        <f t="shared" si="13"/>
        <v>0</v>
      </c>
      <c r="N109" s="16">
        <f t="shared" si="14"/>
        <v>0</v>
      </c>
      <c r="O109" s="17">
        <v>0</v>
      </c>
      <c r="P109" s="17" t="s">
        <v>81</v>
      </c>
      <c r="V109" s="20" t="s">
        <v>61</v>
      </c>
      <c r="X109" s="52" t="s">
        <v>354</v>
      </c>
      <c r="Y109" s="52" t="s">
        <v>354</v>
      </c>
      <c r="Z109" s="14" t="s">
        <v>346</v>
      </c>
      <c r="AA109" s="14" t="s">
        <v>356</v>
      </c>
      <c r="AJ109" s="4" t="s">
        <v>91</v>
      </c>
      <c r="AK109" s="4" t="s">
        <v>85</v>
      </c>
    </row>
    <row r="110" spans="1:37">
      <c r="A110" s="12">
        <v>85</v>
      </c>
      <c r="B110" s="13" t="s">
        <v>86</v>
      </c>
      <c r="C110" s="14" t="s">
        <v>357</v>
      </c>
      <c r="D110" s="15" t="s">
        <v>358</v>
      </c>
      <c r="E110" s="16">
        <v>2</v>
      </c>
      <c r="F110" s="17" t="s">
        <v>285</v>
      </c>
      <c r="I110" s="18">
        <f>ROUND(E110*G110,2)</f>
        <v>0</v>
      </c>
      <c r="J110" s="18">
        <f t="shared" si="12"/>
        <v>0</v>
      </c>
      <c r="L110" s="19">
        <f t="shared" si="13"/>
        <v>0</v>
      </c>
      <c r="N110" s="16">
        <f t="shared" si="14"/>
        <v>0</v>
      </c>
      <c r="O110" s="17">
        <v>0</v>
      </c>
      <c r="P110" s="17" t="s">
        <v>81</v>
      </c>
      <c r="V110" s="20" t="s">
        <v>61</v>
      </c>
      <c r="X110" s="52" t="s">
        <v>357</v>
      </c>
      <c r="Y110" s="52" t="s">
        <v>357</v>
      </c>
      <c r="Z110" s="14" t="s">
        <v>346</v>
      </c>
      <c r="AA110" s="14" t="s">
        <v>359</v>
      </c>
      <c r="AJ110" s="4" t="s">
        <v>91</v>
      </c>
      <c r="AK110" s="4" t="s">
        <v>85</v>
      </c>
    </row>
    <row r="111" spans="1:37">
      <c r="A111" s="12">
        <v>86</v>
      </c>
      <c r="B111" s="13" t="s">
        <v>77</v>
      </c>
      <c r="C111" s="14" t="s">
        <v>360</v>
      </c>
      <c r="D111" s="15" t="s">
        <v>361</v>
      </c>
      <c r="E111" s="16">
        <v>6</v>
      </c>
      <c r="F111" s="17" t="s">
        <v>285</v>
      </c>
      <c r="H111" s="18">
        <f>ROUND(E111*G111,2)</f>
        <v>0</v>
      </c>
      <c r="J111" s="18">
        <f t="shared" si="12"/>
        <v>0</v>
      </c>
      <c r="K111" s="19">
        <v>3.4689999999999999E-2</v>
      </c>
      <c r="L111" s="19">
        <f t="shared" si="13"/>
        <v>0.20813999999999999</v>
      </c>
      <c r="N111" s="16">
        <f t="shared" si="14"/>
        <v>0</v>
      </c>
      <c r="O111" s="17">
        <v>0</v>
      </c>
      <c r="P111" s="17" t="s">
        <v>81</v>
      </c>
      <c r="V111" s="20" t="s">
        <v>62</v>
      </c>
      <c r="X111" s="52" t="s">
        <v>362</v>
      </c>
      <c r="Y111" s="52" t="s">
        <v>360</v>
      </c>
      <c r="Z111" s="14" t="s">
        <v>233</v>
      </c>
      <c r="AJ111" s="4" t="s">
        <v>84</v>
      </c>
      <c r="AK111" s="4" t="s">
        <v>85</v>
      </c>
    </row>
    <row r="112" spans="1:37">
      <c r="A112" s="12">
        <v>87</v>
      </c>
      <c r="B112" s="13" t="s">
        <v>86</v>
      </c>
      <c r="C112" s="14" t="s">
        <v>363</v>
      </c>
      <c r="D112" s="15" t="s">
        <v>364</v>
      </c>
      <c r="E112" s="16">
        <v>3</v>
      </c>
      <c r="F112" s="17" t="s">
        <v>285</v>
      </c>
      <c r="I112" s="18">
        <f>ROUND(E112*G112,2)</f>
        <v>0</v>
      </c>
      <c r="J112" s="18">
        <f t="shared" si="12"/>
        <v>0</v>
      </c>
      <c r="K112" s="19">
        <v>0.08</v>
      </c>
      <c r="L112" s="19">
        <f t="shared" si="13"/>
        <v>0.24</v>
      </c>
      <c r="N112" s="16">
        <f t="shared" si="14"/>
        <v>0</v>
      </c>
      <c r="O112" s="17">
        <v>0</v>
      </c>
      <c r="P112" s="17" t="s">
        <v>81</v>
      </c>
      <c r="V112" s="20" t="s">
        <v>61</v>
      </c>
      <c r="X112" s="52" t="s">
        <v>363</v>
      </c>
      <c r="Y112" s="52" t="s">
        <v>363</v>
      </c>
      <c r="Z112" s="14" t="s">
        <v>365</v>
      </c>
      <c r="AA112" s="14" t="s">
        <v>366</v>
      </c>
      <c r="AJ112" s="4" t="s">
        <v>91</v>
      </c>
      <c r="AK112" s="4" t="s">
        <v>85</v>
      </c>
    </row>
    <row r="113" spans="1:37">
      <c r="A113" s="12">
        <v>88</v>
      </c>
      <c r="B113" s="13" t="s">
        <v>86</v>
      </c>
      <c r="C113" s="14" t="s">
        <v>367</v>
      </c>
      <c r="D113" s="15" t="s">
        <v>368</v>
      </c>
      <c r="E113" s="16">
        <v>6</v>
      </c>
      <c r="F113" s="17" t="s">
        <v>285</v>
      </c>
      <c r="I113" s="18">
        <f>ROUND(E113*G113,2)</f>
        <v>0</v>
      </c>
      <c r="J113" s="18">
        <f t="shared" si="12"/>
        <v>0</v>
      </c>
      <c r="K113" s="19">
        <v>1.0129999999999999</v>
      </c>
      <c r="L113" s="19">
        <f t="shared" si="13"/>
        <v>6.0779999999999994</v>
      </c>
      <c r="N113" s="16">
        <f t="shared" si="14"/>
        <v>0</v>
      </c>
      <c r="O113" s="17">
        <v>0</v>
      </c>
      <c r="P113" s="17" t="s">
        <v>81</v>
      </c>
      <c r="V113" s="20" t="s">
        <v>61</v>
      </c>
      <c r="X113" s="52" t="s">
        <v>367</v>
      </c>
      <c r="Y113" s="52" t="s">
        <v>367</v>
      </c>
      <c r="Z113" s="14" t="s">
        <v>90</v>
      </c>
      <c r="AA113" s="14" t="s">
        <v>81</v>
      </c>
      <c r="AJ113" s="4" t="s">
        <v>91</v>
      </c>
      <c r="AK113" s="4" t="s">
        <v>85</v>
      </c>
    </row>
    <row r="114" spans="1:37">
      <c r="A114" s="12">
        <v>89</v>
      </c>
      <c r="B114" s="13" t="s">
        <v>86</v>
      </c>
      <c r="C114" s="14" t="s">
        <v>369</v>
      </c>
      <c r="D114" s="15" t="s">
        <v>370</v>
      </c>
      <c r="E114" s="16">
        <v>3</v>
      </c>
      <c r="F114" s="17" t="s">
        <v>285</v>
      </c>
      <c r="I114" s="18">
        <f>ROUND(E114*G114,2)</f>
        <v>0</v>
      </c>
      <c r="J114" s="18">
        <f t="shared" si="12"/>
        <v>0</v>
      </c>
      <c r="K114" s="19">
        <v>6.5000000000000002E-2</v>
      </c>
      <c r="L114" s="19">
        <f t="shared" si="13"/>
        <v>0.19500000000000001</v>
      </c>
      <c r="N114" s="16">
        <f t="shared" si="14"/>
        <v>0</v>
      </c>
      <c r="O114" s="17">
        <v>0</v>
      </c>
      <c r="P114" s="17" t="s">
        <v>81</v>
      </c>
      <c r="V114" s="20" t="s">
        <v>61</v>
      </c>
      <c r="X114" s="52" t="s">
        <v>369</v>
      </c>
      <c r="Y114" s="52" t="s">
        <v>369</v>
      </c>
      <c r="Z114" s="14" t="s">
        <v>90</v>
      </c>
      <c r="AA114" s="14" t="s">
        <v>81</v>
      </c>
      <c r="AJ114" s="4" t="s">
        <v>91</v>
      </c>
      <c r="AK114" s="4" t="s">
        <v>85</v>
      </c>
    </row>
    <row r="115" spans="1:37">
      <c r="A115" s="12">
        <v>90</v>
      </c>
      <c r="B115" s="13" t="s">
        <v>77</v>
      </c>
      <c r="C115" s="14" t="s">
        <v>371</v>
      </c>
      <c r="D115" s="15" t="s">
        <v>372</v>
      </c>
      <c r="E115" s="16">
        <v>3</v>
      </c>
      <c r="F115" s="17" t="s">
        <v>285</v>
      </c>
      <c r="H115" s="18">
        <f>ROUND(E115*G115,2)</f>
        <v>0</v>
      </c>
      <c r="J115" s="18">
        <f t="shared" si="12"/>
        <v>0</v>
      </c>
      <c r="K115" s="19">
        <v>0.34089999999999998</v>
      </c>
      <c r="L115" s="19">
        <f t="shared" si="13"/>
        <v>1.0226999999999999</v>
      </c>
      <c r="N115" s="16">
        <f t="shared" si="14"/>
        <v>0</v>
      </c>
      <c r="O115" s="17">
        <v>0</v>
      </c>
      <c r="P115" s="17" t="s">
        <v>81</v>
      </c>
      <c r="V115" s="20" t="s">
        <v>62</v>
      </c>
      <c r="X115" s="52" t="s">
        <v>373</v>
      </c>
      <c r="Y115" s="52" t="s">
        <v>371</v>
      </c>
      <c r="Z115" s="14" t="s">
        <v>233</v>
      </c>
      <c r="AJ115" s="4" t="s">
        <v>84</v>
      </c>
      <c r="AK115" s="4" t="s">
        <v>85</v>
      </c>
    </row>
    <row r="116" spans="1:37">
      <c r="A116" s="12">
        <v>91</v>
      </c>
      <c r="B116" s="13" t="s">
        <v>97</v>
      </c>
      <c r="C116" s="14" t="s">
        <v>374</v>
      </c>
      <c r="D116" s="15" t="s">
        <v>375</v>
      </c>
      <c r="E116" s="16">
        <v>6</v>
      </c>
      <c r="F116" s="17" t="s">
        <v>285</v>
      </c>
      <c r="H116" s="18">
        <f>ROUND(E116*G116,2)</f>
        <v>0</v>
      </c>
      <c r="J116" s="18">
        <f t="shared" si="12"/>
        <v>0</v>
      </c>
      <c r="K116" s="19">
        <v>0.40605999999999998</v>
      </c>
      <c r="L116" s="19">
        <f t="shared" si="13"/>
        <v>2.4363599999999996</v>
      </c>
      <c r="N116" s="16">
        <f t="shared" si="14"/>
        <v>0</v>
      </c>
      <c r="O116" s="17">
        <v>0</v>
      </c>
      <c r="P116" s="17" t="s">
        <v>81</v>
      </c>
      <c r="V116" s="20" t="s">
        <v>62</v>
      </c>
      <c r="X116" s="52" t="s">
        <v>376</v>
      </c>
      <c r="Y116" s="52" t="s">
        <v>374</v>
      </c>
      <c r="Z116" s="14" t="s">
        <v>273</v>
      </c>
      <c r="AJ116" s="4" t="s">
        <v>84</v>
      </c>
      <c r="AK116" s="4" t="s">
        <v>85</v>
      </c>
    </row>
    <row r="117" spans="1:37">
      <c r="A117" s="12">
        <v>92</v>
      </c>
      <c r="B117" s="13" t="s">
        <v>97</v>
      </c>
      <c r="C117" s="14" t="s">
        <v>377</v>
      </c>
      <c r="D117" s="15" t="s">
        <v>378</v>
      </c>
      <c r="E117" s="16">
        <v>3</v>
      </c>
      <c r="F117" s="17" t="s">
        <v>285</v>
      </c>
      <c r="H117" s="18">
        <f>ROUND(E117*G117,2)</f>
        <v>0</v>
      </c>
      <c r="J117" s="18">
        <f t="shared" si="12"/>
        <v>0</v>
      </c>
      <c r="K117" s="19">
        <v>0.31498999999999999</v>
      </c>
      <c r="L117" s="19">
        <f t="shared" si="13"/>
        <v>0.94496999999999998</v>
      </c>
      <c r="N117" s="16">
        <f t="shared" si="14"/>
        <v>0</v>
      </c>
      <c r="O117" s="17">
        <v>0</v>
      </c>
      <c r="P117" s="17" t="s">
        <v>81</v>
      </c>
      <c r="V117" s="20" t="s">
        <v>62</v>
      </c>
      <c r="X117" s="52" t="s">
        <v>379</v>
      </c>
      <c r="Y117" s="52" t="s">
        <v>377</v>
      </c>
      <c r="Z117" s="14" t="s">
        <v>273</v>
      </c>
      <c r="AJ117" s="4" t="s">
        <v>84</v>
      </c>
      <c r="AK117" s="4" t="s">
        <v>85</v>
      </c>
    </row>
    <row r="118" spans="1:37">
      <c r="D118" s="53" t="s">
        <v>380</v>
      </c>
      <c r="E118" s="54">
        <f>J118</f>
        <v>0</v>
      </c>
      <c r="H118" s="54">
        <f>SUM(H103:H117)</f>
        <v>0</v>
      </c>
      <c r="I118" s="54">
        <f>SUM(I103:I117)</f>
        <v>0</v>
      </c>
      <c r="J118" s="54">
        <f>SUM(J103:J117)</f>
        <v>0</v>
      </c>
      <c r="L118" s="55">
        <f>SUM(L103:L117)</f>
        <v>11.125169999999999</v>
      </c>
      <c r="N118" s="56">
        <f>SUM(N103:N117)</f>
        <v>0</v>
      </c>
      <c r="W118" s="16">
        <f>SUM(W103:W117)</f>
        <v>0</v>
      </c>
    </row>
    <row r="120" spans="1:37">
      <c r="B120" s="14" t="s">
        <v>381</v>
      </c>
    </row>
    <row r="121" spans="1:37">
      <c r="A121" s="12">
        <v>93</v>
      </c>
      <c r="B121" s="13" t="s">
        <v>86</v>
      </c>
      <c r="C121" s="14" t="s">
        <v>382</v>
      </c>
      <c r="D121" s="15" t="s">
        <v>383</v>
      </c>
      <c r="E121" s="16">
        <v>1</v>
      </c>
      <c r="F121" s="17" t="s">
        <v>285</v>
      </c>
      <c r="I121" s="18">
        <f>ROUND(E121*G121,2)</f>
        <v>0</v>
      </c>
      <c r="J121" s="18">
        <f t="shared" ref="J121:J143" si="15">ROUND(E121*G121,2)</f>
        <v>0</v>
      </c>
      <c r="K121" s="19">
        <v>2E-3</v>
      </c>
      <c r="L121" s="19">
        <f t="shared" ref="L121:L143" si="16">E121*K121</f>
        <v>2E-3</v>
      </c>
      <c r="N121" s="16">
        <f t="shared" ref="N121:N143" si="17">E121*M121</f>
        <v>0</v>
      </c>
      <c r="O121" s="17">
        <v>0</v>
      </c>
      <c r="P121" s="17" t="s">
        <v>81</v>
      </c>
      <c r="V121" s="20" t="s">
        <v>61</v>
      </c>
      <c r="X121" s="52" t="s">
        <v>382</v>
      </c>
      <c r="Y121" s="52" t="s">
        <v>382</v>
      </c>
      <c r="Z121" s="14" t="s">
        <v>384</v>
      </c>
      <c r="AA121" s="14" t="s">
        <v>81</v>
      </c>
      <c r="AJ121" s="4" t="s">
        <v>91</v>
      </c>
      <c r="AK121" s="4" t="s">
        <v>85</v>
      </c>
    </row>
    <row r="122" spans="1:37">
      <c r="A122" s="12">
        <v>94</v>
      </c>
      <c r="B122" s="13" t="s">
        <v>385</v>
      </c>
      <c r="C122" s="14" t="s">
        <v>386</v>
      </c>
      <c r="D122" s="15" t="s">
        <v>387</v>
      </c>
      <c r="E122" s="16">
        <v>1</v>
      </c>
      <c r="F122" s="17" t="s">
        <v>388</v>
      </c>
      <c r="H122" s="18">
        <f t="shared" ref="H122:H127" si="18">ROUND(E122*G122,2)</f>
        <v>0</v>
      </c>
      <c r="J122" s="18">
        <f t="shared" si="15"/>
        <v>0</v>
      </c>
      <c r="L122" s="19">
        <f t="shared" si="16"/>
        <v>0</v>
      </c>
      <c r="N122" s="16">
        <f t="shared" si="17"/>
        <v>0</v>
      </c>
      <c r="O122" s="17">
        <v>0</v>
      </c>
      <c r="P122" s="17" t="s">
        <v>81</v>
      </c>
      <c r="V122" s="20" t="s">
        <v>62</v>
      </c>
      <c r="X122" s="52" t="s">
        <v>386</v>
      </c>
      <c r="Y122" s="52" t="s">
        <v>386</v>
      </c>
      <c r="Z122" s="14" t="s">
        <v>208</v>
      </c>
      <c r="AJ122" s="4" t="s">
        <v>84</v>
      </c>
      <c r="AK122" s="4" t="s">
        <v>85</v>
      </c>
    </row>
    <row r="123" spans="1:37" ht="25.5">
      <c r="A123" s="12">
        <v>95</v>
      </c>
      <c r="B123" s="13" t="s">
        <v>97</v>
      </c>
      <c r="C123" s="14" t="s">
        <v>389</v>
      </c>
      <c r="D123" s="15" t="s">
        <v>390</v>
      </c>
      <c r="E123" s="16">
        <v>227</v>
      </c>
      <c r="F123" s="17" t="s">
        <v>112</v>
      </c>
      <c r="H123" s="18">
        <f t="shared" si="18"/>
        <v>0</v>
      </c>
      <c r="J123" s="18">
        <f t="shared" si="15"/>
        <v>0</v>
      </c>
      <c r="K123" s="19">
        <v>9.0000000000000006E-5</v>
      </c>
      <c r="L123" s="19">
        <f t="shared" si="16"/>
        <v>2.043E-2</v>
      </c>
      <c r="N123" s="16">
        <f t="shared" si="17"/>
        <v>0</v>
      </c>
      <c r="O123" s="17">
        <v>0</v>
      </c>
      <c r="P123" s="17" t="s">
        <v>81</v>
      </c>
      <c r="V123" s="20" t="s">
        <v>62</v>
      </c>
      <c r="X123" s="52" t="s">
        <v>391</v>
      </c>
      <c r="Y123" s="52" t="s">
        <v>389</v>
      </c>
      <c r="Z123" s="14" t="s">
        <v>392</v>
      </c>
      <c r="AJ123" s="4" t="s">
        <v>84</v>
      </c>
      <c r="AK123" s="4" t="s">
        <v>85</v>
      </c>
    </row>
    <row r="124" spans="1:37" ht="25.5">
      <c r="A124" s="12">
        <v>96</v>
      </c>
      <c r="B124" s="13" t="s">
        <v>97</v>
      </c>
      <c r="C124" s="14" t="s">
        <v>393</v>
      </c>
      <c r="D124" s="15" t="s">
        <v>394</v>
      </c>
      <c r="E124" s="16">
        <v>18</v>
      </c>
      <c r="F124" s="17" t="s">
        <v>89</v>
      </c>
      <c r="H124" s="18">
        <f t="shared" si="18"/>
        <v>0</v>
      </c>
      <c r="J124" s="18">
        <f t="shared" si="15"/>
        <v>0</v>
      </c>
      <c r="K124" s="19">
        <v>6.6E-4</v>
      </c>
      <c r="L124" s="19">
        <f t="shared" si="16"/>
        <v>1.188E-2</v>
      </c>
      <c r="N124" s="16">
        <f t="shared" si="17"/>
        <v>0</v>
      </c>
      <c r="O124" s="17">
        <v>0</v>
      </c>
      <c r="P124" s="17" t="s">
        <v>81</v>
      </c>
      <c r="V124" s="20" t="s">
        <v>62</v>
      </c>
      <c r="X124" s="52" t="s">
        <v>395</v>
      </c>
      <c r="Y124" s="52" t="s">
        <v>393</v>
      </c>
      <c r="Z124" s="14" t="s">
        <v>392</v>
      </c>
      <c r="AJ124" s="4" t="s">
        <v>84</v>
      </c>
      <c r="AK124" s="4" t="s">
        <v>85</v>
      </c>
    </row>
    <row r="125" spans="1:37" ht="25.5">
      <c r="A125" s="12">
        <v>97</v>
      </c>
      <c r="B125" s="13" t="s">
        <v>97</v>
      </c>
      <c r="C125" s="14" t="s">
        <v>396</v>
      </c>
      <c r="D125" s="15" t="s">
        <v>397</v>
      </c>
      <c r="E125" s="16">
        <v>227</v>
      </c>
      <c r="F125" s="17" t="s">
        <v>112</v>
      </c>
      <c r="H125" s="18">
        <f t="shared" si="18"/>
        <v>0</v>
      </c>
      <c r="J125" s="18">
        <f t="shared" si="15"/>
        <v>0</v>
      </c>
      <c r="L125" s="19">
        <f t="shared" si="16"/>
        <v>0</v>
      </c>
      <c r="N125" s="16">
        <f t="shared" si="17"/>
        <v>0</v>
      </c>
      <c r="O125" s="17">
        <v>0</v>
      </c>
      <c r="P125" s="17" t="s">
        <v>81</v>
      </c>
      <c r="V125" s="20" t="s">
        <v>62</v>
      </c>
      <c r="X125" s="52" t="s">
        <v>398</v>
      </c>
      <c r="Y125" s="52" t="s">
        <v>396</v>
      </c>
      <c r="Z125" s="14" t="s">
        <v>392</v>
      </c>
      <c r="AJ125" s="4" t="s">
        <v>84</v>
      </c>
      <c r="AK125" s="4" t="s">
        <v>85</v>
      </c>
    </row>
    <row r="126" spans="1:37" ht="25.5">
      <c r="A126" s="12">
        <v>98</v>
      </c>
      <c r="B126" s="13" t="s">
        <v>97</v>
      </c>
      <c r="C126" s="14" t="s">
        <v>399</v>
      </c>
      <c r="D126" s="15" t="s">
        <v>400</v>
      </c>
      <c r="E126" s="16">
        <v>18</v>
      </c>
      <c r="F126" s="17" t="s">
        <v>89</v>
      </c>
      <c r="H126" s="18">
        <f t="shared" si="18"/>
        <v>0</v>
      </c>
      <c r="J126" s="18">
        <f t="shared" si="15"/>
        <v>0</v>
      </c>
      <c r="L126" s="19">
        <f t="shared" si="16"/>
        <v>0</v>
      </c>
      <c r="N126" s="16">
        <f t="shared" si="17"/>
        <v>0</v>
      </c>
      <c r="O126" s="17">
        <v>0</v>
      </c>
      <c r="P126" s="17" t="s">
        <v>81</v>
      </c>
      <c r="V126" s="20" t="s">
        <v>62</v>
      </c>
      <c r="X126" s="52" t="s">
        <v>401</v>
      </c>
      <c r="Y126" s="52" t="s">
        <v>399</v>
      </c>
      <c r="Z126" s="14" t="s">
        <v>392</v>
      </c>
      <c r="AJ126" s="4" t="s">
        <v>84</v>
      </c>
      <c r="AK126" s="4" t="s">
        <v>85</v>
      </c>
    </row>
    <row r="127" spans="1:37" ht="25.5">
      <c r="A127" s="12">
        <v>99</v>
      </c>
      <c r="B127" s="13" t="s">
        <v>97</v>
      </c>
      <c r="C127" s="14" t="s">
        <v>402</v>
      </c>
      <c r="D127" s="15" t="s">
        <v>403</v>
      </c>
      <c r="E127" s="16">
        <v>60</v>
      </c>
      <c r="F127" s="17" t="s">
        <v>112</v>
      </c>
      <c r="H127" s="18">
        <f t="shared" si="18"/>
        <v>0</v>
      </c>
      <c r="J127" s="18">
        <f t="shared" si="15"/>
        <v>0</v>
      </c>
      <c r="K127" s="19">
        <v>0.10562000000000001</v>
      </c>
      <c r="L127" s="19">
        <f t="shared" si="16"/>
        <v>6.3372000000000002</v>
      </c>
      <c r="N127" s="16">
        <f t="shared" si="17"/>
        <v>0</v>
      </c>
      <c r="O127" s="17">
        <v>0</v>
      </c>
      <c r="P127" s="17" t="s">
        <v>81</v>
      </c>
      <c r="V127" s="20" t="s">
        <v>62</v>
      </c>
      <c r="X127" s="52" t="s">
        <v>404</v>
      </c>
      <c r="Y127" s="52" t="s">
        <v>402</v>
      </c>
      <c r="Z127" s="14" t="s">
        <v>273</v>
      </c>
      <c r="AJ127" s="4" t="s">
        <v>84</v>
      </c>
      <c r="AK127" s="4" t="s">
        <v>85</v>
      </c>
    </row>
    <row r="128" spans="1:37">
      <c r="A128" s="12">
        <v>100</v>
      </c>
      <c r="B128" s="13" t="s">
        <v>86</v>
      </c>
      <c r="C128" s="14" t="s">
        <v>405</v>
      </c>
      <c r="D128" s="15" t="s">
        <v>406</v>
      </c>
      <c r="E128" s="16">
        <v>63</v>
      </c>
      <c r="F128" s="17" t="s">
        <v>285</v>
      </c>
      <c r="I128" s="18">
        <f>ROUND(E128*G128,2)</f>
        <v>0</v>
      </c>
      <c r="J128" s="18">
        <f t="shared" si="15"/>
        <v>0</v>
      </c>
      <c r="K128" s="19">
        <v>2.9000000000000001E-2</v>
      </c>
      <c r="L128" s="19">
        <f t="shared" si="16"/>
        <v>1.8270000000000002</v>
      </c>
      <c r="N128" s="16">
        <f t="shared" si="17"/>
        <v>0</v>
      </c>
      <c r="O128" s="17">
        <v>0</v>
      </c>
      <c r="P128" s="17" t="s">
        <v>81</v>
      </c>
      <c r="V128" s="20" t="s">
        <v>61</v>
      </c>
      <c r="X128" s="52" t="s">
        <v>405</v>
      </c>
      <c r="Y128" s="52" t="s">
        <v>405</v>
      </c>
      <c r="Z128" s="14" t="s">
        <v>90</v>
      </c>
      <c r="AA128" s="14" t="s">
        <v>81</v>
      </c>
      <c r="AJ128" s="4" t="s">
        <v>91</v>
      </c>
      <c r="AK128" s="4" t="s">
        <v>85</v>
      </c>
    </row>
    <row r="129" spans="1:37">
      <c r="A129" s="12">
        <v>101</v>
      </c>
      <c r="B129" s="13" t="s">
        <v>86</v>
      </c>
      <c r="C129" s="14" t="s">
        <v>407</v>
      </c>
      <c r="D129" s="15" t="s">
        <v>408</v>
      </c>
      <c r="E129" s="16">
        <v>241.5</v>
      </c>
      <c r="F129" s="17" t="s">
        <v>285</v>
      </c>
      <c r="I129" s="18">
        <f>ROUND(E129*G129,2)</f>
        <v>0</v>
      </c>
      <c r="J129" s="18">
        <f t="shared" si="15"/>
        <v>0</v>
      </c>
      <c r="K129" s="19">
        <v>5.1999999999999998E-2</v>
      </c>
      <c r="L129" s="19">
        <f t="shared" si="16"/>
        <v>12.558</v>
      </c>
      <c r="N129" s="16">
        <f t="shared" si="17"/>
        <v>0</v>
      </c>
      <c r="O129" s="17">
        <v>0</v>
      </c>
      <c r="P129" s="17" t="s">
        <v>81</v>
      </c>
      <c r="V129" s="20" t="s">
        <v>61</v>
      </c>
      <c r="X129" s="52" t="s">
        <v>407</v>
      </c>
      <c r="Y129" s="52" t="s">
        <v>407</v>
      </c>
      <c r="Z129" s="14" t="s">
        <v>90</v>
      </c>
      <c r="AA129" s="14" t="s">
        <v>81</v>
      </c>
      <c r="AJ129" s="4" t="s">
        <v>91</v>
      </c>
      <c r="AK129" s="4" t="s">
        <v>85</v>
      </c>
    </row>
    <row r="130" spans="1:37" ht="25.5">
      <c r="A130" s="12">
        <v>102</v>
      </c>
      <c r="B130" s="13" t="s">
        <v>97</v>
      </c>
      <c r="C130" s="14" t="s">
        <v>409</v>
      </c>
      <c r="D130" s="15" t="s">
        <v>410</v>
      </c>
      <c r="E130" s="16">
        <v>230</v>
      </c>
      <c r="F130" s="17" t="s">
        <v>112</v>
      </c>
      <c r="H130" s="18">
        <f>ROUND(E130*G130,2)</f>
        <v>0</v>
      </c>
      <c r="J130" s="18">
        <f t="shared" si="15"/>
        <v>0</v>
      </c>
      <c r="K130" s="19">
        <v>0.13553000000000001</v>
      </c>
      <c r="L130" s="19">
        <f t="shared" si="16"/>
        <v>31.171900000000004</v>
      </c>
      <c r="N130" s="16">
        <f t="shared" si="17"/>
        <v>0</v>
      </c>
      <c r="O130" s="17">
        <v>0</v>
      </c>
      <c r="P130" s="17" t="s">
        <v>81</v>
      </c>
      <c r="V130" s="20" t="s">
        <v>62</v>
      </c>
      <c r="X130" s="52" t="s">
        <v>411</v>
      </c>
      <c r="Y130" s="52" t="s">
        <v>409</v>
      </c>
      <c r="Z130" s="14" t="s">
        <v>273</v>
      </c>
      <c r="AJ130" s="4" t="s">
        <v>84</v>
      </c>
      <c r="AK130" s="4" t="s">
        <v>85</v>
      </c>
    </row>
    <row r="131" spans="1:37">
      <c r="A131" s="12">
        <v>103</v>
      </c>
      <c r="B131" s="13" t="s">
        <v>97</v>
      </c>
      <c r="C131" s="14" t="s">
        <v>412</v>
      </c>
      <c r="D131" s="15" t="s">
        <v>413</v>
      </c>
      <c r="E131" s="16">
        <v>27.2</v>
      </c>
      <c r="F131" s="17" t="s">
        <v>120</v>
      </c>
      <c r="H131" s="18">
        <f>ROUND(E131*G131,2)</f>
        <v>0</v>
      </c>
      <c r="J131" s="18">
        <f t="shared" si="15"/>
        <v>0</v>
      </c>
      <c r="K131" s="19">
        <v>2.3628499999999999</v>
      </c>
      <c r="L131" s="19">
        <f t="shared" si="16"/>
        <v>64.26952</v>
      </c>
      <c r="N131" s="16">
        <f t="shared" si="17"/>
        <v>0</v>
      </c>
      <c r="O131" s="17">
        <v>0</v>
      </c>
      <c r="P131" s="17" t="s">
        <v>81</v>
      </c>
      <c r="V131" s="20" t="s">
        <v>62</v>
      </c>
      <c r="X131" s="52" t="s">
        <v>414</v>
      </c>
      <c r="Y131" s="52" t="s">
        <v>412</v>
      </c>
      <c r="Z131" s="14" t="s">
        <v>273</v>
      </c>
      <c r="AJ131" s="4" t="s">
        <v>84</v>
      </c>
      <c r="AK131" s="4" t="s">
        <v>85</v>
      </c>
    </row>
    <row r="132" spans="1:37">
      <c r="A132" s="12">
        <v>104</v>
      </c>
      <c r="B132" s="13" t="s">
        <v>92</v>
      </c>
      <c r="C132" s="14" t="s">
        <v>415</v>
      </c>
      <c r="D132" s="15" t="s">
        <v>416</v>
      </c>
      <c r="E132" s="16">
        <v>450</v>
      </c>
      <c r="F132" s="17" t="s">
        <v>112</v>
      </c>
      <c r="H132" s="18">
        <f>ROUND(E132*G132,2)</f>
        <v>0</v>
      </c>
      <c r="J132" s="18">
        <f t="shared" si="15"/>
        <v>0</v>
      </c>
      <c r="K132" s="19">
        <v>5.0000000000000002E-5</v>
      </c>
      <c r="L132" s="19">
        <f t="shared" si="16"/>
        <v>2.2500000000000003E-2</v>
      </c>
      <c r="N132" s="16">
        <f t="shared" si="17"/>
        <v>0</v>
      </c>
      <c r="O132" s="17">
        <v>0</v>
      </c>
      <c r="P132" s="17" t="s">
        <v>81</v>
      </c>
      <c r="V132" s="20" t="s">
        <v>62</v>
      </c>
      <c r="X132" s="52" t="s">
        <v>417</v>
      </c>
      <c r="Y132" s="52" t="s">
        <v>415</v>
      </c>
      <c r="Z132" s="14" t="s">
        <v>273</v>
      </c>
      <c r="AJ132" s="4" t="s">
        <v>84</v>
      </c>
      <c r="AK132" s="4" t="s">
        <v>85</v>
      </c>
    </row>
    <row r="133" spans="1:37">
      <c r="A133" s="12">
        <v>105</v>
      </c>
      <c r="B133" s="13" t="s">
        <v>97</v>
      </c>
      <c r="C133" s="14" t="s">
        <v>418</v>
      </c>
      <c r="D133" s="15" t="s">
        <v>419</v>
      </c>
      <c r="E133" s="16">
        <v>11</v>
      </c>
      <c r="F133" s="17" t="s">
        <v>285</v>
      </c>
      <c r="H133" s="18">
        <f>ROUND(E133*G133,2)</f>
        <v>0</v>
      </c>
      <c r="J133" s="18">
        <f t="shared" si="15"/>
        <v>0</v>
      </c>
      <c r="K133" s="19">
        <v>1.6125700000000001</v>
      </c>
      <c r="L133" s="19">
        <f t="shared" si="16"/>
        <v>17.73827</v>
      </c>
      <c r="N133" s="16">
        <f t="shared" si="17"/>
        <v>0</v>
      </c>
      <c r="O133" s="17">
        <v>0</v>
      </c>
      <c r="P133" s="17" t="s">
        <v>81</v>
      </c>
      <c r="V133" s="20" t="s">
        <v>62</v>
      </c>
      <c r="X133" s="52" t="s">
        <v>420</v>
      </c>
      <c r="Y133" s="52" t="s">
        <v>418</v>
      </c>
      <c r="Z133" s="14" t="s">
        <v>273</v>
      </c>
      <c r="AJ133" s="4" t="s">
        <v>84</v>
      </c>
      <c r="AK133" s="4" t="s">
        <v>85</v>
      </c>
    </row>
    <row r="134" spans="1:37">
      <c r="A134" s="12">
        <v>106</v>
      </c>
      <c r="B134" s="13" t="s">
        <v>97</v>
      </c>
      <c r="C134" s="14" t="s">
        <v>421</v>
      </c>
      <c r="D134" s="15" t="s">
        <v>422</v>
      </c>
      <c r="E134" s="16">
        <v>358.7</v>
      </c>
      <c r="F134" s="17" t="s">
        <v>89</v>
      </c>
      <c r="H134" s="18">
        <f>ROUND(E134*G134,2)</f>
        <v>0</v>
      </c>
      <c r="J134" s="18">
        <f t="shared" si="15"/>
        <v>0</v>
      </c>
      <c r="K134" s="19">
        <v>0.24610000000000001</v>
      </c>
      <c r="L134" s="19">
        <f t="shared" si="16"/>
        <v>88.276070000000004</v>
      </c>
      <c r="N134" s="16">
        <f t="shared" si="17"/>
        <v>0</v>
      </c>
      <c r="O134" s="17">
        <v>0</v>
      </c>
      <c r="P134" s="17" t="s">
        <v>81</v>
      </c>
      <c r="V134" s="20" t="s">
        <v>62</v>
      </c>
      <c r="X134" s="52" t="s">
        <v>423</v>
      </c>
      <c r="Y134" s="52" t="s">
        <v>421</v>
      </c>
      <c r="Z134" s="14" t="s">
        <v>273</v>
      </c>
      <c r="AJ134" s="4" t="s">
        <v>84</v>
      </c>
      <c r="AK134" s="4" t="s">
        <v>85</v>
      </c>
    </row>
    <row r="135" spans="1:37">
      <c r="A135" s="12">
        <v>107</v>
      </c>
      <c r="B135" s="13" t="s">
        <v>86</v>
      </c>
      <c r="C135" s="14" t="s">
        <v>424</v>
      </c>
      <c r="D135" s="15" t="s">
        <v>425</v>
      </c>
      <c r="E135" s="16">
        <v>1569.0609999999999</v>
      </c>
      <c r="F135" s="17" t="s">
        <v>285</v>
      </c>
      <c r="I135" s="18">
        <f>ROUND(E135*G135,2)</f>
        <v>0</v>
      </c>
      <c r="J135" s="18">
        <f t="shared" si="15"/>
        <v>0</v>
      </c>
      <c r="K135" s="19">
        <v>0.03</v>
      </c>
      <c r="L135" s="19">
        <f t="shared" si="16"/>
        <v>47.071829999999999</v>
      </c>
      <c r="N135" s="16">
        <f t="shared" si="17"/>
        <v>0</v>
      </c>
      <c r="O135" s="17">
        <v>0</v>
      </c>
      <c r="P135" s="17" t="s">
        <v>81</v>
      </c>
      <c r="V135" s="20" t="s">
        <v>61</v>
      </c>
      <c r="X135" s="52" t="s">
        <v>424</v>
      </c>
      <c r="Y135" s="52" t="s">
        <v>424</v>
      </c>
      <c r="Z135" s="14" t="s">
        <v>90</v>
      </c>
      <c r="AA135" s="14" t="s">
        <v>81</v>
      </c>
      <c r="AJ135" s="4" t="s">
        <v>91</v>
      </c>
      <c r="AK135" s="4" t="s">
        <v>85</v>
      </c>
    </row>
    <row r="136" spans="1:37">
      <c r="A136" s="12">
        <v>108</v>
      </c>
      <c r="B136" s="13" t="s">
        <v>97</v>
      </c>
      <c r="C136" s="14" t="s">
        <v>426</v>
      </c>
      <c r="D136" s="15" t="s">
        <v>427</v>
      </c>
      <c r="E136" s="16">
        <v>161</v>
      </c>
      <c r="F136" s="17" t="s">
        <v>89</v>
      </c>
      <c r="H136" s="18">
        <f t="shared" ref="H136:H143" si="19">ROUND(E136*G136,2)</f>
        <v>0</v>
      </c>
      <c r="J136" s="18">
        <f t="shared" si="15"/>
        <v>0</v>
      </c>
      <c r="L136" s="19">
        <f t="shared" si="16"/>
        <v>0</v>
      </c>
      <c r="M136" s="16">
        <v>0.126</v>
      </c>
      <c r="N136" s="16">
        <f t="shared" si="17"/>
        <v>20.286000000000001</v>
      </c>
      <c r="O136" s="17">
        <v>0</v>
      </c>
      <c r="P136" s="17" t="s">
        <v>81</v>
      </c>
      <c r="V136" s="20" t="s">
        <v>62</v>
      </c>
      <c r="X136" s="52" t="s">
        <v>428</v>
      </c>
      <c r="Y136" s="52" t="s">
        <v>426</v>
      </c>
      <c r="Z136" s="14" t="s">
        <v>273</v>
      </c>
      <c r="AJ136" s="4" t="s">
        <v>84</v>
      </c>
      <c r="AK136" s="4" t="s">
        <v>85</v>
      </c>
    </row>
    <row r="137" spans="1:37">
      <c r="A137" s="12">
        <v>109</v>
      </c>
      <c r="B137" s="13" t="s">
        <v>429</v>
      </c>
      <c r="C137" s="14" t="s">
        <v>430</v>
      </c>
      <c r="D137" s="15" t="s">
        <v>431</v>
      </c>
      <c r="E137" s="16">
        <v>390.37799999999999</v>
      </c>
      <c r="F137" s="17" t="s">
        <v>432</v>
      </c>
      <c r="H137" s="18">
        <f t="shared" si="19"/>
        <v>0</v>
      </c>
      <c r="J137" s="18">
        <f t="shared" si="15"/>
        <v>0</v>
      </c>
      <c r="L137" s="19">
        <f t="shared" si="16"/>
        <v>0</v>
      </c>
      <c r="N137" s="16">
        <f t="shared" si="17"/>
        <v>0</v>
      </c>
      <c r="O137" s="17">
        <v>0</v>
      </c>
      <c r="P137" s="17" t="s">
        <v>81</v>
      </c>
      <c r="V137" s="20" t="s">
        <v>62</v>
      </c>
      <c r="X137" s="52" t="s">
        <v>433</v>
      </c>
      <c r="Y137" s="52" t="s">
        <v>430</v>
      </c>
      <c r="Z137" s="14" t="s">
        <v>96</v>
      </c>
      <c r="AJ137" s="4" t="s">
        <v>84</v>
      </c>
      <c r="AK137" s="4" t="s">
        <v>85</v>
      </c>
    </row>
    <row r="138" spans="1:37">
      <c r="A138" s="12">
        <v>110</v>
      </c>
      <c r="B138" s="13" t="s">
        <v>201</v>
      </c>
      <c r="C138" s="14" t="s">
        <v>434</v>
      </c>
      <c r="D138" s="15" t="s">
        <v>435</v>
      </c>
      <c r="E138" s="16">
        <v>3513.402</v>
      </c>
      <c r="F138" s="17" t="s">
        <v>432</v>
      </c>
      <c r="H138" s="18">
        <f t="shared" si="19"/>
        <v>0</v>
      </c>
      <c r="J138" s="18">
        <f t="shared" si="15"/>
        <v>0</v>
      </c>
      <c r="L138" s="19">
        <f t="shared" si="16"/>
        <v>0</v>
      </c>
      <c r="N138" s="16">
        <f t="shared" si="17"/>
        <v>0</v>
      </c>
      <c r="O138" s="17">
        <v>0</v>
      </c>
      <c r="P138" s="17" t="s">
        <v>81</v>
      </c>
      <c r="V138" s="20" t="s">
        <v>62</v>
      </c>
      <c r="X138" s="52" t="s">
        <v>436</v>
      </c>
      <c r="Y138" s="52" t="s">
        <v>434</v>
      </c>
      <c r="Z138" s="14" t="s">
        <v>96</v>
      </c>
      <c r="AJ138" s="4" t="s">
        <v>84</v>
      </c>
      <c r="AK138" s="4" t="s">
        <v>85</v>
      </c>
    </row>
    <row r="139" spans="1:37">
      <c r="A139" s="12">
        <v>111</v>
      </c>
      <c r="B139" s="13" t="s">
        <v>437</v>
      </c>
      <c r="C139" s="14" t="s">
        <v>438</v>
      </c>
      <c r="D139" s="15" t="s">
        <v>439</v>
      </c>
      <c r="E139" s="16">
        <v>390.37799999999999</v>
      </c>
      <c r="F139" s="17" t="s">
        <v>432</v>
      </c>
      <c r="H139" s="18">
        <f t="shared" si="19"/>
        <v>0</v>
      </c>
      <c r="J139" s="18">
        <f t="shared" si="15"/>
        <v>0</v>
      </c>
      <c r="L139" s="19">
        <f t="shared" si="16"/>
        <v>0</v>
      </c>
      <c r="N139" s="16">
        <f t="shared" si="17"/>
        <v>0</v>
      </c>
      <c r="O139" s="17">
        <v>0</v>
      </c>
      <c r="P139" s="17" t="s">
        <v>81</v>
      </c>
      <c r="V139" s="20" t="s">
        <v>62</v>
      </c>
      <c r="X139" s="52" t="s">
        <v>440</v>
      </c>
      <c r="Y139" s="52" t="s">
        <v>438</v>
      </c>
      <c r="Z139" s="14" t="s">
        <v>96</v>
      </c>
      <c r="AJ139" s="4" t="s">
        <v>84</v>
      </c>
      <c r="AK139" s="4" t="s">
        <v>85</v>
      </c>
    </row>
    <row r="140" spans="1:37" ht="25.5">
      <c r="A140" s="12">
        <v>112</v>
      </c>
      <c r="B140" s="13" t="s">
        <v>92</v>
      </c>
      <c r="C140" s="14" t="s">
        <v>441</v>
      </c>
      <c r="D140" s="15" t="s">
        <v>442</v>
      </c>
      <c r="E140" s="16">
        <v>390.37799999999999</v>
      </c>
      <c r="F140" s="17" t="s">
        <v>432</v>
      </c>
      <c r="H140" s="18">
        <f t="shared" si="19"/>
        <v>0</v>
      </c>
      <c r="J140" s="18">
        <f t="shared" si="15"/>
        <v>0</v>
      </c>
      <c r="L140" s="19">
        <f t="shared" si="16"/>
        <v>0</v>
      </c>
      <c r="N140" s="16">
        <f t="shared" si="17"/>
        <v>0</v>
      </c>
      <c r="O140" s="17">
        <v>0</v>
      </c>
      <c r="P140" s="17" t="s">
        <v>81</v>
      </c>
      <c r="V140" s="20" t="s">
        <v>62</v>
      </c>
      <c r="X140" s="52" t="s">
        <v>443</v>
      </c>
      <c r="Y140" s="52" t="s">
        <v>441</v>
      </c>
      <c r="Z140" s="14" t="s">
        <v>96</v>
      </c>
      <c r="AJ140" s="4" t="s">
        <v>84</v>
      </c>
      <c r="AK140" s="4" t="s">
        <v>85</v>
      </c>
    </row>
    <row r="141" spans="1:37">
      <c r="A141" s="12">
        <v>113</v>
      </c>
      <c r="B141" s="13" t="s">
        <v>92</v>
      </c>
      <c r="C141" s="14" t="s">
        <v>444</v>
      </c>
      <c r="D141" s="15" t="s">
        <v>445</v>
      </c>
      <c r="E141" s="16">
        <v>465.32499999999999</v>
      </c>
      <c r="F141" s="17" t="s">
        <v>120</v>
      </c>
      <c r="H141" s="18">
        <f t="shared" si="19"/>
        <v>0</v>
      </c>
      <c r="J141" s="18">
        <f t="shared" si="15"/>
        <v>0</v>
      </c>
      <c r="L141" s="19">
        <f t="shared" si="16"/>
        <v>0</v>
      </c>
      <c r="N141" s="16">
        <f t="shared" si="17"/>
        <v>0</v>
      </c>
      <c r="O141" s="17">
        <v>0</v>
      </c>
      <c r="P141" s="17" t="s">
        <v>81</v>
      </c>
      <c r="V141" s="20" t="s">
        <v>62</v>
      </c>
      <c r="X141" s="52" t="s">
        <v>446</v>
      </c>
      <c r="Y141" s="52" t="s">
        <v>444</v>
      </c>
      <c r="Z141" s="14" t="s">
        <v>96</v>
      </c>
      <c r="AJ141" s="4" t="s">
        <v>84</v>
      </c>
      <c r="AK141" s="4" t="s">
        <v>85</v>
      </c>
    </row>
    <row r="142" spans="1:37">
      <c r="A142" s="12">
        <v>114</v>
      </c>
      <c r="B142" s="13" t="s">
        <v>97</v>
      </c>
      <c r="C142" s="14" t="s">
        <v>447</v>
      </c>
      <c r="D142" s="15" t="s">
        <v>448</v>
      </c>
      <c r="E142" s="16">
        <v>485.2</v>
      </c>
      <c r="F142" s="17" t="s">
        <v>432</v>
      </c>
      <c r="H142" s="18">
        <f t="shared" si="19"/>
        <v>0</v>
      </c>
      <c r="J142" s="18">
        <f t="shared" si="15"/>
        <v>0</v>
      </c>
      <c r="L142" s="19">
        <f t="shared" si="16"/>
        <v>0</v>
      </c>
      <c r="N142" s="16">
        <f t="shared" si="17"/>
        <v>0</v>
      </c>
      <c r="O142" s="17">
        <v>0</v>
      </c>
      <c r="P142" s="17" t="s">
        <v>81</v>
      </c>
      <c r="V142" s="20" t="s">
        <v>62</v>
      </c>
      <c r="X142" s="52" t="s">
        <v>449</v>
      </c>
      <c r="Y142" s="52" t="s">
        <v>447</v>
      </c>
      <c r="Z142" s="14" t="s">
        <v>273</v>
      </c>
      <c r="AJ142" s="4" t="s">
        <v>84</v>
      </c>
      <c r="AK142" s="4" t="s">
        <v>85</v>
      </c>
    </row>
    <row r="143" spans="1:37">
      <c r="A143" s="12">
        <v>115</v>
      </c>
      <c r="B143" s="13" t="s">
        <v>97</v>
      </c>
      <c r="C143" s="14" t="s">
        <v>450</v>
      </c>
      <c r="D143" s="15" t="s">
        <v>451</v>
      </c>
      <c r="E143" s="16">
        <v>2826.096</v>
      </c>
      <c r="F143" s="17" t="s">
        <v>432</v>
      </c>
      <c r="H143" s="18">
        <f t="shared" si="19"/>
        <v>0</v>
      </c>
      <c r="J143" s="18">
        <f t="shared" si="15"/>
        <v>0</v>
      </c>
      <c r="L143" s="19">
        <f t="shared" si="16"/>
        <v>0</v>
      </c>
      <c r="N143" s="16">
        <f t="shared" si="17"/>
        <v>0</v>
      </c>
      <c r="O143" s="17">
        <v>0</v>
      </c>
      <c r="P143" s="17" t="s">
        <v>81</v>
      </c>
      <c r="V143" s="20" t="s">
        <v>62</v>
      </c>
      <c r="X143" s="52" t="s">
        <v>452</v>
      </c>
      <c r="Y143" s="52" t="s">
        <v>450</v>
      </c>
      <c r="Z143" s="14" t="s">
        <v>273</v>
      </c>
      <c r="AJ143" s="4" t="s">
        <v>84</v>
      </c>
      <c r="AK143" s="4" t="s">
        <v>85</v>
      </c>
    </row>
    <row r="144" spans="1:37">
      <c r="D144" s="53" t="s">
        <v>453</v>
      </c>
      <c r="E144" s="54">
        <f>J144</f>
        <v>0</v>
      </c>
      <c r="H144" s="54">
        <f>SUM(H120:H143)</f>
        <v>0</v>
      </c>
      <c r="I144" s="54">
        <f>SUM(I120:I143)</f>
        <v>0</v>
      </c>
      <c r="J144" s="54">
        <f>SUM(J120:J143)</f>
        <v>0</v>
      </c>
      <c r="L144" s="55">
        <f>SUM(L120:L143)</f>
        <v>269.3066</v>
      </c>
      <c r="N144" s="56">
        <f>SUM(N120:N143)</f>
        <v>20.286000000000001</v>
      </c>
      <c r="W144" s="16">
        <f>SUM(W120:W143)</f>
        <v>0</v>
      </c>
    </row>
    <row r="146" spans="4:23">
      <c r="D146" s="53" t="s">
        <v>454</v>
      </c>
      <c r="E146" s="54">
        <f>J146</f>
        <v>0</v>
      </c>
      <c r="H146" s="54">
        <f>+H48+H60+H66+H101+H118+H144</f>
        <v>0</v>
      </c>
      <c r="I146" s="54">
        <f>+I48+I60+I66+I101+I118+I144</f>
        <v>0</v>
      </c>
      <c r="J146" s="54">
        <f>+J48+J60+J66+J101+J118+J144</f>
        <v>0</v>
      </c>
      <c r="L146" s="55">
        <f>+L48+L60+L66+L101+L118+L144</f>
        <v>3311.2961052800001</v>
      </c>
      <c r="N146" s="56">
        <f>+N48+N60+N66+N101+N118+N144</f>
        <v>390.37844000000001</v>
      </c>
      <c r="W146" s="16">
        <f>+W48+W60+W66+W101+W118+W144</f>
        <v>0</v>
      </c>
    </row>
    <row r="148" spans="4:23">
      <c r="D148" s="57" t="s">
        <v>455</v>
      </c>
      <c r="E148" s="54">
        <f>J148</f>
        <v>0</v>
      </c>
      <c r="H148" s="54">
        <f>+H146</f>
        <v>0</v>
      </c>
      <c r="I148" s="54">
        <f>+I146</f>
        <v>0</v>
      </c>
      <c r="J148" s="54">
        <f>+J146</f>
        <v>0</v>
      </c>
      <c r="L148" s="55">
        <f>+L146</f>
        <v>3311.2961052800001</v>
      </c>
      <c r="N148" s="56">
        <f>+N146</f>
        <v>390.37844000000001</v>
      </c>
      <c r="W148" s="16">
        <f>+W146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osem</cp:lastModifiedBy>
  <cp:revision>2</cp:revision>
  <cp:lastPrinted>2019-05-20T14:23:00Z</cp:lastPrinted>
  <dcterms:created xsi:type="dcterms:W3CDTF">1999-04-06T07:39:00Z</dcterms:created>
  <dcterms:modified xsi:type="dcterms:W3CDTF">2021-10-04T17:54:23Z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