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<sst xmlns="http://schemas.openxmlformats.org/spreadsheetml/2006/main" count="324" uniqueCount="160">
  <si>
    <t>MJ</t>
  </si>
  <si>
    <t>Množstvo</t>
  </si>
  <si>
    <t>Dvere vnútorné jednokrídlové, šírka 600-900 mm,demontáž + montáž</t>
  </si>
  <si>
    <t>ks</t>
  </si>
  <si>
    <t>Dvere vonkajšie jednokrídlové, šírka 600-900 mm,demontáž + montáž polovičné preskenie</t>
  </si>
  <si>
    <t>Zárubňa oceľová CgU šxvxhr 800x1970x160 mm P demontáž + montáž</t>
  </si>
  <si>
    <t>Zárubňa oceľová CgU šxvxhr 800x1970x160 mm L demontáž + montáž</t>
  </si>
  <si>
    <t>dĺžka*výška: (1,755×1,454) = 2,552 m2 - okno z dvora + parapet vonkajší vnútorný+ montáž demontáž</t>
  </si>
  <si>
    <t>dĺžka*výška: (1,750*1,468) = 2,569 m2 - okno z ulice+ parapet vonkajší vnútorný demontáž</t>
  </si>
  <si>
    <t>dĺžka*výška: (1,750*0,900)  - okno z ulice+ parapet vonkajší vnútorný montáž+ mliečne sklo</t>
  </si>
  <si>
    <t>dĺžka*výška: (1,770×1,450) = 2,567 m2 okno z dvora + parapet vonkajší vnútorný+ montáž demontáž+mliečne sklo</t>
  </si>
  <si>
    <t>dĺžka*výška: (1,795×1,470) = 2,639 m2 - okno z dvora + parapet vonkajší vnútorný+ montáž demontáž+ mliečne sklo</t>
  </si>
  <si>
    <t>dĺžka*výška: (1,440*1,500) = 2,160 m2 - okno z ulice+ parapet vonkajší vnútorný demontáž</t>
  </si>
  <si>
    <t xml:space="preserve"> interiérové dvere pravé 900; vybúrať + zamurovať - dĺžka*výška: (0,900*1,065) = 0,959 m2</t>
  </si>
  <si>
    <t xml:space="preserve"> okno z ulice; vybúrať a zamurovať - dĺžka*výška: (0,770*0,840) = 0,647 m2</t>
  </si>
  <si>
    <t>sprcha (2,000*1,500) montáž</t>
  </si>
  <si>
    <t>Kombinované WC keramické demontáž + montáž</t>
  </si>
  <si>
    <t>Držiak na wc papier dodávka + montáž</t>
  </si>
  <si>
    <t xml:space="preserve">umývadlová batéria demontáž + montáž </t>
  </si>
  <si>
    <t>dávkovač mydla dodávka a montáž</t>
  </si>
  <si>
    <t>zriadenie elektrického odberného miesta s meraním</t>
  </si>
  <si>
    <t xml:space="preserve">Elektro revízia </t>
  </si>
  <si>
    <t>Elektrický rozvádzač - elektro výzbojou demontáž + montáž</t>
  </si>
  <si>
    <t>svetlo stropné - demontáž + montáž+ kabeláž</t>
  </si>
  <si>
    <t>svetlo nástenné demontáž + montáž+ kabeláž</t>
  </si>
  <si>
    <t>svetlo vonkajšie dodávka +montáž+ kabeláž</t>
  </si>
  <si>
    <t>vypínač svetelný demontáž + montáž+ kabeláž</t>
  </si>
  <si>
    <t>zásuvka elektrická 220V demontáž + montáž+kabeláž</t>
  </si>
  <si>
    <t>zásuvka elektrická 380V demontáž + montáž + kabeláž</t>
  </si>
  <si>
    <t>Dvojzásuvky ethernet + kabeláž + montáž</t>
  </si>
  <si>
    <t>Kazetový strop znížený na svetlú výšku 2,65 m</t>
  </si>
  <si>
    <t>m2</t>
  </si>
  <si>
    <t>Dlažba demontáž + montáž</t>
  </si>
  <si>
    <t>Obklad demontáž + montáž</t>
  </si>
  <si>
    <t>Kotol : zostava kotla so zásobníkovým ohrievačom Protherm Ray 21K+FE 120BM+T /umiestnenie 1.garáž, miestnosť č. 1.46/ - elektrický kotol, vrátane zásobníkového ohrievača na teplú úžitkovú vodu, objem 117 litrov, regulátor teploty</t>
  </si>
  <si>
    <t>Radiátory : radiátory Korado Radik Klasic, prevedenie ventil kompakt, výška 700 mm</t>
  </si>
  <si>
    <t>miestnosť č. 1.39 /spoločenská miestnosť/:</t>
  </si>
  <si>
    <t>radiátor Korado Radik Klasic 22VK-700/1400</t>
  </si>
  <si>
    <t>miestnosť č. 1.40 /sprchy/ :</t>
  </si>
  <si>
    <t>radiátor Korado Radik Klasic 22VK-700/1000</t>
  </si>
  <si>
    <t xml:space="preserve">miestnosť č. 1.41 /chodba/ : </t>
  </si>
  <si>
    <t>radiátor Korado Radik Klasic 11VK-700/900</t>
  </si>
  <si>
    <t xml:space="preserve">miestnosť č. 1.42 /šatňa/ :;    </t>
  </si>
  <si>
    <t>radiátor Korado Radik Klasic 22VK-700/800</t>
  </si>
  <si>
    <t>miestnosť č. 1.43 /šatňa/ :</t>
  </si>
  <si>
    <t>radiátor Korado Radik Klasic 22VK-700/1100</t>
  </si>
  <si>
    <t>miestnosť č. 1.45 /predsieň WC/ :</t>
  </si>
  <si>
    <t>radiátor Korado Radik Klasic 20VK-700/1100</t>
  </si>
  <si>
    <t>m</t>
  </si>
  <si>
    <t xml:space="preserve">Izolácia : </t>
  </si>
  <si>
    <t>izolácia potrubia bude z materiálu TUBOLIT DG, predpísanej hrúbky, 19 mm</t>
  </si>
  <si>
    <t>Armatúry :</t>
  </si>
  <si>
    <t>UV – rohová armatúra HERZ 3000 s obojstranným uzatváraním pre 2-rúrkové sústavy</t>
  </si>
  <si>
    <t>TRV – termostatický rohový ventil HERZ TS-98 s termostatom</t>
  </si>
  <si>
    <t>RS – rohové skrutkovanie HERZ RL-5</t>
  </si>
  <si>
    <t>D - kuchynská linka + drez</t>
  </si>
  <si>
    <t>DN20</t>
  </si>
  <si>
    <t>DN40</t>
  </si>
  <si>
    <t>DN50</t>
  </si>
  <si>
    <t>DN125</t>
  </si>
  <si>
    <t>DN150</t>
  </si>
  <si>
    <t>Potrubie vodovodnej prípojky bude opatrené izoláciou TUBOLIT hrúbky 13 mm, dĺžke cca. 50m bude zaizolované elektrickým DEVI káblikom, nakoľko prechádza nevykurovanými priestormi garáží</t>
  </si>
  <si>
    <t>Vysprávka stien + malby</t>
  </si>
  <si>
    <t>Vysprávka stropov + malby</t>
  </si>
  <si>
    <t>demontáž a montáž potrubí  150 bm</t>
  </si>
  <si>
    <t>Montáž dverového krídla otočného jednokrídlového poldrážkového, do existujúcej zárubne, vrátane kovania</t>
  </si>
  <si>
    <t>Kľučka dverová a rozeta 2x, nehrdzavejúca oceľ, povrch nerez brúsený</t>
  </si>
  <si>
    <t>Dvere vnútorné jednokrídlové, šírka 600-900 mm, výplň papierová voština, povrch fólia, plné</t>
  </si>
  <si>
    <t>Vybúranie kovových dverových zárubní plochy do 2 m2,  -0,07600t</t>
  </si>
  <si>
    <t>Vyvesenie dreveného dverného krídla do suti plochy do 2 m2, -0,02400t</t>
  </si>
  <si>
    <t xml:space="preserve">Kľučka dverová s vložkovým zámkom a vložkou, nerez demontáž + montáž  </t>
  </si>
  <si>
    <t>Montáž obkladov vnútor. stien z obkladačiek kladených do tmelu veľ. 300x300 mm</t>
  </si>
  <si>
    <t>Dlaždice keramické s protišmykovým povrchom, lxv 300x300 mm, viacfarebné</t>
  </si>
  <si>
    <t>Montáž podláh z dlaždíc keramických do tmelu veľ. 300 x 300 mm</t>
  </si>
  <si>
    <t>Dlaždice keramické, lxvxhr 297x297x8 mm, hutné glazované</t>
  </si>
  <si>
    <t>Odsekanie a odobratie obkladov stien z obkladačiek vnútorných vrátane podkladovej omietky do 2 m2,  -0,06800t</t>
  </si>
  <si>
    <t>Búranie dlažieb, z kamen., cement., terazzových, čadičových alebo keramických, hr. nad 10 mm,  -0,06500t</t>
  </si>
  <si>
    <t>Kazetový podhľad 600 x 600 mm, hrana ostrá, konštrukcia viditeľná, doska sadrokartónová biela hr. 8 mm</t>
  </si>
  <si>
    <t>Zamurovanie otvoru s plochou do 1 m2 tehlami pálenými v stenách hr. nad 100 mm</t>
  </si>
  <si>
    <t>Demontáž okien drevených, 1 bm obvodu - 0,008t</t>
  </si>
  <si>
    <t>Demontáž umývadiel alebo umývadielok bez výtokovej armatúry,  -0,01946t</t>
  </si>
  <si>
    <t>súb.</t>
  </si>
  <si>
    <t>Montáž umývadla keramického na skrutky do muriva, bez výtokovej armatúry</t>
  </si>
  <si>
    <t>Umývadlo keramické bežný typ</t>
  </si>
  <si>
    <t>Zvodové rúry z pozinkovaného farbeného PZf plechu, kruhové priemer 150 mm</t>
  </si>
  <si>
    <t>Demontáž odpadových rúr kruhového priemeru do 150 mm,  -0,00418t</t>
  </si>
  <si>
    <t>Demontáž pisoára s nádržkou a 1 záchodom,  -0,01720t</t>
  </si>
  <si>
    <t>Demontáž záchoda splachovacieho s nádržou alebo s tlakovým splachovačom,  -0,01933t</t>
  </si>
  <si>
    <t>Montáž záchodovej misy keramickej kombinovanej s rovným odpadom</t>
  </si>
  <si>
    <t>Misa záchodová keramická kombinovaná s vodorovným odpadom</t>
  </si>
  <si>
    <t>bm</t>
  </si>
  <si>
    <t>Demontáž batérie</t>
  </si>
  <si>
    <t>Montáž batérie</t>
  </si>
  <si>
    <t>Dodávka batérie bežné typ</t>
  </si>
  <si>
    <t xml:space="preserve">Demontáž </t>
  </si>
  <si>
    <t xml:space="preserve">Montáž </t>
  </si>
  <si>
    <t xml:space="preserve">Dodávka </t>
  </si>
  <si>
    <t xml:space="preserve">  </t>
  </si>
  <si>
    <t>VRN</t>
  </si>
  <si>
    <t>potrubie PEX/AL/PEX SESTA - 20x2 s uchytením</t>
  </si>
  <si>
    <t>potrubie PEX/AL/PEX SESTA - 26x3 s uchytením</t>
  </si>
  <si>
    <t>potrubie PEX/AL/PEX SESTA - 16x2 s uchytením</t>
  </si>
  <si>
    <t>potrubie vykurovania bude vedené v podhľade, hliníkoplast , prívodné potrubie k radiátorom bude zasekané do steny</t>
  </si>
  <si>
    <t>tlaková prípojka studenej vody:</t>
  </si>
  <si>
    <t>DN16</t>
  </si>
  <si>
    <t>DN26</t>
  </si>
  <si>
    <t xml:space="preserve">Likvidácia stavebnej sute  a separovanie odpadu </t>
  </si>
  <si>
    <t>t</t>
  </si>
  <si>
    <t>Vyspravenie kovových dverových zárubní plochy do 2 m2,  -0,07600t</t>
  </si>
  <si>
    <t>Nalakovanie oceľovej dverovej zárubne, plochy otvoru do 2,5 m2</t>
  </si>
  <si>
    <t>Výplne otvorov - okná</t>
  </si>
  <si>
    <t>Potrubia</t>
  </si>
  <si>
    <t>umývadlo - 500 (1,500×1,500) demontáž + montáž</t>
  </si>
  <si>
    <t>strešný zvod demontáž + montáž</t>
  </si>
  <si>
    <t>Pisoár keramický demontáž + montáž s príslušenstvom na pohybový snímač</t>
  </si>
  <si>
    <t>umývadlo 560, 480 demontáž + montáž</t>
  </si>
  <si>
    <t>Zrkadlo dodávka a montáž 560</t>
  </si>
  <si>
    <t>1.1 STAVBA</t>
  </si>
  <si>
    <t>1.2 ZDRAVOTECHNIKA</t>
  </si>
  <si>
    <t>1.3  ELEKTRO</t>
  </si>
  <si>
    <t>Potrubie teplej vody + cirkulácie</t>
  </si>
  <si>
    <t>Potrubie studenej vody</t>
  </si>
  <si>
    <t>Pisoár s tlačítkom keramický</t>
  </si>
  <si>
    <t>Montáž pisoáru keramického s tlačítkovým splachovaním</t>
  </si>
  <si>
    <t>Sprchový žľab - bežný typ</t>
  </si>
  <si>
    <t>Montáž Sprchového setu (batéria+držiak na hadicu)</t>
  </si>
  <si>
    <t>Odstranenie krytu - beton, asfalt</t>
  </si>
  <si>
    <t>m3</t>
  </si>
  <si>
    <t>potrubie KG DN 125 uložené do lôžka</t>
  </si>
  <si>
    <t>Cementobetónový kryt</t>
  </si>
  <si>
    <t>DN110</t>
  </si>
  <si>
    <t>Výkop ryhy do šírky 450 mm v horn.3 do 1 500 mm</t>
  </si>
  <si>
    <t>zásyp sypaninou</t>
  </si>
  <si>
    <t>Príloha č. 1 Návrh na plnenie kritérií</t>
  </si>
  <si>
    <t>Identifikačné údaje uchádzača</t>
  </si>
  <si>
    <t xml:space="preserve">Obchodné meno: </t>
  </si>
  <si>
    <t xml:space="preserve">Sídlo: </t>
  </si>
  <si>
    <t>IČO:</t>
  </si>
  <si>
    <t>Štatutárny zástupca:</t>
  </si>
  <si>
    <t>IČ DPH:</t>
  </si>
  <si>
    <t>Telefónne číslo:</t>
  </si>
  <si>
    <t>E-mail:</t>
  </si>
  <si>
    <t>Platca/neplatca DPH:</t>
  </si>
  <si>
    <t>Predmet zákazky: Rekonštrukcia priestorov komunálneho podniku na Bazovej 8, Bratislava</t>
  </si>
  <si>
    <t>Uchádzač vypĺňa iba zelené bunky</t>
  </si>
  <si>
    <t>Jednotková cena v eurách bez DPH</t>
  </si>
  <si>
    <t xml:space="preserve">Celková cena rozpis v eurách bez DPH </t>
  </si>
  <si>
    <t>Celková cena v eurách bez DPH</t>
  </si>
  <si>
    <t>Celková cena v eurách s DPH</t>
  </si>
  <si>
    <t>Potrubie kanalizačné z PVC rúr:</t>
  </si>
  <si>
    <t>Kanalizačná prípojka:</t>
  </si>
  <si>
    <t>1.4 VYKUROVANIE</t>
  </si>
  <si>
    <t>SPOLU (likvidácia sute a separovanie odpadu, doprava, VRN):</t>
  </si>
  <si>
    <t>Čestné vyhlásenie: Predložením tejto ponuky zároveň čestne vyhlasujem, že spĺňam všetky verejným obstarávateľom stanovené podmienky účasti.</t>
  </si>
  <si>
    <t xml:space="preserve">Čestné vyhlásenie: Predložením tejto ponuky zároveň čestne vyhlasujem, že postupujem v súlade s etickým kódexom uchádzača vydaným Úradom pre verejné obstarávanie: https://www.uvo.gov.sk/zaujemcauchadzac/eticky-kodex-zaujemcu-uchadzaca-54b.html  </t>
  </si>
  <si>
    <t>Podpis oprávnenej osoby</t>
  </si>
  <si>
    <t>Doprava a uskladnenie materiálu</t>
  </si>
  <si>
    <t>Popis položky</t>
  </si>
  <si>
    <t>Cena celkom za celý predmet zákazky:</t>
  </si>
  <si>
    <t>Dňa ............................... V 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</si>
</sst>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0.000"/>
    <numFmt numFmtId="174" formatCode="0.0000"/>
    <numFmt numFmtId="175" formatCode="0.00000"/>
  </numFmts>
  <fonts count="53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53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5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7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wrapText="1"/>
    </xf>
    <xf numFmtId="0" fontId="4" fillId="5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17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 wrapText="1"/>
      <protection locked="0"/>
    </xf>
    <xf numFmtId="17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16" borderId="10" xfId="0" applyFont="1" applyFill="1" applyBorder="1" applyAlignment="1" applyProtection="1">
      <alignment horizontal="left" vertical="center" wrapText="1"/>
      <protection locked="0"/>
    </xf>
    <xf numFmtId="0" fontId="11" fillId="16" borderId="10" xfId="0" applyFont="1" applyFill="1" applyBorder="1" applyAlignment="1" applyProtection="1">
      <alignment horizontal="center" vertical="center" wrapText="1"/>
      <protection locked="0"/>
    </xf>
    <xf numFmtId="0" fontId="11" fillId="35" borderId="10" xfId="0" applyFont="1" applyFill="1" applyBorder="1" applyAlignment="1" applyProtection="1">
      <alignment horizontal="left" vertical="center" wrapText="1"/>
      <protection locked="0"/>
    </xf>
    <xf numFmtId="0" fontId="11" fillId="36" borderId="10" xfId="0" applyFont="1" applyFill="1" applyBorder="1" applyAlignment="1" applyProtection="1">
      <alignment horizontal="left" vertical="center" wrapText="1"/>
      <protection locked="0"/>
    </xf>
    <xf numFmtId="0" fontId="7" fillId="16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4" fontId="5" fillId="6" borderId="11" xfId="0" applyNumberFormat="1" applyFont="1" applyFill="1" applyBorder="1" applyAlignment="1">
      <alignment horizontal="center" vertical="center" wrapText="1"/>
    </xf>
    <xf numFmtId="4" fontId="5" fillId="6" borderId="12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6" borderId="10" xfId="0" applyFont="1" applyFill="1" applyBorder="1" applyAlignment="1" applyProtection="1">
      <alignment horizontal="left" vertical="center" wrapText="1"/>
      <protection locked="0"/>
    </xf>
    <xf numFmtId="172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>
      <alignment wrapText="1"/>
    </xf>
    <xf numFmtId="49" fontId="11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10" xfId="0" applyFont="1" applyFill="1" applyBorder="1" applyAlignment="1" applyProtection="1">
      <alignment horizontal="left" vertical="center" wrapText="1"/>
      <protection locked="0"/>
    </xf>
    <xf numFmtId="1" fontId="4" fillId="5" borderId="10" xfId="0" applyNumberFormat="1" applyFont="1" applyFill="1" applyBorder="1" applyAlignment="1">
      <alignment wrapText="1"/>
    </xf>
    <xf numFmtId="49" fontId="12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10" xfId="0" applyFont="1" applyFill="1" applyBorder="1" applyAlignment="1" applyProtection="1">
      <alignment horizontal="left" vertical="center" wrapText="1"/>
      <protection locked="0"/>
    </xf>
    <xf numFmtId="1" fontId="4" fillId="36" borderId="10" xfId="0" applyNumberFormat="1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13" fillId="5" borderId="10" xfId="0" applyFont="1" applyFill="1" applyBorder="1" applyAlignment="1" applyProtection="1">
      <alignment horizontal="left" vertical="center" wrapText="1"/>
      <protection locked="0"/>
    </xf>
    <xf numFmtId="49" fontId="11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6" borderId="10" xfId="0" applyFont="1" applyFill="1" applyBorder="1" applyAlignment="1" applyProtection="1">
      <alignment horizontal="center" vertical="center" wrapText="1"/>
      <protection locked="0"/>
    </xf>
    <xf numFmtId="4" fontId="10" fillId="5" borderId="13" xfId="0" applyNumberFormat="1" applyFont="1" applyFill="1" applyBorder="1" applyAlignment="1">
      <alignment horizontal="center" vertical="center" wrapText="1"/>
    </xf>
    <xf numFmtId="4" fontId="10" fillId="28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16" borderId="10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6" borderId="10" xfId="0" applyFont="1" applyFill="1" applyBorder="1" applyAlignment="1" applyProtection="1">
      <alignment horizontal="center" vertical="center" wrapText="1"/>
      <protection locked="0"/>
    </xf>
    <xf numFmtId="0" fontId="4" fillId="38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2" fontId="4" fillId="28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8" fillId="40" borderId="10" xfId="0" applyNumberFormat="1" applyFont="1" applyFill="1" applyBorder="1" applyAlignment="1">
      <alignment horizontal="center" vertical="center" wrapText="1"/>
    </xf>
    <xf numFmtId="4" fontId="10" fillId="37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4" fillId="37" borderId="17" xfId="0" applyFont="1" applyFill="1" applyBorder="1" applyAlignment="1">
      <alignment horizontal="center" wrapText="1"/>
    </xf>
    <xf numFmtId="0" fontId="14" fillId="37" borderId="18" xfId="0" applyFont="1" applyFill="1" applyBorder="1" applyAlignment="1">
      <alignment horizontal="center" wrapText="1"/>
    </xf>
    <xf numFmtId="0" fontId="14" fillId="37" borderId="19" xfId="0" applyFont="1" applyFill="1" applyBorder="1" applyAlignment="1">
      <alignment horizontal="center" wrapText="1"/>
    </xf>
    <xf numFmtId="0" fontId="8" fillId="40" borderId="17" xfId="0" applyFont="1" applyFill="1" applyBorder="1" applyAlignment="1">
      <alignment horizontal="center" wrapText="1"/>
    </xf>
    <xf numFmtId="0" fontId="8" fillId="40" borderId="18" xfId="0" applyFont="1" applyFill="1" applyBorder="1" applyAlignment="1">
      <alignment horizontal="center" wrapText="1"/>
    </xf>
    <xf numFmtId="0" fontId="8" fillId="40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52" fillId="0" borderId="0" xfId="0" applyFont="1" applyAlignment="1">
      <alignment horizontal="center"/>
    </xf>
    <xf numFmtId="0" fontId="10" fillId="5" borderId="21" xfId="0" applyFont="1" applyFill="1" applyBorder="1" applyAlignment="1">
      <alignment horizontal="center" wrapText="1"/>
    </xf>
    <xf numFmtId="0" fontId="10" fillId="5" borderId="22" xfId="0" applyFont="1" applyFill="1" applyBorder="1" applyAlignment="1">
      <alignment horizontal="center" wrapText="1"/>
    </xf>
    <xf numFmtId="0" fontId="10" fillId="5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10" fillId="16" borderId="17" xfId="0" applyFont="1" applyFill="1" applyBorder="1" applyAlignment="1">
      <alignment horizontal="center" wrapText="1"/>
    </xf>
    <xf numFmtId="0" fontId="10" fillId="16" borderId="18" xfId="0" applyFont="1" applyFill="1" applyBorder="1" applyAlignment="1">
      <alignment horizontal="center" wrapText="1"/>
    </xf>
    <xf numFmtId="0" fontId="10" fillId="16" borderId="19" xfId="0" applyFont="1" applyFill="1" applyBorder="1" applyAlignment="1">
      <alignment horizontal="center" wrapText="1"/>
    </xf>
    <xf numFmtId="0" fontId="14" fillId="28" borderId="17" xfId="0" applyFont="1" applyFill="1" applyBorder="1" applyAlignment="1" applyProtection="1">
      <alignment horizontal="center" vertical="center" wrapText="1"/>
      <protection locked="0"/>
    </xf>
    <xf numFmtId="0" fontId="14" fillId="28" borderId="18" xfId="0" applyFont="1" applyFill="1" applyBorder="1" applyAlignment="1" applyProtection="1">
      <alignment horizontal="center" vertical="center" wrapText="1"/>
      <protection locked="0"/>
    </xf>
    <xf numFmtId="0" fontId="14" fillId="28" borderId="19" xfId="0" applyFont="1" applyFill="1" applyBorder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9" fillId="7" borderId="27" xfId="0" applyFont="1" applyFill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8" fillId="6" borderId="30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zoomScalePageLayoutView="0" workbookViewId="0" topLeftCell="A135">
      <selection activeCell="F146" sqref="F146"/>
    </sheetView>
  </sheetViews>
  <sheetFormatPr defaultColWidth="9.140625" defaultRowHeight="15"/>
  <cols>
    <col min="1" max="1" width="4.140625" style="0" customWidth="1"/>
    <col min="2" max="2" width="36.28125" style="81" customWidth="1"/>
    <col min="3" max="3" width="6.8515625" style="95" customWidth="1"/>
    <col min="4" max="4" width="8.57421875" style="95" customWidth="1"/>
    <col min="5" max="5" width="13.7109375" style="95" customWidth="1"/>
    <col min="6" max="6" width="13.421875" style="107" customWidth="1"/>
    <col min="7" max="8" width="12.57421875" style="107" customWidth="1"/>
    <col min="11" max="11" width="9.8515625" style="0" bestFit="1" customWidth="1"/>
    <col min="12" max="12" width="31.421875" style="0" bestFit="1" customWidth="1"/>
    <col min="13" max="13" width="11.28125" style="0" bestFit="1" customWidth="1"/>
    <col min="14" max="14" width="9.00390625" style="0" bestFit="1" customWidth="1"/>
  </cols>
  <sheetData>
    <row r="1" spans="1:8" ht="15" thickBot="1">
      <c r="A1" s="113"/>
      <c r="B1" s="113"/>
      <c r="C1" s="113"/>
      <c r="D1" s="113"/>
      <c r="E1" s="113"/>
      <c r="F1" s="113"/>
      <c r="G1" s="113"/>
      <c r="H1" s="113"/>
    </row>
    <row r="2" spans="1:8" ht="18">
      <c r="A2" s="143" t="s">
        <v>133</v>
      </c>
      <c r="B2" s="144"/>
      <c r="C2" s="144"/>
      <c r="D2" s="144"/>
      <c r="E2" s="144"/>
      <c r="F2" s="144"/>
      <c r="G2" s="144"/>
      <c r="H2" s="145"/>
    </row>
    <row r="3" spans="1:8" ht="18">
      <c r="A3" s="146" t="s">
        <v>143</v>
      </c>
      <c r="B3" s="147"/>
      <c r="C3" s="147"/>
      <c r="D3" s="147"/>
      <c r="E3" s="147"/>
      <c r="F3" s="147"/>
      <c r="G3" s="147"/>
      <c r="H3" s="148"/>
    </row>
    <row r="4" spans="1:17" s="6" customFormat="1" ht="18">
      <c r="A4" s="149" t="s">
        <v>134</v>
      </c>
      <c r="B4" s="150"/>
      <c r="C4" s="150"/>
      <c r="D4" s="150"/>
      <c r="E4" s="150"/>
      <c r="F4" s="150"/>
      <c r="G4" s="150"/>
      <c r="H4" s="151"/>
      <c r="K4" s="7"/>
      <c r="M4" s="8"/>
      <c r="N4" s="8"/>
      <c r="P4" s="8"/>
      <c r="Q4" s="8"/>
    </row>
    <row r="5" spans="1:17" ht="15">
      <c r="A5" s="139" t="s">
        <v>135</v>
      </c>
      <c r="B5" s="140"/>
      <c r="C5" s="140"/>
      <c r="D5" s="135"/>
      <c r="E5" s="135"/>
      <c r="F5" s="135"/>
      <c r="G5" s="135"/>
      <c r="H5" s="136"/>
      <c r="K5" s="1"/>
      <c r="M5" s="2"/>
      <c r="N5" s="2"/>
      <c r="P5" s="2"/>
      <c r="Q5" s="2"/>
    </row>
    <row r="6" spans="1:17" ht="15">
      <c r="A6" s="139" t="s">
        <v>136</v>
      </c>
      <c r="B6" s="140"/>
      <c r="C6" s="140"/>
      <c r="D6" s="135"/>
      <c r="E6" s="135"/>
      <c r="F6" s="135"/>
      <c r="G6" s="135"/>
      <c r="H6" s="136"/>
      <c r="K6" s="1"/>
      <c r="M6" s="2"/>
      <c r="N6" s="2"/>
      <c r="P6" s="2"/>
      <c r="Q6" s="2"/>
    </row>
    <row r="7" spans="1:17" ht="15">
      <c r="A7" s="139" t="s">
        <v>137</v>
      </c>
      <c r="B7" s="140"/>
      <c r="C7" s="140"/>
      <c r="D7" s="135"/>
      <c r="E7" s="135"/>
      <c r="F7" s="135"/>
      <c r="G7" s="135"/>
      <c r="H7" s="136"/>
      <c r="K7" s="1"/>
      <c r="M7" s="2"/>
      <c r="N7" s="2"/>
      <c r="P7" s="2"/>
      <c r="Q7" s="2"/>
    </row>
    <row r="8" spans="1:17" ht="15">
      <c r="A8" s="139" t="s">
        <v>139</v>
      </c>
      <c r="B8" s="140"/>
      <c r="C8" s="140"/>
      <c r="D8" s="135"/>
      <c r="E8" s="135"/>
      <c r="F8" s="135"/>
      <c r="G8" s="135"/>
      <c r="H8" s="136"/>
      <c r="K8" s="1"/>
      <c r="M8" s="2"/>
      <c r="N8" s="2"/>
      <c r="P8" s="2"/>
      <c r="Q8" s="2"/>
    </row>
    <row r="9" spans="1:17" ht="15">
      <c r="A9" s="139" t="s">
        <v>138</v>
      </c>
      <c r="B9" s="140"/>
      <c r="C9" s="140"/>
      <c r="D9" s="135"/>
      <c r="E9" s="135"/>
      <c r="F9" s="135"/>
      <c r="G9" s="135"/>
      <c r="H9" s="136"/>
      <c r="K9" s="1"/>
      <c r="M9" s="2"/>
      <c r="N9" s="2"/>
      <c r="P9" s="2"/>
      <c r="Q9" s="2"/>
    </row>
    <row r="10" spans="1:17" ht="15">
      <c r="A10" s="139" t="s">
        <v>140</v>
      </c>
      <c r="B10" s="140"/>
      <c r="C10" s="140"/>
      <c r="D10" s="135"/>
      <c r="E10" s="135"/>
      <c r="F10" s="135"/>
      <c r="G10" s="135"/>
      <c r="H10" s="136"/>
      <c r="K10" s="1"/>
      <c r="M10" s="2"/>
      <c r="N10" s="2"/>
      <c r="P10" s="2"/>
      <c r="Q10" s="2"/>
    </row>
    <row r="11" spans="1:17" ht="15">
      <c r="A11" s="139" t="s">
        <v>141</v>
      </c>
      <c r="B11" s="140"/>
      <c r="C11" s="140"/>
      <c r="D11" s="135"/>
      <c r="E11" s="135"/>
      <c r="F11" s="135"/>
      <c r="G11" s="135"/>
      <c r="H11" s="136"/>
      <c r="K11" s="1"/>
      <c r="M11" s="2"/>
      <c r="N11" s="2"/>
      <c r="P11" s="2"/>
      <c r="Q11" s="2"/>
    </row>
    <row r="12" spans="1:17" ht="15.75" thickBot="1">
      <c r="A12" s="141" t="s">
        <v>142</v>
      </c>
      <c r="B12" s="142"/>
      <c r="C12" s="142"/>
      <c r="D12" s="137"/>
      <c r="E12" s="137"/>
      <c r="F12" s="137"/>
      <c r="G12" s="137"/>
      <c r="H12" s="138"/>
      <c r="K12" s="1"/>
      <c r="M12" s="2"/>
      <c r="N12" s="2"/>
      <c r="P12" s="2"/>
      <c r="Q12" s="2"/>
    </row>
    <row r="13" spans="1:17" ht="14.25">
      <c r="A13" s="123"/>
      <c r="B13" s="123"/>
      <c r="C13" s="123"/>
      <c r="D13" s="123"/>
      <c r="E13" s="123"/>
      <c r="F13" s="123"/>
      <c r="G13" s="123"/>
      <c r="H13" s="123"/>
      <c r="K13" s="1"/>
      <c r="M13" s="2"/>
      <c r="N13" s="2"/>
      <c r="P13" s="2"/>
      <c r="Q13" s="2"/>
    </row>
    <row r="14" spans="1:17" ht="18">
      <c r="A14" s="124" t="s">
        <v>144</v>
      </c>
      <c r="B14" s="124"/>
      <c r="C14" s="124"/>
      <c r="D14" s="124"/>
      <c r="E14" s="124"/>
      <c r="F14" s="124"/>
      <c r="G14" s="124"/>
      <c r="H14" s="124"/>
      <c r="K14" s="1"/>
      <c r="M14" s="2"/>
      <c r="N14" s="2"/>
      <c r="P14" s="2"/>
      <c r="Q14" s="2"/>
    </row>
    <row r="15" spans="1:17" ht="15" thickBot="1">
      <c r="A15" s="128"/>
      <c r="B15" s="128"/>
      <c r="C15" s="128"/>
      <c r="D15" s="128"/>
      <c r="E15" s="128"/>
      <c r="F15" s="128"/>
      <c r="G15" s="128"/>
      <c r="H15" s="128"/>
      <c r="K15" s="1"/>
      <c r="M15" s="2"/>
      <c r="N15" s="2"/>
      <c r="P15" s="2"/>
      <c r="Q15" s="2"/>
    </row>
    <row r="16" spans="1:17" ht="42" thickBot="1">
      <c r="A16" s="152" t="s">
        <v>157</v>
      </c>
      <c r="B16" s="153"/>
      <c r="C16" s="47" t="s">
        <v>0</v>
      </c>
      <c r="D16" s="47" t="s">
        <v>1</v>
      </c>
      <c r="E16" s="47" t="s">
        <v>145</v>
      </c>
      <c r="F16" s="48" t="s">
        <v>146</v>
      </c>
      <c r="G16" s="48" t="s">
        <v>147</v>
      </c>
      <c r="H16" s="49" t="s">
        <v>148</v>
      </c>
      <c r="K16" s="1"/>
      <c r="M16" s="2"/>
      <c r="N16" s="2"/>
      <c r="P16" s="2"/>
      <c r="Q16" s="2"/>
    </row>
    <row r="17" spans="1:17" ht="15">
      <c r="A17" s="125" t="s">
        <v>117</v>
      </c>
      <c r="B17" s="126"/>
      <c r="C17" s="126"/>
      <c r="D17" s="126"/>
      <c r="E17" s="126"/>
      <c r="F17" s="127"/>
      <c r="G17" s="64">
        <f>SUM(G18:G82)</f>
        <v>0</v>
      </c>
      <c r="H17" s="64">
        <f>G17*1.2</f>
        <v>0</v>
      </c>
      <c r="K17" s="1"/>
      <c r="M17" s="2"/>
      <c r="N17" s="2"/>
      <c r="P17" s="2"/>
      <c r="Q17" s="2"/>
    </row>
    <row r="18" spans="1:17" s="3" customFormat="1" ht="27">
      <c r="A18" s="23"/>
      <c r="B18" s="68" t="s">
        <v>2</v>
      </c>
      <c r="C18" s="24" t="s">
        <v>3</v>
      </c>
      <c r="D18" s="24">
        <v>9</v>
      </c>
      <c r="E18" s="96"/>
      <c r="F18" s="46"/>
      <c r="G18" s="103">
        <f>SUM(F19:F22)</f>
        <v>0</v>
      </c>
      <c r="H18" s="46">
        <f>G18*1.2</f>
        <v>0</v>
      </c>
      <c r="K18" s="4"/>
      <c r="M18" s="5"/>
      <c r="N18" s="5"/>
      <c r="P18" s="5"/>
      <c r="Q18" s="5"/>
    </row>
    <row r="19" spans="1:17" s="9" customFormat="1" ht="27">
      <c r="A19" s="54"/>
      <c r="B19" s="55" t="s">
        <v>69</v>
      </c>
      <c r="C19" s="24" t="s">
        <v>3</v>
      </c>
      <c r="D19" s="24">
        <v>9</v>
      </c>
      <c r="E19" s="98"/>
      <c r="F19" s="45">
        <f>E19*D19</f>
        <v>0</v>
      </c>
      <c r="G19" s="46"/>
      <c r="H19" s="45"/>
      <c r="K19" s="10"/>
      <c r="M19" s="11"/>
      <c r="N19" s="11"/>
      <c r="P19" s="11"/>
      <c r="Q19" s="11"/>
    </row>
    <row r="20" spans="1:17" ht="41.25">
      <c r="A20" s="56"/>
      <c r="B20" s="69" t="s">
        <v>65</v>
      </c>
      <c r="C20" s="24" t="s">
        <v>3</v>
      </c>
      <c r="D20" s="24">
        <v>9</v>
      </c>
      <c r="E20" s="98"/>
      <c r="F20" s="45">
        <f>E20*D20</f>
        <v>0</v>
      </c>
      <c r="G20" s="46"/>
      <c r="H20" s="45"/>
      <c r="K20" s="1"/>
      <c r="M20" s="2"/>
      <c r="N20" s="2"/>
      <c r="P20" s="2"/>
      <c r="Q20" s="2"/>
    </row>
    <row r="21" spans="1:17" s="3" customFormat="1" ht="27">
      <c r="A21" s="57"/>
      <c r="B21" s="58" t="s">
        <v>66</v>
      </c>
      <c r="C21" s="24" t="s">
        <v>3</v>
      </c>
      <c r="D21" s="24">
        <v>9</v>
      </c>
      <c r="E21" s="98"/>
      <c r="F21" s="45">
        <f>E21*D21</f>
        <v>0</v>
      </c>
      <c r="G21" s="46"/>
      <c r="H21" s="45"/>
      <c r="K21" s="4"/>
      <c r="M21" s="5"/>
      <c r="N21" s="5"/>
      <c r="P21" s="5"/>
      <c r="Q21" s="5"/>
    </row>
    <row r="22" spans="1:17" s="3" customFormat="1" ht="41.25">
      <c r="A22" s="57"/>
      <c r="B22" s="58" t="s">
        <v>67</v>
      </c>
      <c r="C22" s="24" t="s">
        <v>3</v>
      </c>
      <c r="D22" s="24">
        <v>9</v>
      </c>
      <c r="E22" s="98"/>
      <c r="F22" s="45">
        <f>E22*D22</f>
        <v>0</v>
      </c>
      <c r="G22" s="46"/>
      <c r="H22" s="45"/>
      <c r="K22" s="4"/>
      <c r="M22" s="5"/>
      <c r="N22" s="5"/>
      <c r="P22" s="5"/>
      <c r="Q22" s="5"/>
    </row>
    <row r="23" spans="1:17" s="12" customFormat="1" ht="14.25">
      <c r="A23" s="50"/>
      <c r="B23" s="51"/>
      <c r="C23" s="82"/>
      <c r="D23" s="96"/>
      <c r="E23" s="52"/>
      <c r="F23" s="99"/>
      <c r="G23" s="108"/>
      <c r="H23" s="99"/>
      <c r="K23" s="13"/>
      <c r="M23" s="14"/>
      <c r="N23" s="14"/>
      <c r="P23" s="14"/>
      <c r="Q23" s="14"/>
    </row>
    <row r="24" spans="1:17" ht="41.25">
      <c r="A24" s="53"/>
      <c r="B24" s="61" t="s">
        <v>4</v>
      </c>
      <c r="C24" s="24" t="s">
        <v>3</v>
      </c>
      <c r="D24" s="24">
        <v>2</v>
      </c>
      <c r="E24" s="84"/>
      <c r="F24" s="46"/>
      <c r="G24" s="103">
        <f>SUM(F25:F28)</f>
        <v>0</v>
      </c>
      <c r="H24" s="46">
        <f>G24*1.2</f>
        <v>0</v>
      </c>
      <c r="K24" s="1"/>
      <c r="M24" s="2"/>
      <c r="N24" s="2"/>
      <c r="P24" s="2"/>
      <c r="Q24" s="2"/>
    </row>
    <row r="25" spans="1:17" s="3" customFormat="1" ht="27">
      <c r="A25" s="54"/>
      <c r="B25" s="55" t="s">
        <v>69</v>
      </c>
      <c r="C25" s="24" t="s">
        <v>3</v>
      </c>
      <c r="D25" s="24">
        <v>2</v>
      </c>
      <c r="E25" s="98"/>
      <c r="F25" s="45">
        <f>E25*D25</f>
        <v>0</v>
      </c>
      <c r="G25" s="46"/>
      <c r="H25" s="45"/>
      <c r="K25" s="4"/>
      <c r="M25" s="5"/>
      <c r="N25" s="5"/>
      <c r="P25" s="5"/>
      <c r="Q25" s="5"/>
    </row>
    <row r="26" spans="1:17" s="3" customFormat="1" ht="41.25">
      <c r="A26" s="56"/>
      <c r="B26" s="69" t="s">
        <v>65</v>
      </c>
      <c r="C26" s="24" t="s">
        <v>3</v>
      </c>
      <c r="D26" s="24">
        <v>2</v>
      </c>
      <c r="E26" s="98"/>
      <c r="F26" s="45">
        <f>E26*D26</f>
        <v>0</v>
      </c>
      <c r="G26" s="46"/>
      <c r="H26" s="45"/>
      <c r="K26" s="4"/>
      <c r="M26" s="5"/>
      <c r="N26" s="5"/>
      <c r="P26" s="5"/>
      <c r="Q26" s="5"/>
    </row>
    <row r="27" spans="1:17" s="12" customFormat="1" ht="27">
      <c r="A27" s="57"/>
      <c r="B27" s="58" t="s">
        <v>66</v>
      </c>
      <c r="C27" s="24" t="s">
        <v>3</v>
      </c>
      <c r="D27" s="24">
        <v>2</v>
      </c>
      <c r="E27" s="98"/>
      <c r="F27" s="45">
        <f>E27*D27</f>
        <v>0</v>
      </c>
      <c r="G27" s="46"/>
      <c r="H27" s="45"/>
      <c r="K27" s="13"/>
      <c r="M27" s="14"/>
      <c r="N27" s="14"/>
      <c r="P27" s="14"/>
      <c r="Q27" s="14"/>
    </row>
    <row r="28" spans="1:17" ht="41.25">
      <c r="A28" s="57"/>
      <c r="B28" s="58" t="s">
        <v>67</v>
      </c>
      <c r="C28" s="24" t="s">
        <v>3</v>
      </c>
      <c r="D28" s="24">
        <v>2</v>
      </c>
      <c r="E28" s="98"/>
      <c r="F28" s="45">
        <f>E28*D28</f>
        <v>0</v>
      </c>
      <c r="G28" s="46"/>
      <c r="H28" s="45"/>
      <c r="M28" s="2"/>
      <c r="N28" s="2"/>
      <c r="P28" s="2"/>
      <c r="Q28" s="2"/>
    </row>
    <row r="29" spans="1:17" ht="14.25">
      <c r="A29" s="16"/>
      <c r="B29" s="70"/>
      <c r="C29" s="83"/>
      <c r="D29" s="83"/>
      <c r="E29" s="83"/>
      <c r="F29" s="45"/>
      <c r="G29" s="46"/>
      <c r="H29" s="45"/>
      <c r="M29" s="2"/>
      <c r="N29" s="2"/>
      <c r="P29" s="2"/>
      <c r="Q29" s="2"/>
    </row>
    <row r="30" spans="1:17" ht="27">
      <c r="A30" s="17"/>
      <c r="B30" s="68" t="s">
        <v>5</v>
      </c>
      <c r="C30" s="24" t="s">
        <v>3</v>
      </c>
      <c r="D30" s="24">
        <v>3</v>
      </c>
      <c r="E30" s="99"/>
      <c r="F30" s="46"/>
      <c r="G30" s="103">
        <f>SUM(F31:F33)</f>
        <v>0</v>
      </c>
      <c r="H30" s="46">
        <f>G30*1.2</f>
        <v>0</v>
      </c>
      <c r="M30" s="2"/>
      <c r="N30" s="2"/>
      <c r="P30" s="2"/>
      <c r="Q30" s="2"/>
    </row>
    <row r="31" spans="1:17" s="9" customFormat="1" ht="27">
      <c r="A31" s="25"/>
      <c r="B31" s="55" t="s">
        <v>108</v>
      </c>
      <c r="C31" s="24" t="s">
        <v>31</v>
      </c>
      <c r="D31" s="24">
        <v>3</v>
      </c>
      <c r="E31" s="98"/>
      <c r="F31" s="45">
        <f>E31*D31</f>
        <v>0</v>
      </c>
      <c r="G31" s="46"/>
      <c r="H31" s="45"/>
      <c r="K31" s="10"/>
      <c r="M31" s="11"/>
      <c r="N31" s="11"/>
      <c r="O31" s="11"/>
      <c r="P31" s="11"/>
      <c r="Q31" s="11"/>
    </row>
    <row r="32" spans="1:17" s="9" customFormat="1" ht="27">
      <c r="A32" s="25"/>
      <c r="B32" s="55" t="s">
        <v>109</v>
      </c>
      <c r="C32" s="24" t="s">
        <v>3</v>
      </c>
      <c r="D32" s="24">
        <v>3</v>
      </c>
      <c r="E32" s="98"/>
      <c r="F32" s="45">
        <f>E32*D32</f>
        <v>0</v>
      </c>
      <c r="G32" s="46"/>
      <c r="H32" s="45"/>
      <c r="K32" s="10"/>
      <c r="M32" s="11"/>
      <c r="N32" s="11"/>
      <c r="O32" s="11"/>
      <c r="P32" s="11"/>
      <c r="Q32" s="11"/>
    </row>
    <row r="33" spans="1:17" ht="14.25">
      <c r="A33" s="59"/>
      <c r="B33" s="71"/>
      <c r="C33" s="82"/>
      <c r="D33" s="82"/>
      <c r="E33" s="82"/>
      <c r="F33" s="99"/>
      <c r="G33" s="108"/>
      <c r="H33" s="99"/>
      <c r="K33" s="1"/>
      <c r="M33" s="2"/>
      <c r="N33" s="2"/>
      <c r="O33" s="2"/>
      <c r="P33" s="2"/>
      <c r="Q33" s="2"/>
    </row>
    <row r="34" spans="1:17" ht="27">
      <c r="A34" s="18"/>
      <c r="B34" s="68" t="s">
        <v>6</v>
      </c>
      <c r="C34" s="24" t="s">
        <v>3</v>
      </c>
      <c r="D34" s="24">
        <v>3</v>
      </c>
      <c r="E34" s="82"/>
      <c r="F34" s="46"/>
      <c r="G34" s="103">
        <f>SUM(F35:F37)</f>
        <v>0</v>
      </c>
      <c r="H34" s="46">
        <f>G34*1.2</f>
        <v>0</v>
      </c>
      <c r="K34" s="1"/>
      <c r="M34" s="2"/>
      <c r="N34" s="2"/>
      <c r="O34" s="2"/>
      <c r="P34" s="2"/>
      <c r="Q34" s="2"/>
    </row>
    <row r="35" spans="1:17" ht="27">
      <c r="A35" s="25"/>
      <c r="B35" s="55" t="s">
        <v>108</v>
      </c>
      <c r="C35" s="24" t="s">
        <v>31</v>
      </c>
      <c r="D35" s="24">
        <v>3</v>
      </c>
      <c r="E35" s="98"/>
      <c r="F35" s="45">
        <f aca="true" t="shared" si="0" ref="F35:F40">E35*D35</f>
        <v>0</v>
      </c>
      <c r="G35" s="46"/>
      <c r="H35" s="45"/>
      <c r="K35" s="1"/>
      <c r="M35" s="2"/>
      <c r="N35" s="2"/>
      <c r="O35" s="2"/>
      <c r="P35" s="2"/>
      <c r="Q35" s="2"/>
    </row>
    <row r="36" spans="1:17" ht="27">
      <c r="A36" s="25"/>
      <c r="B36" s="55" t="s">
        <v>109</v>
      </c>
      <c r="C36" s="24" t="s">
        <v>3</v>
      </c>
      <c r="D36" s="24">
        <v>3</v>
      </c>
      <c r="E36" s="98"/>
      <c r="F36" s="45">
        <f t="shared" si="0"/>
        <v>0</v>
      </c>
      <c r="G36" s="46"/>
      <c r="H36" s="45"/>
      <c r="K36" s="1"/>
      <c r="M36" s="2"/>
      <c r="N36" s="2"/>
      <c r="O36" s="2"/>
      <c r="P36" s="2"/>
      <c r="Q36" s="2"/>
    </row>
    <row r="37" spans="1:17" ht="14.25">
      <c r="A37" s="50"/>
      <c r="B37" s="51"/>
      <c r="C37" s="84"/>
      <c r="D37" s="82"/>
      <c r="E37" s="52"/>
      <c r="F37" s="99"/>
      <c r="G37" s="108"/>
      <c r="H37" s="99"/>
      <c r="K37" s="1"/>
      <c r="M37" s="2"/>
      <c r="N37" s="2"/>
      <c r="O37" s="2"/>
      <c r="P37" s="2"/>
      <c r="Q37" s="2"/>
    </row>
    <row r="38" spans="1:17" ht="27">
      <c r="A38" s="18"/>
      <c r="B38" s="68" t="s">
        <v>6</v>
      </c>
      <c r="C38" s="24" t="s">
        <v>3</v>
      </c>
      <c r="D38" s="24">
        <v>3</v>
      </c>
      <c r="E38" s="82"/>
      <c r="F38" s="46"/>
      <c r="G38" s="103">
        <f>SUM(F39:F41)</f>
        <v>0</v>
      </c>
      <c r="H38" s="46">
        <f>G38*1.2</f>
        <v>0</v>
      </c>
      <c r="K38" s="1"/>
      <c r="M38" s="2"/>
      <c r="N38" s="2"/>
      <c r="O38" s="2"/>
      <c r="P38" s="2"/>
      <c r="Q38" s="2"/>
    </row>
    <row r="39" spans="1:17" ht="27">
      <c r="A39" s="25"/>
      <c r="B39" s="55" t="s">
        <v>108</v>
      </c>
      <c r="C39" s="24" t="s">
        <v>31</v>
      </c>
      <c r="D39" s="24">
        <v>3</v>
      </c>
      <c r="E39" s="98"/>
      <c r="F39" s="45">
        <f t="shared" si="0"/>
        <v>0</v>
      </c>
      <c r="G39" s="46"/>
      <c r="H39" s="45"/>
      <c r="M39" s="2"/>
      <c r="N39" s="2"/>
      <c r="O39" s="2"/>
      <c r="P39" s="2"/>
      <c r="Q39" s="2"/>
    </row>
    <row r="40" spans="1:17" ht="27">
      <c r="A40" s="25"/>
      <c r="B40" s="55" t="s">
        <v>109</v>
      </c>
      <c r="C40" s="24" t="s">
        <v>3</v>
      </c>
      <c r="D40" s="24">
        <v>3</v>
      </c>
      <c r="E40" s="98"/>
      <c r="F40" s="45">
        <f t="shared" si="0"/>
        <v>0</v>
      </c>
      <c r="G40" s="46"/>
      <c r="H40" s="45"/>
      <c r="M40" s="2"/>
      <c r="N40" s="2"/>
      <c r="O40" s="2"/>
      <c r="P40" s="2"/>
      <c r="Q40" s="2"/>
    </row>
    <row r="41" spans="1:17" ht="14.25">
      <c r="A41" s="26"/>
      <c r="B41" s="27"/>
      <c r="C41" s="28"/>
      <c r="D41" s="93"/>
      <c r="E41" s="29"/>
      <c r="F41" s="100"/>
      <c r="G41" s="46"/>
      <c r="H41" s="100"/>
      <c r="M41" s="2"/>
      <c r="N41" s="2"/>
      <c r="O41" s="2"/>
      <c r="P41" s="2"/>
      <c r="Q41" s="2"/>
    </row>
    <row r="42" spans="1:17" ht="41.25">
      <c r="A42" s="22"/>
      <c r="B42" s="68" t="s">
        <v>13</v>
      </c>
      <c r="C42" s="24" t="s">
        <v>3</v>
      </c>
      <c r="D42" s="24">
        <v>1</v>
      </c>
      <c r="E42" s="82"/>
      <c r="F42" s="46"/>
      <c r="G42" s="103">
        <f>SUM(F43:F45)</f>
        <v>0</v>
      </c>
      <c r="H42" s="46">
        <f>G42*1.2</f>
        <v>0</v>
      </c>
      <c r="M42" s="2"/>
      <c r="N42" s="2"/>
      <c r="O42" s="2"/>
      <c r="P42" s="2"/>
      <c r="Q42" s="2"/>
    </row>
    <row r="43" spans="1:17" ht="27">
      <c r="A43" s="54"/>
      <c r="B43" s="55" t="s">
        <v>69</v>
      </c>
      <c r="C43" s="24" t="s">
        <v>3</v>
      </c>
      <c r="D43" s="24">
        <v>1</v>
      </c>
      <c r="E43" s="98"/>
      <c r="F43" s="45">
        <f>E43*D43</f>
        <v>0</v>
      </c>
      <c r="G43" s="46"/>
      <c r="H43" s="45"/>
      <c r="M43" s="2"/>
      <c r="N43" s="2"/>
      <c r="O43" s="2"/>
      <c r="P43" s="2"/>
      <c r="Q43" s="2"/>
    </row>
    <row r="44" spans="1:17" ht="27">
      <c r="A44" s="54"/>
      <c r="B44" s="55" t="s">
        <v>68</v>
      </c>
      <c r="C44" s="24" t="s">
        <v>31</v>
      </c>
      <c r="D44" s="24">
        <v>2</v>
      </c>
      <c r="E44" s="98"/>
      <c r="F44" s="45">
        <f>SUM(D44*E44)</f>
        <v>0</v>
      </c>
      <c r="G44" s="46"/>
      <c r="H44" s="45"/>
      <c r="M44" s="2"/>
      <c r="N44" s="2"/>
      <c r="O44" s="2"/>
      <c r="P44" s="2"/>
      <c r="Q44" s="2"/>
    </row>
    <row r="45" spans="1:17" ht="27">
      <c r="A45" s="54"/>
      <c r="B45" s="55" t="s">
        <v>78</v>
      </c>
      <c r="C45" s="24" t="s">
        <v>31</v>
      </c>
      <c r="D45" s="24">
        <v>2</v>
      </c>
      <c r="E45" s="98"/>
      <c r="F45" s="45">
        <f>E45*D45</f>
        <v>0</v>
      </c>
      <c r="G45" s="46"/>
      <c r="H45" s="45"/>
      <c r="M45" s="2"/>
      <c r="N45" s="2"/>
      <c r="O45" s="2"/>
      <c r="P45" s="2"/>
      <c r="Q45" s="2"/>
    </row>
    <row r="46" spans="1:17" ht="14.25">
      <c r="A46" s="26"/>
      <c r="B46" s="27"/>
      <c r="C46" s="28"/>
      <c r="D46" s="93"/>
      <c r="E46" s="29"/>
      <c r="F46" s="93"/>
      <c r="G46" s="46"/>
      <c r="H46" s="100"/>
      <c r="M46" s="2"/>
      <c r="N46" s="2"/>
      <c r="O46" s="2"/>
      <c r="P46" s="2"/>
      <c r="Q46" s="2"/>
    </row>
    <row r="47" spans="1:17" ht="14.25">
      <c r="A47" s="26"/>
      <c r="B47" s="30" t="s">
        <v>110</v>
      </c>
      <c r="C47" s="28"/>
      <c r="D47" s="93"/>
      <c r="E47" s="29"/>
      <c r="F47" s="101"/>
      <c r="G47" s="46">
        <f>SUM(F48:F61)</f>
        <v>0</v>
      </c>
      <c r="H47" s="46">
        <f>G47*1.2</f>
        <v>0</v>
      </c>
      <c r="M47" s="2"/>
      <c r="N47" s="2"/>
      <c r="P47" s="2"/>
      <c r="Q47" s="2"/>
    </row>
    <row r="48" spans="1:17" s="9" customFormat="1" ht="27">
      <c r="A48" s="16"/>
      <c r="B48" s="72" t="s">
        <v>70</v>
      </c>
      <c r="C48" s="85" t="s">
        <v>3</v>
      </c>
      <c r="D48" s="85">
        <v>19</v>
      </c>
      <c r="E48" s="98"/>
      <c r="F48" s="45">
        <f aca="true" t="shared" si="1" ref="F48:F61">E48*D48</f>
        <v>0</v>
      </c>
      <c r="G48" s="46"/>
      <c r="H48" s="45"/>
      <c r="M48" s="11"/>
      <c r="N48" s="11"/>
      <c r="P48" s="11"/>
      <c r="Q48" s="11"/>
    </row>
    <row r="49" spans="1:17" ht="14.25">
      <c r="A49" s="16"/>
      <c r="B49" s="72"/>
      <c r="C49" s="85"/>
      <c r="D49" s="85">
        <v>19</v>
      </c>
      <c r="E49" s="98"/>
      <c r="F49" s="45">
        <f t="shared" si="1"/>
        <v>0</v>
      </c>
      <c r="G49" s="46"/>
      <c r="H49" s="45"/>
      <c r="M49" s="2"/>
      <c r="N49" s="2"/>
      <c r="P49" s="2"/>
      <c r="Q49" s="2"/>
    </row>
    <row r="50" spans="1:17" ht="41.25">
      <c r="A50" s="15"/>
      <c r="B50" s="72" t="s">
        <v>7</v>
      </c>
      <c r="C50" s="85" t="s">
        <v>90</v>
      </c>
      <c r="D50" s="85">
        <f>1.75+1.75+1.5+1.5</f>
        <v>6.5</v>
      </c>
      <c r="E50" s="98"/>
      <c r="F50" s="45">
        <f>SUM(D50*E50)</f>
        <v>0</v>
      </c>
      <c r="G50" s="46"/>
      <c r="H50" s="45"/>
      <c r="M50" s="2"/>
      <c r="N50" s="2"/>
      <c r="P50" s="2"/>
      <c r="Q50" s="2"/>
    </row>
    <row r="51" spans="1:17" ht="14.25">
      <c r="A51" s="15"/>
      <c r="B51" s="72"/>
      <c r="C51" s="85" t="s">
        <v>31</v>
      </c>
      <c r="D51" s="85">
        <v>2.55</v>
      </c>
      <c r="E51" s="98"/>
      <c r="F51" s="45">
        <f t="shared" si="1"/>
        <v>0</v>
      </c>
      <c r="G51" s="46"/>
      <c r="H51" s="45"/>
      <c r="M51" s="2"/>
      <c r="N51" s="2"/>
      <c r="P51" s="2"/>
      <c r="Q51" s="2"/>
    </row>
    <row r="52" spans="1:17" ht="30" customHeight="1">
      <c r="A52" s="15"/>
      <c r="B52" s="72" t="s">
        <v>8</v>
      </c>
      <c r="C52" s="85" t="s">
        <v>90</v>
      </c>
      <c r="D52" s="85">
        <v>6</v>
      </c>
      <c r="E52" s="98"/>
      <c r="F52" s="45">
        <f>SUM(D52*E52)</f>
        <v>0</v>
      </c>
      <c r="G52" s="46"/>
      <c r="H52" s="45"/>
      <c r="M52" s="2"/>
      <c r="N52" s="2"/>
      <c r="P52" s="2"/>
      <c r="Q52" s="2"/>
    </row>
    <row r="53" spans="1:8" ht="14.25">
      <c r="A53" s="15"/>
      <c r="B53" s="72"/>
      <c r="C53" s="85" t="s">
        <v>31</v>
      </c>
      <c r="D53" s="85">
        <v>2.56</v>
      </c>
      <c r="E53" s="98"/>
      <c r="F53" s="45">
        <f t="shared" si="1"/>
        <v>0</v>
      </c>
      <c r="G53" s="46"/>
      <c r="H53" s="45"/>
    </row>
    <row r="54" spans="1:8" s="3" customFormat="1" ht="41.25">
      <c r="A54" s="15"/>
      <c r="B54" s="72" t="s">
        <v>9</v>
      </c>
      <c r="C54" s="85" t="s">
        <v>90</v>
      </c>
      <c r="D54" s="85">
        <f>1.75+1.75+1.8</f>
        <v>5.3</v>
      </c>
      <c r="E54" s="98"/>
      <c r="F54" s="45">
        <f>SUM(D54*E54)</f>
        <v>0</v>
      </c>
      <c r="G54" s="46"/>
      <c r="H54" s="45"/>
    </row>
    <row r="55" spans="1:8" s="12" customFormat="1" ht="14.25">
      <c r="A55" s="15"/>
      <c r="B55" s="72"/>
      <c r="C55" s="85" t="s">
        <v>31</v>
      </c>
      <c r="D55" s="85">
        <f>1.75*0.9</f>
        <v>1.575</v>
      </c>
      <c r="E55" s="98"/>
      <c r="F55" s="45">
        <f t="shared" si="1"/>
        <v>0</v>
      </c>
      <c r="G55" s="46"/>
      <c r="H55" s="45"/>
    </row>
    <row r="56" spans="1:8" s="9" customFormat="1" ht="12.75" customHeight="1">
      <c r="A56" s="15"/>
      <c r="B56" s="72" t="s">
        <v>10</v>
      </c>
      <c r="C56" s="85" t="s">
        <v>90</v>
      </c>
      <c r="D56" s="85">
        <f>1.8+1.8+1.45+1.45</f>
        <v>6.5</v>
      </c>
      <c r="E56" s="98"/>
      <c r="F56" s="45">
        <f>SUM(D56*E56)</f>
        <v>0</v>
      </c>
      <c r="G56" s="46"/>
      <c r="H56" s="45"/>
    </row>
    <row r="57" spans="1:8" s="6" customFormat="1" ht="14.25">
      <c r="A57" s="15"/>
      <c r="B57" s="72"/>
      <c r="C57" s="85" t="s">
        <v>31</v>
      </c>
      <c r="D57" s="85">
        <v>2.56</v>
      </c>
      <c r="E57" s="98"/>
      <c r="F57" s="45">
        <f t="shared" si="1"/>
        <v>0</v>
      </c>
      <c r="G57" s="46"/>
      <c r="H57" s="45"/>
    </row>
    <row r="58" spans="1:8" ht="24" customHeight="1">
      <c r="A58" s="15"/>
      <c r="B58" s="72" t="s">
        <v>11</v>
      </c>
      <c r="C58" s="85" t="s">
        <v>90</v>
      </c>
      <c r="D58" s="85">
        <f>1.8+1.5+1.8+1.5</f>
        <v>6.6</v>
      </c>
      <c r="E58" s="98"/>
      <c r="F58" s="45">
        <f>SUM(D58*E58)</f>
        <v>0</v>
      </c>
      <c r="G58" s="46"/>
      <c r="H58" s="45"/>
    </row>
    <row r="59" spans="1:8" ht="14.25">
      <c r="A59" s="15"/>
      <c r="B59" s="72"/>
      <c r="C59" s="85" t="s">
        <v>31</v>
      </c>
      <c r="D59" s="85">
        <v>2.6</v>
      </c>
      <c r="E59" s="98"/>
      <c r="F59" s="45">
        <f t="shared" si="1"/>
        <v>0</v>
      </c>
      <c r="G59" s="46"/>
      <c r="H59" s="45"/>
    </row>
    <row r="60" spans="1:8" ht="31.5" customHeight="1">
      <c r="A60" s="15"/>
      <c r="B60" s="72" t="s">
        <v>12</v>
      </c>
      <c r="C60" s="85" t="s">
        <v>90</v>
      </c>
      <c r="D60" s="85">
        <v>6</v>
      </c>
      <c r="E60" s="98"/>
      <c r="F60" s="45">
        <f>SUM(D60*E60)</f>
        <v>0</v>
      </c>
      <c r="G60" s="46"/>
      <c r="H60" s="45"/>
    </row>
    <row r="61" spans="1:8" s="9" customFormat="1" ht="14.25">
      <c r="A61" s="15"/>
      <c r="B61" s="72"/>
      <c r="C61" s="85" t="s">
        <v>31</v>
      </c>
      <c r="D61" s="85">
        <v>2.2</v>
      </c>
      <c r="E61" s="98"/>
      <c r="F61" s="45">
        <f t="shared" si="1"/>
        <v>0</v>
      </c>
      <c r="G61" s="46"/>
      <c r="H61" s="45"/>
    </row>
    <row r="62" spans="1:8" s="6" customFormat="1" ht="14.25">
      <c r="A62" s="15"/>
      <c r="B62" s="70"/>
      <c r="C62" s="83"/>
      <c r="D62" s="83"/>
      <c r="E62" s="83"/>
      <c r="F62" s="45"/>
      <c r="G62" s="46"/>
      <c r="H62" s="45"/>
    </row>
    <row r="63" spans="1:8" s="3" customFormat="1" ht="27">
      <c r="A63" s="18"/>
      <c r="B63" s="73" t="s">
        <v>14</v>
      </c>
      <c r="C63" s="85" t="s">
        <v>3</v>
      </c>
      <c r="D63" s="85">
        <v>1</v>
      </c>
      <c r="E63" s="82"/>
      <c r="F63" s="46"/>
      <c r="G63" s="103">
        <f>SUM(F64:F66)</f>
        <v>0</v>
      </c>
      <c r="H63" s="46">
        <f>G63*1.2</f>
        <v>0</v>
      </c>
    </row>
    <row r="64" spans="1:8" s="3" customFormat="1" ht="27">
      <c r="A64" s="25"/>
      <c r="B64" s="33" t="s">
        <v>79</v>
      </c>
      <c r="C64" s="34" t="s">
        <v>48</v>
      </c>
      <c r="D64" s="85">
        <v>1</v>
      </c>
      <c r="E64" s="98"/>
      <c r="F64" s="45">
        <f>SUM(D64*E64)</f>
        <v>0</v>
      </c>
      <c r="G64" s="46"/>
      <c r="H64" s="45"/>
    </row>
    <row r="65" spans="1:8" s="12" customFormat="1" ht="27">
      <c r="A65" s="25"/>
      <c r="B65" s="33" t="s">
        <v>78</v>
      </c>
      <c r="C65" s="34" t="s">
        <v>31</v>
      </c>
      <c r="D65" s="85">
        <v>0.5</v>
      </c>
      <c r="E65" s="98"/>
      <c r="F65" s="45">
        <f>SUM(D65*E65)</f>
        <v>0</v>
      </c>
      <c r="G65" s="46"/>
      <c r="H65" s="45"/>
    </row>
    <row r="66" spans="1:8" ht="14.25">
      <c r="A66" s="62"/>
      <c r="B66" s="42"/>
      <c r="C66" s="63"/>
      <c r="D66" s="82"/>
      <c r="E66" s="99"/>
      <c r="F66" s="45"/>
      <c r="G66" s="46"/>
      <c r="H66" s="45"/>
    </row>
    <row r="67" spans="1:8" ht="27">
      <c r="A67" s="18"/>
      <c r="B67" s="74" t="s">
        <v>30</v>
      </c>
      <c r="C67" s="86" t="s">
        <v>3</v>
      </c>
      <c r="D67" s="86">
        <v>1</v>
      </c>
      <c r="E67" s="99"/>
      <c r="F67" s="46"/>
      <c r="G67" s="103">
        <f>SUM(F68:F69)</f>
        <v>0</v>
      </c>
      <c r="H67" s="46">
        <f>G67*1.2</f>
        <v>0</v>
      </c>
    </row>
    <row r="68" spans="1:8" ht="41.25">
      <c r="A68" s="25"/>
      <c r="B68" s="36" t="s">
        <v>77</v>
      </c>
      <c r="C68" s="86" t="s">
        <v>31</v>
      </c>
      <c r="D68" s="86">
        <v>101</v>
      </c>
      <c r="E68" s="98"/>
      <c r="F68" s="45">
        <f>E68*D68</f>
        <v>0</v>
      </c>
      <c r="G68" s="46"/>
      <c r="H68" s="45"/>
    </row>
    <row r="69" spans="1:17" ht="14.25">
      <c r="A69" s="31"/>
      <c r="B69" s="32"/>
      <c r="C69" s="35"/>
      <c r="D69" s="37"/>
      <c r="E69" s="37"/>
      <c r="F69" s="100"/>
      <c r="G69" s="46"/>
      <c r="H69" s="100"/>
      <c r="M69" s="2"/>
      <c r="N69" s="2"/>
      <c r="P69" s="2"/>
      <c r="Q69" s="2"/>
    </row>
    <row r="70" spans="1:8" ht="14.25">
      <c r="A70" s="20"/>
      <c r="B70" s="74" t="s">
        <v>32</v>
      </c>
      <c r="C70" s="87" t="s">
        <v>31</v>
      </c>
      <c r="D70" s="87">
        <v>130.83</v>
      </c>
      <c r="E70" s="99"/>
      <c r="F70" s="46"/>
      <c r="G70" s="103">
        <f>SUM(F71:F73)</f>
        <v>0</v>
      </c>
      <c r="H70" s="46">
        <f>G70*1.2</f>
        <v>0</v>
      </c>
    </row>
    <row r="71" spans="1:17" s="9" customFormat="1" ht="41.25">
      <c r="A71" s="25"/>
      <c r="B71" s="36" t="s">
        <v>76</v>
      </c>
      <c r="C71" s="86" t="s">
        <v>31</v>
      </c>
      <c r="D71" s="86">
        <f>D70</f>
        <v>130.83</v>
      </c>
      <c r="E71" s="98"/>
      <c r="F71" s="45">
        <f>SUM(D71*E71)</f>
        <v>0</v>
      </c>
      <c r="G71" s="46"/>
      <c r="H71" s="45"/>
      <c r="M71" s="11"/>
      <c r="N71" s="11"/>
      <c r="P71" s="11"/>
      <c r="Q71" s="11"/>
    </row>
    <row r="72" spans="1:8" ht="27">
      <c r="A72" s="25"/>
      <c r="B72" s="36" t="s">
        <v>73</v>
      </c>
      <c r="C72" s="86" t="s">
        <v>31</v>
      </c>
      <c r="D72" s="86">
        <f>D71</f>
        <v>130.83</v>
      </c>
      <c r="E72" s="98"/>
      <c r="F72" s="45">
        <f>SUM(D72*E72)</f>
        <v>0</v>
      </c>
      <c r="G72" s="46"/>
      <c r="H72" s="45"/>
    </row>
    <row r="73" spans="1:8" ht="27">
      <c r="A73" s="38"/>
      <c r="B73" s="36" t="s">
        <v>74</v>
      </c>
      <c r="C73" s="86" t="s">
        <v>31</v>
      </c>
      <c r="D73" s="86">
        <f>D71</f>
        <v>130.83</v>
      </c>
      <c r="E73" s="98"/>
      <c r="F73" s="45">
        <f>E73*D73</f>
        <v>0</v>
      </c>
      <c r="G73" s="46"/>
      <c r="H73" s="45"/>
    </row>
    <row r="74" spans="1:8" ht="14.25">
      <c r="A74" s="26"/>
      <c r="B74" s="27"/>
      <c r="C74" s="28"/>
      <c r="D74" s="29"/>
      <c r="E74" s="29"/>
      <c r="F74" s="100"/>
      <c r="G74" s="46"/>
      <c r="H74" s="100"/>
    </row>
    <row r="75" spans="1:8" ht="14.25">
      <c r="A75" s="23"/>
      <c r="B75" s="74" t="s">
        <v>33</v>
      </c>
      <c r="C75" s="87" t="s">
        <v>31</v>
      </c>
      <c r="D75" s="87">
        <v>283.08</v>
      </c>
      <c r="E75" s="99"/>
      <c r="F75" s="46"/>
      <c r="G75" s="103">
        <f>SUM(F76:F78)</f>
        <v>0</v>
      </c>
      <c r="H75" s="46">
        <f>G75*1.2</f>
        <v>0</v>
      </c>
    </row>
    <row r="76" spans="1:8" ht="41.25">
      <c r="A76" s="54"/>
      <c r="B76" s="36" t="s">
        <v>75</v>
      </c>
      <c r="C76" s="86" t="s">
        <v>31</v>
      </c>
      <c r="D76" s="86">
        <f>D75</f>
        <v>283.08</v>
      </c>
      <c r="E76" s="98"/>
      <c r="F76" s="45">
        <f>E76*D76</f>
        <v>0</v>
      </c>
      <c r="G76" s="46"/>
      <c r="H76" s="45"/>
    </row>
    <row r="77" spans="1:13" ht="41.25">
      <c r="A77" s="54"/>
      <c r="B77" s="36" t="s">
        <v>71</v>
      </c>
      <c r="C77" s="86" t="s">
        <v>31</v>
      </c>
      <c r="D77" s="86">
        <f>D75</f>
        <v>283.08</v>
      </c>
      <c r="E77" s="98"/>
      <c r="F77" s="45">
        <f>E77*D77</f>
        <v>0</v>
      </c>
      <c r="G77" s="46"/>
      <c r="H77" s="45"/>
      <c r="M77" s="2"/>
    </row>
    <row r="78" spans="1:13" ht="27">
      <c r="A78" s="57"/>
      <c r="B78" s="36" t="s">
        <v>72</v>
      </c>
      <c r="C78" s="86" t="s">
        <v>31</v>
      </c>
      <c r="D78" s="86">
        <f>D75</f>
        <v>283.08</v>
      </c>
      <c r="E78" s="98"/>
      <c r="F78" s="45">
        <f>E78*D78</f>
        <v>0</v>
      </c>
      <c r="G78" s="46"/>
      <c r="H78" s="45"/>
      <c r="M78" s="2"/>
    </row>
    <row r="79" spans="1:13" ht="14.25">
      <c r="A79" s="26"/>
      <c r="B79" s="27"/>
      <c r="C79" s="28"/>
      <c r="D79" s="29"/>
      <c r="E79" s="29"/>
      <c r="F79" s="100"/>
      <c r="G79" s="46"/>
      <c r="H79" s="100"/>
      <c r="M79" s="2"/>
    </row>
    <row r="80" spans="1:13" ht="14.25">
      <c r="A80" s="19"/>
      <c r="B80" s="36" t="s">
        <v>62</v>
      </c>
      <c r="C80" s="86" t="s">
        <v>31</v>
      </c>
      <c r="D80" s="86">
        <v>1296.62</v>
      </c>
      <c r="E80" s="98"/>
      <c r="F80" s="45">
        <f>SUM(D80*E80)</f>
        <v>0</v>
      </c>
      <c r="G80" s="46">
        <f>F80</f>
        <v>0</v>
      </c>
      <c r="H80" s="46">
        <f>F80*1.2</f>
        <v>0</v>
      </c>
      <c r="M80" s="2"/>
    </row>
    <row r="81" spans="1:8" ht="14.25">
      <c r="A81" s="19"/>
      <c r="B81" s="75"/>
      <c r="C81" s="93"/>
      <c r="D81" s="93"/>
      <c r="E81" s="93"/>
      <c r="F81" s="45"/>
      <c r="G81" s="46"/>
      <c r="H81" s="46"/>
    </row>
    <row r="82" spans="1:8" ht="14.25">
      <c r="A82" s="15"/>
      <c r="B82" s="36" t="s">
        <v>63</v>
      </c>
      <c r="C82" s="86" t="s">
        <v>31</v>
      </c>
      <c r="D82" s="86">
        <v>320.29</v>
      </c>
      <c r="E82" s="98"/>
      <c r="F82" s="45">
        <f>SUM(D82*E82)</f>
        <v>0</v>
      </c>
      <c r="G82" s="46">
        <f>F82</f>
        <v>0</v>
      </c>
      <c r="H82" s="46">
        <f>F82*1.2</f>
        <v>0</v>
      </c>
    </row>
    <row r="83" spans="1:8" ht="14.25">
      <c r="A83" s="15"/>
      <c r="B83" s="70"/>
      <c r="C83" s="83"/>
      <c r="D83" s="83"/>
      <c r="E83" s="83"/>
      <c r="F83" s="45"/>
      <c r="G83" s="45"/>
      <c r="H83" s="45"/>
    </row>
    <row r="84" spans="1:8" s="9" customFormat="1" ht="15">
      <c r="A84" s="129" t="s">
        <v>118</v>
      </c>
      <c r="B84" s="130"/>
      <c r="C84" s="130"/>
      <c r="D84" s="130"/>
      <c r="E84" s="130"/>
      <c r="F84" s="131"/>
      <c r="G84" s="109">
        <f>SUM(G86:G163)</f>
        <v>0</v>
      </c>
      <c r="H84" s="109">
        <f>G84*1.2</f>
        <v>0</v>
      </c>
    </row>
    <row r="85" spans="1:8" ht="14.25">
      <c r="A85" s="31"/>
      <c r="B85" s="32"/>
      <c r="C85" s="35"/>
      <c r="D85" s="37"/>
      <c r="E85" s="37"/>
      <c r="F85" s="100"/>
      <c r="G85" s="46"/>
      <c r="H85" s="100"/>
    </row>
    <row r="86" spans="1:8" ht="27">
      <c r="A86" s="22"/>
      <c r="B86" s="76" t="s">
        <v>112</v>
      </c>
      <c r="C86" s="88" t="s">
        <v>3</v>
      </c>
      <c r="D86" s="88">
        <v>1</v>
      </c>
      <c r="E86" s="82"/>
      <c r="F86" s="46"/>
      <c r="G86" s="103">
        <f>SUM(F87:F89)</f>
        <v>0</v>
      </c>
      <c r="H86" s="46">
        <f>G86*1.2</f>
        <v>0</v>
      </c>
    </row>
    <row r="87" spans="1:8" ht="27">
      <c r="A87" s="54"/>
      <c r="B87" s="39" t="s">
        <v>80</v>
      </c>
      <c r="C87" s="40" t="s">
        <v>81</v>
      </c>
      <c r="D87" s="88">
        <v>1</v>
      </c>
      <c r="E87" s="67"/>
      <c r="F87" s="45">
        <f>SUM(D87*E87)</f>
        <v>0</v>
      </c>
      <c r="G87" s="46"/>
      <c r="H87" s="45"/>
    </row>
    <row r="88" spans="1:8" ht="27">
      <c r="A88" s="54"/>
      <c r="B88" s="39" t="s">
        <v>82</v>
      </c>
      <c r="C88" s="40" t="s">
        <v>3</v>
      </c>
      <c r="D88" s="88">
        <v>1</v>
      </c>
      <c r="E88" s="67"/>
      <c r="F88" s="45">
        <f>SUM(D88*E88)</f>
        <v>0</v>
      </c>
      <c r="G88" s="46"/>
      <c r="H88" s="45"/>
    </row>
    <row r="89" spans="1:8" s="9" customFormat="1" ht="14.25">
      <c r="A89" s="57"/>
      <c r="B89" s="41" t="s">
        <v>83</v>
      </c>
      <c r="C89" s="40" t="s">
        <v>3</v>
      </c>
      <c r="D89" s="88">
        <v>1</v>
      </c>
      <c r="E89" s="67"/>
      <c r="F89" s="45">
        <f>E89*D89</f>
        <v>0</v>
      </c>
      <c r="G89" s="46"/>
      <c r="H89" s="45"/>
    </row>
    <row r="90" spans="1:8" ht="14.25">
      <c r="A90" s="57"/>
      <c r="B90" s="27"/>
      <c r="C90" s="28"/>
      <c r="D90" s="29"/>
      <c r="E90" s="29"/>
      <c r="F90" s="102"/>
      <c r="G90" s="46"/>
      <c r="H90" s="45"/>
    </row>
    <row r="91" spans="1:8" ht="14.25">
      <c r="A91" s="16"/>
      <c r="B91" s="76" t="s">
        <v>15</v>
      </c>
      <c r="C91" s="89" t="s">
        <v>3</v>
      </c>
      <c r="D91" s="88">
        <v>1</v>
      </c>
      <c r="E91" s="91"/>
      <c r="F91" s="46"/>
      <c r="G91" s="103">
        <f>SUM(F92:F94)</f>
        <v>0</v>
      </c>
      <c r="H91" s="46">
        <f>G91*1.2</f>
        <v>0</v>
      </c>
    </row>
    <row r="92" spans="1:8" ht="27">
      <c r="A92" s="16"/>
      <c r="B92" s="39" t="s">
        <v>125</v>
      </c>
      <c r="C92" s="89" t="s">
        <v>3</v>
      </c>
      <c r="D92" s="88">
        <v>5</v>
      </c>
      <c r="E92" s="67"/>
      <c r="F92" s="45">
        <f>SUM(D92*E92)</f>
        <v>0</v>
      </c>
      <c r="G92" s="46"/>
      <c r="H92" s="45"/>
    </row>
    <row r="93" spans="1:8" ht="14.25">
      <c r="A93" s="16"/>
      <c r="B93" s="41" t="s">
        <v>124</v>
      </c>
      <c r="C93" s="89" t="s">
        <v>3</v>
      </c>
      <c r="D93" s="88">
        <v>5</v>
      </c>
      <c r="E93" s="67"/>
      <c r="F93" s="45">
        <f>E93*D93</f>
        <v>0</v>
      </c>
      <c r="G93" s="46"/>
      <c r="H93" s="45"/>
    </row>
    <row r="94" spans="1:8" s="9" customFormat="1" ht="14.25">
      <c r="A94" s="16"/>
      <c r="B94" s="70"/>
      <c r="C94" s="83"/>
      <c r="D94" s="83"/>
      <c r="E94" s="83"/>
      <c r="F94" s="45"/>
      <c r="G94" s="46"/>
      <c r="H94" s="45"/>
    </row>
    <row r="95" spans="1:8" ht="14.25">
      <c r="A95" s="18"/>
      <c r="B95" s="76" t="s">
        <v>113</v>
      </c>
      <c r="C95" s="89" t="s">
        <v>3</v>
      </c>
      <c r="D95" s="88">
        <v>1</v>
      </c>
      <c r="E95" s="91"/>
      <c r="F95" s="46"/>
      <c r="G95" s="103">
        <f>SUM(F96:F98)</f>
        <v>0</v>
      </c>
      <c r="H95" s="46">
        <f>G95*1.2</f>
        <v>0</v>
      </c>
    </row>
    <row r="96" spans="1:8" ht="27">
      <c r="A96" s="25"/>
      <c r="B96" s="39" t="s">
        <v>85</v>
      </c>
      <c r="C96" s="89" t="s">
        <v>48</v>
      </c>
      <c r="D96" s="88">
        <v>10</v>
      </c>
      <c r="E96" s="67"/>
      <c r="F96" s="45">
        <f>SUM(D96*E96)</f>
        <v>0</v>
      </c>
      <c r="G96" s="46"/>
      <c r="H96" s="45"/>
    </row>
    <row r="97" spans="1:8" ht="27">
      <c r="A97" s="25"/>
      <c r="B97" s="39" t="s">
        <v>84</v>
      </c>
      <c r="C97" s="89" t="s">
        <v>48</v>
      </c>
      <c r="D97" s="88">
        <v>10</v>
      </c>
      <c r="E97" s="67"/>
      <c r="F97" s="45">
        <f>SUM(D97*E97)</f>
        <v>0</v>
      </c>
      <c r="G97" s="46"/>
      <c r="H97" s="45"/>
    </row>
    <row r="98" spans="1:8" ht="14.25">
      <c r="A98" s="31"/>
      <c r="B98" s="32"/>
      <c r="C98" s="35"/>
      <c r="D98" s="37"/>
      <c r="E98" s="37"/>
      <c r="F98" s="100"/>
      <c r="G98" s="46"/>
      <c r="H98" s="100"/>
    </row>
    <row r="99" spans="1:8" ht="27">
      <c r="A99" s="22"/>
      <c r="B99" s="76" t="s">
        <v>114</v>
      </c>
      <c r="C99" s="89" t="s">
        <v>3</v>
      </c>
      <c r="D99" s="88">
        <v>4</v>
      </c>
      <c r="E99" s="91"/>
      <c r="F99" s="103"/>
      <c r="G99" s="103">
        <f>SUM(F100:F102)</f>
        <v>0</v>
      </c>
      <c r="H99" s="46">
        <f>G99*1.2</f>
        <v>0</v>
      </c>
    </row>
    <row r="100" spans="1:8" ht="27">
      <c r="A100" s="54"/>
      <c r="B100" s="39" t="s">
        <v>86</v>
      </c>
      <c r="C100" s="89" t="s">
        <v>81</v>
      </c>
      <c r="D100" s="88">
        <v>4</v>
      </c>
      <c r="E100" s="67"/>
      <c r="F100" s="104">
        <f>SUM(D100*E100)</f>
        <v>0</v>
      </c>
      <c r="G100" s="46"/>
      <c r="H100" s="45"/>
    </row>
    <row r="101" spans="1:8" ht="27">
      <c r="A101" s="54"/>
      <c r="B101" s="39" t="s">
        <v>123</v>
      </c>
      <c r="C101" s="89" t="s">
        <v>3</v>
      </c>
      <c r="D101" s="88">
        <v>4</v>
      </c>
      <c r="E101" s="67"/>
      <c r="F101" s="104">
        <f>SUM(D101*E101)</f>
        <v>0</v>
      </c>
      <c r="G101" s="46"/>
      <c r="H101" s="45"/>
    </row>
    <row r="102" spans="1:8" ht="14.25">
      <c r="A102" s="57"/>
      <c r="B102" s="39" t="s">
        <v>122</v>
      </c>
      <c r="C102" s="89" t="s">
        <v>3</v>
      </c>
      <c r="D102" s="88">
        <v>4</v>
      </c>
      <c r="E102" s="67"/>
      <c r="F102" s="104">
        <f>E102*D102</f>
        <v>0</v>
      </c>
      <c r="G102" s="46"/>
      <c r="H102" s="45"/>
    </row>
    <row r="103" spans="1:8" s="9" customFormat="1" ht="14.25">
      <c r="A103" s="26"/>
      <c r="B103" s="27"/>
      <c r="C103" s="28"/>
      <c r="D103" s="29"/>
      <c r="E103" s="29"/>
      <c r="F103" s="105"/>
      <c r="G103" s="46"/>
      <c r="H103" s="100"/>
    </row>
    <row r="104" spans="1:8" ht="27">
      <c r="A104" s="18"/>
      <c r="B104" s="76" t="s">
        <v>16</v>
      </c>
      <c r="C104" s="89" t="s">
        <v>3</v>
      </c>
      <c r="D104" s="88">
        <v>4</v>
      </c>
      <c r="E104" s="91"/>
      <c r="F104" s="103"/>
      <c r="G104" s="103">
        <f>SUM(F105:F107)</f>
        <v>0</v>
      </c>
      <c r="H104" s="46">
        <f>G104*1.2</f>
        <v>0</v>
      </c>
    </row>
    <row r="105" spans="1:8" ht="41.25">
      <c r="A105" s="25"/>
      <c r="B105" s="39" t="s">
        <v>87</v>
      </c>
      <c r="C105" s="89" t="s">
        <v>81</v>
      </c>
      <c r="D105" s="88">
        <v>4</v>
      </c>
      <c r="E105" s="67"/>
      <c r="F105" s="104">
        <f>SUM(D105*E105)</f>
        <v>0</v>
      </c>
      <c r="G105" s="46"/>
      <c r="H105" s="45"/>
    </row>
    <row r="106" spans="1:8" ht="27">
      <c r="A106" s="25"/>
      <c r="B106" s="39" t="s">
        <v>88</v>
      </c>
      <c r="C106" s="89" t="s">
        <v>3</v>
      </c>
      <c r="D106" s="88">
        <v>4</v>
      </c>
      <c r="E106" s="67"/>
      <c r="F106" s="104">
        <f>SUM(D106*E106)</f>
        <v>0</v>
      </c>
      <c r="G106" s="46"/>
      <c r="H106" s="45"/>
    </row>
    <row r="107" spans="1:8" ht="27">
      <c r="A107" s="38"/>
      <c r="B107" s="39" t="s">
        <v>89</v>
      </c>
      <c r="C107" s="89" t="s">
        <v>3</v>
      </c>
      <c r="D107" s="88">
        <v>4</v>
      </c>
      <c r="E107" s="67"/>
      <c r="F107" s="104">
        <f>E107*D107</f>
        <v>0</v>
      </c>
      <c r="G107" s="46"/>
      <c r="H107" s="45"/>
    </row>
    <row r="108" spans="1:8" ht="14.25">
      <c r="A108" s="26"/>
      <c r="B108" s="27"/>
      <c r="C108" s="90"/>
      <c r="D108" s="93"/>
      <c r="E108" s="29"/>
      <c r="F108" s="106"/>
      <c r="G108" s="46"/>
      <c r="H108" s="100"/>
    </row>
    <row r="109" spans="1:8" ht="14.25">
      <c r="A109" s="16"/>
      <c r="B109" s="76" t="s">
        <v>17</v>
      </c>
      <c r="C109" s="89" t="s">
        <v>3</v>
      </c>
      <c r="D109" s="88">
        <v>3</v>
      </c>
      <c r="E109" s="82"/>
      <c r="F109" s="46"/>
      <c r="G109" s="103">
        <f>SUM(F110:F112)</f>
        <v>0</v>
      </c>
      <c r="H109" s="46">
        <f>G109*1.2</f>
        <v>0</v>
      </c>
    </row>
    <row r="110" spans="1:8" ht="14.25">
      <c r="A110" s="16"/>
      <c r="B110" s="39" t="s">
        <v>94</v>
      </c>
      <c r="C110" s="89" t="s">
        <v>81</v>
      </c>
      <c r="D110" s="88">
        <f>D109</f>
        <v>3</v>
      </c>
      <c r="E110" s="67"/>
      <c r="F110" s="45">
        <f>SUM(D110*E110)</f>
        <v>0</v>
      </c>
      <c r="G110" s="46"/>
      <c r="H110" s="45"/>
    </row>
    <row r="111" spans="1:8" ht="14.25">
      <c r="A111" s="16"/>
      <c r="B111" s="39" t="s">
        <v>95</v>
      </c>
      <c r="C111" s="89" t="s">
        <v>3</v>
      </c>
      <c r="D111" s="88">
        <f>D109</f>
        <v>3</v>
      </c>
      <c r="E111" s="67"/>
      <c r="F111" s="45">
        <f>SUM(D111*E111)</f>
        <v>0</v>
      </c>
      <c r="G111" s="46"/>
      <c r="H111" s="45"/>
    </row>
    <row r="112" spans="1:8" ht="14.25">
      <c r="A112" s="16"/>
      <c r="B112" s="39" t="s">
        <v>96</v>
      </c>
      <c r="C112" s="89" t="s">
        <v>3</v>
      </c>
      <c r="D112" s="88">
        <f>D109</f>
        <v>3</v>
      </c>
      <c r="E112" s="67"/>
      <c r="F112" s="104">
        <f>E112*D112</f>
        <v>0</v>
      </c>
      <c r="G112" s="46"/>
      <c r="H112" s="45"/>
    </row>
    <row r="113" spans="1:8" ht="14.25">
      <c r="A113" s="16"/>
      <c r="B113" s="70"/>
      <c r="C113" s="83"/>
      <c r="D113" s="83"/>
      <c r="E113" s="83"/>
      <c r="F113" s="104"/>
      <c r="G113" s="46"/>
      <c r="H113" s="45"/>
    </row>
    <row r="114" spans="1:8" ht="14.25">
      <c r="A114" s="22"/>
      <c r="B114" s="76" t="s">
        <v>115</v>
      </c>
      <c r="C114" s="89" t="s">
        <v>3</v>
      </c>
      <c r="D114" s="88">
        <v>8</v>
      </c>
      <c r="E114" s="91"/>
      <c r="F114" s="103"/>
      <c r="G114" s="103">
        <f>SUM(F115:F117)</f>
        <v>0</v>
      </c>
      <c r="H114" s="46">
        <f>G114*1.2</f>
        <v>0</v>
      </c>
    </row>
    <row r="115" spans="1:8" ht="27">
      <c r="A115" s="54"/>
      <c r="B115" s="39" t="s">
        <v>80</v>
      </c>
      <c r="C115" s="89" t="s">
        <v>81</v>
      </c>
      <c r="D115" s="88">
        <v>8</v>
      </c>
      <c r="E115" s="67"/>
      <c r="F115" s="104">
        <f>SUM(D115*E115)</f>
        <v>0</v>
      </c>
      <c r="G115" s="46"/>
      <c r="H115" s="45"/>
    </row>
    <row r="116" spans="1:8" ht="27">
      <c r="A116" s="54"/>
      <c r="B116" s="39" t="s">
        <v>82</v>
      </c>
      <c r="C116" s="89" t="s">
        <v>3</v>
      </c>
      <c r="D116" s="88">
        <v>8</v>
      </c>
      <c r="E116" s="67"/>
      <c r="F116" s="104">
        <f>SUM(D116*E116)</f>
        <v>0</v>
      </c>
      <c r="G116" s="46"/>
      <c r="H116" s="45"/>
    </row>
    <row r="117" spans="1:8" ht="14.25">
      <c r="A117" s="57"/>
      <c r="B117" s="39" t="s">
        <v>83</v>
      </c>
      <c r="C117" s="89" t="s">
        <v>3</v>
      </c>
      <c r="D117" s="88">
        <v>8</v>
      </c>
      <c r="E117" s="67"/>
      <c r="F117" s="104">
        <f>E117*D117</f>
        <v>0</v>
      </c>
      <c r="G117" s="46"/>
      <c r="H117" s="45"/>
    </row>
    <row r="118" spans="1:8" s="9" customFormat="1" ht="14.25">
      <c r="A118" s="26"/>
      <c r="B118" s="27"/>
      <c r="C118" s="28"/>
      <c r="D118" s="29"/>
      <c r="E118" s="29"/>
      <c r="F118" s="105"/>
      <c r="G118" s="46"/>
      <c r="H118" s="100"/>
    </row>
    <row r="119" spans="1:8" ht="14.25">
      <c r="A119" s="16"/>
      <c r="B119" s="76" t="s">
        <v>18</v>
      </c>
      <c r="C119" s="89" t="s">
        <v>3</v>
      </c>
      <c r="D119" s="88">
        <v>8</v>
      </c>
      <c r="E119" s="91"/>
      <c r="F119" s="103"/>
      <c r="G119" s="103">
        <f>SUM(F120:F122)</f>
        <v>0</v>
      </c>
      <c r="H119" s="46">
        <f>G119*1.2</f>
        <v>0</v>
      </c>
    </row>
    <row r="120" spans="1:8" ht="14.25">
      <c r="A120" s="16"/>
      <c r="B120" s="39" t="s">
        <v>91</v>
      </c>
      <c r="C120" s="89" t="s">
        <v>81</v>
      </c>
      <c r="D120" s="88">
        <v>8</v>
      </c>
      <c r="E120" s="67"/>
      <c r="F120" s="104">
        <f>SUM(D120*E120)</f>
        <v>0</v>
      </c>
      <c r="G120" s="46"/>
      <c r="H120" s="45"/>
    </row>
    <row r="121" spans="1:8" ht="14.25">
      <c r="A121" s="16"/>
      <c r="B121" s="39" t="s">
        <v>92</v>
      </c>
      <c r="C121" s="89" t="s">
        <v>3</v>
      </c>
      <c r="D121" s="88">
        <v>8</v>
      </c>
      <c r="E121" s="67"/>
      <c r="F121" s="104">
        <f>SUM(D121*E121)</f>
        <v>0</v>
      </c>
      <c r="G121" s="46"/>
      <c r="H121" s="45"/>
    </row>
    <row r="122" spans="1:8" ht="14.25">
      <c r="A122" s="16"/>
      <c r="B122" s="39" t="s">
        <v>93</v>
      </c>
      <c r="C122" s="89" t="s">
        <v>3</v>
      </c>
      <c r="D122" s="88">
        <v>8</v>
      </c>
      <c r="E122" s="67"/>
      <c r="F122" s="104">
        <f>E122*D122</f>
        <v>0</v>
      </c>
      <c r="G122" s="46"/>
      <c r="H122" s="45"/>
    </row>
    <row r="123" spans="1:8" ht="14.25">
      <c r="A123" s="16"/>
      <c r="B123" s="27"/>
      <c r="C123" s="28"/>
      <c r="D123" s="93"/>
      <c r="E123" s="29"/>
      <c r="F123" s="104"/>
      <c r="G123" s="46"/>
      <c r="H123" s="45"/>
    </row>
    <row r="124" spans="1:8" ht="14.25">
      <c r="A124" s="16"/>
      <c r="B124" s="76" t="s">
        <v>19</v>
      </c>
      <c r="C124" s="89" t="s">
        <v>3</v>
      </c>
      <c r="D124" s="88">
        <v>8</v>
      </c>
      <c r="E124" s="91"/>
      <c r="F124" s="103"/>
      <c r="G124" s="103">
        <f>SUM(F125:F127)</f>
        <v>0</v>
      </c>
      <c r="H124" s="46">
        <f>G124*1.2</f>
        <v>0</v>
      </c>
    </row>
    <row r="125" spans="1:8" ht="14.25">
      <c r="A125" s="16"/>
      <c r="B125" s="39" t="s">
        <v>94</v>
      </c>
      <c r="C125" s="89" t="s">
        <v>81</v>
      </c>
      <c r="D125" s="88">
        <v>8</v>
      </c>
      <c r="E125" s="67"/>
      <c r="F125" s="104">
        <f>SUM(D125*E125)</f>
        <v>0</v>
      </c>
      <c r="G125" s="46"/>
      <c r="H125" s="45"/>
    </row>
    <row r="126" spans="1:8" ht="14.25">
      <c r="A126" s="16"/>
      <c r="B126" s="39" t="s">
        <v>95</v>
      </c>
      <c r="C126" s="89" t="s">
        <v>3</v>
      </c>
      <c r="D126" s="88">
        <v>8</v>
      </c>
      <c r="E126" s="67"/>
      <c r="F126" s="104">
        <f>SUM(D126*E126)</f>
        <v>0</v>
      </c>
      <c r="G126" s="46"/>
      <c r="H126" s="45"/>
    </row>
    <row r="127" spans="1:8" ht="14.25">
      <c r="A127" s="16"/>
      <c r="B127" s="39" t="s">
        <v>96</v>
      </c>
      <c r="C127" s="89" t="s">
        <v>3</v>
      </c>
      <c r="D127" s="88">
        <v>8</v>
      </c>
      <c r="E127" s="67"/>
      <c r="F127" s="104">
        <f>E127*D127</f>
        <v>0</v>
      </c>
      <c r="G127" s="46"/>
      <c r="H127" s="45"/>
    </row>
    <row r="128" spans="1:8" ht="14.25">
      <c r="A128" s="16"/>
      <c r="B128" s="27"/>
      <c r="C128" s="28"/>
      <c r="D128" s="93"/>
      <c r="E128" s="29"/>
      <c r="F128" s="104"/>
      <c r="G128" s="46"/>
      <c r="H128" s="45"/>
    </row>
    <row r="129" spans="1:8" ht="14.25">
      <c r="A129" s="16"/>
      <c r="B129" s="76" t="s">
        <v>116</v>
      </c>
      <c r="C129" s="89" t="s">
        <v>3</v>
      </c>
      <c r="D129" s="88">
        <v>8</v>
      </c>
      <c r="E129" s="91"/>
      <c r="F129" s="103"/>
      <c r="G129" s="103">
        <f>SUM(F130:F132)</f>
        <v>0</v>
      </c>
      <c r="H129" s="46">
        <f>G129*1.2</f>
        <v>0</v>
      </c>
    </row>
    <row r="130" spans="1:8" ht="14.25">
      <c r="A130" s="16"/>
      <c r="B130" s="39" t="s">
        <v>94</v>
      </c>
      <c r="C130" s="89" t="s">
        <v>81</v>
      </c>
      <c r="D130" s="88">
        <v>8</v>
      </c>
      <c r="E130" s="67"/>
      <c r="F130" s="104">
        <f>SUM(D130*E130)</f>
        <v>0</v>
      </c>
      <c r="G130" s="46"/>
      <c r="H130" s="45"/>
    </row>
    <row r="131" spans="1:8" ht="14.25">
      <c r="A131" s="16"/>
      <c r="B131" s="39" t="s">
        <v>95</v>
      </c>
      <c r="C131" s="89" t="s">
        <v>3</v>
      </c>
      <c r="D131" s="88">
        <v>8</v>
      </c>
      <c r="E131" s="67"/>
      <c r="F131" s="104">
        <f>SUM(D131*E131)</f>
        <v>0</v>
      </c>
      <c r="G131" s="46"/>
      <c r="H131" s="45"/>
    </row>
    <row r="132" spans="1:8" ht="14.25">
      <c r="A132" s="16"/>
      <c r="B132" s="39" t="s">
        <v>96</v>
      </c>
      <c r="C132" s="89" t="s">
        <v>3</v>
      </c>
      <c r="D132" s="88">
        <v>8</v>
      </c>
      <c r="E132" s="67"/>
      <c r="F132" s="104">
        <f>E132*D132</f>
        <v>0</v>
      </c>
      <c r="G132" s="46"/>
      <c r="H132" s="45"/>
    </row>
    <row r="133" spans="1:8" ht="14.25">
      <c r="A133" s="21"/>
      <c r="B133" s="27"/>
      <c r="C133" s="28"/>
      <c r="D133" s="93"/>
      <c r="E133" s="29"/>
      <c r="F133" s="106"/>
      <c r="G133" s="46"/>
      <c r="H133" s="100"/>
    </row>
    <row r="134" spans="1:8" ht="14.25">
      <c r="A134" s="16"/>
      <c r="B134" s="76" t="s">
        <v>64</v>
      </c>
      <c r="C134" s="89" t="s">
        <v>90</v>
      </c>
      <c r="D134" s="88">
        <v>150</v>
      </c>
      <c r="E134" s="91"/>
      <c r="F134" s="46"/>
      <c r="G134" s="103">
        <f>SUM(F135:F137)</f>
        <v>0</v>
      </c>
      <c r="H134" s="46">
        <f>G134*1.2</f>
        <v>0</v>
      </c>
    </row>
    <row r="135" spans="1:8" ht="14.25">
      <c r="A135" s="16"/>
      <c r="B135" s="39" t="s">
        <v>94</v>
      </c>
      <c r="C135" s="89" t="s">
        <v>81</v>
      </c>
      <c r="D135" s="88">
        <v>150</v>
      </c>
      <c r="E135" s="67"/>
      <c r="F135" s="45">
        <f>SUM(D135*E135)</f>
        <v>0</v>
      </c>
      <c r="G135" s="46"/>
      <c r="H135" s="45"/>
    </row>
    <row r="136" spans="1:8" ht="14.25">
      <c r="A136" s="15"/>
      <c r="B136" s="39" t="s">
        <v>95</v>
      </c>
      <c r="C136" s="89" t="s">
        <v>3</v>
      </c>
      <c r="D136" s="88">
        <v>150</v>
      </c>
      <c r="E136" s="67"/>
      <c r="F136" s="45">
        <f>SUM(D136*E136)</f>
        <v>0</v>
      </c>
      <c r="G136" s="46"/>
      <c r="H136" s="45"/>
    </row>
    <row r="137" spans="1:8" ht="14.25">
      <c r="A137" s="15"/>
      <c r="B137" s="39" t="s">
        <v>96</v>
      </c>
      <c r="C137" s="89" t="s">
        <v>3</v>
      </c>
      <c r="D137" s="88">
        <v>150</v>
      </c>
      <c r="E137" s="67"/>
      <c r="F137" s="104">
        <f>E137*D137</f>
        <v>0</v>
      </c>
      <c r="G137" s="46"/>
      <c r="H137" s="45"/>
    </row>
    <row r="138" spans="1:8" ht="14.25">
      <c r="A138" s="15"/>
      <c r="B138" s="42"/>
      <c r="C138" s="91"/>
      <c r="D138" s="82"/>
      <c r="E138" s="91"/>
      <c r="F138" s="102"/>
      <c r="G138" s="46"/>
      <c r="H138" s="45"/>
    </row>
    <row r="139" spans="1:8" ht="14.25">
      <c r="A139" s="15"/>
      <c r="B139" s="76" t="s">
        <v>55</v>
      </c>
      <c r="C139" s="89" t="s">
        <v>3</v>
      </c>
      <c r="D139" s="88">
        <v>1</v>
      </c>
      <c r="E139" s="67"/>
      <c r="F139" s="104">
        <f>E139*D139</f>
        <v>0</v>
      </c>
      <c r="G139" s="46">
        <f>F139</f>
        <v>0</v>
      </c>
      <c r="H139" s="46">
        <f>G139*1.2</f>
        <v>0</v>
      </c>
    </row>
    <row r="140" spans="1:8" ht="14.25">
      <c r="A140" s="15"/>
      <c r="B140" s="43" t="s">
        <v>120</v>
      </c>
      <c r="C140" s="89"/>
      <c r="D140" s="88"/>
      <c r="E140" s="91"/>
      <c r="F140" s="45"/>
      <c r="G140" s="46">
        <f>SUM(F141:F143)</f>
        <v>0</v>
      </c>
      <c r="H140" s="46">
        <f>G140*1.2</f>
        <v>0</v>
      </c>
    </row>
    <row r="141" spans="1:8" ht="14.25">
      <c r="A141" s="15"/>
      <c r="B141" s="39" t="s">
        <v>104</v>
      </c>
      <c r="C141" s="89" t="s">
        <v>48</v>
      </c>
      <c r="D141" s="88">
        <v>44</v>
      </c>
      <c r="E141" s="67"/>
      <c r="F141" s="45">
        <f>E141*D141</f>
        <v>0</v>
      </c>
      <c r="G141" s="45"/>
      <c r="H141" s="45"/>
    </row>
    <row r="142" spans="1:8" ht="14.25">
      <c r="A142" s="15"/>
      <c r="B142" s="39" t="s">
        <v>56</v>
      </c>
      <c r="C142" s="89" t="s">
        <v>48</v>
      </c>
      <c r="D142" s="88">
        <v>62</v>
      </c>
      <c r="E142" s="67"/>
      <c r="F142" s="45">
        <f>E142*D142</f>
        <v>0</v>
      </c>
      <c r="G142" s="45"/>
      <c r="H142" s="45"/>
    </row>
    <row r="143" spans="1:8" ht="14.25">
      <c r="A143" s="15"/>
      <c r="B143" s="39" t="s">
        <v>105</v>
      </c>
      <c r="C143" s="89" t="s">
        <v>48</v>
      </c>
      <c r="D143" s="88">
        <v>30</v>
      </c>
      <c r="E143" s="67"/>
      <c r="F143" s="45">
        <f>E143*D143</f>
        <v>0</v>
      </c>
      <c r="G143" s="45"/>
      <c r="H143" s="45"/>
    </row>
    <row r="144" spans="1:8" ht="14.25">
      <c r="A144" s="15"/>
      <c r="B144" s="43" t="s">
        <v>121</v>
      </c>
      <c r="C144" s="40"/>
      <c r="D144" s="40"/>
      <c r="E144" s="63"/>
      <c r="F144" s="45"/>
      <c r="G144" s="46">
        <f>SUM(F145:F147)</f>
        <v>0</v>
      </c>
      <c r="H144" s="46">
        <f>G144*1.2</f>
        <v>0</v>
      </c>
    </row>
    <row r="145" spans="1:8" ht="14.25">
      <c r="A145" s="15"/>
      <c r="B145" s="39" t="s">
        <v>104</v>
      </c>
      <c r="C145" s="89" t="s">
        <v>48</v>
      </c>
      <c r="D145" s="88">
        <v>22</v>
      </c>
      <c r="E145" s="67"/>
      <c r="F145" s="45">
        <f>E145*D145</f>
        <v>0</v>
      </c>
      <c r="G145" s="45"/>
      <c r="H145" s="45"/>
    </row>
    <row r="146" spans="1:8" ht="14.25">
      <c r="A146" s="15"/>
      <c r="B146" s="39" t="s">
        <v>56</v>
      </c>
      <c r="C146" s="89" t="s">
        <v>48</v>
      </c>
      <c r="D146" s="88">
        <v>31</v>
      </c>
      <c r="E146" s="67"/>
      <c r="F146" s="45">
        <f>E146*D146</f>
        <v>0</v>
      </c>
      <c r="G146" s="45"/>
      <c r="H146" s="45"/>
    </row>
    <row r="147" spans="1:8" ht="14.25">
      <c r="A147" s="15"/>
      <c r="B147" s="39" t="s">
        <v>105</v>
      </c>
      <c r="C147" s="89" t="s">
        <v>48</v>
      </c>
      <c r="D147" s="88">
        <v>20</v>
      </c>
      <c r="E147" s="67"/>
      <c r="F147" s="45">
        <f>E147*D147</f>
        <v>0</v>
      </c>
      <c r="G147" s="45"/>
      <c r="H147" s="45"/>
    </row>
    <row r="148" spans="1:8" ht="14.25">
      <c r="A148" s="15"/>
      <c r="B148" s="43" t="s">
        <v>103</v>
      </c>
      <c r="C148" s="40"/>
      <c r="D148" s="40"/>
      <c r="E148" s="63"/>
      <c r="F148" s="45"/>
      <c r="G148" s="45"/>
      <c r="H148" s="45"/>
    </row>
    <row r="149" spans="1:8" s="9" customFormat="1" ht="14.25">
      <c r="A149" s="15"/>
      <c r="B149" s="39" t="s">
        <v>105</v>
      </c>
      <c r="C149" s="89" t="s">
        <v>48</v>
      </c>
      <c r="D149" s="88">
        <v>60</v>
      </c>
      <c r="E149" s="67"/>
      <c r="F149" s="45">
        <f>E149*D149</f>
        <v>0</v>
      </c>
      <c r="G149" s="46">
        <f>F149</f>
        <v>0</v>
      </c>
      <c r="H149" s="46">
        <f>F149*1.2</f>
        <v>0</v>
      </c>
    </row>
    <row r="150" spans="1:8" s="9" customFormat="1" ht="14.25">
      <c r="A150" s="15"/>
      <c r="B150" s="43" t="s">
        <v>149</v>
      </c>
      <c r="C150" s="94"/>
      <c r="D150" s="94"/>
      <c r="E150" s="83"/>
      <c r="F150" s="45"/>
      <c r="G150" s="46">
        <f>SUM(F151:F155)</f>
        <v>0</v>
      </c>
      <c r="H150" s="46">
        <f>G150*1.2</f>
        <v>0</v>
      </c>
    </row>
    <row r="151" spans="1:8" s="9" customFormat="1" ht="14.25">
      <c r="A151" s="15"/>
      <c r="B151" s="39" t="s">
        <v>57</v>
      </c>
      <c r="C151" s="89" t="s">
        <v>48</v>
      </c>
      <c r="D151" s="88">
        <v>43</v>
      </c>
      <c r="E151" s="67"/>
      <c r="F151" s="45">
        <f>E151*D151</f>
        <v>0</v>
      </c>
      <c r="G151" s="45"/>
      <c r="H151" s="45"/>
    </row>
    <row r="152" spans="1:8" ht="14.25">
      <c r="A152" s="15"/>
      <c r="B152" s="39" t="s">
        <v>58</v>
      </c>
      <c r="C152" s="89" t="s">
        <v>48</v>
      </c>
      <c r="D152" s="88">
        <v>75</v>
      </c>
      <c r="E152" s="67"/>
      <c r="F152" s="45">
        <f>E152*D152</f>
        <v>0</v>
      </c>
      <c r="G152" s="45"/>
      <c r="H152" s="45"/>
    </row>
    <row r="153" spans="1:8" ht="14.25">
      <c r="A153" s="15"/>
      <c r="B153" s="39" t="s">
        <v>130</v>
      </c>
      <c r="C153" s="89" t="s">
        <v>48</v>
      </c>
      <c r="D153" s="88">
        <v>10</v>
      </c>
      <c r="E153" s="67"/>
      <c r="F153" s="45">
        <f>E153*D153</f>
        <v>0</v>
      </c>
      <c r="G153" s="45"/>
      <c r="H153" s="45"/>
    </row>
    <row r="154" spans="1:8" ht="14.25">
      <c r="A154" s="15"/>
      <c r="B154" s="39" t="s">
        <v>59</v>
      </c>
      <c r="C154" s="89" t="s">
        <v>48</v>
      </c>
      <c r="D154" s="88">
        <v>22</v>
      </c>
      <c r="E154" s="67"/>
      <c r="F154" s="45">
        <f>E154*D154</f>
        <v>0</v>
      </c>
      <c r="G154" s="45"/>
      <c r="H154" s="45"/>
    </row>
    <row r="155" spans="1:8" ht="14.25">
      <c r="A155" s="15"/>
      <c r="B155" s="39" t="s">
        <v>60</v>
      </c>
      <c r="C155" s="89" t="s">
        <v>48</v>
      </c>
      <c r="D155" s="88">
        <v>0</v>
      </c>
      <c r="E155" s="67"/>
      <c r="F155" s="45">
        <f>D155*E155</f>
        <v>0</v>
      </c>
      <c r="G155" s="45"/>
      <c r="H155" s="45"/>
    </row>
    <row r="156" spans="1:8" ht="14.25">
      <c r="A156" s="15"/>
      <c r="B156" s="43" t="s">
        <v>150</v>
      </c>
      <c r="C156" s="89"/>
      <c r="D156" s="88"/>
      <c r="E156" s="91"/>
      <c r="F156" s="45"/>
      <c r="G156" s="46">
        <f>SUM(F157:F161)</f>
        <v>0</v>
      </c>
      <c r="H156" s="46">
        <f>G156*1.2</f>
        <v>0</v>
      </c>
    </row>
    <row r="157" spans="1:8" ht="14.25">
      <c r="A157" s="15"/>
      <c r="B157" s="39" t="s">
        <v>126</v>
      </c>
      <c r="C157" s="89" t="s">
        <v>127</v>
      </c>
      <c r="D157" s="88">
        <v>3.65</v>
      </c>
      <c r="E157" s="67"/>
      <c r="F157" s="45">
        <f>E157*D157</f>
        <v>0</v>
      </c>
      <c r="G157" s="46"/>
      <c r="H157" s="46"/>
    </row>
    <row r="158" spans="1:8" ht="27">
      <c r="A158" s="15"/>
      <c r="B158" s="39" t="s">
        <v>131</v>
      </c>
      <c r="C158" s="89" t="s">
        <v>127</v>
      </c>
      <c r="D158" s="88">
        <v>10.13</v>
      </c>
      <c r="E158" s="67"/>
      <c r="F158" s="45">
        <f>E158*D158</f>
        <v>0</v>
      </c>
      <c r="G158" s="46"/>
      <c r="H158" s="46"/>
    </row>
    <row r="159" spans="1:8" ht="14.25">
      <c r="A159" s="15"/>
      <c r="B159" s="39" t="s">
        <v>128</v>
      </c>
      <c r="C159" s="89" t="s">
        <v>48</v>
      </c>
      <c r="D159" s="88">
        <v>15</v>
      </c>
      <c r="E159" s="67"/>
      <c r="F159" s="45">
        <f>E159*D159</f>
        <v>0</v>
      </c>
      <c r="G159" s="46"/>
      <c r="H159" s="46"/>
    </row>
    <row r="160" spans="1:8" ht="14.25">
      <c r="A160" s="15"/>
      <c r="B160" s="39" t="s">
        <v>132</v>
      </c>
      <c r="C160" s="89" t="s">
        <v>127</v>
      </c>
      <c r="D160" s="88">
        <v>8</v>
      </c>
      <c r="E160" s="67"/>
      <c r="F160" s="45">
        <f>E160*D160</f>
        <v>0</v>
      </c>
      <c r="G160" s="46"/>
      <c r="H160" s="46"/>
    </row>
    <row r="161" spans="1:8" ht="14.25">
      <c r="A161" s="15"/>
      <c r="B161" s="39" t="s">
        <v>129</v>
      </c>
      <c r="C161" s="89" t="s">
        <v>31</v>
      </c>
      <c r="D161" s="88">
        <v>7</v>
      </c>
      <c r="E161" s="67"/>
      <c r="F161" s="45">
        <f>E161*D161</f>
        <v>0</v>
      </c>
      <c r="G161" s="46"/>
      <c r="H161" s="46"/>
    </row>
    <row r="162" spans="1:8" ht="14.25">
      <c r="A162" s="60"/>
      <c r="B162" s="42"/>
      <c r="C162" s="91"/>
      <c r="D162" s="82"/>
      <c r="E162" s="91"/>
      <c r="F162" s="99"/>
      <c r="G162" s="108"/>
      <c r="H162" s="108"/>
    </row>
    <row r="163" spans="1:8" ht="69">
      <c r="A163" s="15"/>
      <c r="B163" s="39" t="s">
        <v>61</v>
      </c>
      <c r="C163" s="89" t="s">
        <v>48</v>
      </c>
      <c r="D163" s="88">
        <v>50</v>
      </c>
      <c r="E163" s="67"/>
      <c r="F163" s="45">
        <f>D163*E163</f>
        <v>0</v>
      </c>
      <c r="G163" s="46">
        <f>F163</f>
        <v>0</v>
      </c>
      <c r="H163" s="46">
        <f>F163*1.2</f>
        <v>0</v>
      </c>
    </row>
    <row r="164" spans="1:8" ht="14.25">
      <c r="A164" s="19"/>
      <c r="B164" s="44"/>
      <c r="C164" s="28"/>
      <c r="D164" s="93"/>
      <c r="E164" s="29"/>
      <c r="F164" s="93"/>
      <c r="G164" s="93"/>
      <c r="H164" s="93"/>
    </row>
    <row r="165" spans="1:8" ht="15">
      <c r="A165" s="132" t="s">
        <v>119</v>
      </c>
      <c r="B165" s="133"/>
      <c r="C165" s="133"/>
      <c r="D165" s="133"/>
      <c r="E165" s="133"/>
      <c r="F165" s="134"/>
      <c r="G165" s="65">
        <f>SUM(F167:F176)</f>
        <v>0</v>
      </c>
      <c r="H165" s="65">
        <f>G165*1.2</f>
        <v>0</v>
      </c>
    </row>
    <row r="166" spans="1:8" ht="14.25">
      <c r="A166" s="19"/>
      <c r="B166" s="32"/>
      <c r="C166" s="28"/>
      <c r="D166" s="93"/>
      <c r="E166" s="29"/>
      <c r="F166" s="46"/>
      <c r="G166" s="46"/>
      <c r="H166" s="46"/>
    </row>
    <row r="167" spans="1:8" ht="27">
      <c r="A167" s="15"/>
      <c r="B167" s="77" t="s">
        <v>20</v>
      </c>
      <c r="C167" s="92" t="s">
        <v>3</v>
      </c>
      <c r="D167" s="97">
        <v>1</v>
      </c>
      <c r="E167" s="67"/>
      <c r="F167" s="45">
        <f>E167*D167</f>
        <v>0</v>
      </c>
      <c r="G167" s="46"/>
      <c r="H167" s="45"/>
    </row>
    <row r="168" spans="1:8" ht="14.25">
      <c r="A168" s="15"/>
      <c r="B168" s="77" t="s">
        <v>21</v>
      </c>
      <c r="C168" s="92" t="s">
        <v>3</v>
      </c>
      <c r="D168" s="97">
        <v>1</v>
      </c>
      <c r="E168" s="67"/>
      <c r="F168" s="45">
        <f aca="true" t="shared" si="2" ref="F168:F176">E168*D168</f>
        <v>0</v>
      </c>
      <c r="G168" s="46"/>
      <c r="H168" s="45"/>
    </row>
    <row r="169" spans="1:8" ht="27">
      <c r="A169" s="15"/>
      <c r="B169" s="77" t="s">
        <v>22</v>
      </c>
      <c r="C169" s="92" t="s">
        <v>3</v>
      </c>
      <c r="D169" s="97">
        <v>1</v>
      </c>
      <c r="E169" s="67"/>
      <c r="F169" s="45">
        <f t="shared" si="2"/>
        <v>0</v>
      </c>
      <c r="G169" s="46"/>
      <c r="H169" s="45"/>
    </row>
    <row r="170" spans="1:8" ht="27">
      <c r="A170" s="15"/>
      <c r="B170" s="77" t="s">
        <v>23</v>
      </c>
      <c r="C170" s="92" t="s">
        <v>3</v>
      </c>
      <c r="D170" s="97">
        <v>26</v>
      </c>
      <c r="E170" s="67"/>
      <c r="F170" s="45">
        <f t="shared" si="2"/>
        <v>0</v>
      </c>
      <c r="G170" s="46"/>
      <c r="H170" s="45"/>
    </row>
    <row r="171" spans="1:8" ht="27">
      <c r="A171" s="15"/>
      <c r="B171" s="77" t="s">
        <v>24</v>
      </c>
      <c r="C171" s="92" t="s">
        <v>3</v>
      </c>
      <c r="D171" s="97">
        <v>8</v>
      </c>
      <c r="E171" s="67"/>
      <c r="F171" s="45">
        <f t="shared" si="2"/>
        <v>0</v>
      </c>
      <c r="G171" s="46"/>
      <c r="H171" s="45"/>
    </row>
    <row r="172" spans="1:8" ht="14.25">
      <c r="A172" s="15"/>
      <c r="B172" s="77" t="s">
        <v>25</v>
      </c>
      <c r="C172" s="92" t="s">
        <v>3</v>
      </c>
      <c r="D172" s="97">
        <v>4</v>
      </c>
      <c r="E172" s="67"/>
      <c r="F172" s="45">
        <f t="shared" si="2"/>
        <v>0</v>
      </c>
      <c r="G172" s="46"/>
      <c r="H172" s="45"/>
    </row>
    <row r="173" spans="1:8" ht="27">
      <c r="A173" s="15"/>
      <c r="B173" s="77" t="s">
        <v>26</v>
      </c>
      <c r="C173" s="92" t="s">
        <v>3</v>
      </c>
      <c r="D173" s="97">
        <v>18</v>
      </c>
      <c r="E173" s="67"/>
      <c r="F173" s="45">
        <f t="shared" si="2"/>
        <v>0</v>
      </c>
      <c r="G173" s="46"/>
      <c r="H173" s="45"/>
    </row>
    <row r="174" spans="1:8" ht="27">
      <c r="A174" s="15"/>
      <c r="B174" s="77" t="s">
        <v>27</v>
      </c>
      <c r="C174" s="92" t="s">
        <v>3</v>
      </c>
      <c r="D174" s="97">
        <v>36</v>
      </c>
      <c r="E174" s="67"/>
      <c r="F174" s="45">
        <f t="shared" si="2"/>
        <v>0</v>
      </c>
      <c r="G174" s="46"/>
      <c r="H174" s="45"/>
    </row>
    <row r="175" spans="1:8" ht="27">
      <c r="A175" s="15"/>
      <c r="B175" s="77" t="s">
        <v>28</v>
      </c>
      <c r="C175" s="92" t="s">
        <v>3</v>
      </c>
      <c r="D175" s="97">
        <v>1</v>
      </c>
      <c r="E175" s="67"/>
      <c r="F175" s="45">
        <f t="shared" si="2"/>
        <v>0</v>
      </c>
      <c r="G175" s="46"/>
      <c r="H175" s="45"/>
    </row>
    <row r="176" spans="1:8" ht="14.25">
      <c r="A176" s="15"/>
      <c r="B176" s="77" t="s">
        <v>29</v>
      </c>
      <c r="C176" s="92" t="s">
        <v>3</v>
      </c>
      <c r="D176" s="97">
        <v>4</v>
      </c>
      <c r="E176" s="67"/>
      <c r="F176" s="45">
        <f t="shared" si="2"/>
        <v>0</v>
      </c>
      <c r="G176" s="46"/>
      <c r="H176" s="45"/>
    </row>
    <row r="177" spans="1:8" ht="14.25">
      <c r="A177" s="15"/>
      <c r="B177" s="70"/>
      <c r="C177" s="91"/>
      <c r="D177" s="83"/>
      <c r="E177" s="83"/>
      <c r="F177" s="45"/>
      <c r="G177" s="46"/>
      <c r="H177" s="45"/>
    </row>
    <row r="178" spans="1:8" ht="14.25">
      <c r="A178" s="15"/>
      <c r="B178" s="70"/>
      <c r="C178" s="83"/>
      <c r="D178" s="83"/>
      <c r="E178" s="83"/>
      <c r="F178" s="45"/>
      <c r="G178" s="45"/>
      <c r="H178" s="45"/>
    </row>
    <row r="179" spans="1:8" ht="15">
      <c r="A179" s="117" t="s">
        <v>151</v>
      </c>
      <c r="B179" s="118"/>
      <c r="C179" s="118"/>
      <c r="D179" s="118"/>
      <c r="E179" s="118"/>
      <c r="F179" s="119"/>
      <c r="G179" s="111">
        <f>SUM(G181:G205)</f>
        <v>0</v>
      </c>
      <c r="H179" s="111">
        <f>G179*1.2</f>
        <v>0</v>
      </c>
    </row>
    <row r="180" spans="1:8" ht="14.25">
      <c r="A180" s="15"/>
      <c r="B180" s="70"/>
      <c r="C180" s="83"/>
      <c r="D180" s="83"/>
      <c r="E180" s="83"/>
      <c r="F180" s="45"/>
      <c r="G180" s="45"/>
      <c r="H180" s="45"/>
    </row>
    <row r="181" spans="1:8" ht="82.5">
      <c r="A181" s="15"/>
      <c r="B181" s="78" t="s">
        <v>34</v>
      </c>
      <c r="C181" s="66" t="s">
        <v>3</v>
      </c>
      <c r="D181" s="66">
        <v>1</v>
      </c>
      <c r="E181" s="67"/>
      <c r="F181" s="45">
        <f>E181*D181</f>
        <v>0</v>
      </c>
      <c r="G181" s="46">
        <f>F181</f>
        <v>0</v>
      </c>
      <c r="H181" s="46">
        <f>F181*1.2</f>
        <v>0</v>
      </c>
    </row>
    <row r="182" spans="1:8" ht="27">
      <c r="A182" s="15"/>
      <c r="B182" s="78" t="s">
        <v>35</v>
      </c>
      <c r="C182" s="66"/>
      <c r="D182" s="66"/>
      <c r="E182" s="91"/>
      <c r="F182" s="45"/>
      <c r="G182" s="46">
        <f>SUM(F183:F194)</f>
        <v>0</v>
      </c>
      <c r="H182" s="46">
        <f>G182*1.2</f>
        <v>0</v>
      </c>
    </row>
    <row r="183" spans="1:8" ht="14.25">
      <c r="A183" s="15"/>
      <c r="B183" s="79" t="s">
        <v>36</v>
      </c>
      <c r="C183" s="66"/>
      <c r="D183" s="66"/>
      <c r="E183" s="91"/>
      <c r="F183" s="45"/>
      <c r="G183" s="45"/>
      <c r="H183" s="45"/>
    </row>
    <row r="184" spans="1:8" ht="14.25">
      <c r="A184" s="15"/>
      <c r="B184" s="79" t="s">
        <v>37</v>
      </c>
      <c r="C184" s="66" t="s">
        <v>3</v>
      </c>
      <c r="D184" s="66">
        <v>1</v>
      </c>
      <c r="E184" s="67"/>
      <c r="F184" s="45">
        <f>D184*E184</f>
        <v>0</v>
      </c>
      <c r="G184" s="45"/>
      <c r="H184" s="45"/>
    </row>
    <row r="185" spans="1:8" ht="14.25">
      <c r="A185" s="15"/>
      <c r="B185" s="79" t="s">
        <v>38</v>
      </c>
      <c r="C185" s="66"/>
      <c r="D185" s="66" t="s">
        <v>97</v>
      </c>
      <c r="E185" s="91"/>
      <c r="F185" s="45"/>
      <c r="G185" s="45"/>
      <c r="H185" s="45"/>
    </row>
    <row r="186" spans="1:8" ht="14.25">
      <c r="A186" s="15"/>
      <c r="B186" s="79" t="s">
        <v>39</v>
      </c>
      <c r="C186" s="66" t="s">
        <v>3</v>
      </c>
      <c r="D186" s="66">
        <v>1</v>
      </c>
      <c r="E186" s="67"/>
      <c r="F186" s="45">
        <f>D186*E186</f>
        <v>0</v>
      </c>
      <c r="G186" s="45"/>
      <c r="H186" s="45"/>
    </row>
    <row r="187" spans="1:8" ht="14.25">
      <c r="A187" s="15"/>
      <c r="B187" s="79" t="s">
        <v>40</v>
      </c>
      <c r="C187" s="66"/>
      <c r="D187" s="66" t="s">
        <v>97</v>
      </c>
      <c r="E187" s="82"/>
      <c r="F187" s="45"/>
      <c r="G187" s="45"/>
      <c r="H187" s="45"/>
    </row>
    <row r="188" spans="1:8" ht="14.25">
      <c r="A188" s="15"/>
      <c r="B188" s="79" t="s">
        <v>41</v>
      </c>
      <c r="C188" s="66" t="s">
        <v>3</v>
      </c>
      <c r="D188" s="66">
        <v>2</v>
      </c>
      <c r="E188" s="67"/>
      <c r="F188" s="45">
        <f>D188*E188</f>
        <v>0</v>
      </c>
      <c r="G188" s="45"/>
      <c r="H188" s="45"/>
    </row>
    <row r="189" spans="1:8" ht="14.25">
      <c r="A189" s="15"/>
      <c r="B189" s="79" t="s">
        <v>42</v>
      </c>
      <c r="C189" s="66"/>
      <c r="D189" s="66" t="s">
        <v>97</v>
      </c>
      <c r="E189" s="91"/>
      <c r="F189" s="45"/>
      <c r="G189" s="45"/>
      <c r="H189" s="45"/>
    </row>
    <row r="190" spans="1:8" ht="14.25">
      <c r="A190" s="15"/>
      <c r="B190" s="79" t="s">
        <v>43</v>
      </c>
      <c r="C190" s="66" t="s">
        <v>3</v>
      </c>
      <c r="D190" s="66">
        <v>1</v>
      </c>
      <c r="E190" s="67"/>
      <c r="F190" s="45">
        <f>D190*E190</f>
        <v>0</v>
      </c>
      <c r="G190" s="45"/>
      <c r="H190" s="45"/>
    </row>
    <row r="191" spans="1:8" ht="14.25">
      <c r="A191" s="15"/>
      <c r="B191" s="79" t="s">
        <v>44</v>
      </c>
      <c r="C191" s="66"/>
      <c r="D191" s="66" t="s">
        <v>97</v>
      </c>
      <c r="E191" s="91"/>
      <c r="F191" s="45"/>
      <c r="G191" s="45"/>
      <c r="H191" s="45"/>
    </row>
    <row r="192" spans="1:8" ht="14.25">
      <c r="A192" s="15"/>
      <c r="B192" s="79" t="s">
        <v>45</v>
      </c>
      <c r="C192" s="66" t="s">
        <v>3</v>
      </c>
      <c r="D192" s="66">
        <v>1</v>
      </c>
      <c r="E192" s="67"/>
      <c r="F192" s="45">
        <f>D192*E192</f>
        <v>0</v>
      </c>
      <c r="G192" s="45"/>
      <c r="H192" s="45"/>
    </row>
    <row r="193" spans="1:8" ht="14.25">
      <c r="A193" s="15"/>
      <c r="B193" s="79" t="s">
        <v>46</v>
      </c>
      <c r="C193" s="66"/>
      <c r="D193" s="66"/>
      <c r="E193" s="91"/>
      <c r="F193" s="45"/>
      <c r="G193" s="45"/>
      <c r="H193" s="45"/>
    </row>
    <row r="194" spans="1:8" ht="14.25">
      <c r="A194" s="15"/>
      <c r="B194" s="79" t="s">
        <v>47</v>
      </c>
      <c r="C194" s="66" t="s">
        <v>3</v>
      </c>
      <c r="D194" s="66">
        <v>1</v>
      </c>
      <c r="E194" s="67"/>
      <c r="F194" s="45">
        <f>D194*E194</f>
        <v>0</v>
      </c>
      <c r="G194" s="45"/>
      <c r="H194" s="45"/>
    </row>
    <row r="195" spans="1:8" ht="14.25">
      <c r="A195" s="15"/>
      <c r="B195" s="79" t="s">
        <v>111</v>
      </c>
      <c r="C195" s="66"/>
      <c r="D195" s="66"/>
      <c r="E195" s="91"/>
      <c r="F195" s="45"/>
      <c r="G195" s="45"/>
      <c r="H195" s="45"/>
    </row>
    <row r="196" spans="1:8" ht="41.25">
      <c r="A196" s="15"/>
      <c r="B196" s="78" t="s">
        <v>102</v>
      </c>
      <c r="C196" s="66"/>
      <c r="D196" s="66"/>
      <c r="E196" s="91"/>
      <c r="F196" s="45"/>
      <c r="G196" s="46">
        <f>SUM(F197:F200)</f>
        <v>0</v>
      </c>
      <c r="H196" s="46">
        <f>G196*1.2</f>
        <v>0</v>
      </c>
    </row>
    <row r="197" spans="1:8" ht="27">
      <c r="A197" s="15"/>
      <c r="B197" s="79" t="s">
        <v>101</v>
      </c>
      <c r="C197" s="66" t="s">
        <v>48</v>
      </c>
      <c r="D197" s="66">
        <v>55</v>
      </c>
      <c r="E197" s="67"/>
      <c r="F197" s="45">
        <f>D197*E197</f>
        <v>0</v>
      </c>
      <c r="G197" s="45"/>
      <c r="H197" s="45"/>
    </row>
    <row r="198" spans="1:8" ht="27">
      <c r="A198" s="15"/>
      <c r="B198" s="79" t="s">
        <v>101</v>
      </c>
      <c r="C198" s="66" t="s">
        <v>48</v>
      </c>
      <c r="D198" s="66">
        <v>26</v>
      </c>
      <c r="E198" s="67"/>
      <c r="F198" s="45">
        <f>D198*E198</f>
        <v>0</v>
      </c>
      <c r="G198" s="45"/>
      <c r="H198" s="45"/>
    </row>
    <row r="199" spans="1:8" ht="27">
      <c r="A199" s="15"/>
      <c r="B199" s="79" t="s">
        <v>99</v>
      </c>
      <c r="C199" s="66" t="s">
        <v>48</v>
      </c>
      <c r="D199" s="66">
        <v>90</v>
      </c>
      <c r="E199" s="67"/>
      <c r="F199" s="45">
        <f>D199*E199</f>
        <v>0</v>
      </c>
      <c r="G199" s="45"/>
      <c r="H199" s="45"/>
    </row>
    <row r="200" spans="1:8" ht="27">
      <c r="A200" s="15"/>
      <c r="B200" s="79" t="s">
        <v>100</v>
      </c>
      <c r="C200" s="66" t="s">
        <v>48</v>
      </c>
      <c r="D200" s="66">
        <v>135</v>
      </c>
      <c r="E200" s="67"/>
      <c r="F200" s="45">
        <f>D200*E200</f>
        <v>0</v>
      </c>
      <c r="G200" s="45"/>
      <c r="H200" s="45"/>
    </row>
    <row r="201" spans="1:8" ht="14.25">
      <c r="A201" s="15"/>
      <c r="B201" s="78" t="s">
        <v>49</v>
      </c>
      <c r="C201" s="66"/>
      <c r="D201" s="66"/>
      <c r="E201" s="91"/>
      <c r="F201" s="45"/>
      <c r="G201" s="45"/>
      <c r="H201" s="45"/>
    </row>
    <row r="202" spans="1:8" ht="27">
      <c r="A202" s="15"/>
      <c r="B202" s="79" t="s">
        <v>50</v>
      </c>
      <c r="C202" s="66" t="s">
        <v>48</v>
      </c>
      <c r="D202" s="66">
        <v>240</v>
      </c>
      <c r="E202" s="67"/>
      <c r="F202" s="45">
        <f>E202*D202</f>
        <v>0</v>
      </c>
      <c r="G202" s="46">
        <f>F202</f>
        <v>0</v>
      </c>
      <c r="H202" s="46">
        <f>F202*1.2</f>
        <v>0</v>
      </c>
    </row>
    <row r="203" spans="1:8" ht="14.25">
      <c r="A203" s="15"/>
      <c r="B203" s="78" t="s">
        <v>51</v>
      </c>
      <c r="C203" s="66"/>
      <c r="D203" s="66"/>
      <c r="E203" s="91"/>
      <c r="F203" s="45"/>
      <c r="G203" s="46">
        <f>SUM(F204:F206)</f>
        <v>0</v>
      </c>
      <c r="H203" s="46">
        <f>G203*1.2</f>
        <v>0</v>
      </c>
    </row>
    <row r="204" spans="1:8" ht="41.25">
      <c r="A204" s="15"/>
      <c r="B204" s="79" t="s">
        <v>52</v>
      </c>
      <c r="C204" s="66" t="s">
        <v>3</v>
      </c>
      <c r="D204" s="66">
        <v>8</v>
      </c>
      <c r="E204" s="67"/>
      <c r="F204" s="45">
        <f>D204*E204</f>
        <v>0</v>
      </c>
      <c r="G204" s="45"/>
      <c r="H204" s="45"/>
    </row>
    <row r="205" spans="1:8" ht="27">
      <c r="A205" s="15"/>
      <c r="B205" s="79" t="s">
        <v>53</v>
      </c>
      <c r="C205" s="66" t="s">
        <v>3</v>
      </c>
      <c r="D205" s="66">
        <v>8</v>
      </c>
      <c r="E205" s="67"/>
      <c r="F205" s="45">
        <f>D205*E205</f>
        <v>0</v>
      </c>
      <c r="G205" s="45"/>
      <c r="H205" s="45"/>
    </row>
    <row r="206" spans="1:8" ht="14.25">
      <c r="A206" s="15"/>
      <c r="B206" s="79" t="s">
        <v>54</v>
      </c>
      <c r="C206" s="66" t="s">
        <v>3</v>
      </c>
      <c r="D206" s="66">
        <v>8</v>
      </c>
      <c r="E206" s="67"/>
      <c r="F206" s="45">
        <f>D206*E206</f>
        <v>0</v>
      </c>
      <c r="G206" s="45"/>
      <c r="H206" s="45"/>
    </row>
    <row r="207" spans="1:8" ht="27">
      <c r="A207" s="15"/>
      <c r="B207" s="80" t="s">
        <v>106</v>
      </c>
      <c r="C207" s="83" t="s">
        <v>107</v>
      </c>
      <c r="D207" s="83">
        <v>85</v>
      </c>
      <c r="E207" s="67"/>
      <c r="F207" s="45">
        <f>E207*D207</f>
        <v>0</v>
      </c>
      <c r="G207" s="46">
        <f>E207*D207</f>
        <v>0</v>
      </c>
      <c r="H207" s="46">
        <f>G207*1.2</f>
        <v>0</v>
      </c>
    </row>
    <row r="208" spans="1:8" ht="14.25">
      <c r="A208" s="15"/>
      <c r="B208" s="80" t="s">
        <v>156</v>
      </c>
      <c r="C208" s="83" t="s">
        <v>3</v>
      </c>
      <c r="D208" s="83">
        <v>1</v>
      </c>
      <c r="E208" s="67"/>
      <c r="F208" s="45">
        <f>E208*D208</f>
        <v>0</v>
      </c>
      <c r="G208" s="46">
        <f>E208*D208</f>
        <v>0</v>
      </c>
      <c r="H208" s="46">
        <f>G208*1.2</f>
        <v>0</v>
      </c>
    </row>
    <row r="209" spans="1:8" ht="14.25">
      <c r="A209" s="15"/>
      <c r="B209" s="80" t="s">
        <v>98</v>
      </c>
      <c r="C209" s="83" t="s">
        <v>3</v>
      </c>
      <c r="D209" s="83">
        <v>1</v>
      </c>
      <c r="E209" s="67"/>
      <c r="F209" s="45">
        <f>E209*D209</f>
        <v>0</v>
      </c>
      <c r="G209" s="46">
        <f>E209*D209</f>
        <v>0</v>
      </c>
      <c r="H209" s="46">
        <f>G209*1.2</f>
        <v>0</v>
      </c>
    </row>
    <row r="210" spans="1:8" ht="14.25">
      <c r="A210" s="15"/>
      <c r="B210" s="70"/>
      <c r="C210" s="83"/>
      <c r="D210" s="83"/>
      <c r="E210" s="83"/>
      <c r="F210" s="45"/>
      <c r="G210" s="45"/>
      <c r="H210" s="45"/>
    </row>
    <row r="211" spans="1:8" ht="18">
      <c r="A211" s="120" t="s">
        <v>152</v>
      </c>
      <c r="B211" s="121"/>
      <c r="C211" s="121"/>
      <c r="D211" s="121"/>
      <c r="E211" s="121"/>
      <c r="F211" s="122"/>
      <c r="G211" s="110">
        <f>SUM(F207:F209)</f>
        <v>0</v>
      </c>
      <c r="H211" s="110">
        <f>G211*1.2</f>
        <v>0</v>
      </c>
    </row>
    <row r="212" spans="1:8" ht="14.25">
      <c r="A212" s="15"/>
      <c r="B212" s="70"/>
      <c r="C212" s="83"/>
      <c r="D212" s="83"/>
      <c r="E212" s="83"/>
      <c r="F212" s="45"/>
      <c r="G212" s="45"/>
      <c r="H212" s="45"/>
    </row>
    <row r="213" spans="1:8" ht="15" customHeight="1">
      <c r="A213" s="154" t="s">
        <v>158</v>
      </c>
      <c r="B213" s="154"/>
      <c r="C213" s="154"/>
      <c r="D213" s="154"/>
      <c r="E213" s="154"/>
      <c r="F213" s="154"/>
      <c r="G213" s="110">
        <f>G17+G84+G165+G179+G211</f>
        <v>0</v>
      </c>
      <c r="H213" s="110">
        <f>G213*1.2</f>
        <v>0</v>
      </c>
    </row>
    <row r="214" spans="1:8" ht="14.25">
      <c r="A214" s="155"/>
      <c r="B214" s="155"/>
      <c r="C214" s="155"/>
      <c r="D214" s="155"/>
      <c r="E214" s="155"/>
      <c r="F214" s="155"/>
      <c r="G214" s="155"/>
      <c r="H214" s="155"/>
    </row>
    <row r="215" spans="1:8" ht="33.75" customHeight="1">
      <c r="A215" s="112" t="s">
        <v>153</v>
      </c>
      <c r="B215" s="112"/>
      <c r="C215" s="112"/>
      <c r="D215" s="112"/>
      <c r="E215" s="112"/>
      <c r="F215" s="112"/>
      <c r="G215" s="112"/>
      <c r="H215" s="112"/>
    </row>
    <row r="216" spans="1:8" ht="14.25">
      <c r="A216" s="113"/>
      <c r="B216" s="113"/>
      <c r="C216" s="113"/>
      <c r="D216" s="113"/>
      <c r="E216" s="113"/>
      <c r="F216" s="113"/>
      <c r="G216" s="113"/>
      <c r="H216" s="113"/>
    </row>
    <row r="217" spans="1:8" ht="41.25" customHeight="1">
      <c r="A217" s="112" t="s">
        <v>154</v>
      </c>
      <c r="B217" s="112"/>
      <c r="C217" s="112"/>
      <c r="D217" s="112"/>
      <c r="E217" s="112"/>
      <c r="F217" s="112"/>
      <c r="G217" s="112"/>
      <c r="H217" s="112"/>
    </row>
    <row r="218" spans="1:8" ht="15" thickBot="1">
      <c r="A218" s="113"/>
      <c r="B218" s="113"/>
      <c r="C218" s="113"/>
      <c r="D218" s="113"/>
      <c r="E218" s="113"/>
      <c r="F218" s="113"/>
      <c r="G218" s="113"/>
      <c r="H218" s="113"/>
    </row>
    <row r="219" spans="1:8" ht="72.75" customHeight="1" thickBot="1">
      <c r="A219" s="114" t="s">
        <v>159</v>
      </c>
      <c r="B219" s="115"/>
      <c r="C219" s="115"/>
      <c r="D219" s="116"/>
      <c r="E219" s="115" t="s">
        <v>155</v>
      </c>
      <c r="F219" s="115"/>
      <c r="G219" s="115"/>
      <c r="H219" s="116"/>
    </row>
    <row r="281" ht="28.5" customHeight="1"/>
  </sheetData>
  <sheetProtection/>
  <mergeCells count="37">
    <mergeCell ref="A2:H2"/>
    <mergeCell ref="A3:H3"/>
    <mergeCell ref="A4:H4"/>
    <mergeCell ref="A1:H1"/>
    <mergeCell ref="A5:C5"/>
    <mergeCell ref="A6:C6"/>
    <mergeCell ref="D5:H5"/>
    <mergeCell ref="D6:H6"/>
    <mergeCell ref="A7:C7"/>
    <mergeCell ref="A8:C8"/>
    <mergeCell ref="A9:C9"/>
    <mergeCell ref="A10:C10"/>
    <mergeCell ref="A11:C11"/>
    <mergeCell ref="A12:C12"/>
    <mergeCell ref="D7:H7"/>
    <mergeCell ref="D8:H8"/>
    <mergeCell ref="D9:H9"/>
    <mergeCell ref="D10:H10"/>
    <mergeCell ref="D11:H11"/>
    <mergeCell ref="D12:H12"/>
    <mergeCell ref="A13:H13"/>
    <mergeCell ref="A14:H14"/>
    <mergeCell ref="A17:F17"/>
    <mergeCell ref="A15:H15"/>
    <mergeCell ref="A84:F84"/>
    <mergeCell ref="A165:F165"/>
    <mergeCell ref="A16:B16"/>
    <mergeCell ref="A217:H217"/>
    <mergeCell ref="A218:H218"/>
    <mergeCell ref="A219:D219"/>
    <mergeCell ref="E219:H219"/>
    <mergeCell ref="A179:F179"/>
    <mergeCell ref="A211:F211"/>
    <mergeCell ref="A215:H215"/>
    <mergeCell ref="A216:H216"/>
    <mergeCell ref="A213:F213"/>
    <mergeCell ref="A214:H214"/>
  </mergeCells>
  <dataValidations count="1">
    <dataValidation type="list" allowBlank="1" showInputMessage="1" showErrorMessage="1" sqref="D12:H12">
      <formula1>"Platca DPH, Neplatca DPH"</formula1>
    </dataValidation>
  </dataValidations>
  <printOptions gridLines="1"/>
  <pageMargins left="0.25" right="0.25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Vilem Jaroslav, Ing.</dc:creator>
  <cp:keywords/>
  <dc:description/>
  <cp:lastModifiedBy>Jamnická Zuzana, JUDr.</cp:lastModifiedBy>
  <cp:lastPrinted>2021-11-02T10:13:09Z</cp:lastPrinted>
  <dcterms:created xsi:type="dcterms:W3CDTF">2020-11-04T14:03:45Z</dcterms:created>
  <dcterms:modified xsi:type="dcterms:W3CDTF">2021-11-03T07:58:54Z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0x010100EFDF25A7743E5148BFAFF97E4C06B156</vt:lpwstr>
  </property>
</Properties>
</file>