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DNS\Ťažbová činnosť\Výzva na predloženie ponuky\LS 01 VC 1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O14" i="1" l="1"/>
  <c r="L19" i="1" l="1"/>
  <c r="P12" i="1" l="1"/>
  <c r="P14" i="1"/>
  <c r="O17" i="1" l="1"/>
  <c r="P17" i="1" s="1"/>
  <c r="O16" i="1"/>
  <c r="P16" i="1" s="1"/>
  <c r="O15" i="1"/>
  <c r="P15" i="1" s="1"/>
  <c r="O13" i="1"/>
  <c r="P13" i="1" s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<sst xmlns="http://schemas.openxmlformats.org/spreadsheetml/2006/main" count="105" uniqueCount="87">
  <si>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</si>
  <si>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</si>
  <si>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</si>
  <si>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</si>
  <si>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</si>
  <si>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</si>
  <si>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</si>
  <si>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</si>
  <si>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</si>
  <si>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</si>
  <si>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</si>
  <si>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</si>
  <si>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</si>
  <si>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</si>
  <si>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</si>
  <si>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</si>
  <si>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</si>
  <si>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</si>
  <si>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</si>
  <si>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</si>
  <si>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</si>
  <si>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</si>
  <si>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</si>
  <si>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</si>
  <si>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</si>
  <si>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</si>
  <si>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</si>
  <si>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</si>
  <si>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</si>
  <si>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</si>
  <si>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</si>
  <si>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</si>
  <si>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</si>
  <si>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</si>
  <si>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</si>
  <si>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</si>
  <si>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</si>
  <si>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</si>
  <si>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</si>
  <si>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</si>
  <si>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</si>
  <si>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</si>
  <si>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</si>
  <si>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</si>
  <si>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</si>
  <si>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</si>
  <si>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</si>
  <si>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</si>
  <si>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</si>
  <si>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</si>
  <si>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</si>
  <si>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</si>
  <si>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</si>
  <si>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</si>
  <si>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</si>
  <si>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</si>
  <si>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</si>
  <si>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</si>
  <si>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</si>
  <si>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</si>
  <si>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</si>
  <si>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</si>
  <si>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</si>
  <si>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</si>
  <si>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</si>
  <si>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</si>
  <si>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</si>
  <si>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</si>
  <si>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</si>
  <si>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</si>
  <si>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</si>
  <si>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Slovenská Ľupča</t>
  </si>
  <si>
    <t>Struhár</t>
  </si>
  <si>
    <t>EF099-124A1</t>
  </si>
  <si>
    <t>175/400</t>
  </si>
  <si>
    <t>EF099-59B0</t>
  </si>
  <si>
    <t>270/500</t>
  </si>
  <si>
    <t>VÚ 50+</t>
  </si>
  <si>
    <t>1,2,4a,4d,6,7</t>
  </si>
  <si>
    <t>Sová</t>
  </si>
  <si>
    <t>EF099-188</t>
  </si>
  <si>
    <t>EF099-190B</t>
  </si>
  <si>
    <t>EF099-197.10</t>
  </si>
  <si>
    <t>90/450</t>
  </si>
  <si>
    <t>210/500</t>
  </si>
  <si>
    <t>50/340</t>
  </si>
  <si>
    <t xml:space="preserve">Lesnícke služby v ťažbovom procese na OZ Slovenská Ľupča na roky 2021 - 2024 LS Predajná výzva č. 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</si>
</sst>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0" fillId="3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17" sqref="N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3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77" t="s">
        <v>86</v>
      </c>
      <c r="D3" s="78"/>
      <c r="E3" s="78"/>
      <c r="F3" s="78"/>
      <c r="G3" s="78"/>
      <c r="H3" s="78"/>
      <c r="I3" s="78"/>
      <c r="J3" s="78"/>
      <c r="K3" s="7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8"/>
      <c r="F5" s="12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9" t="s">
        <v>71</v>
      </c>
      <c r="C6" s="129"/>
      <c r="D6" s="129"/>
      <c r="E6" s="129"/>
      <c r="F6" s="12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0"/>
      <c r="C7" s="130"/>
      <c r="D7" s="130"/>
      <c r="E7" s="130"/>
      <c r="F7" s="13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6" t="s">
        <v>66</v>
      </c>
      <c r="B8" s="12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4" t="s">
        <v>8</v>
      </c>
      <c r="B9" s="131" t="s">
        <v>2</v>
      </c>
      <c r="C9" s="133" t="s">
        <v>53</v>
      </c>
      <c r="D9" s="134"/>
      <c r="E9" s="135" t="s">
        <v>3</v>
      </c>
      <c r="F9" s="136"/>
      <c r="G9" s="137"/>
      <c r="H9" s="118" t="s">
        <v>4</v>
      </c>
      <c r="I9" s="105" t="s">
        <v>5</v>
      </c>
      <c r="J9" s="121" t="s">
        <v>6</v>
      </c>
      <c r="K9" s="124" t="s">
        <v>7</v>
      </c>
      <c r="L9" s="105" t="s">
        <v>54</v>
      </c>
      <c r="M9" s="105" t="s">
        <v>60</v>
      </c>
      <c r="N9" s="108" t="s">
        <v>58</v>
      </c>
      <c r="O9" s="110" t="s">
        <v>59</v>
      </c>
    </row>
    <row r="10" spans="1:16" ht="21.75" customHeight="1" x14ac:dyDescent="0.25">
      <c r="A10" s="25"/>
      <c r="B10" s="132"/>
      <c r="C10" s="112" t="s">
        <v>68</v>
      </c>
      <c r="D10" s="113"/>
      <c r="E10" s="112" t="s">
        <v>9</v>
      </c>
      <c r="F10" s="106" t="s">
        <v>10</v>
      </c>
      <c r="G10" s="105" t="s">
        <v>11</v>
      </c>
      <c r="H10" s="119"/>
      <c r="I10" s="106"/>
      <c r="J10" s="122"/>
      <c r="K10" s="125"/>
      <c r="L10" s="106"/>
      <c r="M10" s="106"/>
      <c r="N10" s="109"/>
      <c r="O10" s="111"/>
    </row>
    <row r="11" spans="1:16" ht="50.25" customHeight="1" thickBot="1" x14ac:dyDescent="0.3">
      <c r="A11" s="26"/>
      <c r="B11" s="132"/>
      <c r="C11" s="112"/>
      <c r="D11" s="113"/>
      <c r="E11" s="112"/>
      <c r="F11" s="106"/>
      <c r="G11" s="106"/>
      <c r="H11" s="120"/>
      <c r="I11" s="106"/>
      <c r="J11" s="123"/>
      <c r="K11" s="125"/>
      <c r="L11" s="107"/>
      <c r="M11" s="107"/>
      <c r="N11" s="109"/>
      <c r="O11" s="111"/>
    </row>
    <row r="12" spans="1:16" x14ac:dyDescent="0.25">
      <c r="A12" s="27"/>
      <c r="B12" s="28"/>
      <c r="C12" s="115"/>
      <c r="D12" s="116"/>
      <c r="E12" s="29"/>
      <c r="F12" s="29"/>
      <c r="G12" s="29"/>
      <c r="H12" s="29"/>
      <c r="I12" s="29"/>
      <c r="J12" s="29"/>
      <c r="K12" s="30"/>
      <c r="L12" s="31"/>
      <c r="M12" s="31"/>
      <c r="N12" s="69"/>
      <c r="O12" s="73"/>
      <c r="P12" s="12" t="str">
        <f>IF( O12=0," ", IF(100-((L12/O12)*100)&gt;20,"viac ako 20%",0))</f>
        <v xml:space="preserve"> </v>
      </c>
    </row>
    <row r="13" spans="1:16" x14ac:dyDescent="0.25">
      <c r="A13" s="32" t="s">
        <v>72</v>
      </c>
      <c r="B13" s="33" t="s">
        <v>75</v>
      </c>
      <c r="C13" s="103" t="s">
        <v>78</v>
      </c>
      <c r="D13" s="104"/>
      <c r="E13" s="34">
        <v>234.35</v>
      </c>
      <c r="F13" s="34">
        <v>0</v>
      </c>
      <c r="G13" s="34">
        <v>234</v>
      </c>
      <c r="H13" s="35" t="s">
        <v>77</v>
      </c>
      <c r="I13" s="33">
        <v>70</v>
      </c>
      <c r="J13" s="33">
        <v>0.32</v>
      </c>
      <c r="K13" s="66" t="s">
        <v>76</v>
      </c>
      <c r="L13" s="36">
        <v>5981.04</v>
      </c>
      <c r="M13" s="37" t="s">
        <v>61</v>
      </c>
      <c r="N13" s="70"/>
      <c r="O13" s="36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76" t="s">
        <v>72</v>
      </c>
      <c r="B14" s="38" t="s">
        <v>73</v>
      </c>
      <c r="C14" s="103" t="s">
        <v>78</v>
      </c>
      <c r="D14" s="117"/>
      <c r="E14" s="39">
        <v>94.86</v>
      </c>
      <c r="F14" s="39">
        <v>175.7</v>
      </c>
      <c r="G14" s="39">
        <v>271</v>
      </c>
      <c r="H14" s="40" t="s">
        <v>12</v>
      </c>
      <c r="I14" s="38">
        <v>50</v>
      </c>
      <c r="J14" s="38">
        <v>2.81</v>
      </c>
      <c r="K14" s="68" t="s">
        <v>74</v>
      </c>
      <c r="L14" s="36">
        <v>5455.23</v>
      </c>
      <c r="M14" s="37" t="s">
        <v>61</v>
      </c>
      <c r="N14" s="71"/>
      <c r="O14" s="36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2" t="s">
        <v>79</v>
      </c>
      <c r="B15" s="33" t="s">
        <v>80</v>
      </c>
      <c r="C15" s="103" t="s">
        <v>78</v>
      </c>
      <c r="D15" s="104"/>
      <c r="E15" s="34">
        <v>40</v>
      </c>
      <c r="F15" s="34">
        <v>0</v>
      </c>
      <c r="G15" s="34">
        <v>40</v>
      </c>
      <c r="H15" s="35" t="s">
        <v>37</v>
      </c>
      <c r="I15" s="33">
        <v>85</v>
      </c>
      <c r="J15" s="33">
        <v>1.38</v>
      </c>
      <c r="K15" s="66" t="s">
        <v>83</v>
      </c>
      <c r="L15" s="36">
        <v>956</v>
      </c>
      <c r="M15" s="41" t="s">
        <v>61</v>
      </c>
      <c r="N15" s="70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 t="s">
        <v>79</v>
      </c>
      <c r="B16" s="33" t="s">
        <v>81</v>
      </c>
      <c r="C16" s="103" t="s">
        <v>78</v>
      </c>
      <c r="D16" s="104"/>
      <c r="E16" s="34">
        <v>80</v>
      </c>
      <c r="F16" s="34">
        <v>0</v>
      </c>
      <c r="G16" s="34">
        <v>80</v>
      </c>
      <c r="H16" s="35" t="s">
        <v>37</v>
      </c>
      <c r="I16" s="33">
        <v>80</v>
      </c>
      <c r="J16" s="33">
        <v>1.35</v>
      </c>
      <c r="K16" s="66" t="s">
        <v>84</v>
      </c>
      <c r="L16" s="36">
        <v>2014.4</v>
      </c>
      <c r="M16" s="41" t="s">
        <v>61</v>
      </c>
      <c r="N16" s="70"/>
      <c r="O16" s="36">
        <f t="shared" si="1"/>
        <v>0</v>
      </c>
      <c r="P16" s="12" t="str">
        <f t="shared" si="2"/>
        <v xml:space="preserve"> </v>
      </c>
    </row>
    <row r="17" spans="1:16" ht="24.75" thickBot="1" x14ac:dyDescent="0.3">
      <c r="A17" s="42" t="s">
        <v>79</v>
      </c>
      <c r="B17" s="43" t="s">
        <v>82</v>
      </c>
      <c r="C17" s="101" t="s">
        <v>78</v>
      </c>
      <c r="D17" s="102"/>
      <c r="E17" s="44">
        <v>80</v>
      </c>
      <c r="F17" s="44">
        <v>0</v>
      </c>
      <c r="G17" s="44">
        <v>80</v>
      </c>
      <c r="H17" s="45" t="s">
        <v>37</v>
      </c>
      <c r="I17" s="43">
        <v>60</v>
      </c>
      <c r="J17" s="43">
        <v>0.77</v>
      </c>
      <c r="K17" s="67" t="s">
        <v>85</v>
      </c>
      <c r="L17" s="56">
        <v>1993.6</v>
      </c>
      <c r="M17" s="56" t="s">
        <v>61</v>
      </c>
      <c r="N17" s="72"/>
      <c r="O17" s="56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6"/>
      <c r="B18" s="47"/>
      <c r="C18" s="48"/>
      <c r="D18" s="49"/>
      <c r="E18" s="50"/>
      <c r="F18" s="50"/>
      <c r="G18" s="50"/>
      <c r="H18" s="51"/>
      <c r="I18" s="47"/>
      <c r="J18" s="47"/>
      <c r="K18" s="48"/>
      <c r="L18" s="52"/>
      <c r="M18" s="53"/>
      <c r="N18" s="57"/>
      <c r="O18" s="58"/>
      <c r="P18" s="12"/>
    </row>
    <row r="19" spans="1:16" ht="15.75" thickBot="1" x14ac:dyDescent="0.3">
      <c r="A19" s="75"/>
      <c r="B19" s="54"/>
      <c r="C19" s="54"/>
      <c r="D19" s="54"/>
      <c r="E19" s="54"/>
      <c r="F19" s="54"/>
      <c r="G19" s="54"/>
      <c r="H19" s="54"/>
      <c r="I19" s="54"/>
      <c r="J19" s="96" t="s">
        <v>13</v>
      </c>
      <c r="K19" s="96"/>
      <c r="L19" s="58">
        <f>SUM(L13:L17)</f>
        <v>16400.27</v>
      </c>
      <c r="M19" s="55"/>
      <c r="N19" s="59" t="s">
        <v>14</v>
      </c>
      <c r="O19" s="52">
        <f>SUM(O13:O17)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7" t="s">
        <v>15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52">
        <f>O21-O19</f>
        <v>0</v>
      </c>
    </row>
    <row r="21" spans="1:16" ht="15.75" thickBot="1" x14ac:dyDescent="0.3">
      <c r="A21" s="97" t="s">
        <v>16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  <c r="O21" s="52">
        <f>IF("nie"=MID(I29,1,3),O19,(O19*1.2))</f>
        <v>0</v>
      </c>
    </row>
    <row r="22" spans="1:16" x14ac:dyDescent="0.25">
      <c r="A22" s="85" t="s">
        <v>17</v>
      </c>
      <c r="B22" s="85"/>
      <c r="C22" s="8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6" x14ac:dyDescent="0.25">
      <c r="A23" s="100" t="s">
        <v>65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16" ht="25.5" customHeight="1" x14ac:dyDescent="0.25">
      <c r="A24" s="61" t="s">
        <v>57</v>
      </c>
      <c r="B24" s="61"/>
      <c r="C24" s="61"/>
      <c r="D24" s="61"/>
      <c r="E24" s="61"/>
      <c r="F24" s="61"/>
      <c r="G24" s="62" t="s">
        <v>55</v>
      </c>
      <c r="H24" s="61"/>
      <c r="I24" s="61"/>
      <c r="J24" s="63"/>
      <c r="K24" s="63"/>
      <c r="L24" s="63"/>
      <c r="M24" s="63"/>
      <c r="N24" s="63"/>
      <c r="O24" s="63"/>
    </row>
    <row r="25" spans="1:16" ht="15" customHeight="1" x14ac:dyDescent="0.25">
      <c r="A25" s="87" t="s">
        <v>67</v>
      </c>
      <c r="B25" s="88"/>
      <c r="C25" s="88"/>
      <c r="D25" s="88"/>
      <c r="E25" s="89"/>
      <c r="F25" s="86" t="s">
        <v>56</v>
      </c>
      <c r="G25" s="64" t="s">
        <v>18</v>
      </c>
      <c r="H25" s="79"/>
      <c r="I25" s="80"/>
      <c r="J25" s="80"/>
      <c r="K25" s="80"/>
      <c r="L25" s="80"/>
      <c r="M25" s="80"/>
      <c r="N25" s="80"/>
      <c r="O25" s="81"/>
    </row>
    <row r="26" spans="1:16" x14ac:dyDescent="0.25">
      <c r="A26" s="90"/>
      <c r="B26" s="91"/>
      <c r="C26" s="91"/>
      <c r="D26" s="91"/>
      <c r="E26" s="92"/>
      <c r="F26" s="86"/>
      <c r="G26" s="64" t="s">
        <v>19</v>
      </c>
      <c r="H26" s="79"/>
      <c r="I26" s="80"/>
      <c r="J26" s="80"/>
      <c r="K26" s="80"/>
      <c r="L26" s="80"/>
      <c r="M26" s="80"/>
      <c r="N26" s="80"/>
      <c r="O26" s="81"/>
    </row>
    <row r="27" spans="1:16" ht="18" customHeight="1" x14ac:dyDescent="0.25">
      <c r="A27" s="90"/>
      <c r="B27" s="91"/>
      <c r="C27" s="91"/>
      <c r="D27" s="91"/>
      <c r="E27" s="92"/>
      <c r="F27" s="86"/>
      <c r="G27" s="64" t="s">
        <v>20</v>
      </c>
      <c r="H27" s="79"/>
      <c r="I27" s="80"/>
      <c r="J27" s="80"/>
      <c r="K27" s="80"/>
      <c r="L27" s="80"/>
      <c r="M27" s="80"/>
      <c r="N27" s="80"/>
      <c r="O27" s="81"/>
    </row>
    <row r="28" spans="1:16" x14ac:dyDescent="0.25">
      <c r="A28" s="90"/>
      <c r="B28" s="91"/>
      <c r="C28" s="91"/>
      <c r="D28" s="91"/>
      <c r="E28" s="92"/>
      <c r="F28" s="86"/>
      <c r="G28" s="64" t="s">
        <v>21</v>
      </c>
      <c r="H28" s="79"/>
      <c r="I28" s="80"/>
      <c r="J28" s="80"/>
      <c r="K28" s="80"/>
      <c r="L28" s="80"/>
      <c r="M28" s="80"/>
      <c r="N28" s="80"/>
      <c r="O28" s="81"/>
    </row>
    <row r="29" spans="1:16" x14ac:dyDescent="0.25">
      <c r="A29" s="90"/>
      <c r="B29" s="91"/>
      <c r="C29" s="91"/>
      <c r="D29" s="91"/>
      <c r="E29" s="92"/>
      <c r="F29" s="86"/>
      <c r="G29" s="64" t="s">
        <v>22</v>
      </c>
      <c r="H29" s="79"/>
      <c r="I29" s="80"/>
      <c r="J29" s="80"/>
      <c r="K29" s="80"/>
      <c r="L29" s="80"/>
      <c r="M29" s="80"/>
      <c r="N29" s="80"/>
      <c r="O29" s="81"/>
    </row>
    <row r="30" spans="1:16" x14ac:dyDescent="0.25">
      <c r="A30" s="90"/>
      <c r="B30" s="91"/>
      <c r="C30" s="91"/>
      <c r="D30" s="91"/>
      <c r="E30" s="92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90"/>
      <c r="B31" s="91"/>
      <c r="C31" s="91"/>
      <c r="D31" s="91"/>
      <c r="E31" s="92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93"/>
      <c r="B32" s="94"/>
      <c r="C32" s="94"/>
      <c r="D32" s="94"/>
      <c r="E32" s="95"/>
      <c r="F32" s="63"/>
      <c r="G32" s="24"/>
      <c r="H32" s="18"/>
      <c r="I32" s="24"/>
      <c r="J32" s="24" t="s">
        <v>23</v>
      </c>
      <c r="K32" s="24"/>
      <c r="L32" s="82"/>
      <c r="M32" s="83"/>
      <c r="N32" s="84"/>
      <c r="O32" s="24"/>
    </row>
    <row r="33" spans="1:15" x14ac:dyDescent="0.25">
      <c r="A33" s="63"/>
      <c r="B33" s="63"/>
      <c r="C33" s="63"/>
      <c r="D33" s="63"/>
      <c r="E33" s="63"/>
      <c r="F33" s="63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65" t="s">
        <v>62</v>
      </c>
      <c r="B19" s="142" t="s">
        <v>63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Jan.Sarik</cp:lastModifiedBy>
  <cp:lastPrinted>2020-12-16T07:24:06Z</cp:lastPrinted>
  <dcterms:created xsi:type="dcterms:W3CDTF">2012-08-13T12:29:09Z</dcterms:created>
  <dcterms:modified xsi:type="dcterms:W3CDTF">2021-11-03T08:23:31Z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