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ťažbová činnosť\VO ŤČ DNS 2021 2024\Zákazky v DNS\Výzva č. 7 LS Slanec\SP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ponuka'!$A$1:$O$70</definedName>
  </definedNames>
  <calcPr calcId="152511"/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12" i="1"/>
  <c r="O55" i="1" l="1"/>
  <c r="P55" i="1" s="1"/>
  <c r="O57" i="1" l="1"/>
  <c r="G54" i="1"/>
  <c r="F54" i="1"/>
  <c r="E54" i="1"/>
  <c r="L55" i="1"/>
  <c r="O56" i="1" l="1"/>
</calcChain>
</file>

<file path=xl/sharedStrings.xml><?xml version="1.0" encoding="utf-8"?>
<sst xmlns="http://schemas.openxmlformats.org/spreadsheetml/2006/main" count="327" uniqueCount="134">
  <si>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</si>
  <si>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</si>
  <si>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</si>
  <si>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</si>
  <si>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</si>
  <si>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</si>
  <si>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</si>
  <si>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</si>
  <si>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</si>
  <si>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</si>
  <si>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</si>
  <si>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</si>
  <si>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</si>
  <si>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</si>
  <si>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</si>
  <si>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</si>
  <si>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</si>
  <si>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</si>
  <si>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</si>
  <si>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</si>
  <si>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</si>
  <si>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</si>
  <si>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</si>
  <si>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</si>
  <si>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</si>
  <si>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</si>
  <si>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</si>
  <si>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</si>
  <si>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</si>
  <si>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</si>
  <si>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</si>
  <si>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</si>
  <si>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</si>
  <si>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</si>
  <si>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</si>
  <si>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</si>
  <si>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</si>
  <si>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</si>
  <si>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</si>
  <si>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</si>
  <si>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</si>
  <si>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</si>
  <si>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</si>
  <si>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</si>
  <si>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</si>
  <si>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</si>
  <si>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</si>
  <si>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</si>
  <si>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</si>
  <si>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</si>
  <si>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</si>
  <si>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</si>
  <si>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</si>
  <si>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</si>
  <si>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</si>
  <si>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</si>
  <si>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</si>
  <si>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</si>
  <si>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</si>
  <si>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</si>
  <si>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</si>
  <si>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</si>
  <si>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</si>
  <si>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</si>
  <si>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</si>
  <si>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</si>
  <si>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</si>
  <si>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</si>
  <si>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</si>
  <si>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</si>
  <si>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</si>
  <si>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1,2,4d,4a,6,7 - SKM</t>
  </si>
  <si>
    <t>1,2,4a,6,7 - SKM</t>
  </si>
  <si>
    <t>1,2,4a,6,7 - SORTIM</t>
  </si>
  <si>
    <t>KAROLKA</t>
  </si>
  <si>
    <t>0/500</t>
  </si>
  <si>
    <t>0/400</t>
  </si>
  <si>
    <t>0/300</t>
  </si>
  <si>
    <t>MOHOV</t>
  </si>
  <si>
    <t>577A00</t>
  </si>
  <si>
    <t>HRADOVA</t>
  </si>
  <si>
    <t>HRADOVÁ</t>
  </si>
  <si>
    <t>0/1700</t>
  </si>
  <si>
    <t>0/1100</t>
  </si>
  <si>
    <t>428 11</t>
  </si>
  <si>
    <t>431A00</t>
  </si>
  <si>
    <t>437 10</t>
  </si>
  <si>
    <t>448 10</t>
  </si>
  <si>
    <t>450 00</t>
  </si>
  <si>
    <t>484B00</t>
  </si>
  <si>
    <t>0/100</t>
  </si>
  <si>
    <t>501 00</t>
  </si>
  <si>
    <t>503 00</t>
  </si>
  <si>
    <t>MR</t>
  </si>
  <si>
    <t>506 00</t>
  </si>
  <si>
    <t>0/800</t>
  </si>
  <si>
    <t>557 00</t>
  </si>
  <si>
    <t>560 00</t>
  </si>
  <si>
    <t>0/1400</t>
  </si>
  <si>
    <t>562 10</t>
  </si>
  <si>
    <t>574 00</t>
  </si>
  <si>
    <t>576  00</t>
  </si>
  <si>
    <t>576 00</t>
  </si>
  <si>
    <t>0/1300</t>
  </si>
  <si>
    <t>578 00</t>
  </si>
  <si>
    <t>0/200</t>
  </si>
  <si>
    <t>607B00</t>
  </si>
  <si>
    <t>100/300</t>
  </si>
  <si>
    <t>608 00</t>
  </si>
  <si>
    <t>635B00</t>
  </si>
  <si>
    <t>637B00</t>
  </si>
  <si>
    <t>681 11</t>
  </si>
  <si>
    <t>684 00</t>
  </si>
  <si>
    <t>685 00</t>
  </si>
  <si>
    <t>100/1100</t>
  </si>
  <si>
    <t>687 00</t>
  </si>
  <si>
    <t>689 00</t>
  </si>
  <si>
    <t>690 00</t>
  </si>
  <si>
    <t>100/700</t>
  </si>
  <si>
    <t>100/500</t>
  </si>
  <si>
    <t>100/200</t>
  </si>
  <si>
    <t>602 10</t>
  </si>
  <si>
    <t>0/1200</t>
  </si>
  <si>
    <t>652 00</t>
  </si>
  <si>
    <t>661 11</t>
  </si>
  <si>
    <t>0/700</t>
  </si>
  <si>
    <t>662 00</t>
  </si>
  <si>
    <t>0/900</t>
  </si>
  <si>
    <t>691B00</t>
  </si>
  <si>
    <t>700B00</t>
  </si>
  <si>
    <t>704 00</t>
  </si>
  <si>
    <t>716 10</t>
  </si>
  <si>
    <t>Lesy SR š.p. OZ Sobrance</t>
  </si>
  <si>
    <t>Lesnícke služby v ťažbovom procese na OZ Sobrance, VC Slanec II - výzva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</si>
</sst>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28" xfId="0" applyFont="1" applyFill="1" applyBorder="1" applyProtection="1"/>
    <xf numFmtId="0" fontId="0" fillId="3" borderId="27" xfId="0" applyFill="1" applyBorder="1" applyProtection="1"/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7" xfId="0" applyNumberFormat="1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10" fillId="3" borderId="38" xfId="0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/>
    </xf>
    <xf numFmtId="4" fontId="6" fillId="3" borderId="40" xfId="0" applyNumberFormat="1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2" fontId="10" fillId="3" borderId="1" xfId="0" applyNumberFormat="1" applyFont="1" applyFill="1" applyBorder="1" applyAlignment="1" applyProtection="1">
      <alignment horizontal="center" vertical="center"/>
    </xf>
    <xf numFmtId="4" fontId="10" fillId="3" borderId="39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2" fontId="6" fillId="3" borderId="10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22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2" fontId="6" fillId="3" borderId="8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32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33" xfId="0" applyFill="1" applyBorder="1" applyAlignment="1" applyProtection="1">
      <alignment horizontal="center" vertical="top" wrapText="1"/>
    </xf>
    <xf numFmtId="0" fontId="0" fillId="3" borderId="34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35" xfId="0" applyFill="1" applyBorder="1" applyAlignment="1" applyProtection="1">
      <alignment horizontal="center" vertical="top" wrapText="1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6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zoomScaleNormal="100" zoomScaleSheetLayoutView="100" workbookViewId="0">
      <selection activeCell="N12" sqref="N1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5" t="s">
        <v>69</v>
      </c>
      <c r="N1" s="64"/>
      <c r="O1" s="14"/>
    </row>
    <row r="2" spans="1:16" ht="11.25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5" t="s">
        <v>70</v>
      </c>
      <c r="N2" s="64"/>
      <c r="O2" s="14"/>
    </row>
    <row r="3" spans="1:16" ht="18" x14ac:dyDescent="0.25">
      <c r="A3" s="16" t="s">
        <v>0</v>
      </c>
      <c r="B3" s="59"/>
      <c r="C3" s="124" t="s">
        <v>133</v>
      </c>
      <c r="D3" s="125"/>
      <c r="E3" s="125"/>
      <c r="F3" s="125"/>
      <c r="G3" s="125"/>
      <c r="H3" s="125"/>
      <c r="I3" s="125"/>
      <c r="J3" s="125"/>
      <c r="K3" s="125"/>
      <c r="L3" s="59"/>
      <c r="M3" s="64"/>
      <c r="N3" s="13"/>
      <c r="O3" s="14"/>
    </row>
    <row r="4" spans="1:16" ht="10.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13"/>
      <c r="O4" s="14"/>
    </row>
    <row r="5" spans="1:16" x14ac:dyDescent="0.25">
      <c r="A5" s="17"/>
      <c r="B5" s="17"/>
      <c r="C5" s="17"/>
      <c r="D5" s="17"/>
      <c r="E5" s="119"/>
      <c r="F5" s="119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20" t="s">
        <v>132</v>
      </c>
      <c r="C6" s="120"/>
      <c r="D6" s="120"/>
      <c r="E6" s="120"/>
      <c r="F6" s="120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60"/>
      <c r="B7" s="121"/>
      <c r="C7" s="121"/>
      <c r="D7" s="121"/>
      <c r="E7" s="121"/>
      <c r="F7" s="121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7" t="s">
        <v>66</v>
      </c>
      <c r="B8" s="118"/>
      <c r="C8" s="65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22" t="s">
        <v>2</v>
      </c>
      <c r="C9" s="92" t="s">
        <v>53</v>
      </c>
      <c r="D9" s="93"/>
      <c r="E9" s="94" t="s">
        <v>3</v>
      </c>
      <c r="F9" s="95"/>
      <c r="G9" s="96"/>
      <c r="H9" s="86" t="s">
        <v>4</v>
      </c>
      <c r="I9" s="75" t="s">
        <v>5</v>
      </c>
      <c r="J9" s="89" t="s">
        <v>6</v>
      </c>
      <c r="K9" s="115" t="s">
        <v>7</v>
      </c>
      <c r="L9" s="75" t="s">
        <v>54</v>
      </c>
      <c r="M9" s="75" t="s">
        <v>60</v>
      </c>
      <c r="N9" s="78" t="s">
        <v>58</v>
      </c>
      <c r="O9" s="80" t="s">
        <v>59</v>
      </c>
    </row>
    <row r="10" spans="1:16" ht="21.75" customHeight="1" x14ac:dyDescent="0.25">
      <c r="A10" s="21"/>
      <c r="B10" s="123"/>
      <c r="C10" s="82" t="s">
        <v>68</v>
      </c>
      <c r="D10" s="83"/>
      <c r="E10" s="82" t="s">
        <v>9</v>
      </c>
      <c r="F10" s="76" t="s">
        <v>10</v>
      </c>
      <c r="G10" s="75" t="s">
        <v>11</v>
      </c>
      <c r="H10" s="87"/>
      <c r="I10" s="76"/>
      <c r="J10" s="90"/>
      <c r="K10" s="116"/>
      <c r="L10" s="76"/>
      <c r="M10" s="76"/>
      <c r="N10" s="79"/>
      <c r="O10" s="81"/>
    </row>
    <row r="11" spans="1:16" ht="50.25" customHeight="1" thickBot="1" x14ac:dyDescent="0.3">
      <c r="A11" s="22"/>
      <c r="B11" s="123"/>
      <c r="C11" s="82"/>
      <c r="D11" s="83"/>
      <c r="E11" s="82"/>
      <c r="F11" s="76"/>
      <c r="G11" s="76"/>
      <c r="H11" s="88"/>
      <c r="I11" s="76"/>
      <c r="J11" s="91"/>
      <c r="K11" s="116"/>
      <c r="L11" s="77"/>
      <c r="M11" s="77"/>
      <c r="N11" s="79"/>
      <c r="O11" s="81"/>
    </row>
    <row r="12" spans="1:16" ht="15" customHeight="1" x14ac:dyDescent="0.25">
      <c r="A12" s="44" t="s">
        <v>80</v>
      </c>
      <c r="B12" s="45" t="s">
        <v>84</v>
      </c>
      <c r="C12" s="84" t="s">
        <v>72</v>
      </c>
      <c r="D12" s="85"/>
      <c r="E12" s="46"/>
      <c r="F12" s="46">
        <v>27.22</v>
      </c>
      <c r="G12" s="46">
        <v>27.22</v>
      </c>
      <c r="H12" s="46" t="s">
        <v>37</v>
      </c>
      <c r="I12" s="46">
        <v>20</v>
      </c>
      <c r="J12" s="46">
        <v>1.51</v>
      </c>
      <c r="K12" s="63" t="s">
        <v>77</v>
      </c>
      <c r="L12" s="33">
        <v>244.98</v>
      </c>
      <c r="M12" s="38" t="s">
        <v>61</v>
      </c>
      <c r="N12" s="66"/>
      <c r="O12" s="57">
        <f>G12*N12</f>
        <v>0</v>
      </c>
      <c r="P12" s="12"/>
    </row>
    <row r="13" spans="1:16" ht="15" customHeight="1" x14ac:dyDescent="0.25">
      <c r="A13" s="47" t="s">
        <v>81</v>
      </c>
      <c r="B13" s="48" t="s">
        <v>84</v>
      </c>
      <c r="C13" s="68" t="s">
        <v>73</v>
      </c>
      <c r="D13" s="69"/>
      <c r="E13" s="49"/>
      <c r="F13" s="49">
        <v>3.02</v>
      </c>
      <c r="G13" s="49">
        <v>3.02</v>
      </c>
      <c r="H13" s="49" t="s">
        <v>37</v>
      </c>
      <c r="I13" s="49">
        <v>20</v>
      </c>
      <c r="J13" s="49">
        <v>1.51</v>
      </c>
      <c r="K13" s="58" t="s">
        <v>77</v>
      </c>
      <c r="L13" s="39">
        <v>33.08</v>
      </c>
      <c r="M13" s="36" t="s">
        <v>61</v>
      </c>
      <c r="N13" s="67"/>
      <c r="O13" s="55">
        <f t="shared" ref="O13:O53" si="0">G13*N13</f>
        <v>0</v>
      </c>
      <c r="P13" s="12"/>
    </row>
    <row r="14" spans="1:16" ht="15" customHeight="1" x14ac:dyDescent="0.25">
      <c r="A14" s="47" t="s">
        <v>81</v>
      </c>
      <c r="B14" s="48" t="s">
        <v>85</v>
      </c>
      <c r="C14" s="68" t="s">
        <v>72</v>
      </c>
      <c r="D14" s="69"/>
      <c r="E14" s="49"/>
      <c r="F14" s="49">
        <v>20.75</v>
      </c>
      <c r="G14" s="49">
        <v>20.75</v>
      </c>
      <c r="H14" s="49" t="s">
        <v>37</v>
      </c>
      <c r="I14" s="49">
        <v>5</v>
      </c>
      <c r="J14" s="49">
        <v>2.1</v>
      </c>
      <c r="K14" s="58" t="s">
        <v>77</v>
      </c>
      <c r="L14" s="39">
        <v>162.88999999999999</v>
      </c>
      <c r="M14" s="36" t="s">
        <v>61</v>
      </c>
      <c r="N14" s="67"/>
      <c r="O14" s="55">
        <f t="shared" si="0"/>
        <v>0</v>
      </c>
      <c r="P14" s="12"/>
    </row>
    <row r="15" spans="1:16" ht="15" customHeight="1" x14ac:dyDescent="0.25">
      <c r="A15" s="47" t="s">
        <v>81</v>
      </c>
      <c r="B15" s="48" t="s">
        <v>85</v>
      </c>
      <c r="C15" s="68" t="s">
        <v>73</v>
      </c>
      <c r="D15" s="69"/>
      <c r="E15" s="49"/>
      <c r="F15" s="49">
        <v>2.31</v>
      </c>
      <c r="G15" s="49">
        <v>2.31</v>
      </c>
      <c r="H15" s="49" t="s">
        <v>37</v>
      </c>
      <c r="I15" s="49">
        <v>5</v>
      </c>
      <c r="J15" s="49">
        <v>2.1</v>
      </c>
      <c r="K15" s="58" t="s">
        <v>77</v>
      </c>
      <c r="L15" s="39">
        <v>22.66</v>
      </c>
      <c r="M15" s="36" t="s">
        <v>61</v>
      </c>
      <c r="N15" s="67"/>
      <c r="O15" s="55">
        <f t="shared" si="0"/>
        <v>0</v>
      </c>
      <c r="P15" s="12"/>
    </row>
    <row r="16" spans="1:16" ht="15" customHeight="1" x14ac:dyDescent="0.25">
      <c r="A16" s="47" t="s">
        <v>81</v>
      </c>
      <c r="B16" s="48" t="s">
        <v>86</v>
      </c>
      <c r="C16" s="68" t="s">
        <v>72</v>
      </c>
      <c r="D16" s="69"/>
      <c r="E16" s="49"/>
      <c r="F16" s="49">
        <v>19.07</v>
      </c>
      <c r="G16" s="49">
        <v>19.07</v>
      </c>
      <c r="H16" s="49" t="s">
        <v>37</v>
      </c>
      <c r="I16" s="49">
        <v>20</v>
      </c>
      <c r="J16" s="49">
        <v>1.27</v>
      </c>
      <c r="K16" s="58" t="s">
        <v>77</v>
      </c>
      <c r="L16" s="39">
        <v>193.41</v>
      </c>
      <c r="M16" s="36" t="s">
        <v>61</v>
      </c>
      <c r="N16" s="67"/>
      <c r="O16" s="55">
        <f t="shared" si="0"/>
        <v>0</v>
      </c>
      <c r="P16" s="12"/>
    </row>
    <row r="17" spans="1:16" ht="15" customHeight="1" x14ac:dyDescent="0.25">
      <c r="A17" s="47" t="s">
        <v>81</v>
      </c>
      <c r="B17" s="48" t="s">
        <v>87</v>
      </c>
      <c r="C17" s="68" t="s">
        <v>72</v>
      </c>
      <c r="D17" s="69"/>
      <c r="E17" s="49"/>
      <c r="F17" s="49">
        <v>15.87</v>
      </c>
      <c r="G17" s="49">
        <v>15.87</v>
      </c>
      <c r="H17" s="49" t="s">
        <v>37</v>
      </c>
      <c r="I17" s="49">
        <v>25</v>
      </c>
      <c r="J17" s="49">
        <v>1.1299999999999999</v>
      </c>
      <c r="K17" s="58" t="s">
        <v>75</v>
      </c>
      <c r="L17" s="39">
        <v>178.15</v>
      </c>
      <c r="M17" s="36" t="s">
        <v>61</v>
      </c>
      <c r="N17" s="67"/>
      <c r="O17" s="55">
        <f t="shared" si="0"/>
        <v>0</v>
      </c>
      <c r="P17" s="12"/>
    </row>
    <row r="18" spans="1:16" ht="15" customHeight="1" x14ac:dyDescent="0.25">
      <c r="A18" s="50" t="s">
        <v>81</v>
      </c>
      <c r="B18" s="49" t="s">
        <v>88</v>
      </c>
      <c r="C18" s="68" t="s">
        <v>72</v>
      </c>
      <c r="D18" s="69"/>
      <c r="E18" s="51"/>
      <c r="F18" s="51">
        <v>12.93</v>
      </c>
      <c r="G18" s="51">
        <v>12.93</v>
      </c>
      <c r="H18" s="49" t="s">
        <v>37</v>
      </c>
      <c r="I18" s="49">
        <v>5</v>
      </c>
      <c r="J18" s="49">
        <v>1.08</v>
      </c>
      <c r="K18" s="58" t="s">
        <v>82</v>
      </c>
      <c r="L18" s="23">
        <v>163.44</v>
      </c>
      <c r="M18" s="36" t="s">
        <v>61</v>
      </c>
      <c r="N18" s="67"/>
      <c r="O18" s="55">
        <f t="shared" si="0"/>
        <v>0</v>
      </c>
      <c r="P18" s="12"/>
    </row>
    <row r="19" spans="1:16" ht="15" customHeight="1" x14ac:dyDescent="0.25">
      <c r="A19" s="50" t="s">
        <v>81</v>
      </c>
      <c r="B19" s="49" t="s">
        <v>89</v>
      </c>
      <c r="C19" s="68" t="s">
        <v>72</v>
      </c>
      <c r="D19" s="69"/>
      <c r="E19" s="51">
        <v>0.25</v>
      </c>
      <c r="F19" s="51">
        <v>3.78</v>
      </c>
      <c r="G19" s="51">
        <v>4.03</v>
      </c>
      <c r="H19" s="49" t="s">
        <v>37</v>
      </c>
      <c r="I19" s="49">
        <v>40</v>
      </c>
      <c r="J19" s="49">
        <v>0.81</v>
      </c>
      <c r="K19" s="58" t="s">
        <v>90</v>
      </c>
      <c r="L19" s="23">
        <v>45.76</v>
      </c>
      <c r="M19" s="36" t="s">
        <v>61</v>
      </c>
      <c r="N19" s="67"/>
      <c r="O19" s="55">
        <f t="shared" si="0"/>
        <v>0</v>
      </c>
      <c r="P19" s="12"/>
    </row>
    <row r="20" spans="1:16" ht="15" customHeight="1" x14ac:dyDescent="0.25">
      <c r="A20" s="50" t="s">
        <v>78</v>
      </c>
      <c r="B20" s="49" t="s">
        <v>91</v>
      </c>
      <c r="C20" s="68" t="s">
        <v>72</v>
      </c>
      <c r="D20" s="69"/>
      <c r="E20" s="51"/>
      <c r="F20" s="51">
        <v>26.53</v>
      </c>
      <c r="G20" s="51">
        <v>26.53</v>
      </c>
      <c r="H20" s="49" t="s">
        <v>93</v>
      </c>
      <c r="I20" s="49">
        <v>5</v>
      </c>
      <c r="J20" s="49">
        <v>0.8</v>
      </c>
      <c r="K20" s="58" t="s">
        <v>77</v>
      </c>
      <c r="L20" s="23">
        <v>285.2</v>
      </c>
      <c r="M20" s="36" t="s">
        <v>61</v>
      </c>
      <c r="N20" s="67"/>
      <c r="O20" s="55">
        <f t="shared" si="0"/>
        <v>0</v>
      </c>
    </row>
    <row r="21" spans="1:16" ht="15" customHeight="1" x14ac:dyDescent="0.25">
      <c r="A21" s="50" t="s">
        <v>78</v>
      </c>
      <c r="B21" s="49" t="s">
        <v>92</v>
      </c>
      <c r="C21" s="68" t="s">
        <v>72</v>
      </c>
      <c r="D21" s="69"/>
      <c r="E21" s="51"/>
      <c r="F21" s="51">
        <v>20.43</v>
      </c>
      <c r="G21" s="51">
        <v>20.43</v>
      </c>
      <c r="H21" s="49" t="s">
        <v>93</v>
      </c>
      <c r="I21" s="49">
        <v>40</v>
      </c>
      <c r="J21" s="49">
        <v>0.82</v>
      </c>
      <c r="K21" s="58" t="s">
        <v>77</v>
      </c>
      <c r="L21" s="23">
        <v>193.24</v>
      </c>
      <c r="M21" s="36" t="s">
        <v>61</v>
      </c>
      <c r="N21" s="67"/>
      <c r="O21" s="55">
        <f t="shared" si="0"/>
        <v>0</v>
      </c>
    </row>
    <row r="22" spans="1:16" ht="15" customHeight="1" x14ac:dyDescent="0.25">
      <c r="A22" s="50" t="s">
        <v>78</v>
      </c>
      <c r="B22" s="49" t="s">
        <v>94</v>
      </c>
      <c r="C22" s="68" t="s">
        <v>72</v>
      </c>
      <c r="D22" s="69"/>
      <c r="E22" s="51"/>
      <c r="F22" s="51">
        <v>10.99</v>
      </c>
      <c r="G22" s="51">
        <v>10.99</v>
      </c>
      <c r="H22" s="49" t="s">
        <v>37</v>
      </c>
      <c r="I22" s="49">
        <v>20</v>
      </c>
      <c r="J22" s="49">
        <v>0.98</v>
      </c>
      <c r="K22" s="58" t="s">
        <v>95</v>
      </c>
      <c r="L22" s="23">
        <v>135.51</v>
      </c>
      <c r="M22" s="36" t="s">
        <v>61</v>
      </c>
      <c r="N22" s="67"/>
      <c r="O22" s="55">
        <f t="shared" si="0"/>
        <v>0</v>
      </c>
    </row>
    <row r="23" spans="1:16" ht="15" customHeight="1" x14ac:dyDescent="0.25">
      <c r="A23" s="50" t="s">
        <v>78</v>
      </c>
      <c r="B23" s="49" t="s">
        <v>94</v>
      </c>
      <c r="C23" s="68" t="s">
        <v>73</v>
      </c>
      <c r="D23" s="69"/>
      <c r="E23" s="51"/>
      <c r="F23" s="51">
        <v>4.71</v>
      </c>
      <c r="G23" s="51">
        <v>4.71</v>
      </c>
      <c r="H23" s="49" t="s">
        <v>37</v>
      </c>
      <c r="I23" s="49">
        <v>20</v>
      </c>
      <c r="J23" s="49">
        <v>0.98</v>
      </c>
      <c r="K23" s="58" t="s">
        <v>95</v>
      </c>
      <c r="L23" s="23">
        <v>70.87</v>
      </c>
      <c r="M23" s="36" t="s">
        <v>61</v>
      </c>
      <c r="N23" s="67"/>
      <c r="O23" s="55">
        <f t="shared" si="0"/>
        <v>0</v>
      </c>
    </row>
    <row r="24" spans="1:16" ht="15" customHeight="1" x14ac:dyDescent="0.25">
      <c r="A24" s="50" t="s">
        <v>78</v>
      </c>
      <c r="B24" s="49" t="s">
        <v>96</v>
      </c>
      <c r="C24" s="68" t="s">
        <v>72</v>
      </c>
      <c r="D24" s="69"/>
      <c r="E24" s="51"/>
      <c r="F24" s="51">
        <v>26.29</v>
      </c>
      <c r="G24" s="51">
        <v>26.29</v>
      </c>
      <c r="H24" s="49" t="s">
        <v>37</v>
      </c>
      <c r="I24" s="49">
        <v>20</v>
      </c>
      <c r="J24" s="49">
        <v>1.1000000000000001</v>
      </c>
      <c r="K24" s="58" t="s">
        <v>75</v>
      </c>
      <c r="L24" s="23">
        <v>293.92</v>
      </c>
      <c r="M24" s="36" t="s">
        <v>61</v>
      </c>
      <c r="N24" s="67"/>
      <c r="O24" s="55">
        <f t="shared" si="0"/>
        <v>0</v>
      </c>
    </row>
    <row r="25" spans="1:16" ht="15" customHeight="1" x14ac:dyDescent="0.25">
      <c r="A25" s="50" t="s">
        <v>78</v>
      </c>
      <c r="B25" s="49" t="s">
        <v>96</v>
      </c>
      <c r="C25" s="68" t="s">
        <v>73</v>
      </c>
      <c r="D25" s="69"/>
      <c r="E25" s="51"/>
      <c r="F25" s="51">
        <v>26.29</v>
      </c>
      <c r="G25" s="51">
        <v>26.29</v>
      </c>
      <c r="H25" s="49" t="s">
        <v>37</v>
      </c>
      <c r="I25" s="49">
        <v>20</v>
      </c>
      <c r="J25" s="49">
        <v>1.1000000000000001</v>
      </c>
      <c r="K25" s="58" t="s">
        <v>75</v>
      </c>
      <c r="L25" s="23">
        <v>365.21</v>
      </c>
      <c r="M25" s="36" t="s">
        <v>61</v>
      </c>
      <c r="N25" s="67"/>
      <c r="O25" s="55">
        <f t="shared" si="0"/>
        <v>0</v>
      </c>
    </row>
    <row r="26" spans="1:16" ht="15" customHeight="1" x14ac:dyDescent="0.25">
      <c r="A26" s="50" t="s">
        <v>78</v>
      </c>
      <c r="B26" s="49" t="s">
        <v>97</v>
      </c>
      <c r="C26" s="68" t="s">
        <v>72</v>
      </c>
      <c r="D26" s="69"/>
      <c r="E26" s="51"/>
      <c r="F26" s="51">
        <v>18.07</v>
      </c>
      <c r="G26" s="51">
        <v>18.07</v>
      </c>
      <c r="H26" s="49" t="s">
        <v>37</v>
      </c>
      <c r="I26" s="49">
        <v>25</v>
      </c>
      <c r="J26" s="49">
        <v>0.75</v>
      </c>
      <c r="K26" s="58" t="s">
        <v>77</v>
      </c>
      <c r="L26" s="23">
        <v>198.95</v>
      </c>
      <c r="M26" s="36" t="s">
        <v>61</v>
      </c>
      <c r="N26" s="67"/>
      <c r="O26" s="55">
        <f t="shared" si="0"/>
        <v>0</v>
      </c>
    </row>
    <row r="27" spans="1:16" ht="15" customHeight="1" x14ac:dyDescent="0.25">
      <c r="A27" s="50" t="s">
        <v>78</v>
      </c>
      <c r="B27" s="49" t="s">
        <v>97</v>
      </c>
      <c r="C27" s="68" t="s">
        <v>73</v>
      </c>
      <c r="D27" s="69"/>
      <c r="E27" s="51"/>
      <c r="F27" s="51">
        <v>18.07</v>
      </c>
      <c r="G27" s="51">
        <v>18.07</v>
      </c>
      <c r="H27" s="49" t="s">
        <v>37</v>
      </c>
      <c r="I27" s="49">
        <v>25</v>
      </c>
      <c r="J27" s="49">
        <v>0.75</v>
      </c>
      <c r="K27" s="58" t="s">
        <v>77</v>
      </c>
      <c r="L27" s="23">
        <v>249.12</v>
      </c>
      <c r="M27" s="36" t="s">
        <v>61</v>
      </c>
      <c r="N27" s="67"/>
      <c r="O27" s="55">
        <f t="shared" si="0"/>
        <v>0</v>
      </c>
    </row>
    <row r="28" spans="1:16" ht="15" customHeight="1" x14ac:dyDescent="0.25">
      <c r="A28" s="50" t="s">
        <v>78</v>
      </c>
      <c r="B28" s="49" t="s">
        <v>99</v>
      </c>
      <c r="C28" s="68" t="s">
        <v>72</v>
      </c>
      <c r="D28" s="69"/>
      <c r="E28" s="51">
        <v>13.26</v>
      </c>
      <c r="F28" s="51">
        <v>13.82</v>
      </c>
      <c r="G28" s="51">
        <v>27.08</v>
      </c>
      <c r="H28" s="49" t="s">
        <v>37</v>
      </c>
      <c r="I28" s="49">
        <v>25</v>
      </c>
      <c r="J28" s="49">
        <v>1.02</v>
      </c>
      <c r="K28" s="58" t="s">
        <v>98</v>
      </c>
      <c r="L28" s="23">
        <v>307.08999999999997</v>
      </c>
      <c r="M28" s="36" t="s">
        <v>61</v>
      </c>
      <c r="N28" s="67"/>
      <c r="O28" s="55">
        <f t="shared" si="0"/>
        <v>0</v>
      </c>
    </row>
    <row r="29" spans="1:16" ht="15" customHeight="1" x14ac:dyDescent="0.25">
      <c r="A29" s="50" t="s">
        <v>78</v>
      </c>
      <c r="B29" s="49" t="s">
        <v>99</v>
      </c>
      <c r="C29" s="68" t="s">
        <v>73</v>
      </c>
      <c r="D29" s="69"/>
      <c r="E29" s="51"/>
      <c r="F29" s="51">
        <v>11.61</v>
      </c>
      <c r="G29" s="51">
        <v>11.61</v>
      </c>
      <c r="H29" s="49" t="s">
        <v>37</v>
      </c>
      <c r="I29" s="49">
        <v>25</v>
      </c>
      <c r="J29" s="49">
        <v>1.02</v>
      </c>
      <c r="K29" s="58" t="s">
        <v>98</v>
      </c>
      <c r="L29" s="23">
        <v>158.94999999999999</v>
      </c>
      <c r="M29" s="36" t="s">
        <v>61</v>
      </c>
      <c r="N29" s="67"/>
      <c r="O29" s="55">
        <f t="shared" si="0"/>
        <v>0</v>
      </c>
    </row>
    <row r="30" spans="1:16" ht="15" customHeight="1" x14ac:dyDescent="0.25">
      <c r="A30" s="50" t="s">
        <v>78</v>
      </c>
      <c r="B30" s="49" t="s">
        <v>100</v>
      </c>
      <c r="C30" s="68" t="s">
        <v>72</v>
      </c>
      <c r="D30" s="69"/>
      <c r="E30" s="51"/>
      <c r="F30" s="51">
        <v>17.64</v>
      </c>
      <c r="G30" s="51">
        <v>17.64</v>
      </c>
      <c r="H30" s="49" t="s">
        <v>37</v>
      </c>
      <c r="I30" s="49">
        <v>40</v>
      </c>
      <c r="J30" s="49">
        <v>1.04</v>
      </c>
      <c r="K30" s="58" t="s">
        <v>103</v>
      </c>
      <c r="L30" s="23">
        <v>211.15</v>
      </c>
      <c r="M30" s="36" t="s">
        <v>61</v>
      </c>
      <c r="N30" s="67"/>
      <c r="O30" s="55">
        <f t="shared" si="0"/>
        <v>0</v>
      </c>
    </row>
    <row r="31" spans="1:16" ht="15" customHeight="1" x14ac:dyDescent="0.25">
      <c r="A31" s="50" t="s">
        <v>78</v>
      </c>
      <c r="B31" s="49" t="s">
        <v>100</v>
      </c>
      <c r="C31" s="68" t="s">
        <v>73</v>
      </c>
      <c r="D31" s="69"/>
      <c r="E31" s="51"/>
      <c r="F31" s="51">
        <v>17.64</v>
      </c>
      <c r="G31" s="51">
        <v>17.64</v>
      </c>
      <c r="H31" s="49" t="s">
        <v>37</v>
      </c>
      <c r="I31" s="49">
        <v>40</v>
      </c>
      <c r="J31" s="49">
        <v>1.04</v>
      </c>
      <c r="K31" s="58" t="s">
        <v>103</v>
      </c>
      <c r="L31" s="23">
        <v>254.23</v>
      </c>
      <c r="M31" s="36" t="s">
        <v>61</v>
      </c>
      <c r="N31" s="67"/>
      <c r="O31" s="55">
        <f t="shared" si="0"/>
        <v>0</v>
      </c>
    </row>
    <row r="32" spans="1:16" ht="15" customHeight="1" x14ac:dyDescent="0.25">
      <c r="A32" s="50" t="s">
        <v>78</v>
      </c>
      <c r="B32" s="49" t="s">
        <v>101</v>
      </c>
      <c r="C32" s="68" t="s">
        <v>72</v>
      </c>
      <c r="D32" s="69"/>
      <c r="E32" s="51"/>
      <c r="F32" s="51">
        <v>32.69</v>
      </c>
      <c r="G32" s="51">
        <v>32.69</v>
      </c>
      <c r="H32" s="49" t="s">
        <v>37</v>
      </c>
      <c r="I32" s="49">
        <v>40</v>
      </c>
      <c r="J32" s="49">
        <v>1.26</v>
      </c>
      <c r="K32" s="58" t="s">
        <v>83</v>
      </c>
      <c r="L32" s="23">
        <v>348.48</v>
      </c>
      <c r="M32" s="23" t="s">
        <v>61</v>
      </c>
      <c r="N32" s="67"/>
      <c r="O32" s="55">
        <f t="shared" si="0"/>
        <v>0</v>
      </c>
    </row>
    <row r="33" spans="1:15" ht="15" customHeight="1" x14ac:dyDescent="0.25">
      <c r="A33" s="50" t="s">
        <v>78</v>
      </c>
      <c r="B33" s="48" t="s">
        <v>102</v>
      </c>
      <c r="C33" s="68" t="s">
        <v>73</v>
      </c>
      <c r="D33" s="69"/>
      <c r="E33" s="52"/>
      <c r="F33" s="52">
        <v>32.69</v>
      </c>
      <c r="G33" s="52">
        <v>32.69</v>
      </c>
      <c r="H33" s="49" t="s">
        <v>37</v>
      </c>
      <c r="I33" s="49">
        <v>40</v>
      </c>
      <c r="J33" s="49">
        <v>1.26</v>
      </c>
      <c r="K33" s="58" t="s">
        <v>83</v>
      </c>
      <c r="L33" s="55">
        <v>429.27</v>
      </c>
      <c r="M33" s="36" t="s">
        <v>61</v>
      </c>
      <c r="N33" s="67"/>
      <c r="O33" s="55">
        <f t="shared" si="0"/>
        <v>0</v>
      </c>
    </row>
    <row r="34" spans="1:15" ht="15" customHeight="1" x14ac:dyDescent="0.25">
      <c r="A34" s="50" t="s">
        <v>78</v>
      </c>
      <c r="B34" s="49" t="s">
        <v>79</v>
      </c>
      <c r="C34" s="68" t="s">
        <v>72</v>
      </c>
      <c r="D34" s="69"/>
      <c r="E34" s="53"/>
      <c r="F34" s="53">
        <v>9.43</v>
      </c>
      <c r="G34" s="53">
        <v>9.43</v>
      </c>
      <c r="H34" s="49" t="s">
        <v>37</v>
      </c>
      <c r="I34" s="49">
        <v>40</v>
      </c>
      <c r="J34" s="49">
        <v>1.35</v>
      </c>
      <c r="K34" s="58" t="s">
        <v>105</v>
      </c>
      <c r="L34" s="23">
        <v>85.06</v>
      </c>
      <c r="M34" s="36" t="s">
        <v>61</v>
      </c>
      <c r="N34" s="67"/>
      <c r="O34" s="55">
        <f t="shared" si="0"/>
        <v>0</v>
      </c>
    </row>
    <row r="35" spans="1:15" ht="15" customHeight="1" x14ac:dyDescent="0.25">
      <c r="A35" s="50" t="s">
        <v>78</v>
      </c>
      <c r="B35" s="49" t="s">
        <v>104</v>
      </c>
      <c r="C35" s="68" t="s">
        <v>72</v>
      </c>
      <c r="D35" s="69"/>
      <c r="E35" s="53"/>
      <c r="F35" s="53">
        <v>24.43</v>
      </c>
      <c r="G35" s="53">
        <v>24.43</v>
      </c>
      <c r="H35" s="49" t="s">
        <v>37</v>
      </c>
      <c r="I35" s="49">
        <v>35</v>
      </c>
      <c r="J35" s="49">
        <v>1.06</v>
      </c>
      <c r="K35" s="58" t="s">
        <v>77</v>
      </c>
      <c r="L35" s="23">
        <v>254.42</v>
      </c>
      <c r="M35" s="36" t="s">
        <v>61</v>
      </c>
      <c r="N35" s="67"/>
      <c r="O35" s="55">
        <f t="shared" si="0"/>
        <v>0</v>
      </c>
    </row>
    <row r="36" spans="1:15" ht="15" customHeight="1" x14ac:dyDescent="0.25">
      <c r="A36" s="47" t="s">
        <v>74</v>
      </c>
      <c r="B36" s="49" t="s">
        <v>106</v>
      </c>
      <c r="C36" s="68" t="s">
        <v>71</v>
      </c>
      <c r="D36" s="69"/>
      <c r="E36" s="53">
        <v>14.98</v>
      </c>
      <c r="F36" s="53">
        <v>0</v>
      </c>
      <c r="G36" s="53">
        <v>14.98</v>
      </c>
      <c r="H36" s="49" t="s">
        <v>37</v>
      </c>
      <c r="I36" s="49">
        <v>60</v>
      </c>
      <c r="J36" s="49">
        <v>0.94</v>
      </c>
      <c r="K36" s="58" t="s">
        <v>107</v>
      </c>
      <c r="L36" s="23">
        <v>202.31</v>
      </c>
      <c r="M36" s="36" t="s">
        <v>61</v>
      </c>
      <c r="N36" s="67"/>
      <c r="O36" s="55">
        <f t="shared" si="0"/>
        <v>0</v>
      </c>
    </row>
    <row r="37" spans="1:15" ht="15" customHeight="1" x14ac:dyDescent="0.25">
      <c r="A37" s="47" t="s">
        <v>74</v>
      </c>
      <c r="B37" s="49" t="s">
        <v>108</v>
      </c>
      <c r="C37" s="68" t="s">
        <v>71</v>
      </c>
      <c r="D37" s="69"/>
      <c r="E37" s="53">
        <v>10.96</v>
      </c>
      <c r="F37" s="53">
        <v>0</v>
      </c>
      <c r="G37" s="53">
        <v>10.96</v>
      </c>
      <c r="H37" s="49" t="s">
        <v>37</v>
      </c>
      <c r="I37" s="49">
        <v>50</v>
      </c>
      <c r="J37" s="49">
        <v>0.84</v>
      </c>
      <c r="K37" s="58" t="s">
        <v>107</v>
      </c>
      <c r="L37" s="23">
        <v>136.61000000000001</v>
      </c>
      <c r="M37" s="36" t="s">
        <v>61</v>
      </c>
      <c r="N37" s="67"/>
      <c r="O37" s="55">
        <f t="shared" si="0"/>
        <v>0</v>
      </c>
    </row>
    <row r="38" spans="1:15" ht="15" customHeight="1" x14ac:dyDescent="0.25">
      <c r="A38" s="47" t="s">
        <v>74</v>
      </c>
      <c r="B38" s="49" t="s">
        <v>109</v>
      </c>
      <c r="C38" s="68" t="s">
        <v>72</v>
      </c>
      <c r="D38" s="69"/>
      <c r="E38" s="53">
        <v>3.87</v>
      </c>
      <c r="F38" s="53">
        <v>0</v>
      </c>
      <c r="G38" s="53">
        <v>3.87</v>
      </c>
      <c r="H38" s="49" t="s">
        <v>37</v>
      </c>
      <c r="I38" s="49">
        <v>10</v>
      </c>
      <c r="J38" s="49">
        <v>0.43</v>
      </c>
      <c r="K38" s="58" t="s">
        <v>90</v>
      </c>
      <c r="L38" s="23">
        <v>36.83</v>
      </c>
      <c r="M38" s="36" t="s">
        <v>61</v>
      </c>
      <c r="N38" s="67"/>
      <c r="O38" s="55">
        <f t="shared" si="0"/>
        <v>0</v>
      </c>
    </row>
    <row r="39" spans="1:15" ht="15" customHeight="1" x14ac:dyDescent="0.25">
      <c r="A39" s="47" t="s">
        <v>74</v>
      </c>
      <c r="B39" s="49" t="s">
        <v>110</v>
      </c>
      <c r="C39" s="68" t="s">
        <v>71</v>
      </c>
      <c r="D39" s="69"/>
      <c r="E39" s="53">
        <v>4.09</v>
      </c>
      <c r="F39" s="53">
        <v>0</v>
      </c>
      <c r="G39" s="53">
        <v>4.09</v>
      </c>
      <c r="H39" s="49" t="s">
        <v>37</v>
      </c>
      <c r="I39" s="49">
        <v>15</v>
      </c>
      <c r="J39" s="49">
        <v>0.17</v>
      </c>
      <c r="K39" s="58" t="s">
        <v>107</v>
      </c>
      <c r="L39" s="23">
        <v>112.13</v>
      </c>
      <c r="M39" s="36" t="s">
        <v>61</v>
      </c>
      <c r="N39" s="67"/>
      <c r="O39" s="55">
        <f t="shared" si="0"/>
        <v>0</v>
      </c>
    </row>
    <row r="40" spans="1:15" ht="15" customHeight="1" x14ac:dyDescent="0.25">
      <c r="A40" s="47" t="s">
        <v>74</v>
      </c>
      <c r="B40" s="49" t="s">
        <v>111</v>
      </c>
      <c r="C40" s="68" t="s">
        <v>72</v>
      </c>
      <c r="D40" s="69"/>
      <c r="E40" s="53"/>
      <c r="F40" s="53">
        <v>9.16</v>
      </c>
      <c r="G40" s="53">
        <v>9.16</v>
      </c>
      <c r="H40" s="49" t="s">
        <v>37</v>
      </c>
      <c r="I40" s="49">
        <v>50</v>
      </c>
      <c r="J40" s="49">
        <v>0.65</v>
      </c>
      <c r="K40" s="58" t="s">
        <v>76</v>
      </c>
      <c r="L40" s="23">
        <v>102.48</v>
      </c>
      <c r="M40" s="36" t="s">
        <v>61</v>
      </c>
      <c r="N40" s="67"/>
      <c r="O40" s="55">
        <f t="shared" si="0"/>
        <v>0</v>
      </c>
    </row>
    <row r="41" spans="1:15" ht="15" customHeight="1" x14ac:dyDescent="0.25">
      <c r="A41" s="50" t="s">
        <v>74</v>
      </c>
      <c r="B41" s="49" t="s">
        <v>112</v>
      </c>
      <c r="C41" s="68" t="s">
        <v>71</v>
      </c>
      <c r="D41" s="69"/>
      <c r="E41" s="53"/>
      <c r="F41" s="53">
        <v>11.9</v>
      </c>
      <c r="G41" s="53">
        <v>11.9</v>
      </c>
      <c r="H41" s="49" t="s">
        <v>37</v>
      </c>
      <c r="I41" s="49">
        <v>45</v>
      </c>
      <c r="J41" s="49">
        <v>0.6</v>
      </c>
      <c r="K41" s="58" t="s">
        <v>95</v>
      </c>
      <c r="L41" s="23">
        <v>219.27</v>
      </c>
      <c r="M41" s="36" t="s">
        <v>61</v>
      </c>
      <c r="N41" s="67"/>
      <c r="O41" s="55">
        <f t="shared" si="0"/>
        <v>0</v>
      </c>
    </row>
    <row r="42" spans="1:15" ht="15" customHeight="1" x14ac:dyDescent="0.25">
      <c r="A42" s="50" t="s">
        <v>74</v>
      </c>
      <c r="B42" s="49" t="s">
        <v>113</v>
      </c>
      <c r="C42" s="68" t="s">
        <v>71</v>
      </c>
      <c r="D42" s="69"/>
      <c r="E42" s="53"/>
      <c r="F42" s="53">
        <v>17.21</v>
      </c>
      <c r="G42" s="53">
        <v>17.21</v>
      </c>
      <c r="H42" s="49" t="s">
        <v>37</v>
      </c>
      <c r="I42" s="49">
        <v>45</v>
      </c>
      <c r="J42" s="49">
        <v>0.66</v>
      </c>
      <c r="K42" s="58" t="s">
        <v>114</v>
      </c>
      <c r="L42" s="23">
        <v>265.33999999999997</v>
      </c>
      <c r="M42" s="36" t="s">
        <v>61</v>
      </c>
      <c r="N42" s="67"/>
      <c r="O42" s="55">
        <f t="shared" si="0"/>
        <v>0</v>
      </c>
    </row>
    <row r="43" spans="1:15" ht="15" customHeight="1" x14ac:dyDescent="0.25">
      <c r="A43" s="50" t="s">
        <v>74</v>
      </c>
      <c r="B43" s="49" t="s">
        <v>115</v>
      </c>
      <c r="C43" s="68" t="s">
        <v>71</v>
      </c>
      <c r="D43" s="69"/>
      <c r="E43" s="53"/>
      <c r="F43" s="53">
        <v>20.54</v>
      </c>
      <c r="G43" s="53">
        <v>20.54</v>
      </c>
      <c r="H43" s="49" t="s">
        <v>37</v>
      </c>
      <c r="I43" s="49">
        <v>45</v>
      </c>
      <c r="J43" s="49">
        <v>0.82</v>
      </c>
      <c r="K43" s="58" t="s">
        <v>118</v>
      </c>
      <c r="L43" s="23">
        <v>292.88</v>
      </c>
      <c r="M43" s="36" t="s">
        <v>61</v>
      </c>
      <c r="N43" s="67"/>
      <c r="O43" s="55">
        <f t="shared" si="0"/>
        <v>0</v>
      </c>
    </row>
    <row r="44" spans="1:15" ht="15" customHeight="1" x14ac:dyDescent="0.25">
      <c r="A44" s="50" t="s">
        <v>74</v>
      </c>
      <c r="B44" s="49" t="s">
        <v>116</v>
      </c>
      <c r="C44" s="68" t="s">
        <v>71</v>
      </c>
      <c r="D44" s="69"/>
      <c r="E44" s="53"/>
      <c r="F44" s="53">
        <v>27.8</v>
      </c>
      <c r="G44" s="53">
        <v>27.8</v>
      </c>
      <c r="H44" s="49" t="s">
        <v>37</v>
      </c>
      <c r="I44" s="49">
        <v>55</v>
      </c>
      <c r="J44" s="49">
        <v>0.82</v>
      </c>
      <c r="K44" s="58" t="s">
        <v>119</v>
      </c>
      <c r="L44" s="23">
        <v>414.1</v>
      </c>
      <c r="M44" s="36" t="s">
        <v>61</v>
      </c>
      <c r="N44" s="67"/>
      <c r="O44" s="55">
        <f t="shared" si="0"/>
        <v>0</v>
      </c>
    </row>
    <row r="45" spans="1:15" ht="15" customHeight="1" x14ac:dyDescent="0.25">
      <c r="A45" s="50" t="s">
        <v>74</v>
      </c>
      <c r="B45" s="49" t="s">
        <v>117</v>
      </c>
      <c r="C45" s="68" t="s">
        <v>71</v>
      </c>
      <c r="D45" s="69"/>
      <c r="E45" s="53"/>
      <c r="F45" s="53">
        <v>9.57</v>
      </c>
      <c r="G45" s="53">
        <v>9.57</v>
      </c>
      <c r="H45" s="48" t="s">
        <v>37</v>
      </c>
      <c r="I45" s="49">
        <v>50</v>
      </c>
      <c r="J45" s="49">
        <v>0.56000000000000005</v>
      </c>
      <c r="K45" s="58" t="s">
        <v>120</v>
      </c>
      <c r="L45" s="23">
        <v>163.21</v>
      </c>
      <c r="M45" s="36" t="s">
        <v>61</v>
      </c>
      <c r="N45" s="67"/>
      <c r="O45" s="55">
        <f t="shared" si="0"/>
        <v>0</v>
      </c>
    </row>
    <row r="46" spans="1:15" ht="15" customHeight="1" x14ac:dyDescent="0.25">
      <c r="A46" s="50" t="s">
        <v>74</v>
      </c>
      <c r="B46" s="48" t="s">
        <v>121</v>
      </c>
      <c r="C46" s="68" t="s">
        <v>72</v>
      </c>
      <c r="D46" s="69"/>
      <c r="E46" s="49"/>
      <c r="F46" s="49">
        <v>31.73</v>
      </c>
      <c r="G46" s="49">
        <v>31.73</v>
      </c>
      <c r="H46" s="49" t="s">
        <v>37</v>
      </c>
      <c r="I46" s="49">
        <v>50</v>
      </c>
      <c r="J46" s="49">
        <v>1.76</v>
      </c>
      <c r="K46" s="58" t="s">
        <v>122</v>
      </c>
      <c r="L46" s="39">
        <v>373.94</v>
      </c>
      <c r="M46" s="36" t="s">
        <v>61</v>
      </c>
      <c r="N46" s="67"/>
      <c r="O46" s="55">
        <f t="shared" si="0"/>
        <v>0</v>
      </c>
    </row>
    <row r="47" spans="1:15" ht="15" customHeight="1" x14ac:dyDescent="0.25">
      <c r="A47" s="50" t="s">
        <v>74</v>
      </c>
      <c r="B47" s="48" t="s">
        <v>123</v>
      </c>
      <c r="C47" s="68" t="s">
        <v>72</v>
      </c>
      <c r="D47" s="69"/>
      <c r="E47" s="49"/>
      <c r="F47" s="49">
        <v>7.6</v>
      </c>
      <c r="G47" s="49">
        <v>7.6</v>
      </c>
      <c r="H47" s="49" t="s">
        <v>37</v>
      </c>
      <c r="I47" s="49">
        <v>40</v>
      </c>
      <c r="J47" s="49">
        <v>0.95</v>
      </c>
      <c r="K47" s="58" t="s">
        <v>75</v>
      </c>
      <c r="L47" s="39">
        <v>94.85</v>
      </c>
      <c r="M47" s="36" t="s">
        <v>61</v>
      </c>
      <c r="N47" s="67"/>
      <c r="O47" s="55">
        <f t="shared" si="0"/>
        <v>0</v>
      </c>
    </row>
    <row r="48" spans="1:15" ht="15" customHeight="1" x14ac:dyDescent="0.25">
      <c r="A48" s="50" t="s">
        <v>74</v>
      </c>
      <c r="B48" s="48" t="s">
        <v>124</v>
      </c>
      <c r="C48" s="68" t="s">
        <v>72</v>
      </c>
      <c r="D48" s="69"/>
      <c r="E48" s="49"/>
      <c r="F48" s="49">
        <v>10.01</v>
      </c>
      <c r="G48" s="49">
        <v>10.01</v>
      </c>
      <c r="H48" s="49" t="s">
        <v>37</v>
      </c>
      <c r="I48" s="49">
        <v>25</v>
      </c>
      <c r="J48" s="49">
        <v>0.77</v>
      </c>
      <c r="K48" s="58" t="s">
        <v>125</v>
      </c>
      <c r="L48" s="39">
        <v>124.52</v>
      </c>
      <c r="M48" s="36" t="s">
        <v>61</v>
      </c>
      <c r="N48" s="67"/>
      <c r="O48" s="55">
        <f t="shared" si="0"/>
        <v>0</v>
      </c>
    </row>
    <row r="49" spans="1:16" ht="15" customHeight="1" x14ac:dyDescent="0.25">
      <c r="A49" s="50" t="s">
        <v>74</v>
      </c>
      <c r="B49" s="48" t="s">
        <v>126</v>
      </c>
      <c r="C49" s="68" t="s">
        <v>72</v>
      </c>
      <c r="D49" s="69"/>
      <c r="E49" s="49"/>
      <c r="F49" s="49">
        <v>9.26</v>
      </c>
      <c r="G49" s="49">
        <v>9.26</v>
      </c>
      <c r="H49" s="49" t="s">
        <v>37</v>
      </c>
      <c r="I49" s="49">
        <v>40</v>
      </c>
      <c r="J49" s="49">
        <v>0.84</v>
      </c>
      <c r="K49" s="58" t="s">
        <v>127</v>
      </c>
      <c r="L49" s="39">
        <v>105.68</v>
      </c>
      <c r="M49" s="36" t="s">
        <v>61</v>
      </c>
      <c r="N49" s="67"/>
      <c r="O49" s="55">
        <f t="shared" si="0"/>
        <v>0</v>
      </c>
    </row>
    <row r="50" spans="1:16" ht="15" customHeight="1" x14ac:dyDescent="0.25">
      <c r="A50" s="50" t="s">
        <v>74</v>
      </c>
      <c r="B50" s="48" t="s">
        <v>128</v>
      </c>
      <c r="C50" s="68" t="s">
        <v>72</v>
      </c>
      <c r="D50" s="69"/>
      <c r="E50" s="49"/>
      <c r="F50" s="49">
        <v>14.12</v>
      </c>
      <c r="G50" s="49">
        <v>14.12</v>
      </c>
      <c r="H50" s="49" t="s">
        <v>37</v>
      </c>
      <c r="I50" s="49">
        <v>35</v>
      </c>
      <c r="J50" s="49">
        <v>0.94</v>
      </c>
      <c r="K50" s="58" t="s">
        <v>77</v>
      </c>
      <c r="L50" s="39">
        <v>145.21</v>
      </c>
      <c r="M50" s="36" t="s">
        <v>61</v>
      </c>
      <c r="N50" s="67"/>
      <c r="O50" s="55">
        <f t="shared" si="0"/>
        <v>0</v>
      </c>
    </row>
    <row r="51" spans="1:16" ht="15" customHeight="1" x14ac:dyDescent="0.25">
      <c r="A51" s="50" t="s">
        <v>74</v>
      </c>
      <c r="B51" s="48" t="s">
        <v>129</v>
      </c>
      <c r="C51" s="68" t="s">
        <v>72</v>
      </c>
      <c r="D51" s="69"/>
      <c r="E51" s="49"/>
      <c r="F51" s="49">
        <v>8.16</v>
      </c>
      <c r="G51" s="49">
        <v>8.16</v>
      </c>
      <c r="H51" s="49" t="s">
        <v>37</v>
      </c>
      <c r="I51" s="49">
        <v>20</v>
      </c>
      <c r="J51" s="49">
        <v>0.57999999999999996</v>
      </c>
      <c r="K51" s="58" t="s">
        <v>75</v>
      </c>
      <c r="L51" s="39">
        <v>111.65</v>
      </c>
      <c r="M51" s="36" t="s">
        <v>61</v>
      </c>
      <c r="N51" s="67"/>
      <c r="O51" s="55">
        <f t="shared" si="0"/>
        <v>0</v>
      </c>
    </row>
    <row r="52" spans="1:16" ht="15" customHeight="1" x14ac:dyDescent="0.25">
      <c r="A52" s="50" t="s">
        <v>74</v>
      </c>
      <c r="B52" s="49" t="s">
        <v>130</v>
      </c>
      <c r="C52" s="68" t="s">
        <v>72</v>
      </c>
      <c r="D52" s="69"/>
      <c r="E52" s="51"/>
      <c r="F52" s="51">
        <v>9.1300000000000008</v>
      </c>
      <c r="G52" s="51">
        <v>9.1300000000000008</v>
      </c>
      <c r="H52" s="49" t="s">
        <v>37</v>
      </c>
      <c r="I52" s="49">
        <v>25</v>
      </c>
      <c r="J52" s="49">
        <v>0.7</v>
      </c>
      <c r="K52" s="58" t="s">
        <v>76</v>
      </c>
      <c r="L52" s="23">
        <v>94</v>
      </c>
      <c r="M52" s="36" t="s">
        <v>61</v>
      </c>
      <c r="N52" s="67"/>
      <c r="O52" s="55">
        <f t="shared" si="0"/>
        <v>0</v>
      </c>
    </row>
    <row r="53" spans="1:16" ht="15" customHeight="1" x14ac:dyDescent="0.25">
      <c r="A53" s="50" t="s">
        <v>74</v>
      </c>
      <c r="B53" s="49" t="s">
        <v>131</v>
      </c>
      <c r="C53" s="68" t="s">
        <v>72</v>
      </c>
      <c r="D53" s="69"/>
      <c r="E53" s="51"/>
      <c r="F53" s="51">
        <v>15.1</v>
      </c>
      <c r="G53" s="51">
        <v>15.1</v>
      </c>
      <c r="H53" s="49" t="s">
        <v>37</v>
      </c>
      <c r="I53" s="49">
        <v>20</v>
      </c>
      <c r="J53" s="49">
        <v>1.26</v>
      </c>
      <c r="K53" s="58" t="s">
        <v>127</v>
      </c>
      <c r="L53" s="23">
        <v>157.16</v>
      </c>
      <c r="M53" s="36" t="s">
        <v>61</v>
      </c>
      <c r="N53" s="67"/>
      <c r="O53" s="55">
        <f t="shared" si="0"/>
        <v>0</v>
      </c>
    </row>
    <row r="54" spans="1:16" ht="15" customHeight="1" thickBot="1" x14ac:dyDescent="0.3">
      <c r="A54" s="40"/>
      <c r="B54" s="41"/>
      <c r="C54" s="42"/>
      <c r="D54" s="56"/>
      <c r="E54" s="54">
        <f>SUM(E12:E53)</f>
        <v>47.41</v>
      </c>
      <c r="F54" s="54">
        <f>SUM(F12:F53)</f>
        <v>617.57000000000005</v>
      </c>
      <c r="G54" s="54">
        <f>SUM(G12:G53)</f>
        <v>664.98</v>
      </c>
      <c r="H54" s="42"/>
      <c r="I54" s="41"/>
      <c r="J54" s="41"/>
      <c r="K54" s="42"/>
      <c r="L54" s="37"/>
      <c r="M54" s="43"/>
      <c r="N54" s="43"/>
      <c r="O54" s="37"/>
    </row>
    <row r="55" spans="1:16" ht="15.75" thickBot="1" x14ac:dyDescent="0.3">
      <c r="A55" s="35"/>
      <c r="B55" s="25"/>
      <c r="C55" s="25"/>
      <c r="D55" s="25"/>
      <c r="E55" s="25"/>
      <c r="F55" s="25"/>
      <c r="G55" s="25"/>
      <c r="H55" s="25"/>
      <c r="I55" s="25"/>
      <c r="J55" s="70" t="s">
        <v>13</v>
      </c>
      <c r="K55" s="70"/>
      <c r="L55" s="27">
        <f>SUM(L12:L53)</f>
        <v>8037.2100000000009</v>
      </c>
      <c r="M55" s="26"/>
      <c r="N55" s="28" t="s">
        <v>14</v>
      </c>
      <c r="O55" s="24">
        <f>SUM(O12:O53)</f>
        <v>0</v>
      </c>
      <c r="P55" s="131" t="str">
        <f>IF(O55&gt;L55,"prekročená cena","nižšia ako stanovená")</f>
        <v>nižšia ako stanovená</v>
      </c>
    </row>
    <row r="56" spans="1:16" ht="15.75" thickBot="1" x14ac:dyDescent="0.3">
      <c r="A56" s="71" t="s">
        <v>15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3"/>
      <c r="O56" s="24">
        <f>O57-O55</f>
        <v>0</v>
      </c>
    </row>
    <row r="57" spans="1:16" ht="15.75" thickBot="1" x14ac:dyDescent="0.3">
      <c r="A57" s="71" t="s">
        <v>16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3"/>
      <c r="O57" s="24">
        <f>IF("nie"=MID(H65,1,3),O55,(O55*1.2))</f>
        <v>0</v>
      </c>
    </row>
    <row r="58" spans="1:16" x14ac:dyDescent="0.25">
      <c r="A58" s="103" t="s">
        <v>17</v>
      </c>
      <c r="B58" s="103"/>
      <c r="C58" s="103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6" x14ac:dyDescent="0.25">
      <c r="A59" s="74" t="s">
        <v>65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</row>
    <row r="60" spans="1:16" x14ac:dyDescent="0.25">
      <c r="A60" s="62" t="s">
        <v>57</v>
      </c>
      <c r="B60" s="62"/>
      <c r="C60" s="62"/>
      <c r="D60" s="62"/>
      <c r="E60" s="62"/>
      <c r="F60" s="62"/>
      <c r="G60" s="61" t="s">
        <v>55</v>
      </c>
      <c r="H60" s="62"/>
      <c r="I60" s="62"/>
      <c r="J60" s="30"/>
      <c r="K60" s="30"/>
      <c r="L60" s="30"/>
      <c r="M60" s="30"/>
      <c r="N60" s="30"/>
      <c r="O60" s="30"/>
    </row>
    <row r="61" spans="1:16" x14ac:dyDescent="0.25">
      <c r="A61" s="105" t="s">
        <v>67</v>
      </c>
      <c r="B61" s="106"/>
      <c r="C61" s="106"/>
      <c r="D61" s="106"/>
      <c r="E61" s="107"/>
      <c r="F61" s="104" t="s">
        <v>56</v>
      </c>
      <c r="G61" s="31" t="s">
        <v>18</v>
      </c>
      <c r="H61" s="97"/>
      <c r="I61" s="98"/>
      <c r="J61" s="98"/>
      <c r="K61" s="98"/>
      <c r="L61" s="98"/>
      <c r="M61" s="98"/>
      <c r="N61" s="98"/>
      <c r="O61" s="99"/>
    </row>
    <row r="62" spans="1:16" x14ac:dyDescent="0.25">
      <c r="A62" s="108"/>
      <c r="B62" s="109"/>
      <c r="C62" s="109"/>
      <c r="D62" s="109"/>
      <c r="E62" s="110"/>
      <c r="F62" s="104"/>
      <c r="G62" s="31" t="s">
        <v>19</v>
      </c>
      <c r="H62" s="97"/>
      <c r="I62" s="98"/>
      <c r="J62" s="98"/>
      <c r="K62" s="98"/>
      <c r="L62" s="98"/>
      <c r="M62" s="98"/>
      <c r="N62" s="98"/>
      <c r="O62" s="99"/>
    </row>
    <row r="63" spans="1:16" x14ac:dyDescent="0.25">
      <c r="A63" s="108"/>
      <c r="B63" s="109"/>
      <c r="C63" s="109"/>
      <c r="D63" s="109"/>
      <c r="E63" s="110"/>
      <c r="F63" s="104"/>
      <c r="G63" s="31" t="s">
        <v>20</v>
      </c>
      <c r="H63" s="97"/>
      <c r="I63" s="98"/>
      <c r="J63" s="98"/>
      <c r="K63" s="98"/>
      <c r="L63" s="98"/>
      <c r="M63" s="98"/>
      <c r="N63" s="98"/>
      <c r="O63" s="99"/>
    </row>
    <row r="64" spans="1:16" x14ac:dyDescent="0.25">
      <c r="A64" s="108"/>
      <c r="B64" s="109"/>
      <c r="C64" s="109"/>
      <c r="D64" s="109"/>
      <c r="E64" s="110"/>
      <c r="F64" s="104"/>
      <c r="G64" s="31" t="s">
        <v>21</v>
      </c>
      <c r="H64" s="97"/>
      <c r="I64" s="98"/>
      <c r="J64" s="98"/>
      <c r="K64" s="98"/>
      <c r="L64" s="98"/>
      <c r="M64" s="98"/>
      <c r="N64" s="98"/>
      <c r="O64" s="99"/>
    </row>
    <row r="65" spans="1:15" x14ac:dyDescent="0.25">
      <c r="A65" s="108"/>
      <c r="B65" s="109"/>
      <c r="C65" s="109"/>
      <c r="D65" s="109"/>
      <c r="E65" s="110"/>
      <c r="F65" s="104"/>
      <c r="G65" s="31" t="s">
        <v>22</v>
      </c>
      <c r="H65" s="97"/>
      <c r="I65" s="98"/>
      <c r="J65" s="98"/>
      <c r="K65" s="98"/>
      <c r="L65" s="98"/>
      <c r="M65" s="98"/>
      <c r="N65" s="98"/>
      <c r="O65" s="99"/>
    </row>
    <row r="66" spans="1:15" x14ac:dyDescent="0.25">
      <c r="A66" s="108"/>
      <c r="B66" s="109"/>
      <c r="C66" s="109"/>
      <c r="D66" s="109"/>
      <c r="E66" s="110"/>
      <c r="F66" s="17"/>
      <c r="G66" s="17"/>
      <c r="H66" s="17"/>
      <c r="I66" s="17"/>
      <c r="J66" s="17"/>
      <c r="K66" s="17"/>
      <c r="L66" s="17"/>
      <c r="M66" s="17"/>
      <c r="N66" s="17"/>
      <c r="O66" s="17"/>
    </row>
    <row r="67" spans="1:15" x14ac:dyDescent="0.25">
      <c r="A67" s="108"/>
      <c r="B67" s="109"/>
      <c r="C67" s="109"/>
      <c r="D67" s="109"/>
      <c r="E67" s="110"/>
      <c r="F67" s="17"/>
      <c r="G67" s="17"/>
      <c r="H67" s="17"/>
      <c r="I67" s="17"/>
      <c r="J67" s="17"/>
      <c r="K67" s="17"/>
      <c r="L67" s="17"/>
      <c r="M67" s="17"/>
      <c r="N67" s="17"/>
      <c r="O67" s="17"/>
    </row>
    <row r="68" spans="1:15" x14ac:dyDescent="0.25">
      <c r="A68" s="111"/>
      <c r="B68" s="112"/>
      <c r="C68" s="112"/>
      <c r="D68" s="112"/>
      <c r="E68" s="113"/>
      <c r="F68" s="30"/>
      <c r="G68" s="17"/>
      <c r="H68" s="17"/>
      <c r="I68" s="17"/>
      <c r="J68" s="17" t="s">
        <v>23</v>
      </c>
      <c r="K68" s="17"/>
      <c r="L68" s="100"/>
      <c r="M68" s="101"/>
      <c r="N68" s="102"/>
      <c r="O68" s="17"/>
    </row>
    <row r="69" spans="1:15" x14ac:dyDescent="0.25">
      <c r="A69" s="30"/>
      <c r="B69" s="30"/>
      <c r="C69" s="30"/>
      <c r="D69" s="30"/>
      <c r="E69" s="30"/>
      <c r="F69" s="30"/>
      <c r="G69" s="17"/>
      <c r="H69" s="17"/>
      <c r="I69" s="17"/>
      <c r="J69" s="17"/>
      <c r="K69" s="17"/>
      <c r="L69" s="17"/>
      <c r="M69" s="17"/>
      <c r="N69" s="17"/>
      <c r="O69" s="17"/>
    </row>
    <row r="70" spans="1:15" x14ac:dyDescent="0.25">
      <c r="A70" s="20"/>
      <c r="B70" s="20"/>
      <c r="C70" s="20"/>
      <c r="D70" s="20"/>
      <c r="E70" s="20"/>
      <c r="F70" s="20"/>
      <c r="G70" s="17"/>
      <c r="H70" s="17"/>
      <c r="I70" s="17"/>
      <c r="J70" s="17"/>
      <c r="K70" s="17"/>
      <c r="L70" s="17"/>
      <c r="M70" s="17"/>
      <c r="N70" s="17"/>
      <c r="O70" s="17"/>
    </row>
  </sheetData>
  <sheetProtection algorithmName="SHA-512" hashValue="yqtyj2nlw33mQdebYKQ6qTTEyS2IadnctBzaKgP4/a4OSL0F4IJlm+E7GhlEoB3/nz2ROOQJe+rYeibO8HdCOg==" saltValue="+0jqDxnuz5YpWbU49POrPw==" spinCount="100000" sheet="1" objects="1" scenarios="1" selectLockedCells="1"/>
  <mergeCells count="76">
    <mergeCell ref="C53:D53"/>
    <mergeCell ref="C46:D46"/>
    <mergeCell ref="C47:D47"/>
    <mergeCell ref="C48:D48"/>
    <mergeCell ref="C50:D50"/>
    <mergeCell ref="C51:D51"/>
    <mergeCell ref="A1:L1"/>
    <mergeCell ref="K9:K11"/>
    <mergeCell ref="A8:B8"/>
    <mergeCell ref="E5:F5"/>
    <mergeCell ref="B6:F6"/>
    <mergeCell ref="B7:F7"/>
    <mergeCell ref="B9:B11"/>
    <mergeCell ref="C3:K3"/>
    <mergeCell ref="E10:E11"/>
    <mergeCell ref="F10:F11"/>
    <mergeCell ref="G10:G11"/>
    <mergeCell ref="C32:D3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M9:M11"/>
    <mergeCell ref="C28:D28"/>
    <mergeCell ref="C29:D29"/>
    <mergeCell ref="C30:D30"/>
    <mergeCell ref="C31:D31"/>
    <mergeCell ref="H65:O65"/>
    <mergeCell ref="L68:N68"/>
    <mergeCell ref="A58:C58"/>
    <mergeCell ref="F61:F65"/>
    <mergeCell ref="H61:O61"/>
    <mergeCell ref="H62:O62"/>
    <mergeCell ref="H63:O63"/>
    <mergeCell ref="H64:O64"/>
    <mergeCell ref="A61:E68"/>
    <mergeCell ref="J55:K55"/>
    <mergeCell ref="A56:N56"/>
    <mergeCell ref="A57:N57"/>
    <mergeCell ref="A59:O59"/>
    <mergeCell ref="L9:L11"/>
    <mergeCell ref="N9:N11"/>
    <mergeCell ref="O9:O11"/>
    <mergeCell ref="C10:D11"/>
    <mergeCell ref="C12:D12"/>
    <mergeCell ref="C52:D52"/>
    <mergeCell ref="H9:H11"/>
    <mergeCell ref="I9:I11"/>
    <mergeCell ref="J9:J11"/>
    <mergeCell ref="C9:D9"/>
    <mergeCell ref="E9:G9"/>
    <mergeCell ref="C13:D13"/>
    <mergeCell ref="C44:D44"/>
    <mergeCell ref="C45:D45"/>
    <mergeCell ref="C37:D37"/>
    <mergeCell ref="C49:D49"/>
    <mergeCell ref="C33:D33"/>
    <mergeCell ref="C34:D34"/>
    <mergeCell ref="C35:D35"/>
    <mergeCell ref="C36:D36"/>
    <mergeCell ref="C43:D43"/>
    <mergeCell ref="C38:D38"/>
    <mergeCell ref="C39:D39"/>
    <mergeCell ref="C40:D40"/>
    <mergeCell ref="C41:D41"/>
    <mergeCell ref="C42:D42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8" t="s">
        <v>51</v>
      </c>
      <c r="M2" s="128"/>
    </row>
    <row r="3" spans="1:14" x14ac:dyDescent="0.25">
      <c r="A3" s="5" t="s">
        <v>25</v>
      </c>
      <c r="B3" s="129" t="s">
        <v>26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5" t="s">
        <v>27</v>
      </c>
      <c r="B4" s="129" t="s">
        <v>28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5" t="s">
        <v>8</v>
      </c>
      <c r="B5" s="129" t="s">
        <v>29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25">
      <c r="A6" s="5" t="s">
        <v>2</v>
      </c>
      <c r="B6" s="129" t="s">
        <v>30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6" t="s">
        <v>31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4" x14ac:dyDescent="0.25">
      <c r="A8" s="5" t="s">
        <v>12</v>
      </c>
      <c r="B8" s="129" t="s">
        <v>32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7" t="s">
        <v>33</v>
      </c>
      <c r="B9" s="129" t="s">
        <v>34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7" t="s">
        <v>35</v>
      </c>
      <c r="B10" s="129" t="s">
        <v>36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x14ac:dyDescent="0.25">
      <c r="A11" s="8" t="s">
        <v>37</v>
      </c>
      <c r="B11" s="129" t="s">
        <v>38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25">
      <c r="A12" s="9" t="s">
        <v>39</v>
      </c>
      <c r="B12" s="129" t="s">
        <v>40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24" customHeight="1" x14ac:dyDescent="0.25">
      <c r="A13" s="8" t="s">
        <v>41</v>
      </c>
      <c r="B13" s="129" t="s">
        <v>42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ht="16.5" customHeight="1" x14ac:dyDescent="0.25">
      <c r="A14" s="8" t="s">
        <v>5</v>
      </c>
      <c r="B14" s="129" t="s">
        <v>52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25">
      <c r="A15" s="8" t="s">
        <v>43</v>
      </c>
      <c r="B15" s="129" t="s">
        <v>44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38.25" x14ac:dyDescent="0.25">
      <c r="A16" s="10" t="s">
        <v>45</v>
      </c>
      <c r="B16" s="129" t="s">
        <v>46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ht="28.5" customHeight="1" x14ac:dyDescent="0.25">
      <c r="A17" s="10" t="s">
        <v>47</v>
      </c>
      <c r="B17" s="129" t="s">
        <v>48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spans="1:14" ht="27" customHeight="1" x14ac:dyDescent="0.25">
      <c r="A18" s="11" t="s">
        <v>49</v>
      </c>
      <c r="B18" s="129" t="s">
        <v>50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75" customHeight="1" x14ac:dyDescent="0.25">
      <c r="A19" s="32" t="s">
        <v>62</v>
      </c>
      <c r="B19" s="130" t="s">
        <v>63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marian.sejna</cp:lastModifiedBy>
  <cp:lastPrinted>2020-12-16T07:24:06Z</cp:lastPrinted>
  <dcterms:created xsi:type="dcterms:W3CDTF">2012-08-13T12:29:09Z</dcterms:created>
  <dcterms:modified xsi:type="dcterms:W3CDTF">2021-11-19T09:04:46Z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