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Spartner\12 EHS ZS-MS Kovacova\PDF\MS-ZS Kovacova CD FINAL\Rozpocet VV\VV zadanie\Priloha VV zadanie - profesie\"/>
    </mc:Choice>
  </mc:AlternateContent>
  <xr:revisionPtr revIDLastSave="0" documentId="13_ncr:1_{AC972335-B090-4AA5-8150-A2548AAE9D15}" xr6:coauthVersionLast="45" xr6:coauthVersionMax="47" xr10:uidLastSave="{00000000-0000-0000-0000-000000000000}"/>
  <bookViews>
    <workbookView xWindow="-120" yWindow="-120" windowWidth="29040" windowHeight="15990" activeTab="1" xr2:uid="{9A782BEC-B5E5-4A27-9092-7A0EA0595ADB}"/>
  </bookViews>
  <sheets>
    <sheet name="Rekapitulácia" sheetId="1" r:id="rId1"/>
    <sheet name="SO 5879" sheetId="2" r:id="rId2"/>
  </sheets>
  <definedNames>
    <definedName name="_xlnm.Print_Area" localSheetId="1">'SO 5879'!$B$2:$V$201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D8" i="1"/>
  <c r="E7" i="1"/>
  <c r="E8" i="1" s="1"/>
  <c r="H29" i="2"/>
  <c r="P29" i="2" s="1"/>
  <c r="P16" i="2"/>
  <c r="Z201" i="2"/>
  <c r="I64" i="2"/>
  <c r="M198" i="2"/>
  <c r="F64" i="2" s="1"/>
  <c r="L198" i="2"/>
  <c r="E64" i="2" s="1"/>
  <c r="I198" i="2"/>
  <c r="G64" i="2" s="1"/>
  <c r="I63" i="2"/>
  <c r="M182" i="2"/>
  <c r="F63" i="2" s="1"/>
  <c r="L182" i="2"/>
  <c r="E63" i="2" s="1"/>
  <c r="I182" i="2"/>
  <c r="G63" i="2" s="1"/>
  <c r="I62" i="2"/>
  <c r="M144" i="2"/>
  <c r="F62" i="2" s="1"/>
  <c r="L144" i="2"/>
  <c r="E62" i="2" s="1"/>
  <c r="I144" i="2"/>
  <c r="G62" i="2" s="1"/>
  <c r="I61" i="2"/>
  <c r="M121" i="2"/>
  <c r="F61" i="2" s="1"/>
  <c r="L121" i="2"/>
  <c r="E61" i="2" s="1"/>
  <c r="I121" i="2"/>
  <c r="G61" i="2" s="1"/>
  <c r="V200" i="2"/>
  <c r="I65" i="2" s="1"/>
  <c r="M110" i="2"/>
  <c r="M200" i="2" s="1"/>
  <c r="F65" i="2" s="1"/>
  <c r="M88" i="2"/>
  <c r="K201" i="2"/>
  <c r="K7" i="1" s="1"/>
  <c r="P19" i="2"/>
  <c r="I200" i="2" l="1"/>
  <c r="G65" i="2" s="1"/>
  <c r="E16" i="2" s="1"/>
  <c r="M90" i="2"/>
  <c r="F57" i="2" s="1"/>
  <c r="D15" i="2" s="1"/>
  <c r="I110" i="2"/>
  <c r="G60" i="2" s="1"/>
  <c r="L88" i="2"/>
  <c r="E56" i="2" s="1"/>
  <c r="I56" i="2"/>
  <c r="I57" i="2"/>
  <c r="L110" i="2"/>
  <c r="E60" i="2" s="1"/>
  <c r="I60" i="2"/>
  <c r="F56" i="2"/>
  <c r="F60" i="2"/>
  <c r="I88" i="2"/>
  <c r="G56" i="2" s="1"/>
  <c r="D16" i="2"/>
  <c r="S121" i="2" l="1"/>
  <c r="H61" i="2" s="1"/>
  <c r="S182" i="2"/>
  <c r="H63" i="2" s="1"/>
  <c r="V201" i="2"/>
  <c r="I67" i="2" s="1"/>
  <c r="L200" i="2"/>
  <c r="E65" i="2" s="1"/>
  <c r="C16" i="2" s="1"/>
  <c r="I90" i="2"/>
  <c r="G57" i="2" s="1"/>
  <c r="E15" i="2" s="1"/>
  <c r="E19" i="2" s="1"/>
  <c r="M201" i="2"/>
  <c r="F67" i="2" s="1"/>
  <c r="L90" i="2"/>
  <c r="E21" i="2" l="1"/>
  <c r="E23" i="2"/>
  <c r="P23" i="2"/>
  <c r="E22" i="2"/>
  <c r="I201" i="2"/>
  <c r="P21" i="2"/>
  <c r="P22" i="2"/>
  <c r="S88" i="2"/>
  <c r="H56" i="2" s="1"/>
  <c r="S110" i="2"/>
  <c r="H60" i="2" s="1"/>
  <c r="S144" i="2"/>
  <c r="H62" i="2" s="1"/>
  <c r="S198" i="2"/>
  <c r="H64" i="2" s="1"/>
  <c r="E57" i="2"/>
  <c r="C15" i="2" s="1"/>
  <c r="L201" i="2"/>
  <c r="E67" i="2" s="1"/>
  <c r="P25" i="2" l="1"/>
  <c r="C7" i="1" s="1"/>
  <c r="C8" i="1" s="1"/>
  <c r="S90" i="2"/>
  <c r="H57" i="2" s="1"/>
  <c r="G67" i="2"/>
  <c r="B7" i="1"/>
  <c r="P27" i="2"/>
  <c r="S200" i="2"/>
  <c r="H65" i="2" s="1"/>
  <c r="H28" i="2" l="1"/>
  <c r="P28" i="2" s="1"/>
  <c r="P30" i="2" s="1"/>
  <c r="B8" i="1"/>
  <c r="G7" i="1"/>
  <c r="G8" i="1" s="1"/>
  <c r="S201" i="2"/>
  <c r="H67" i="2" s="1"/>
  <c r="B9" i="1" l="1"/>
  <c r="G9" i="1" s="1"/>
  <c r="B10" i="1" l="1"/>
  <c r="G10" i="1" s="1"/>
  <c r="G11" i="1" s="1"/>
</calcChain>
</file>

<file path=xl/sharedStrings.xml><?xml version="1.0" encoding="utf-8"?>
<sst xmlns="http://schemas.openxmlformats.org/spreadsheetml/2006/main" count="422" uniqueCount="284">
  <si>
    <t>Rekapitulácia rozpočtu</t>
  </si>
  <si>
    <t>Stavba SO 02 Materská škola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</si>
  <si>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</si>
  <si>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</si>
  <si>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</si>
  <si>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</si>
  <si>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</si>
  <si>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</si>
  <si>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</si>
  <si>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</si>
  <si>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</si>
  <si>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</si>
  <si>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Vykurovanie</t>
  </si>
  <si>
    <t>Krycí list rozpočtu</t>
  </si>
  <si>
    <t>Objekt Vykurovanie</t>
  </si>
  <si>
    <t>Miesto: Kováčová</t>
  </si>
  <si>
    <t xml:space="preserve">Ks: </t>
  </si>
  <si>
    <t xml:space="preserve">Zákazka: </t>
  </si>
  <si>
    <t xml:space="preserve">Spracoval: </t>
  </si>
  <si>
    <t xml:space="preserve">Dňa </t>
  </si>
  <si>
    <t>9. 11. 2021</t>
  </si>
  <si>
    <t xml:space="preserve">Odberateľ: </t>
  </si>
  <si>
    <t xml:space="preserve">Projektant: 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</si>
  <si>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</si>
  <si>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</si>
  <si>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</si>
  <si>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</si>
  <si>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</si>
  <si>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</si>
  <si>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</si>
  <si>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</si>
  <si>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</si>
  <si>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</si>
  <si>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</si>
  <si>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</si>
  <si>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</si>
  <si>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</si>
  <si>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</si>
  <si>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</si>
  <si>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</si>
  <si>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</si>
  <si>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Územie so sťaž. podmienk. 0%</t>
  </si>
  <si>
    <t>Prevádzkové vplyvy 0%</t>
  </si>
  <si>
    <t>Mimoriadne sťaž.podmienky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</si>
  <si>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</si>
  <si>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</si>
  <si>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</si>
  <si>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</si>
  <si>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</si>
  <si>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</si>
  <si>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</si>
  <si>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</si>
  <si>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</si>
  <si>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</si>
  <si>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</si>
  <si>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9. 11. 2021</t>
  </si>
  <si>
    <t>Prehľad rozpočtových nákladov</t>
  </si>
  <si>
    <t>Práce HSV</t>
  </si>
  <si>
    <t xml:space="preserve">   POTRUBNÉ ROZVODY</t>
  </si>
  <si>
    <t>Práce PSV</t>
  </si>
  <si>
    <t xml:space="preserve">   ÚSTREDNÉ VYKUROVANIE - KOTOLNE</t>
  </si>
  <si>
    <t xml:space="preserve">   ÚSTREDNÉ VYKUROVANIE - STROJOVNE</t>
  </si>
  <si>
    <t xml:space="preserve">   ÚSTREDNÉ VYKUROVANIE - ROZVOD POTRUBIA</t>
  </si>
  <si>
    <t xml:space="preserve">   ÚSTREDNÉ VYKUROVANIE - ARMATÚRY</t>
  </si>
  <si>
    <t xml:space="preserve">   ÚSTREDNÉ VYKUROVANIE - VYKUROVACIE TELESÁ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</si>
  <si>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</si>
  <si>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</si>
  <si>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</si>
  <si>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</si>
  <si>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</si>
  <si>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</si>
  <si>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</si>
  <si>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</si>
  <si>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</si>
  <si>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</si>
  <si>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</si>
  <si>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</si>
  <si>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</si>
  <si>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>Zákazka SO 02 Materská škola</t>
  </si>
  <si>
    <t>811261111</t>
  </si>
  <si>
    <t>Prieraz cez zvislé konštrukcie</t>
  </si>
  <si>
    <t>m2</t>
  </si>
  <si>
    <t>811261192</t>
  </si>
  <si>
    <t>Prieraz cez jestvujúce stropné konštrukcie</t>
  </si>
  <si>
    <t>811358111</t>
  </si>
  <si>
    <t>Vyspravenie stien a prierazov v strope po montáži nových rozvodov</t>
  </si>
  <si>
    <t>811371192</t>
  </si>
  <si>
    <t>Príplatok za montáž potrubia na závesoch</t>
  </si>
  <si>
    <t>m</t>
  </si>
  <si>
    <t>731119216</t>
  </si>
  <si>
    <t>3900080: Závesný plynový kondenzačný kotol THISION S PLUS 46</t>
  </si>
  <si>
    <t>ks</t>
  </si>
  <si>
    <t>731119291</t>
  </si>
  <si>
    <t>OCI345.06/101: Komunikačné rozhranie medzi THRs alebo reguláciami RVS (BSB/LPB)</t>
  </si>
  <si>
    <t>731119416</t>
  </si>
  <si>
    <t>RVS43.345/109: Kaskáda, zmiešavací okruh ÚK, ohrev TV, H1, MF výstup, 2x MF vstup</t>
  </si>
  <si>
    <t>731119491</t>
  </si>
  <si>
    <t>SVS43.345: Kompletná sada svoriek pre regulátor RVS 43.345</t>
  </si>
  <si>
    <t>731321122</t>
  </si>
  <si>
    <t>AVS37.294/109: Ovládací panel</t>
  </si>
  <si>
    <t>731321123</t>
  </si>
  <si>
    <t>AVS82.491/109: Plochý kábel pre ovládací panel AVS37 - 1,0 m</t>
  </si>
  <si>
    <t>731321124</t>
  </si>
  <si>
    <t>AVS92.290/109: Plastová krytka pre ochranu plošných spojov</t>
  </si>
  <si>
    <t>731321125</t>
  </si>
  <si>
    <t>QAD36/101: Príložný snímač teploty NTC 10 k, -30...125 °C</t>
  </si>
  <si>
    <t>731341130</t>
  </si>
  <si>
    <t>A34186: WPPS 500 - vyrovnávací zásobník pre tepelné čerpadlá</t>
  </si>
  <si>
    <t>731360111</t>
  </si>
  <si>
    <t>2222000081454: TT3003 - riadiaca jednotka</t>
  </si>
  <si>
    <t>731360119</t>
  </si>
  <si>
    <t>2222000082284: TT3003 - rozširujúci modul pre TT3000</t>
  </si>
  <si>
    <t>731360121</t>
  </si>
  <si>
    <t>EZ61.0013: Jímkový snímač solárne EMZ, PT 1000, 2,5m (FIXNÁ CENA)</t>
  </si>
  <si>
    <t>731360129</t>
  </si>
  <si>
    <t>2222000097394 - WPL-45-K1 HT/HK 3F S: (tepelné čerpadlo)</t>
  </si>
  <si>
    <t>731360221</t>
  </si>
  <si>
    <t>A22533: HRS 300 - nepriamo ohr. vysoko výk. zás. vody, pre TČ, 300l, smalt, 1 výmenník</t>
  </si>
  <si>
    <t>731360229</t>
  </si>
  <si>
    <t>A86509: plášť izolácie / HR 300</t>
  </si>
  <si>
    <t>731360251</t>
  </si>
  <si>
    <t>Regulačná sada Siemens SVI46.25+SFA21</t>
  </si>
  <si>
    <t>732311111</t>
  </si>
  <si>
    <t>Vákuový termický kolektor Shener RS 10 (800 x 2 294 mm)</t>
  </si>
  <si>
    <t>732311123</t>
  </si>
  <si>
    <t>Čerpadlová stanica pre solárny okruh Wilo Yonos PARA ST25/7.0</t>
  </si>
  <si>
    <t>732312116</t>
  </si>
  <si>
    <t>Solárna expanzná nádoba - 40 l, 10 bar</t>
  </si>
  <si>
    <t>732412111</t>
  </si>
  <si>
    <t>Odlučovač vzduchu pre solárny systém</t>
  </si>
  <si>
    <t>732412116</t>
  </si>
  <si>
    <t>Plniaca, preplachovacia a vypúšťacia armatúra pre kvapalinu zo solárneho okruhu</t>
  </si>
  <si>
    <t>732429112</t>
  </si>
  <si>
    <t>Solárna ručná pumpa</t>
  </si>
  <si>
    <t>732521201</t>
  </si>
  <si>
    <t>Regulácia rozdeľovača/zberača IVAR UNIMIX SSA 31</t>
  </si>
  <si>
    <t>732521202</t>
  </si>
  <si>
    <t>Izbový termostat (spínací)</t>
  </si>
  <si>
    <t>733111101</t>
  </si>
  <si>
    <t>Viacvrstvové potrubie ALPEX - TURATEC 20x2,0 ( 50 m )</t>
  </si>
  <si>
    <t>733111102</t>
  </si>
  <si>
    <t>Viacvrstvové potrubie ALPEX - TURATEC 26x3,0 ( 50 m )</t>
  </si>
  <si>
    <t>733111103</t>
  </si>
  <si>
    <t>Viacvrstvové potrubie ALPEX - TURATEC 32x3,0 ( 50 m )</t>
  </si>
  <si>
    <t>733111104</t>
  </si>
  <si>
    <t>Potrubie hrdlované DN40 - HT (vrátane tvaroviek)</t>
  </si>
  <si>
    <t>733111201</t>
  </si>
  <si>
    <t>Svorné šroubenie na viacvrstvé ALPEX pre rozdeľovače 16 x 2 ALU - EK</t>
  </si>
  <si>
    <t>733113112</t>
  </si>
  <si>
    <t>Guľový kohút s vypúšťaním 1 1/4 - DN 32</t>
  </si>
  <si>
    <t>733113114</t>
  </si>
  <si>
    <t>Automatický reg. a vyvaž. ventil koncových zar. IVAR.CIM 788, PN 25, T = -10 °C až +120 °C</t>
  </si>
  <si>
    <t>733113118</t>
  </si>
  <si>
    <t>Elektrotermická hlavica IVAR.CIM 311</t>
  </si>
  <si>
    <t>733890801</t>
  </si>
  <si>
    <t>Izolačná trubica Mirelon 13x18</t>
  </si>
  <si>
    <t>733890802</t>
  </si>
  <si>
    <t>Izolačná trubica Mirelon 13x28</t>
  </si>
  <si>
    <t>733890803</t>
  </si>
  <si>
    <t>Izolačná trubica Mirelon 13x32</t>
  </si>
  <si>
    <t>733985001</t>
  </si>
  <si>
    <t>Rúra z nerezovej ocele, DN 40 (42x1,5)</t>
  </si>
  <si>
    <t>733985002</t>
  </si>
  <si>
    <t>Izolačná trubica Mirelon 20x45</t>
  </si>
  <si>
    <t>733996014</t>
  </si>
  <si>
    <t>Tlaková skúška potrubných rozvodov do DN 40</t>
  </si>
  <si>
    <t>733996015</t>
  </si>
  <si>
    <t>Uvedenie plynového kotla do prevádzky (do 50 kW)</t>
  </si>
  <si>
    <t>súb</t>
  </si>
  <si>
    <t>733996026</t>
  </si>
  <si>
    <t>Tlaková skúška kotlov</t>
  </si>
  <si>
    <t>komp</t>
  </si>
  <si>
    <t>733996034</t>
  </si>
  <si>
    <t>Prvá tlaková skúška expanznej nádoby</t>
  </si>
  <si>
    <t>733996042</t>
  </si>
  <si>
    <t>Vykurovacia skúška</t>
  </si>
  <si>
    <t>hod</t>
  </si>
  <si>
    <t>733996058</t>
  </si>
  <si>
    <t>Prevádzková skúška</t>
  </si>
  <si>
    <t>733996060</t>
  </si>
  <si>
    <t>Napustenie vykurovacej sústavy</t>
  </si>
  <si>
    <t>734109110</t>
  </si>
  <si>
    <t>Potrubie z nerezovej ocele DN 40 (42x1,5)</t>
  </si>
  <si>
    <t>734109101</t>
  </si>
  <si>
    <t>Potrubie z nerezovej ocele DN 32 (35x1,5)</t>
  </si>
  <si>
    <t>734109102</t>
  </si>
  <si>
    <t>Medená rúrka - tvrdá DN 32 (35x1,2)</t>
  </si>
  <si>
    <t>734109103</t>
  </si>
  <si>
    <t>Medená rúrka - polotvrdá DN 20 (22x1,0)</t>
  </si>
  <si>
    <t>734109111</t>
  </si>
  <si>
    <t>Guľový ventil 1 1/2 - DN 40</t>
  </si>
  <si>
    <t>734109112</t>
  </si>
  <si>
    <t>Guľový ventil 1 1/4 - DN 32</t>
  </si>
  <si>
    <t>734109113</t>
  </si>
  <si>
    <t>Guľový ventil 3/4 - DN 20</t>
  </si>
  <si>
    <t>734109114</t>
  </si>
  <si>
    <t>Guľový ventil s vypúšťaním DN 15 (1/2")</t>
  </si>
  <si>
    <t>734109211</t>
  </si>
  <si>
    <t>Separátor nečistôt s magnetom 1</t>
  </si>
  <si>
    <t>734109311</t>
  </si>
  <si>
    <t>Poistný ventil 1 1/4 - DN 32</t>
  </si>
  <si>
    <t>734109312</t>
  </si>
  <si>
    <t>Poistný ventil 3/4 - DN 20</t>
  </si>
  <si>
    <t>734109411</t>
  </si>
  <si>
    <t>Vyvažovací ventil 1 1/2 - DN 40</t>
  </si>
  <si>
    <t>734109412</t>
  </si>
  <si>
    <t>Vyvažovací ventil 1 1/4 - DN 32</t>
  </si>
  <si>
    <t>734109413</t>
  </si>
  <si>
    <t>Spätný ventil 1 1/2 - DN 40</t>
  </si>
  <si>
    <t>734109414</t>
  </si>
  <si>
    <t>Spätný ventil 1 1/4 - DN 32</t>
  </si>
  <si>
    <t>734109415</t>
  </si>
  <si>
    <t>Filter 1 1/2 - DN 40</t>
  </si>
  <si>
    <t>734109416</t>
  </si>
  <si>
    <t>Filter 1 1/4 - DN 32</t>
  </si>
  <si>
    <t>734109417</t>
  </si>
  <si>
    <t>Filter 3/4 - DN 20</t>
  </si>
  <si>
    <t>734111411</t>
  </si>
  <si>
    <t>Odvzdušňovací ventil 1/4 - DN 8</t>
  </si>
  <si>
    <t>734111412</t>
  </si>
  <si>
    <t>Vodný filter 1 - DN 25</t>
  </si>
  <si>
    <t>734209101</t>
  </si>
  <si>
    <t>Doplňovacia zostava na automatické dopĺňanie vody pre uzatvorené systémy</t>
  </si>
  <si>
    <t>734209112</t>
  </si>
  <si>
    <t>Anuloid WHY 120/80</t>
  </si>
  <si>
    <t>734209115</t>
  </si>
  <si>
    <t>Prepúšťací ventil Danfoss AVDO 25 priamy 1" (vnút./vonk. závit)</t>
  </si>
  <si>
    <t>kus</t>
  </si>
  <si>
    <t>734311112</t>
  </si>
  <si>
    <t>Závitový gumový kompenzátor 1 1/2 - DN 40</t>
  </si>
  <si>
    <t>734313122</t>
  </si>
  <si>
    <t>Teplomer axiálny 1 1/4 - DN 32</t>
  </si>
  <si>
    <t>734313126</t>
  </si>
  <si>
    <t>Manometer 1 1/4 - DN 32</t>
  </si>
  <si>
    <t>734314102</t>
  </si>
  <si>
    <t>3-cestný zmiešavací ventil 1 1/4 - DN 32</t>
  </si>
  <si>
    <t>734411111</t>
  </si>
  <si>
    <t xml:space="preserve">Spätná klapka 1 1/2 - DN 40 </t>
  </si>
  <si>
    <t>734411112</t>
  </si>
  <si>
    <t>Spätná klapka 1 1/4 - DN 32</t>
  </si>
  <si>
    <t>734411144</t>
  </si>
  <si>
    <t xml:space="preserve">Guľový ventil s pohonom 1 1/2 - DN 40 </t>
  </si>
  <si>
    <t>734411145</t>
  </si>
  <si>
    <t>Guľový ventil s pohonom 1 1/4 - DN 32</t>
  </si>
  <si>
    <t>734411162</t>
  </si>
  <si>
    <t>Obehové čerpadlo pre nabíjanie zásobníka TV od tep. čerpadla Grundfos Magna 32</t>
  </si>
  <si>
    <t>734411161</t>
  </si>
  <si>
    <t>Expanzná nádoba teplej vody Reflex NG 50/6bar</t>
  </si>
  <si>
    <t>734411171</t>
  </si>
  <si>
    <t>Expanzná nádoba Reflex NG 140/6</t>
  </si>
  <si>
    <t>734411172</t>
  </si>
  <si>
    <t>Obehové čerpadlo pre vonk. jednotku tep. čerpadla Grundfos Magna 50</t>
  </si>
  <si>
    <t>735111310</t>
  </si>
  <si>
    <t>Viacvrstvové potrubie ALPEX - TURATEC 16x2,0 ( 100 m, 200 m )</t>
  </si>
  <si>
    <t>735111340</t>
  </si>
  <si>
    <t>Fixačná lišta pre potrubie GL 16 - 17 mm (64 / 1 m)</t>
  </si>
  <si>
    <t>735111350</t>
  </si>
  <si>
    <t>Fixačná príchytka na rúrky 50 mm</t>
  </si>
  <si>
    <t>735311530</t>
  </si>
  <si>
    <t>UNIMIX zostava rozdeľovač/zberač - pre podl. a rad. vykurovanie 4-cestný (vrátane skrine)</t>
  </si>
  <si>
    <t>735311540</t>
  </si>
  <si>
    <t>UNIMIX zostava rozdeľovač/zberač - pre podl. a rad. vykurovanie 5-cestný (vrátane skrine)</t>
  </si>
  <si>
    <t>735311550</t>
  </si>
  <si>
    <t>UNIMIX zostava rozdeľovač/zberač - pre podl. a rad. vykurovanie 6-cestný (vrátane skrine)</t>
  </si>
  <si>
    <t>735311101</t>
  </si>
  <si>
    <t>Obvodový dilatačný pás samolepiaci s fóliou DP hr. 10 mm a š. 160 mm ( 50 / 250 m )</t>
  </si>
  <si>
    <t>735311102</t>
  </si>
  <si>
    <t>Plastifikátor PL 10 BAKELITE MF ( 10 kg )</t>
  </si>
  <si>
    <t>kg</t>
  </si>
  <si>
    <t>735411511</t>
  </si>
  <si>
    <t>Doskové vykurovacie teleso RADIK 22 VK 6/8</t>
  </si>
  <si>
    <t>735411522</t>
  </si>
  <si>
    <t>Pripájací diel HERZ-3000, priamy</t>
  </si>
  <si>
    <t>735411535</t>
  </si>
  <si>
    <t>Prechodka na plastovú rúrku G 3/4</t>
  </si>
  <si>
    <t>735411545</t>
  </si>
  <si>
    <t>Odvzdušňovací ventil pre doskové VT - DN 8</t>
  </si>
  <si>
    <t>735411555</t>
  </si>
  <si>
    <t>Termostatická hlavica kvapalinová T 5000, biela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</si>
  <si>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</si>
  <si>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</si>
  <si>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</si>
  <si>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</si>
  <si>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 xml:space="preserve">Označenie položiek rozpočtu, stavebných prvkov, produktov, technologických jednotiek a výrobkov výrobným a obchodným názvom je nahraditeľný s dosiahnutím ich požadovaných vlastnosti a technických ukazovateľov. Položky sú nahraditeľne alternatívou!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</si>
</sst>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 ###\ ##0.00"/>
    <numFmt numFmtId="165" formatCode="###\ ###\ ##0.0000"/>
    <numFmt numFmtId="166" formatCode="###\ ###\ ##0.000"/>
    <numFmt numFmtId="167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20"/>
      <color rgb="FF000000"/>
      <name val="Arial CE"/>
      <family val="2"/>
      <charset val="238"/>
    </font>
    <font>
      <b/>
      <sz val="9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family val="2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0" fontId="1" fillId="0" borderId="102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18" fillId="0" borderId="0" xfId="0" applyFont="1"/>
    <xf numFmtId="164" fontId="6" fillId="0" borderId="14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167" fontId="5" fillId="0" borderId="102" xfId="0" applyNumberFormat="1" applyFont="1" applyBorder="1"/>
    <xf numFmtId="167" fontId="14" fillId="0" borderId="107" xfId="0" applyNumberFormat="1" applyFont="1" applyBorder="1"/>
    <xf numFmtId="0" fontId="1" fillId="0" borderId="5" xfId="0" applyFont="1" applyBorder="1"/>
    <xf numFmtId="0" fontId="1" fillId="0" borderId="24" xfId="0" applyFont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2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3" xfId="0" applyFont="1" applyFill="1" applyBorder="1"/>
    <xf numFmtId="0" fontId="1" fillId="0" borderId="36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1" fillId="0" borderId="74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8" fillId="3" borderId="5" xfId="1" applyFill="1" applyBorder="1" applyAlignment="1">
      <alignment horizontal="center" vertical="center"/>
    </xf>
    <xf numFmtId="0" fontId="6" fillId="0" borderId="71" xfId="0" applyFont="1" applyFill="1" applyBorder="1"/>
    <xf numFmtId="0" fontId="1" fillId="0" borderId="80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5" fillId="0" borderId="59" xfId="0" applyFont="1" applyBorder="1"/>
    <xf numFmtId="0" fontId="5" fillId="0" borderId="84" xfId="0" applyFont="1" applyBorder="1"/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5" fillId="0" borderId="0" xfId="0" applyFont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0" xfId="0" applyFont="1" applyAlignment="1">
      <alignment horizontal="left"/>
    </xf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0" fontId="0" fillId="0" borderId="100" xfId="0" applyBorder="1" applyAlignment="1">
      <alignment wrapText="1"/>
    </xf>
    <xf numFmtId="0" fontId="0" fillId="0" borderId="6" xfId="0" applyBorder="1" applyAlignment="1">
      <alignment wrapText="1"/>
    </xf>
    <xf numFmtId="0" fontId="17" fillId="0" borderId="0" xfId="0" applyFont="1" applyAlignment="1">
      <alignment wrapText="1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4" fillId="0" borderId="106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52BF8-E2DF-48C9-A84F-FDF08EA4714C}">
  <dimension ref="A1:Z11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17" t="s">
        <v>0</v>
      </c>
      <c r="B2" s="218"/>
      <c r="C2" s="218"/>
      <c r="D2" s="218"/>
      <c r="E2" s="218"/>
      <c r="F2" s="5" t="s">
        <v>2</v>
      </c>
      <c r="G2" s="5"/>
    </row>
    <row r="3" spans="1:26" x14ac:dyDescent="0.25">
      <c r="A3" s="219" t="s">
        <v>1</v>
      </c>
      <c r="B3" s="219"/>
      <c r="C3" s="219"/>
      <c r="D3" s="219"/>
      <c r="E3" s="219"/>
      <c r="F3" s="6" t="s">
        <v>3</v>
      </c>
      <c r="G3" s="6" t="s">
        <v>4</v>
      </c>
    </row>
    <row r="4" spans="1:26" x14ac:dyDescent="0.25">
      <c r="A4" s="219"/>
      <c r="B4" s="219"/>
      <c r="C4" s="219"/>
      <c r="D4" s="219"/>
      <c r="E4" s="219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06">
        <f>'SO 5879'!I201-Rekapitulácia!D7</f>
        <v>0</v>
      </c>
      <c r="C7" s="206">
        <f>'SO 5879'!P25</f>
        <v>0</v>
      </c>
      <c r="D7" s="206">
        <v>0</v>
      </c>
      <c r="E7" s="206">
        <f>'SO 5879'!P16</f>
        <v>0</v>
      </c>
      <c r="F7" s="206">
        <v>0</v>
      </c>
      <c r="G7" s="206">
        <f>B7+C7+D7+E7+F7</f>
        <v>0</v>
      </c>
      <c r="K7">
        <f>'SO 5879'!K201</f>
        <v>0</v>
      </c>
      <c r="Q7">
        <v>30.126000000000001</v>
      </c>
    </row>
    <row r="8" spans="1:26" x14ac:dyDescent="0.25">
      <c r="A8" s="209" t="s">
        <v>279</v>
      </c>
      <c r="B8" s="210">
        <f>SUM(B7:B7)</f>
        <v>0</v>
      </c>
      <c r="C8" s="210">
        <f>SUM(C7:C7)</f>
        <v>0</v>
      </c>
      <c r="D8" s="210">
        <f>SUM(D7:D7)</f>
        <v>0</v>
      </c>
      <c r="E8" s="210">
        <f>SUM(E7:E7)</f>
        <v>0</v>
      </c>
      <c r="F8" s="210">
        <f>SUM(F7:F7)</f>
        <v>0</v>
      </c>
      <c r="G8" s="210">
        <f>SUM(G7:G7)-SUM(Z7:Z7)</f>
        <v>0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x14ac:dyDescent="0.25">
      <c r="A9" s="207" t="s">
        <v>280</v>
      </c>
      <c r="B9" s="208">
        <f>G8-SUM(Rekapitulácia!K7:'Rekapitulácia'!K7)*1</f>
        <v>0</v>
      </c>
      <c r="C9" s="208"/>
      <c r="D9" s="208"/>
      <c r="E9" s="208"/>
      <c r="F9" s="208"/>
      <c r="G9" s="208">
        <f>ROUND(((ROUND(B9,2)*20)/100),2)*1</f>
        <v>0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25">
      <c r="A10" s="4" t="s">
        <v>281</v>
      </c>
      <c r="B10" s="205">
        <f>(G8-B9)</f>
        <v>0</v>
      </c>
      <c r="C10" s="205"/>
      <c r="D10" s="205"/>
      <c r="E10" s="205"/>
      <c r="F10" s="205"/>
      <c r="G10" s="205">
        <f>ROUND(((ROUND(B10,2)*0)/100),2)</f>
        <v>0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25">
      <c r="A11" s="211" t="s">
        <v>282</v>
      </c>
      <c r="B11" s="212"/>
      <c r="C11" s="212"/>
      <c r="D11" s="212"/>
      <c r="E11" s="212"/>
      <c r="F11" s="212"/>
      <c r="G11" s="212">
        <f>SUM(G8:G10)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CB7A2-7F95-442F-AB7E-6FFE0EFE561E}">
  <dimension ref="A1:AA201"/>
  <sheetViews>
    <sheetView tabSelected="1" workbookViewId="0">
      <pane ySplit="1" topLeftCell="A2" activePane="bottomLeft" state="frozen"/>
      <selection pane="bottomLeft" activeCell="G185" sqref="G185:V197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33" t="s">
        <v>13</v>
      </c>
      <c r="C1" s="234"/>
      <c r="D1" s="12"/>
      <c r="E1" s="235" t="s">
        <v>0</v>
      </c>
      <c r="F1" s="236"/>
      <c r="G1" s="13"/>
      <c r="H1" s="248" t="s">
        <v>66</v>
      </c>
      <c r="I1" s="234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37" t="s">
        <v>13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9"/>
      <c r="R2" s="239"/>
      <c r="S2" s="239"/>
      <c r="T2" s="239"/>
      <c r="U2" s="239"/>
      <c r="V2" s="240"/>
      <c r="W2" s="53"/>
    </row>
    <row r="3" spans="1:23" ht="18" customHeight="1" x14ac:dyDescent="0.25">
      <c r="A3" s="15"/>
      <c r="B3" s="241" t="s">
        <v>1</v>
      </c>
      <c r="C3" s="242"/>
      <c r="D3" s="242"/>
      <c r="E3" s="242"/>
      <c r="F3" s="242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4"/>
      <c r="W3" s="53"/>
    </row>
    <row r="4" spans="1:23" ht="18" customHeight="1" x14ac:dyDescent="0.25">
      <c r="A4" s="15"/>
      <c r="B4" s="43" t="s">
        <v>14</v>
      </c>
      <c r="C4" s="32"/>
      <c r="D4" s="25"/>
      <c r="E4" s="25"/>
      <c r="F4" s="44" t="s">
        <v>15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16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17</v>
      </c>
      <c r="C6" s="32"/>
      <c r="D6" s="44" t="s">
        <v>18</v>
      </c>
      <c r="E6" s="25"/>
      <c r="F6" s="44" t="s">
        <v>19</v>
      </c>
      <c r="G6" s="44" t="s">
        <v>20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45" t="s">
        <v>21</v>
      </c>
      <c r="C7" s="246"/>
      <c r="D7" s="246"/>
      <c r="E7" s="246"/>
      <c r="F7" s="246"/>
      <c r="G7" s="246"/>
      <c r="H7" s="247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24</v>
      </c>
      <c r="C8" s="46"/>
      <c r="D8" s="28"/>
      <c r="E8" s="28"/>
      <c r="F8" s="50" t="s">
        <v>25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20" t="s">
        <v>22</v>
      </c>
      <c r="C9" s="221"/>
      <c r="D9" s="221"/>
      <c r="E9" s="221"/>
      <c r="F9" s="221"/>
      <c r="G9" s="221"/>
      <c r="H9" s="222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24</v>
      </c>
      <c r="C10" s="32"/>
      <c r="D10" s="25"/>
      <c r="E10" s="25"/>
      <c r="F10" s="44" t="s">
        <v>25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20" t="s">
        <v>23</v>
      </c>
      <c r="C11" s="221"/>
      <c r="D11" s="221"/>
      <c r="E11" s="221"/>
      <c r="F11" s="221"/>
      <c r="G11" s="221"/>
      <c r="H11" s="222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24</v>
      </c>
      <c r="C12" s="32"/>
      <c r="D12" s="25"/>
      <c r="E12" s="25"/>
      <c r="F12" s="44" t="s">
        <v>25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46</v>
      </c>
      <c r="D14" s="61" t="s">
        <v>47</v>
      </c>
      <c r="E14" s="66" t="s">
        <v>48</v>
      </c>
      <c r="F14" s="223" t="s">
        <v>31</v>
      </c>
      <c r="G14" s="224"/>
      <c r="H14" s="225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26</v>
      </c>
      <c r="C15" s="63">
        <f>'SO 5879'!E57</f>
        <v>0</v>
      </c>
      <c r="D15" s="58">
        <f>'SO 5879'!F57</f>
        <v>0</v>
      </c>
      <c r="E15" s="67">
        <f>'SO 5879'!G57</f>
        <v>0</v>
      </c>
      <c r="F15" s="226"/>
      <c r="G15" s="227"/>
      <c r="H15" s="228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27</v>
      </c>
      <c r="C16" s="92">
        <f>'SO 5879'!E65</f>
        <v>0</v>
      </c>
      <c r="D16" s="93">
        <f>'SO 5879'!F65</f>
        <v>0</v>
      </c>
      <c r="E16" s="94">
        <f>'SO 5879'!G65</f>
        <v>0</v>
      </c>
      <c r="F16" s="229" t="s">
        <v>32</v>
      </c>
      <c r="G16" s="227"/>
      <c r="H16" s="228"/>
      <c r="I16" s="25"/>
      <c r="J16" s="25"/>
      <c r="K16" s="26"/>
      <c r="L16" s="26"/>
      <c r="M16" s="26"/>
      <c r="N16" s="26"/>
      <c r="O16" s="74"/>
      <c r="P16" s="83">
        <f>(SUM(Z82:Z200))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28</v>
      </c>
      <c r="C17" s="63"/>
      <c r="D17" s="58"/>
      <c r="E17" s="67"/>
      <c r="F17" s="230" t="s">
        <v>33</v>
      </c>
      <c r="G17" s="227"/>
      <c r="H17" s="228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29</v>
      </c>
      <c r="C18" s="64"/>
      <c r="D18" s="59"/>
      <c r="E18" s="68"/>
      <c r="F18" s="231"/>
      <c r="G18" s="232"/>
      <c r="H18" s="228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30</v>
      </c>
      <c r="C19" s="65"/>
      <c r="D19" s="60"/>
      <c r="E19" s="69">
        <f>SUM(E15:E18)</f>
        <v>0</v>
      </c>
      <c r="F19" s="263" t="s">
        <v>30</v>
      </c>
      <c r="G19" s="250"/>
      <c r="H19" s="264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39</v>
      </c>
      <c r="C20" s="57"/>
      <c r="D20" s="95"/>
      <c r="E20" s="96"/>
      <c r="F20" s="251" t="s">
        <v>39</v>
      </c>
      <c r="G20" s="265"/>
      <c r="H20" s="225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40</v>
      </c>
      <c r="C21" s="51"/>
      <c r="D21" s="91"/>
      <c r="E21" s="70">
        <f>((E15*U22*0)+(E16*V22*0)+(E17*W22*0))/100</f>
        <v>0</v>
      </c>
      <c r="F21" s="266" t="s">
        <v>43</v>
      </c>
      <c r="G21" s="227"/>
      <c r="H21" s="228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41</v>
      </c>
      <c r="C22" s="34"/>
      <c r="D22" s="72"/>
      <c r="E22" s="71">
        <f>((E15*U23*0)+(E16*V23*0)+(E17*W23*0))/100</f>
        <v>0</v>
      </c>
      <c r="F22" s="266" t="s">
        <v>44</v>
      </c>
      <c r="G22" s="227"/>
      <c r="H22" s="228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42</v>
      </c>
      <c r="C23" s="34"/>
      <c r="D23" s="72"/>
      <c r="E23" s="71">
        <f>((E15*U24*0)+(E16*V24*0)+(E17*W24*0))/100</f>
        <v>0</v>
      </c>
      <c r="F23" s="266" t="s">
        <v>45</v>
      </c>
      <c r="G23" s="227"/>
      <c r="H23" s="228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67"/>
      <c r="G24" s="232"/>
      <c r="H24" s="228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49" t="s">
        <v>30</v>
      </c>
      <c r="G25" s="250"/>
      <c r="H25" s="228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51</v>
      </c>
      <c r="C26" s="98"/>
      <c r="D26" s="100"/>
      <c r="E26" s="106"/>
      <c r="F26" s="251" t="s">
        <v>34</v>
      </c>
      <c r="G26" s="252"/>
      <c r="H26" s="253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54" t="s">
        <v>35</v>
      </c>
      <c r="G27" s="255"/>
      <c r="H27" s="256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57" t="s">
        <v>36</v>
      </c>
      <c r="G28" s="258"/>
      <c r="H28" s="204">
        <f>P27-SUM('SO 5879'!K82:'SO 5879'!K200)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59" t="s">
        <v>37</v>
      </c>
      <c r="G29" s="260"/>
      <c r="H29" s="33">
        <f>SUM('SO 5879'!K82:'SO 5879'!K200)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61" t="s">
        <v>38</v>
      </c>
      <c r="G30" s="262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55"/>
      <c r="G31" s="274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49</v>
      </c>
      <c r="C32" s="102"/>
      <c r="D32" s="19"/>
      <c r="E32" s="111" t="s">
        <v>50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02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02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02"/>
    </row>
    <row r="42" spans="1:23" x14ac:dyDescent="0.25">
      <c r="A42" s="130"/>
      <c r="B42" s="19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02"/>
    </row>
    <row r="43" spans="1:23" x14ac:dyDescent="0.25">
      <c r="A43" s="130"/>
      <c r="B43" s="192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77" t="s">
        <v>0</v>
      </c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8"/>
      <c r="U44" s="278"/>
      <c r="V44" s="279"/>
      <c r="W44" s="53"/>
    </row>
    <row r="45" spans="1:23" x14ac:dyDescent="0.25">
      <c r="A45" s="130"/>
      <c r="B45" s="193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190"/>
      <c r="B46" s="280" t="s">
        <v>21</v>
      </c>
      <c r="C46" s="281"/>
      <c r="D46" s="281"/>
      <c r="E46" s="282"/>
      <c r="F46" s="283" t="s">
        <v>18</v>
      </c>
      <c r="G46" s="281"/>
      <c r="H46" s="282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190"/>
      <c r="B47" s="280" t="s">
        <v>22</v>
      </c>
      <c r="C47" s="281"/>
      <c r="D47" s="281"/>
      <c r="E47" s="282"/>
      <c r="F47" s="283" t="s">
        <v>16</v>
      </c>
      <c r="G47" s="281"/>
      <c r="H47" s="282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190"/>
      <c r="B48" s="280" t="s">
        <v>23</v>
      </c>
      <c r="C48" s="281"/>
      <c r="D48" s="281"/>
      <c r="E48" s="282"/>
      <c r="F48" s="283" t="s">
        <v>55</v>
      </c>
      <c r="G48" s="281"/>
      <c r="H48" s="282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190"/>
      <c r="B49" s="284" t="s">
        <v>1</v>
      </c>
      <c r="C49" s="285"/>
      <c r="D49" s="285"/>
      <c r="E49" s="285"/>
      <c r="F49" s="285"/>
      <c r="G49" s="285"/>
      <c r="H49" s="285"/>
      <c r="I49" s="286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194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194" t="s">
        <v>56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5" t="s">
        <v>52</v>
      </c>
      <c r="C54" s="276"/>
      <c r="D54" s="128"/>
      <c r="E54" s="128" t="s">
        <v>46</v>
      </c>
      <c r="F54" s="128" t="s">
        <v>47</v>
      </c>
      <c r="G54" s="128" t="s">
        <v>30</v>
      </c>
      <c r="H54" s="128" t="s">
        <v>53</v>
      </c>
      <c r="I54" s="128" t="s">
        <v>54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68" t="s">
        <v>57</v>
      </c>
      <c r="C55" s="269"/>
      <c r="D55" s="269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03"/>
      <c r="X55" s="137"/>
      <c r="Y55" s="137"/>
      <c r="Z55" s="137"/>
    </row>
    <row r="56" spans="1:26" x14ac:dyDescent="0.25">
      <c r="A56" s="10"/>
      <c r="B56" s="270" t="s">
        <v>58</v>
      </c>
      <c r="C56" s="271"/>
      <c r="D56" s="271"/>
      <c r="E56" s="138">
        <f>'SO 5879'!L88</f>
        <v>0</v>
      </c>
      <c r="F56" s="138">
        <f>'SO 5879'!M88</f>
        <v>0</v>
      </c>
      <c r="G56" s="138">
        <f>'SO 5879'!I88</f>
        <v>0</v>
      </c>
      <c r="H56" s="139">
        <f>'SO 5879'!S88</f>
        <v>0</v>
      </c>
      <c r="I56" s="139">
        <f>'SO 5879'!V88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03"/>
      <c r="X56" s="137"/>
      <c r="Y56" s="137"/>
      <c r="Z56" s="137"/>
    </row>
    <row r="57" spans="1:26" x14ac:dyDescent="0.25">
      <c r="A57" s="10"/>
      <c r="B57" s="272" t="s">
        <v>57</v>
      </c>
      <c r="C57" s="273"/>
      <c r="D57" s="273"/>
      <c r="E57" s="140">
        <f>'SO 5879'!L90</f>
        <v>0</v>
      </c>
      <c r="F57" s="140">
        <f>'SO 5879'!M90</f>
        <v>0</v>
      </c>
      <c r="G57" s="140">
        <f>'SO 5879'!I90</f>
        <v>0</v>
      </c>
      <c r="H57" s="141">
        <f>'SO 5879'!S90</f>
        <v>0</v>
      </c>
      <c r="I57" s="141">
        <f>'SO 5879'!V90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03"/>
      <c r="X57" s="137"/>
      <c r="Y57" s="137"/>
      <c r="Z57" s="137"/>
    </row>
    <row r="58" spans="1:26" x14ac:dyDescent="0.25">
      <c r="A58" s="1"/>
      <c r="B58" s="195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272" t="s">
        <v>59</v>
      </c>
      <c r="C59" s="273"/>
      <c r="D59" s="273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03"/>
      <c r="X59" s="137"/>
      <c r="Y59" s="137"/>
      <c r="Z59" s="137"/>
    </row>
    <row r="60" spans="1:26" x14ac:dyDescent="0.25">
      <c r="A60" s="10"/>
      <c r="B60" s="270" t="s">
        <v>60</v>
      </c>
      <c r="C60" s="271"/>
      <c r="D60" s="271"/>
      <c r="E60" s="138">
        <f>'SO 5879'!L110</f>
        <v>0</v>
      </c>
      <c r="F60" s="138">
        <f>'SO 5879'!M110</f>
        <v>0</v>
      </c>
      <c r="G60" s="138">
        <f>'SO 5879'!I110</f>
        <v>0</v>
      </c>
      <c r="H60" s="139">
        <f>'SO 5879'!S110</f>
        <v>0</v>
      </c>
      <c r="I60" s="139">
        <f>'SO 5879'!V110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03"/>
      <c r="X60" s="137"/>
      <c r="Y60" s="137"/>
      <c r="Z60" s="137"/>
    </row>
    <row r="61" spans="1:26" x14ac:dyDescent="0.25">
      <c r="A61" s="10"/>
      <c r="B61" s="270" t="s">
        <v>61</v>
      </c>
      <c r="C61" s="271"/>
      <c r="D61" s="271"/>
      <c r="E61" s="138">
        <f>'SO 5879'!L121</f>
        <v>0</v>
      </c>
      <c r="F61" s="138">
        <f>'SO 5879'!M121</f>
        <v>0</v>
      </c>
      <c r="G61" s="138">
        <f>'SO 5879'!I121</f>
        <v>0</v>
      </c>
      <c r="H61" s="139">
        <f>'SO 5879'!S121</f>
        <v>0</v>
      </c>
      <c r="I61" s="139">
        <f>'SO 5879'!V121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03"/>
      <c r="X61" s="137"/>
      <c r="Y61" s="137"/>
      <c r="Z61" s="137"/>
    </row>
    <row r="62" spans="1:26" x14ac:dyDescent="0.25">
      <c r="A62" s="10"/>
      <c r="B62" s="270" t="s">
        <v>62</v>
      </c>
      <c r="C62" s="271"/>
      <c r="D62" s="271"/>
      <c r="E62" s="138">
        <f>'SO 5879'!L144</f>
        <v>0</v>
      </c>
      <c r="F62" s="138">
        <f>'SO 5879'!M144</f>
        <v>0</v>
      </c>
      <c r="G62" s="138">
        <f>'SO 5879'!I144</f>
        <v>0</v>
      </c>
      <c r="H62" s="139">
        <f>'SO 5879'!S144</f>
        <v>0</v>
      </c>
      <c r="I62" s="139">
        <f>'SO 5879'!V144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03"/>
      <c r="X62" s="137"/>
      <c r="Y62" s="137"/>
      <c r="Z62" s="137"/>
    </row>
    <row r="63" spans="1:26" x14ac:dyDescent="0.25">
      <c r="A63" s="10"/>
      <c r="B63" s="270" t="s">
        <v>63</v>
      </c>
      <c r="C63" s="271"/>
      <c r="D63" s="271"/>
      <c r="E63" s="138">
        <f>'SO 5879'!L182</f>
        <v>0</v>
      </c>
      <c r="F63" s="138">
        <f>'SO 5879'!M182</f>
        <v>0</v>
      </c>
      <c r="G63" s="138">
        <f>'SO 5879'!I182</f>
        <v>0</v>
      </c>
      <c r="H63" s="139">
        <f>'SO 5879'!S182</f>
        <v>0</v>
      </c>
      <c r="I63" s="139">
        <f>'SO 5879'!V182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03"/>
      <c r="X63" s="137"/>
      <c r="Y63" s="137"/>
      <c r="Z63" s="137"/>
    </row>
    <row r="64" spans="1:26" x14ac:dyDescent="0.25">
      <c r="A64" s="10"/>
      <c r="B64" s="270" t="s">
        <v>64</v>
      </c>
      <c r="C64" s="271"/>
      <c r="D64" s="271"/>
      <c r="E64" s="138">
        <f>'SO 5879'!L198</f>
        <v>0</v>
      </c>
      <c r="F64" s="138">
        <f>'SO 5879'!M198</f>
        <v>0</v>
      </c>
      <c r="G64" s="138">
        <f>'SO 5879'!I198</f>
        <v>0</v>
      </c>
      <c r="H64" s="139">
        <f>'SO 5879'!S198</f>
        <v>0</v>
      </c>
      <c r="I64" s="139">
        <f>'SO 5879'!V198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03"/>
      <c r="X64" s="137"/>
      <c r="Y64" s="137"/>
      <c r="Z64" s="137"/>
    </row>
    <row r="65" spans="1:26" x14ac:dyDescent="0.25">
      <c r="A65" s="10"/>
      <c r="B65" s="272" t="s">
        <v>59</v>
      </c>
      <c r="C65" s="273"/>
      <c r="D65" s="273"/>
      <c r="E65" s="140">
        <f>'SO 5879'!L200</f>
        <v>0</v>
      </c>
      <c r="F65" s="140">
        <f>'SO 5879'!M200</f>
        <v>0</v>
      </c>
      <c r="G65" s="140">
        <f>'SO 5879'!I200</f>
        <v>0</v>
      </c>
      <c r="H65" s="141">
        <f>'SO 5879'!S200</f>
        <v>0</v>
      </c>
      <c r="I65" s="141">
        <f>'SO 5879'!V200</f>
        <v>0</v>
      </c>
      <c r="J65" s="141"/>
      <c r="K65" s="141"/>
      <c r="L65" s="141"/>
      <c r="M65" s="141"/>
      <c r="N65" s="141"/>
      <c r="O65" s="141"/>
      <c r="P65" s="141"/>
      <c r="Q65" s="137"/>
      <c r="R65" s="137"/>
      <c r="S65" s="137"/>
      <c r="T65" s="137"/>
      <c r="U65" s="137"/>
      <c r="V65" s="150"/>
      <c r="W65" s="203"/>
      <c r="X65" s="137"/>
      <c r="Y65" s="137"/>
      <c r="Z65" s="137"/>
    </row>
    <row r="66" spans="1:26" x14ac:dyDescent="0.25">
      <c r="A66" s="1"/>
      <c r="B66" s="195"/>
      <c r="C66" s="1"/>
      <c r="D66" s="1"/>
      <c r="E66" s="131"/>
      <c r="F66" s="131"/>
      <c r="G66" s="131"/>
      <c r="H66" s="132"/>
      <c r="I66" s="132"/>
      <c r="J66" s="132"/>
      <c r="K66" s="132"/>
      <c r="L66" s="132"/>
      <c r="M66" s="132"/>
      <c r="N66" s="132"/>
      <c r="O66" s="132"/>
      <c r="P66" s="132"/>
      <c r="V66" s="151"/>
      <c r="W66" s="53"/>
    </row>
    <row r="67" spans="1:26" x14ac:dyDescent="0.25">
      <c r="A67" s="142"/>
      <c r="B67" s="291" t="s">
        <v>65</v>
      </c>
      <c r="C67" s="292"/>
      <c r="D67" s="292"/>
      <c r="E67" s="144">
        <f>'SO 5879'!L201</f>
        <v>0</v>
      </c>
      <c r="F67" s="144">
        <f>'SO 5879'!M201</f>
        <v>0</v>
      </c>
      <c r="G67" s="144">
        <f>'SO 5879'!I201</f>
        <v>0</v>
      </c>
      <c r="H67" s="145">
        <f>'SO 5879'!S201</f>
        <v>0</v>
      </c>
      <c r="I67" s="145">
        <f>'SO 5879'!V201</f>
        <v>0</v>
      </c>
      <c r="J67" s="146"/>
      <c r="K67" s="146"/>
      <c r="L67" s="146"/>
      <c r="M67" s="146"/>
      <c r="N67" s="146"/>
      <c r="O67" s="146"/>
      <c r="P67" s="146"/>
      <c r="Q67" s="147"/>
      <c r="R67" s="147"/>
      <c r="S67" s="147"/>
      <c r="T67" s="147"/>
      <c r="U67" s="147"/>
      <c r="V67" s="152"/>
      <c r="W67" s="203"/>
      <c r="X67" s="143"/>
      <c r="Y67" s="143"/>
      <c r="Z67" s="143"/>
    </row>
    <row r="68" spans="1:26" x14ac:dyDescent="0.25">
      <c r="A68" s="15"/>
      <c r="B68" s="42"/>
      <c r="C68" s="3"/>
      <c r="D68" s="3"/>
      <c r="E68" s="14"/>
      <c r="F68" s="14"/>
      <c r="G68" s="14"/>
      <c r="H68" s="153"/>
      <c r="I68" s="153"/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28.5" customHeight="1" x14ac:dyDescent="0.25">
      <c r="A69" s="215"/>
      <c r="B69" s="216"/>
      <c r="C69" s="295" t="s">
        <v>283</v>
      </c>
      <c r="D69" s="296"/>
      <c r="E69" s="296"/>
      <c r="F69" s="296"/>
      <c r="G69" s="296"/>
      <c r="H69" s="296"/>
      <c r="I69" s="296"/>
      <c r="J69" s="296"/>
      <c r="K69" s="296"/>
      <c r="L69" s="296"/>
      <c r="M69" s="296"/>
      <c r="N69" s="296"/>
      <c r="O69" s="296"/>
      <c r="P69" s="296"/>
      <c r="Q69" s="296"/>
      <c r="R69" s="296"/>
      <c r="S69" s="296"/>
      <c r="T69" s="296"/>
      <c r="U69" s="296"/>
      <c r="V69" s="297"/>
      <c r="W69" s="53"/>
    </row>
    <row r="70" spans="1:26" x14ac:dyDescent="0.25">
      <c r="A70" s="15"/>
      <c r="B70" s="38"/>
      <c r="C70" s="8"/>
      <c r="D70" s="8"/>
      <c r="E70" s="27"/>
      <c r="F70" s="27"/>
      <c r="G70" s="27"/>
      <c r="H70" s="154"/>
      <c r="I70" s="154"/>
      <c r="J70" s="154"/>
      <c r="K70" s="154"/>
      <c r="L70" s="154"/>
      <c r="M70" s="154"/>
      <c r="N70" s="154"/>
      <c r="O70" s="154"/>
      <c r="P70" s="154"/>
      <c r="Q70" s="16"/>
      <c r="R70" s="16"/>
      <c r="S70" s="16"/>
      <c r="T70" s="16"/>
      <c r="U70" s="16"/>
      <c r="V70" s="16"/>
      <c r="W70" s="53"/>
    </row>
    <row r="71" spans="1:26" ht="34.9" customHeight="1" x14ac:dyDescent="0.25">
      <c r="A71" s="1"/>
      <c r="B71" s="293" t="s">
        <v>66</v>
      </c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  <c r="P71" s="294"/>
      <c r="Q71" s="294"/>
      <c r="R71" s="294"/>
      <c r="S71" s="294"/>
      <c r="T71" s="294"/>
      <c r="U71" s="294"/>
      <c r="V71" s="294"/>
      <c r="W71" s="53"/>
    </row>
    <row r="72" spans="1:26" x14ac:dyDescent="0.25">
      <c r="A72" s="15"/>
      <c r="B72" s="97"/>
      <c r="C72" s="19"/>
      <c r="D72" s="19"/>
      <c r="E72" s="99"/>
      <c r="F72" s="99"/>
      <c r="G72" s="99"/>
      <c r="H72" s="168"/>
      <c r="I72" s="168"/>
      <c r="J72" s="168"/>
      <c r="K72" s="168"/>
      <c r="L72" s="168"/>
      <c r="M72" s="168"/>
      <c r="N72" s="168"/>
      <c r="O72" s="168"/>
      <c r="P72" s="168"/>
      <c r="Q72" s="20"/>
      <c r="R72" s="20"/>
      <c r="S72" s="20"/>
      <c r="T72" s="20"/>
      <c r="U72" s="20"/>
      <c r="V72" s="20"/>
      <c r="W72" s="53"/>
    </row>
    <row r="73" spans="1:26" ht="19.899999999999999" customHeight="1" x14ac:dyDescent="0.25">
      <c r="A73" s="190"/>
      <c r="B73" s="299" t="s">
        <v>21</v>
      </c>
      <c r="C73" s="300"/>
      <c r="D73" s="300"/>
      <c r="E73" s="301"/>
      <c r="F73" s="166"/>
      <c r="G73" s="166"/>
      <c r="H73" s="167" t="s">
        <v>18</v>
      </c>
      <c r="I73" s="287"/>
      <c r="J73" s="288"/>
      <c r="K73" s="288"/>
      <c r="L73" s="288"/>
      <c r="M73" s="288"/>
      <c r="N73" s="288"/>
      <c r="O73" s="288"/>
      <c r="P73" s="289"/>
      <c r="Q73" s="18"/>
      <c r="R73" s="18"/>
      <c r="S73" s="18"/>
      <c r="T73" s="18"/>
      <c r="U73" s="18"/>
      <c r="V73" s="18"/>
      <c r="W73" s="53"/>
    </row>
    <row r="74" spans="1:26" ht="19.899999999999999" customHeight="1" x14ac:dyDescent="0.25">
      <c r="A74" s="190"/>
      <c r="B74" s="280" t="s">
        <v>22</v>
      </c>
      <c r="C74" s="281"/>
      <c r="D74" s="281"/>
      <c r="E74" s="282"/>
      <c r="F74" s="162"/>
      <c r="G74" s="162"/>
      <c r="H74" s="163" t="s">
        <v>16</v>
      </c>
      <c r="I74" s="16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899999999999999" customHeight="1" x14ac:dyDescent="0.25">
      <c r="A75" s="190"/>
      <c r="B75" s="280" t="s">
        <v>23</v>
      </c>
      <c r="C75" s="281"/>
      <c r="D75" s="281"/>
      <c r="E75" s="282"/>
      <c r="F75" s="162"/>
      <c r="G75" s="162"/>
      <c r="H75" s="163" t="s">
        <v>77</v>
      </c>
      <c r="I75" s="163" t="s">
        <v>20</v>
      </c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5"/>
      <c r="B76" s="194" t="s">
        <v>78</v>
      </c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194" t="s">
        <v>14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42"/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196" t="s">
        <v>56</v>
      </c>
      <c r="C80" s="164"/>
      <c r="D80" s="164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x14ac:dyDescent="0.25">
      <c r="A81" s="2"/>
      <c r="B81" s="197" t="s">
        <v>67</v>
      </c>
      <c r="C81" s="128" t="s">
        <v>68</v>
      </c>
      <c r="D81" s="128" t="s">
        <v>69</v>
      </c>
      <c r="E81" s="155"/>
      <c r="F81" s="155" t="s">
        <v>70</v>
      </c>
      <c r="G81" s="155" t="s">
        <v>71</v>
      </c>
      <c r="H81" s="156" t="s">
        <v>72</v>
      </c>
      <c r="I81" s="156" t="s">
        <v>73</v>
      </c>
      <c r="J81" s="156"/>
      <c r="K81" s="156"/>
      <c r="L81" s="156"/>
      <c r="M81" s="156"/>
      <c r="N81" s="156"/>
      <c r="O81" s="156"/>
      <c r="P81" s="156" t="s">
        <v>74</v>
      </c>
      <c r="Q81" s="157"/>
      <c r="R81" s="157"/>
      <c r="S81" s="128" t="s">
        <v>75</v>
      </c>
      <c r="T81" s="158"/>
      <c r="U81" s="158"/>
      <c r="V81" s="128" t="s">
        <v>76</v>
      </c>
      <c r="W81" s="53"/>
    </row>
    <row r="82" spans="1:26" x14ac:dyDescent="0.25">
      <c r="A82" s="10"/>
      <c r="B82" s="198"/>
      <c r="C82" s="169"/>
      <c r="D82" s="269" t="s">
        <v>57</v>
      </c>
      <c r="E82" s="269"/>
      <c r="F82" s="134"/>
      <c r="G82" s="170"/>
      <c r="H82" s="134"/>
      <c r="I82" s="134"/>
      <c r="J82" s="135"/>
      <c r="K82" s="135"/>
      <c r="L82" s="135"/>
      <c r="M82" s="135"/>
      <c r="N82" s="135"/>
      <c r="O82" s="135"/>
      <c r="P82" s="135"/>
      <c r="Q82" s="133"/>
      <c r="R82" s="133"/>
      <c r="S82" s="133"/>
      <c r="T82" s="133"/>
      <c r="U82" s="133"/>
      <c r="V82" s="186"/>
      <c r="W82" s="203"/>
      <c r="X82" s="137"/>
      <c r="Y82" s="137"/>
      <c r="Z82" s="137"/>
    </row>
    <row r="83" spans="1:26" x14ac:dyDescent="0.25">
      <c r="A83" s="10"/>
      <c r="B83" s="199"/>
      <c r="C83" s="172">
        <v>8</v>
      </c>
      <c r="D83" s="290" t="s">
        <v>58</v>
      </c>
      <c r="E83" s="290"/>
      <c r="F83" s="138"/>
      <c r="G83" s="171"/>
      <c r="H83" s="138"/>
      <c r="I83" s="138"/>
      <c r="J83" s="139"/>
      <c r="K83" s="139"/>
      <c r="L83" s="139"/>
      <c r="M83" s="139"/>
      <c r="N83" s="139"/>
      <c r="O83" s="139"/>
      <c r="P83" s="139"/>
      <c r="Q83" s="10"/>
      <c r="R83" s="10"/>
      <c r="S83" s="10"/>
      <c r="T83" s="10"/>
      <c r="U83" s="10"/>
      <c r="V83" s="187"/>
      <c r="W83" s="203"/>
      <c r="X83" s="137"/>
      <c r="Y83" s="137"/>
      <c r="Z83" s="137"/>
    </row>
    <row r="84" spans="1:26" ht="25.15" customHeight="1" x14ac:dyDescent="0.25">
      <c r="A84" s="179"/>
      <c r="B84" s="200"/>
      <c r="C84" s="180" t="s">
        <v>79</v>
      </c>
      <c r="D84" s="298" t="s">
        <v>80</v>
      </c>
      <c r="E84" s="298"/>
      <c r="F84" s="174" t="s">
        <v>81</v>
      </c>
      <c r="G84" s="175"/>
      <c r="H84" s="174"/>
      <c r="I84" s="174"/>
      <c r="J84" s="176"/>
      <c r="K84" s="177"/>
      <c r="L84" s="177"/>
      <c r="M84" s="177"/>
      <c r="N84" s="177"/>
      <c r="O84" s="177"/>
      <c r="P84" s="174"/>
      <c r="Q84" s="174"/>
      <c r="R84" s="174"/>
      <c r="S84" s="174"/>
      <c r="T84" s="178"/>
      <c r="U84" s="178"/>
      <c r="V84" s="188"/>
      <c r="W84" s="53"/>
      <c r="Z84">
        <v>0</v>
      </c>
    </row>
    <row r="85" spans="1:26" ht="25.15" customHeight="1" x14ac:dyDescent="0.25">
      <c r="A85" s="179"/>
      <c r="B85" s="200"/>
      <c r="C85" s="180" t="s">
        <v>82</v>
      </c>
      <c r="D85" s="298" t="s">
        <v>83</v>
      </c>
      <c r="E85" s="298"/>
      <c r="F85" s="174" t="s">
        <v>81</v>
      </c>
      <c r="G85" s="175"/>
      <c r="H85" s="174"/>
      <c r="I85" s="174"/>
      <c r="J85" s="176"/>
      <c r="K85" s="177"/>
      <c r="L85" s="177"/>
      <c r="M85" s="177"/>
      <c r="N85" s="177"/>
      <c r="O85" s="177"/>
      <c r="P85" s="174"/>
      <c r="Q85" s="174"/>
      <c r="R85" s="174"/>
      <c r="S85" s="174"/>
      <c r="T85" s="178"/>
      <c r="U85" s="178"/>
      <c r="V85" s="188"/>
      <c r="W85" s="53"/>
      <c r="Z85">
        <v>0</v>
      </c>
    </row>
    <row r="86" spans="1:26" ht="25.15" customHeight="1" x14ac:dyDescent="0.25">
      <c r="A86" s="179"/>
      <c r="B86" s="200"/>
      <c r="C86" s="180" t="s">
        <v>84</v>
      </c>
      <c r="D86" s="298" t="s">
        <v>85</v>
      </c>
      <c r="E86" s="298"/>
      <c r="F86" s="174" t="s">
        <v>81</v>
      </c>
      <c r="G86" s="175"/>
      <c r="H86" s="174"/>
      <c r="I86" s="174"/>
      <c r="J86" s="176"/>
      <c r="K86" s="177"/>
      <c r="L86" s="177"/>
      <c r="M86" s="177"/>
      <c r="N86" s="177"/>
      <c r="O86" s="177"/>
      <c r="P86" s="181"/>
      <c r="Q86" s="181"/>
      <c r="R86" s="181"/>
      <c r="S86" s="178"/>
      <c r="T86" s="178"/>
      <c r="U86" s="178"/>
      <c r="V86" s="188"/>
      <c r="W86" s="53"/>
      <c r="Z86">
        <v>0</v>
      </c>
    </row>
    <row r="87" spans="1:26" ht="25.15" customHeight="1" x14ac:dyDescent="0.25">
      <c r="A87" s="179"/>
      <c r="B87" s="200"/>
      <c r="C87" s="180" t="s">
        <v>86</v>
      </c>
      <c r="D87" s="298" t="s">
        <v>87</v>
      </c>
      <c r="E87" s="298"/>
      <c r="F87" s="174" t="s">
        <v>88</v>
      </c>
      <c r="G87" s="175"/>
      <c r="H87" s="174"/>
      <c r="I87" s="174"/>
      <c r="J87" s="176"/>
      <c r="K87" s="177"/>
      <c r="L87" s="177"/>
      <c r="M87" s="177"/>
      <c r="N87" s="177"/>
      <c r="O87" s="177"/>
      <c r="P87" s="174"/>
      <c r="Q87" s="174"/>
      <c r="R87" s="174"/>
      <c r="S87" s="174"/>
      <c r="T87" s="178"/>
      <c r="U87" s="178"/>
      <c r="V87" s="188"/>
      <c r="W87" s="53"/>
      <c r="Z87">
        <v>0</v>
      </c>
    </row>
    <row r="88" spans="1:26" x14ac:dyDescent="0.25">
      <c r="A88" s="10"/>
      <c r="B88" s="199"/>
      <c r="C88" s="172">
        <v>8</v>
      </c>
      <c r="D88" s="290" t="s">
        <v>58</v>
      </c>
      <c r="E88" s="290"/>
      <c r="F88" s="138"/>
      <c r="G88" s="171"/>
      <c r="H88" s="138"/>
      <c r="I88" s="140">
        <f>ROUND((SUM(I83:I87))/1,2)</f>
        <v>0</v>
      </c>
      <c r="J88" s="139"/>
      <c r="K88" s="139"/>
      <c r="L88" s="139">
        <f>ROUND((SUM(L83:L87))/1,2)</f>
        <v>0</v>
      </c>
      <c r="M88" s="139">
        <f>ROUND((SUM(M83:M87))/1,2)</f>
        <v>0</v>
      </c>
      <c r="N88" s="139"/>
      <c r="O88" s="139"/>
      <c r="P88" s="139"/>
      <c r="Q88" s="10"/>
      <c r="R88" s="10"/>
      <c r="S88" s="10">
        <f>ROUND((SUM(S83:S87))/1,2)</f>
        <v>0</v>
      </c>
      <c r="T88" s="10"/>
      <c r="U88" s="10"/>
      <c r="V88" s="188">
        <v>0</v>
      </c>
      <c r="W88" s="203"/>
      <c r="X88" s="137"/>
      <c r="Y88" s="137"/>
      <c r="Z88" s="137"/>
    </row>
    <row r="89" spans="1:26" x14ac:dyDescent="0.25">
      <c r="A89" s="1"/>
      <c r="B89" s="195"/>
      <c r="C89" s="1"/>
      <c r="D89" s="1"/>
      <c r="E89" s="131"/>
      <c r="F89" s="131"/>
      <c r="G89" s="165"/>
      <c r="H89" s="131"/>
      <c r="I89" s="131"/>
      <c r="J89" s="132"/>
      <c r="K89" s="132"/>
      <c r="L89" s="132"/>
      <c r="M89" s="132"/>
      <c r="N89" s="132"/>
      <c r="O89" s="132"/>
      <c r="P89" s="132"/>
      <c r="Q89" s="1"/>
      <c r="R89" s="1"/>
      <c r="S89" s="1"/>
      <c r="T89" s="1"/>
      <c r="U89" s="1"/>
      <c r="V89" s="189"/>
      <c r="W89" s="53"/>
    </row>
    <row r="90" spans="1:26" x14ac:dyDescent="0.25">
      <c r="A90" s="10"/>
      <c r="B90" s="199"/>
      <c r="C90" s="10"/>
      <c r="D90" s="273" t="s">
        <v>57</v>
      </c>
      <c r="E90" s="273"/>
      <c r="F90" s="138"/>
      <c r="G90" s="171"/>
      <c r="H90" s="138"/>
      <c r="I90" s="140">
        <f>ROUND((SUM(I82:I89))/2,2)</f>
        <v>0</v>
      </c>
      <c r="J90" s="139"/>
      <c r="K90" s="139"/>
      <c r="L90" s="138">
        <f>ROUND((SUM(L82:L89))/2,2)</f>
        <v>0</v>
      </c>
      <c r="M90" s="138">
        <f>ROUND((SUM(M82:M89))/2,2)</f>
        <v>0</v>
      </c>
      <c r="N90" s="139"/>
      <c r="O90" s="139"/>
      <c r="P90" s="182"/>
      <c r="Q90" s="10"/>
      <c r="R90" s="10"/>
      <c r="S90" s="182">
        <f>ROUND((SUM(S82:S89))/2,2)</f>
        <v>0</v>
      </c>
      <c r="T90" s="10"/>
      <c r="U90" s="10"/>
      <c r="V90" s="188">
        <v>0</v>
      </c>
      <c r="W90" s="53"/>
    </row>
    <row r="91" spans="1:26" x14ac:dyDescent="0.25">
      <c r="A91" s="1"/>
      <c r="B91" s="195"/>
      <c r="C91" s="1"/>
      <c r="D91" s="1"/>
      <c r="E91" s="131"/>
      <c r="F91" s="131"/>
      <c r="G91" s="165"/>
      <c r="H91" s="131"/>
      <c r="I91" s="131"/>
      <c r="J91" s="132"/>
      <c r="K91" s="132"/>
      <c r="L91" s="132"/>
      <c r="M91" s="132"/>
      <c r="N91" s="132"/>
      <c r="O91" s="132"/>
      <c r="P91" s="132"/>
      <c r="Q91" s="1"/>
      <c r="R91" s="1"/>
      <c r="S91" s="1"/>
      <c r="T91" s="1"/>
      <c r="U91" s="1"/>
      <c r="V91" s="189"/>
      <c r="W91" s="53"/>
    </row>
    <row r="92" spans="1:26" x14ac:dyDescent="0.25">
      <c r="A92" s="10"/>
      <c r="B92" s="199"/>
      <c r="C92" s="10"/>
      <c r="D92" s="273" t="s">
        <v>59</v>
      </c>
      <c r="E92" s="273"/>
      <c r="F92" s="10"/>
      <c r="G92" s="171"/>
      <c r="H92" s="138"/>
      <c r="I92" s="138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87"/>
      <c r="W92" s="203"/>
      <c r="X92" s="137"/>
      <c r="Y92" s="137"/>
      <c r="Z92" s="137"/>
    </row>
    <row r="93" spans="1:26" x14ac:dyDescent="0.25">
      <c r="A93" s="10"/>
      <c r="B93" s="199"/>
      <c r="C93" s="172">
        <v>731</v>
      </c>
      <c r="D93" s="290" t="s">
        <v>60</v>
      </c>
      <c r="E93" s="290"/>
      <c r="F93" s="10"/>
      <c r="G93" s="171"/>
      <c r="H93" s="138"/>
      <c r="I93" s="138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87"/>
      <c r="W93" s="203"/>
      <c r="X93" s="137"/>
      <c r="Y93" s="137"/>
      <c r="Z93" s="137"/>
    </row>
    <row r="94" spans="1:26" ht="25.15" customHeight="1" x14ac:dyDescent="0.25">
      <c r="A94" s="179"/>
      <c r="B94" s="200"/>
      <c r="C94" s="180" t="s">
        <v>89</v>
      </c>
      <c r="D94" s="298" t="s">
        <v>90</v>
      </c>
      <c r="E94" s="298"/>
      <c r="F94" s="173" t="s">
        <v>91</v>
      </c>
      <c r="G94" s="175"/>
      <c r="H94" s="174"/>
      <c r="I94" s="174"/>
      <c r="J94" s="173"/>
      <c r="K94" s="178"/>
      <c r="L94" s="178"/>
      <c r="M94" s="178"/>
      <c r="N94" s="178"/>
      <c r="O94" s="178"/>
      <c r="P94" s="181"/>
      <c r="Q94" s="181"/>
      <c r="R94" s="181"/>
      <c r="S94" s="178"/>
      <c r="T94" s="178"/>
      <c r="U94" s="178"/>
      <c r="V94" s="188"/>
      <c r="W94" s="53"/>
      <c r="Z94">
        <v>0</v>
      </c>
    </row>
    <row r="95" spans="1:26" ht="25.15" customHeight="1" x14ac:dyDescent="0.25">
      <c r="A95" s="179"/>
      <c r="B95" s="200"/>
      <c r="C95" s="180" t="s">
        <v>92</v>
      </c>
      <c r="D95" s="298" t="s">
        <v>93</v>
      </c>
      <c r="E95" s="298"/>
      <c r="F95" s="173" t="s">
        <v>91</v>
      </c>
      <c r="G95" s="175"/>
      <c r="H95" s="174"/>
      <c r="I95" s="174"/>
      <c r="J95" s="173"/>
      <c r="K95" s="178"/>
      <c r="L95" s="178"/>
      <c r="M95" s="178"/>
      <c r="N95" s="178"/>
      <c r="O95" s="178"/>
      <c r="P95" s="174"/>
      <c r="Q95" s="174"/>
      <c r="R95" s="174"/>
      <c r="S95" s="174"/>
      <c r="T95" s="178"/>
      <c r="U95" s="178"/>
      <c r="V95" s="188"/>
      <c r="W95" s="53"/>
      <c r="Z95">
        <v>0</v>
      </c>
    </row>
    <row r="96" spans="1:26" ht="25.15" customHeight="1" x14ac:dyDescent="0.25">
      <c r="A96" s="179"/>
      <c r="B96" s="200"/>
      <c r="C96" s="180" t="s">
        <v>94</v>
      </c>
      <c r="D96" s="298" t="s">
        <v>95</v>
      </c>
      <c r="E96" s="298"/>
      <c r="F96" s="173" t="s">
        <v>91</v>
      </c>
      <c r="G96" s="175"/>
      <c r="H96" s="174"/>
      <c r="I96" s="174"/>
      <c r="J96" s="173"/>
      <c r="K96" s="178"/>
      <c r="L96" s="178"/>
      <c r="M96" s="178"/>
      <c r="N96" s="178"/>
      <c r="O96" s="178"/>
      <c r="P96" s="181"/>
      <c r="Q96" s="181"/>
      <c r="R96" s="181"/>
      <c r="S96" s="178"/>
      <c r="T96" s="178"/>
      <c r="U96" s="178"/>
      <c r="V96" s="188"/>
      <c r="W96" s="53"/>
      <c r="Z96">
        <v>0</v>
      </c>
    </row>
    <row r="97" spans="1:26" ht="25.15" customHeight="1" x14ac:dyDescent="0.25">
      <c r="A97" s="179"/>
      <c r="B97" s="200"/>
      <c r="C97" s="180" t="s">
        <v>96</v>
      </c>
      <c r="D97" s="298" t="s">
        <v>97</v>
      </c>
      <c r="E97" s="298"/>
      <c r="F97" s="173" t="s">
        <v>91</v>
      </c>
      <c r="G97" s="175"/>
      <c r="H97" s="174"/>
      <c r="I97" s="174"/>
      <c r="J97" s="173"/>
      <c r="K97" s="178"/>
      <c r="L97" s="178"/>
      <c r="M97" s="178"/>
      <c r="N97" s="178"/>
      <c r="O97" s="178"/>
      <c r="P97" s="174"/>
      <c r="Q97" s="174"/>
      <c r="R97" s="174"/>
      <c r="S97" s="174"/>
      <c r="T97" s="178"/>
      <c r="U97" s="178"/>
      <c r="V97" s="188"/>
      <c r="W97" s="53"/>
      <c r="Z97">
        <v>0</v>
      </c>
    </row>
    <row r="98" spans="1:26" ht="25.15" customHeight="1" x14ac:dyDescent="0.25">
      <c r="A98" s="179"/>
      <c r="B98" s="200"/>
      <c r="C98" s="180" t="s">
        <v>98</v>
      </c>
      <c r="D98" s="298" t="s">
        <v>99</v>
      </c>
      <c r="E98" s="298"/>
      <c r="F98" s="173" t="s">
        <v>91</v>
      </c>
      <c r="G98" s="175"/>
      <c r="H98" s="174"/>
      <c r="I98" s="174"/>
      <c r="J98" s="173"/>
      <c r="K98" s="178"/>
      <c r="L98" s="178"/>
      <c r="M98" s="178"/>
      <c r="N98" s="178"/>
      <c r="O98" s="178"/>
      <c r="P98" s="174"/>
      <c r="Q98" s="174"/>
      <c r="R98" s="174"/>
      <c r="S98" s="174"/>
      <c r="T98" s="178"/>
      <c r="U98" s="178"/>
      <c r="V98" s="188"/>
      <c r="W98" s="53"/>
      <c r="Z98">
        <v>0</v>
      </c>
    </row>
    <row r="99" spans="1:26" ht="25.15" customHeight="1" x14ac:dyDescent="0.25">
      <c r="A99" s="179"/>
      <c r="B99" s="200"/>
      <c r="C99" s="180" t="s">
        <v>100</v>
      </c>
      <c r="D99" s="298" t="s">
        <v>101</v>
      </c>
      <c r="E99" s="298"/>
      <c r="F99" s="173" t="s">
        <v>91</v>
      </c>
      <c r="G99" s="175"/>
      <c r="H99" s="174"/>
      <c r="I99" s="174"/>
      <c r="J99" s="173"/>
      <c r="K99" s="178"/>
      <c r="L99" s="178"/>
      <c r="M99" s="178"/>
      <c r="N99" s="178"/>
      <c r="O99" s="178"/>
      <c r="P99" s="181"/>
      <c r="Q99" s="181"/>
      <c r="R99" s="181"/>
      <c r="S99" s="178"/>
      <c r="T99" s="178"/>
      <c r="U99" s="178"/>
      <c r="V99" s="188"/>
      <c r="W99" s="53"/>
      <c r="Z99">
        <v>0</v>
      </c>
    </row>
    <row r="100" spans="1:26" ht="25.15" customHeight="1" x14ac:dyDescent="0.25">
      <c r="A100" s="179"/>
      <c r="B100" s="200"/>
      <c r="C100" s="180" t="s">
        <v>102</v>
      </c>
      <c r="D100" s="298" t="s">
        <v>103</v>
      </c>
      <c r="E100" s="298"/>
      <c r="F100" s="173" t="s">
        <v>91</v>
      </c>
      <c r="G100" s="175"/>
      <c r="H100" s="174"/>
      <c r="I100" s="174"/>
      <c r="J100" s="173"/>
      <c r="K100" s="178"/>
      <c r="L100" s="178"/>
      <c r="M100" s="178"/>
      <c r="N100" s="178"/>
      <c r="O100" s="178"/>
      <c r="P100" s="181"/>
      <c r="Q100" s="181"/>
      <c r="R100" s="181"/>
      <c r="S100" s="178"/>
      <c r="T100" s="178"/>
      <c r="U100" s="178"/>
      <c r="V100" s="188"/>
      <c r="W100" s="53"/>
      <c r="Z100">
        <v>0</v>
      </c>
    </row>
    <row r="101" spans="1:26" ht="25.15" customHeight="1" x14ac:dyDescent="0.25">
      <c r="A101" s="179"/>
      <c r="B101" s="200"/>
      <c r="C101" s="180" t="s">
        <v>104</v>
      </c>
      <c r="D101" s="298" t="s">
        <v>105</v>
      </c>
      <c r="E101" s="298"/>
      <c r="F101" s="173" t="s">
        <v>91</v>
      </c>
      <c r="G101" s="175"/>
      <c r="H101" s="174"/>
      <c r="I101" s="174"/>
      <c r="J101" s="173"/>
      <c r="K101" s="178"/>
      <c r="L101" s="178"/>
      <c r="M101" s="178"/>
      <c r="N101" s="178"/>
      <c r="O101" s="178"/>
      <c r="P101" s="181"/>
      <c r="Q101" s="181"/>
      <c r="R101" s="181"/>
      <c r="S101" s="178"/>
      <c r="T101" s="178"/>
      <c r="U101" s="178"/>
      <c r="V101" s="188"/>
      <c r="W101" s="53"/>
      <c r="Z101">
        <v>0</v>
      </c>
    </row>
    <row r="102" spans="1:26" ht="25.15" customHeight="1" x14ac:dyDescent="0.25">
      <c r="A102" s="179"/>
      <c r="B102" s="200"/>
      <c r="C102" s="180" t="s">
        <v>106</v>
      </c>
      <c r="D102" s="298" t="s">
        <v>107</v>
      </c>
      <c r="E102" s="298"/>
      <c r="F102" s="173" t="s">
        <v>91</v>
      </c>
      <c r="G102" s="175"/>
      <c r="H102" s="174"/>
      <c r="I102" s="174"/>
      <c r="J102" s="173"/>
      <c r="K102" s="178"/>
      <c r="L102" s="178"/>
      <c r="M102" s="178"/>
      <c r="N102" s="178"/>
      <c r="O102" s="178"/>
      <c r="P102" s="181"/>
      <c r="Q102" s="181"/>
      <c r="R102" s="181"/>
      <c r="S102" s="178"/>
      <c r="T102" s="178"/>
      <c r="U102" s="178"/>
      <c r="V102" s="188"/>
      <c r="W102" s="53"/>
      <c r="Z102">
        <v>0</v>
      </c>
    </row>
    <row r="103" spans="1:26" ht="25.15" customHeight="1" x14ac:dyDescent="0.25">
      <c r="A103" s="179"/>
      <c r="B103" s="200"/>
      <c r="C103" s="180" t="s">
        <v>108</v>
      </c>
      <c r="D103" s="298" t="s">
        <v>109</v>
      </c>
      <c r="E103" s="298"/>
      <c r="F103" s="173" t="s">
        <v>91</v>
      </c>
      <c r="G103" s="175"/>
      <c r="H103" s="174"/>
      <c r="I103" s="174"/>
      <c r="J103" s="173"/>
      <c r="K103" s="178"/>
      <c r="L103" s="178"/>
      <c r="M103" s="178"/>
      <c r="N103" s="178"/>
      <c r="O103" s="178"/>
      <c r="P103" s="181"/>
      <c r="Q103" s="181"/>
      <c r="R103" s="181"/>
      <c r="S103" s="178"/>
      <c r="T103" s="178"/>
      <c r="U103" s="178"/>
      <c r="V103" s="188"/>
      <c r="W103" s="53"/>
      <c r="Z103">
        <v>0</v>
      </c>
    </row>
    <row r="104" spans="1:26" ht="25.15" customHeight="1" x14ac:dyDescent="0.25">
      <c r="A104" s="179"/>
      <c r="B104" s="200"/>
      <c r="C104" s="180" t="s">
        <v>110</v>
      </c>
      <c r="D104" s="298" t="s">
        <v>111</v>
      </c>
      <c r="E104" s="298"/>
      <c r="F104" s="173" t="s">
        <v>91</v>
      </c>
      <c r="G104" s="175"/>
      <c r="H104" s="174"/>
      <c r="I104" s="174"/>
      <c r="J104" s="173"/>
      <c r="K104" s="178"/>
      <c r="L104" s="178"/>
      <c r="M104" s="178"/>
      <c r="N104" s="178"/>
      <c r="O104" s="178"/>
      <c r="P104" s="181"/>
      <c r="Q104" s="181"/>
      <c r="R104" s="181"/>
      <c r="S104" s="178"/>
      <c r="T104" s="178"/>
      <c r="U104" s="178"/>
      <c r="V104" s="188"/>
      <c r="W104" s="53"/>
      <c r="Z104">
        <v>0</v>
      </c>
    </row>
    <row r="105" spans="1:26" ht="25.15" customHeight="1" x14ac:dyDescent="0.25">
      <c r="A105" s="179"/>
      <c r="B105" s="200"/>
      <c r="C105" s="180" t="s">
        <v>112</v>
      </c>
      <c r="D105" s="298" t="s">
        <v>113</v>
      </c>
      <c r="E105" s="298"/>
      <c r="F105" s="173" t="s">
        <v>91</v>
      </c>
      <c r="G105" s="175"/>
      <c r="H105" s="174"/>
      <c r="I105" s="174"/>
      <c r="J105" s="173"/>
      <c r="K105" s="178"/>
      <c r="L105" s="178"/>
      <c r="M105" s="178"/>
      <c r="N105" s="178"/>
      <c r="O105" s="178"/>
      <c r="P105" s="181"/>
      <c r="Q105" s="181"/>
      <c r="R105" s="181"/>
      <c r="S105" s="178"/>
      <c r="T105" s="178"/>
      <c r="U105" s="178"/>
      <c r="V105" s="188"/>
      <c r="W105" s="53"/>
      <c r="Z105">
        <v>0</v>
      </c>
    </row>
    <row r="106" spans="1:26" ht="25.15" customHeight="1" x14ac:dyDescent="0.25">
      <c r="A106" s="179"/>
      <c r="B106" s="200"/>
      <c r="C106" s="180" t="s">
        <v>114</v>
      </c>
      <c r="D106" s="298" t="s">
        <v>115</v>
      </c>
      <c r="E106" s="298"/>
      <c r="F106" s="173" t="s">
        <v>91</v>
      </c>
      <c r="G106" s="175"/>
      <c r="H106" s="174"/>
      <c r="I106" s="174"/>
      <c r="J106" s="173"/>
      <c r="K106" s="178"/>
      <c r="L106" s="178"/>
      <c r="M106" s="178"/>
      <c r="N106" s="178"/>
      <c r="O106" s="178"/>
      <c r="P106" s="181"/>
      <c r="Q106" s="181"/>
      <c r="R106" s="181"/>
      <c r="S106" s="178"/>
      <c r="T106" s="178"/>
      <c r="U106" s="178"/>
      <c r="V106" s="188"/>
      <c r="W106" s="53"/>
      <c r="Z106">
        <v>0</v>
      </c>
    </row>
    <row r="107" spans="1:26" ht="25.15" customHeight="1" x14ac:dyDescent="0.25">
      <c r="A107" s="179"/>
      <c r="B107" s="200"/>
      <c r="C107" s="180" t="s">
        <v>116</v>
      </c>
      <c r="D107" s="298" t="s">
        <v>117</v>
      </c>
      <c r="E107" s="298"/>
      <c r="F107" s="173" t="s">
        <v>91</v>
      </c>
      <c r="G107" s="175"/>
      <c r="H107" s="174"/>
      <c r="I107" s="174"/>
      <c r="J107" s="173"/>
      <c r="K107" s="178"/>
      <c r="L107" s="178"/>
      <c r="M107" s="178"/>
      <c r="N107" s="178"/>
      <c r="O107" s="178"/>
      <c r="P107" s="181"/>
      <c r="Q107" s="181"/>
      <c r="R107" s="181"/>
      <c r="S107" s="178"/>
      <c r="T107" s="178"/>
      <c r="U107" s="178"/>
      <c r="V107" s="188"/>
      <c r="W107" s="53"/>
      <c r="Z107">
        <v>0</v>
      </c>
    </row>
    <row r="108" spans="1:26" ht="25.15" customHeight="1" x14ac:dyDescent="0.25">
      <c r="A108" s="179"/>
      <c r="B108" s="200"/>
      <c r="C108" s="180" t="s">
        <v>118</v>
      </c>
      <c r="D108" s="298" t="s">
        <v>119</v>
      </c>
      <c r="E108" s="298"/>
      <c r="F108" s="173" t="s">
        <v>91</v>
      </c>
      <c r="G108" s="175"/>
      <c r="H108" s="174"/>
      <c r="I108" s="174"/>
      <c r="J108" s="173"/>
      <c r="K108" s="178"/>
      <c r="L108" s="178"/>
      <c r="M108" s="178"/>
      <c r="N108" s="178"/>
      <c r="O108" s="178"/>
      <c r="P108" s="181"/>
      <c r="Q108" s="181"/>
      <c r="R108" s="181"/>
      <c r="S108" s="178"/>
      <c r="T108" s="178"/>
      <c r="U108" s="178"/>
      <c r="V108" s="188"/>
      <c r="W108" s="53"/>
      <c r="Z108">
        <v>0</v>
      </c>
    </row>
    <row r="109" spans="1:26" ht="25.15" customHeight="1" x14ac:dyDescent="0.25">
      <c r="A109" s="179"/>
      <c r="B109" s="200"/>
      <c r="C109" s="180" t="s">
        <v>120</v>
      </c>
      <c r="D109" s="298" t="s">
        <v>121</v>
      </c>
      <c r="E109" s="298"/>
      <c r="F109" s="173" t="s">
        <v>91</v>
      </c>
      <c r="G109" s="175"/>
      <c r="H109" s="174"/>
      <c r="I109" s="174"/>
      <c r="J109" s="173"/>
      <c r="K109" s="178"/>
      <c r="L109" s="178"/>
      <c r="M109" s="178"/>
      <c r="N109" s="178"/>
      <c r="O109" s="178"/>
      <c r="P109" s="181"/>
      <c r="Q109" s="181"/>
      <c r="R109" s="181"/>
      <c r="S109" s="178"/>
      <c r="T109" s="178"/>
      <c r="U109" s="178"/>
      <c r="V109" s="188"/>
      <c r="W109" s="53"/>
      <c r="Z109">
        <v>0</v>
      </c>
    </row>
    <row r="110" spans="1:26" x14ac:dyDescent="0.25">
      <c r="A110" s="10"/>
      <c r="B110" s="199"/>
      <c r="C110" s="172">
        <v>731</v>
      </c>
      <c r="D110" s="290" t="s">
        <v>60</v>
      </c>
      <c r="E110" s="290"/>
      <c r="F110" s="10"/>
      <c r="G110" s="171"/>
      <c r="H110" s="138"/>
      <c r="I110" s="140">
        <f>ROUND((SUM(I93:I109))/1,2)</f>
        <v>0</v>
      </c>
      <c r="J110" s="10"/>
      <c r="K110" s="10"/>
      <c r="L110" s="10">
        <f>ROUND((SUM(L93:L109))/1,2)</f>
        <v>0</v>
      </c>
      <c r="M110" s="10">
        <f>ROUND((SUM(M93:M109))/1,2)</f>
        <v>0</v>
      </c>
      <c r="N110" s="10"/>
      <c r="O110" s="10"/>
      <c r="P110" s="10"/>
      <c r="Q110" s="10"/>
      <c r="R110" s="10"/>
      <c r="S110" s="10">
        <f>ROUND((SUM(S93:S109))/1,2)</f>
        <v>0</v>
      </c>
      <c r="T110" s="10"/>
      <c r="U110" s="10"/>
      <c r="V110" s="188">
        <v>0</v>
      </c>
      <c r="W110" s="203"/>
      <c r="X110" s="137"/>
      <c r="Y110" s="137"/>
      <c r="Z110" s="137"/>
    </row>
    <row r="111" spans="1:26" x14ac:dyDescent="0.25">
      <c r="A111" s="1"/>
      <c r="B111" s="195"/>
      <c r="C111" s="1"/>
      <c r="D111" s="1"/>
      <c r="E111" s="1"/>
      <c r="F111" s="1"/>
      <c r="G111" s="165"/>
      <c r="H111" s="131"/>
      <c r="I111" s="13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89"/>
      <c r="W111" s="53"/>
    </row>
    <row r="112" spans="1:26" x14ac:dyDescent="0.25">
      <c r="A112" s="10"/>
      <c r="B112" s="199"/>
      <c r="C112" s="172">
        <v>732</v>
      </c>
      <c r="D112" s="290" t="s">
        <v>61</v>
      </c>
      <c r="E112" s="290"/>
      <c r="F112" s="10"/>
      <c r="G112" s="171"/>
      <c r="H112" s="138"/>
      <c r="I112" s="138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87"/>
      <c r="W112" s="203"/>
      <c r="X112" s="137"/>
      <c r="Y112" s="137"/>
      <c r="Z112" s="137"/>
    </row>
    <row r="113" spans="1:26" ht="25.15" customHeight="1" x14ac:dyDescent="0.25">
      <c r="A113" s="179"/>
      <c r="B113" s="200"/>
      <c r="C113" s="180" t="s">
        <v>122</v>
      </c>
      <c r="D113" s="298" t="s">
        <v>123</v>
      </c>
      <c r="E113" s="298"/>
      <c r="F113" s="173" t="s">
        <v>91</v>
      </c>
      <c r="G113" s="175"/>
      <c r="H113" s="174"/>
      <c r="I113" s="174"/>
      <c r="J113" s="173"/>
      <c r="K113" s="178"/>
      <c r="L113" s="178"/>
      <c r="M113" s="178"/>
      <c r="N113" s="178"/>
      <c r="O113" s="178"/>
      <c r="P113" s="181"/>
      <c r="Q113" s="181"/>
      <c r="R113" s="181"/>
      <c r="S113" s="178"/>
      <c r="T113" s="178"/>
      <c r="U113" s="178"/>
      <c r="V113" s="188"/>
      <c r="W113" s="53"/>
      <c r="Z113">
        <v>0</v>
      </c>
    </row>
    <row r="114" spans="1:26" ht="25.15" customHeight="1" x14ac:dyDescent="0.25">
      <c r="A114" s="179"/>
      <c r="B114" s="200"/>
      <c r="C114" s="180" t="s">
        <v>124</v>
      </c>
      <c r="D114" s="298" t="s">
        <v>125</v>
      </c>
      <c r="E114" s="298"/>
      <c r="F114" s="173" t="s">
        <v>91</v>
      </c>
      <c r="G114" s="175"/>
      <c r="H114" s="174"/>
      <c r="I114" s="174"/>
      <c r="J114" s="173"/>
      <c r="K114" s="178"/>
      <c r="L114" s="178"/>
      <c r="M114" s="178"/>
      <c r="N114" s="178"/>
      <c r="O114" s="178"/>
      <c r="P114" s="181"/>
      <c r="Q114" s="181"/>
      <c r="R114" s="181"/>
      <c r="S114" s="178"/>
      <c r="T114" s="178"/>
      <c r="U114" s="178"/>
      <c r="V114" s="188"/>
      <c r="W114" s="53"/>
      <c r="Z114">
        <v>0</v>
      </c>
    </row>
    <row r="115" spans="1:26" ht="25.15" customHeight="1" x14ac:dyDescent="0.25">
      <c r="A115" s="179"/>
      <c r="B115" s="200"/>
      <c r="C115" s="180" t="s">
        <v>126</v>
      </c>
      <c r="D115" s="298" t="s">
        <v>127</v>
      </c>
      <c r="E115" s="298"/>
      <c r="F115" s="173" t="s">
        <v>91</v>
      </c>
      <c r="G115" s="175"/>
      <c r="H115" s="174"/>
      <c r="I115" s="174"/>
      <c r="J115" s="173"/>
      <c r="K115" s="178"/>
      <c r="L115" s="178"/>
      <c r="M115" s="178"/>
      <c r="N115" s="178"/>
      <c r="O115" s="178"/>
      <c r="P115" s="181"/>
      <c r="Q115" s="181"/>
      <c r="R115" s="181"/>
      <c r="S115" s="178"/>
      <c r="T115" s="178"/>
      <c r="U115" s="178"/>
      <c r="V115" s="188"/>
      <c r="W115" s="53"/>
      <c r="Z115">
        <v>0</v>
      </c>
    </row>
    <row r="116" spans="1:26" ht="25.15" customHeight="1" x14ac:dyDescent="0.25">
      <c r="A116" s="179"/>
      <c r="B116" s="200"/>
      <c r="C116" s="180" t="s">
        <v>128</v>
      </c>
      <c r="D116" s="298" t="s">
        <v>129</v>
      </c>
      <c r="E116" s="298"/>
      <c r="F116" s="173" t="s">
        <v>91</v>
      </c>
      <c r="G116" s="175"/>
      <c r="H116" s="174"/>
      <c r="I116" s="174"/>
      <c r="J116" s="173"/>
      <c r="K116" s="178"/>
      <c r="L116" s="178"/>
      <c r="M116" s="178"/>
      <c r="N116" s="178"/>
      <c r="O116" s="178"/>
      <c r="P116" s="181"/>
      <c r="Q116" s="181"/>
      <c r="R116" s="181"/>
      <c r="S116" s="178"/>
      <c r="T116" s="178"/>
      <c r="U116" s="178"/>
      <c r="V116" s="188"/>
      <c r="W116" s="53"/>
      <c r="Z116">
        <v>0</v>
      </c>
    </row>
    <row r="117" spans="1:26" ht="25.15" customHeight="1" x14ac:dyDescent="0.25">
      <c r="A117" s="179"/>
      <c r="B117" s="200"/>
      <c r="C117" s="180" t="s">
        <v>130</v>
      </c>
      <c r="D117" s="298" t="s">
        <v>131</v>
      </c>
      <c r="E117" s="298"/>
      <c r="F117" s="173" t="s">
        <v>91</v>
      </c>
      <c r="G117" s="175"/>
      <c r="H117" s="174"/>
      <c r="I117" s="174"/>
      <c r="J117" s="173"/>
      <c r="K117" s="178"/>
      <c r="L117" s="178"/>
      <c r="M117" s="178"/>
      <c r="N117" s="178"/>
      <c r="O117" s="178"/>
      <c r="P117" s="181"/>
      <c r="Q117" s="181"/>
      <c r="R117" s="181"/>
      <c r="S117" s="178"/>
      <c r="T117" s="178"/>
      <c r="U117" s="178"/>
      <c r="V117" s="188"/>
      <c r="W117" s="53"/>
      <c r="Z117">
        <v>0</v>
      </c>
    </row>
    <row r="118" spans="1:26" ht="25.15" customHeight="1" x14ac:dyDescent="0.25">
      <c r="A118" s="179"/>
      <c r="B118" s="200"/>
      <c r="C118" s="180" t="s">
        <v>132</v>
      </c>
      <c r="D118" s="298" t="s">
        <v>133</v>
      </c>
      <c r="E118" s="298"/>
      <c r="F118" s="173" t="s">
        <v>91</v>
      </c>
      <c r="G118" s="175"/>
      <c r="H118" s="174"/>
      <c r="I118" s="174"/>
      <c r="J118" s="173"/>
      <c r="K118" s="178"/>
      <c r="L118" s="178"/>
      <c r="M118" s="178"/>
      <c r="N118" s="178"/>
      <c r="O118" s="178"/>
      <c r="P118" s="181"/>
      <c r="Q118" s="181"/>
      <c r="R118" s="181"/>
      <c r="S118" s="178"/>
      <c r="T118" s="178"/>
      <c r="U118" s="178"/>
      <c r="V118" s="188"/>
      <c r="W118" s="53"/>
      <c r="Z118">
        <v>0</v>
      </c>
    </row>
    <row r="119" spans="1:26" ht="25.15" customHeight="1" x14ac:dyDescent="0.25">
      <c r="A119" s="179"/>
      <c r="B119" s="200"/>
      <c r="C119" s="180" t="s">
        <v>134</v>
      </c>
      <c r="D119" s="298" t="s">
        <v>135</v>
      </c>
      <c r="E119" s="298"/>
      <c r="F119" s="173" t="s">
        <v>88</v>
      </c>
      <c r="G119" s="175"/>
      <c r="H119" s="174"/>
      <c r="I119" s="174"/>
      <c r="J119" s="173"/>
      <c r="K119" s="178"/>
      <c r="L119" s="178"/>
      <c r="M119" s="178"/>
      <c r="N119" s="178"/>
      <c r="O119" s="178"/>
      <c r="P119" s="181"/>
      <c r="Q119" s="181"/>
      <c r="R119" s="181"/>
      <c r="S119" s="178"/>
      <c r="T119" s="178"/>
      <c r="U119" s="178"/>
      <c r="V119" s="188"/>
      <c r="W119" s="53"/>
      <c r="Z119">
        <v>0</v>
      </c>
    </row>
    <row r="120" spans="1:26" ht="25.15" customHeight="1" x14ac:dyDescent="0.25">
      <c r="A120" s="179"/>
      <c r="B120" s="200"/>
      <c r="C120" s="180" t="s">
        <v>136</v>
      </c>
      <c r="D120" s="298" t="s">
        <v>137</v>
      </c>
      <c r="E120" s="298"/>
      <c r="F120" s="173" t="s">
        <v>91</v>
      </c>
      <c r="G120" s="175"/>
      <c r="H120" s="174"/>
      <c r="I120" s="174"/>
      <c r="J120" s="173"/>
      <c r="K120" s="178"/>
      <c r="L120" s="178"/>
      <c r="M120" s="178"/>
      <c r="N120" s="178"/>
      <c r="O120" s="178"/>
      <c r="P120" s="174"/>
      <c r="Q120" s="174"/>
      <c r="R120" s="174"/>
      <c r="S120" s="174"/>
      <c r="T120" s="178"/>
      <c r="U120" s="178"/>
      <c r="V120" s="188"/>
      <c r="W120" s="53"/>
      <c r="Z120">
        <v>0</v>
      </c>
    </row>
    <row r="121" spans="1:26" x14ac:dyDescent="0.25">
      <c r="A121" s="10"/>
      <c r="B121" s="199"/>
      <c r="C121" s="172">
        <v>732</v>
      </c>
      <c r="D121" s="290" t="s">
        <v>61</v>
      </c>
      <c r="E121" s="290"/>
      <c r="F121" s="10"/>
      <c r="G121" s="171"/>
      <c r="H121" s="138"/>
      <c r="I121" s="140">
        <f>ROUND((SUM(I112:I120))/1,2)</f>
        <v>0</v>
      </c>
      <c r="J121" s="10"/>
      <c r="K121" s="10"/>
      <c r="L121" s="10">
        <f>ROUND((SUM(L112:L120))/1,2)</f>
        <v>0</v>
      </c>
      <c r="M121" s="10">
        <f>ROUND((SUM(M112:M120))/1,2)</f>
        <v>0</v>
      </c>
      <c r="N121" s="10"/>
      <c r="O121" s="10"/>
      <c r="P121" s="10"/>
      <c r="Q121" s="10"/>
      <c r="R121" s="10"/>
      <c r="S121" s="10">
        <f>ROUND((SUM(S112:S120))/1,2)</f>
        <v>0</v>
      </c>
      <c r="T121" s="10"/>
      <c r="U121" s="10"/>
      <c r="V121" s="188">
        <v>0</v>
      </c>
      <c r="W121" s="203"/>
      <c r="X121" s="137"/>
      <c r="Y121" s="137"/>
      <c r="Z121" s="137"/>
    </row>
    <row r="122" spans="1:26" x14ac:dyDescent="0.25">
      <c r="A122" s="1"/>
      <c r="B122" s="195"/>
      <c r="C122" s="1"/>
      <c r="D122" s="1"/>
      <c r="E122" s="1"/>
      <c r="F122" s="1"/>
      <c r="G122" s="165"/>
      <c r="H122" s="131"/>
      <c r="I122" s="13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89"/>
      <c r="W122" s="53"/>
    </row>
    <row r="123" spans="1:26" x14ac:dyDescent="0.25">
      <c r="A123" s="10"/>
      <c r="B123" s="199"/>
      <c r="C123" s="172">
        <v>733</v>
      </c>
      <c r="D123" s="290" t="s">
        <v>62</v>
      </c>
      <c r="E123" s="290"/>
      <c r="F123" s="10"/>
      <c r="G123" s="171"/>
      <c r="H123" s="138"/>
      <c r="I123" s="138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87"/>
      <c r="W123" s="203"/>
      <c r="X123" s="137"/>
      <c r="Y123" s="137"/>
      <c r="Z123" s="137"/>
    </row>
    <row r="124" spans="1:26" ht="25.15" customHeight="1" x14ac:dyDescent="0.25">
      <c r="A124" s="179"/>
      <c r="B124" s="200"/>
      <c r="C124" s="180" t="s">
        <v>138</v>
      </c>
      <c r="D124" s="298" t="s">
        <v>139</v>
      </c>
      <c r="E124" s="298"/>
      <c r="F124" s="173" t="s">
        <v>88</v>
      </c>
      <c r="G124" s="175"/>
      <c r="H124" s="174"/>
      <c r="I124" s="174"/>
      <c r="J124" s="173"/>
      <c r="K124" s="178"/>
      <c r="L124" s="178"/>
      <c r="M124" s="178"/>
      <c r="N124" s="178"/>
      <c r="O124" s="178"/>
      <c r="P124" s="181"/>
      <c r="Q124" s="181"/>
      <c r="R124" s="181"/>
      <c r="S124" s="178"/>
      <c r="T124" s="178"/>
      <c r="U124" s="178"/>
      <c r="V124" s="188"/>
      <c r="W124" s="53"/>
      <c r="Z124">
        <v>0</v>
      </c>
    </row>
    <row r="125" spans="1:26" ht="25.15" customHeight="1" x14ac:dyDescent="0.25">
      <c r="A125" s="179"/>
      <c r="B125" s="200"/>
      <c r="C125" s="180" t="s">
        <v>140</v>
      </c>
      <c r="D125" s="298" t="s">
        <v>141</v>
      </c>
      <c r="E125" s="298"/>
      <c r="F125" s="173" t="s">
        <v>88</v>
      </c>
      <c r="G125" s="175"/>
      <c r="H125" s="174"/>
      <c r="I125" s="174"/>
      <c r="J125" s="173"/>
      <c r="K125" s="178"/>
      <c r="L125" s="178"/>
      <c r="M125" s="178"/>
      <c r="N125" s="178"/>
      <c r="O125" s="178"/>
      <c r="P125" s="181"/>
      <c r="Q125" s="181"/>
      <c r="R125" s="181"/>
      <c r="S125" s="178"/>
      <c r="T125" s="178"/>
      <c r="U125" s="178"/>
      <c r="V125" s="188"/>
      <c r="W125" s="53"/>
      <c r="Z125">
        <v>0</v>
      </c>
    </row>
    <row r="126" spans="1:26" ht="25.15" customHeight="1" x14ac:dyDescent="0.25">
      <c r="A126" s="179"/>
      <c r="B126" s="200"/>
      <c r="C126" s="180" t="s">
        <v>142</v>
      </c>
      <c r="D126" s="298" t="s">
        <v>143</v>
      </c>
      <c r="E126" s="298"/>
      <c r="F126" s="173" t="s">
        <v>88</v>
      </c>
      <c r="G126" s="175"/>
      <c r="H126" s="174"/>
      <c r="I126" s="174"/>
      <c r="J126" s="173"/>
      <c r="K126" s="178"/>
      <c r="L126" s="178"/>
      <c r="M126" s="178"/>
      <c r="N126" s="178"/>
      <c r="O126" s="178"/>
      <c r="P126" s="181"/>
      <c r="Q126" s="181"/>
      <c r="R126" s="181"/>
      <c r="S126" s="178"/>
      <c r="T126" s="178"/>
      <c r="U126" s="178"/>
      <c r="V126" s="188"/>
      <c r="W126" s="53"/>
      <c r="Z126">
        <v>0</v>
      </c>
    </row>
    <row r="127" spans="1:26" ht="25.15" customHeight="1" x14ac:dyDescent="0.25">
      <c r="A127" s="179"/>
      <c r="B127" s="200"/>
      <c r="C127" s="180" t="s">
        <v>144</v>
      </c>
      <c r="D127" s="298" t="s">
        <v>145</v>
      </c>
      <c r="E127" s="298"/>
      <c r="F127" s="173" t="s">
        <v>88</v>
      </c>
      <c r="G127" s="175"/>
      <c r="H127" s="174"/>
      <c r="I127" s="174"/>
      <c r="J127" s="173"/>
      <c r="K127" s="178"/>
      <c r="L127" s="178"/>
      <c r="M127" s="178"/>
      <c r="N127" s="178"/>
      <c r="O127" s="178"/>
      <c r="P127" s="181"/>
      <c r="Q127" s="181"/>
      <c r="R127" s="181"/>
      <c r="S127" s="174"/>
      <c r="T127" s="178"/>
      <c r="U127" s="178"/>
      <c r="V127" s="188"/>
      <c r="W127" s="53"/>
      <c r="Z127">
        <v>0</v>
      </c>
    </row>
    <row r="128" spans="1:26" ht="25.15" customHeight="1" x14ac:dyDescent="0.25">
      <c r="A128" s="179"/>
      <c r="B128" s="200"/>
      <c r="C128" s="180" t="s">
        <v>146</v>
      </c>
      <c r="D128" s="298" t="s">
        <v>147</v>
      </c>
      <c r="E128" s="298"/>
      <c r="F128" s="173" t="s">
        <v>91</v>
      </c>
      <c r="G128" s="175"/>
      <c r="H128" s="174"/>
      <c r="I128" s="174"/>
      <c r="J128" s="173"/>
      <c r="K128" s="178"/>
      <c r="L128" s="178"/>
      <c r="M128" s="178"/>
      <c r="N128" s="178"/>
      <c r="O128" s="178"/>
      <c r="P128" s="181"/>
      <c r="Q128" s="181"/>
      <c r="R128" s="181"/>
      <c r="S128" s="178"/>
      <c r="T128" s="178"/>
      <c r="U128" s="178"/>
      <c r="V128" s="188"/>
      <c r="W128" s="53"/>
      <c r="Z128">
        <v>0</v>
      </c>
    </row>
    <row r="129" spans="1:26" ht="25.15" customHeight="1" x14ac:dyDescent="0.25">
      <c r="A129" s="179"/>
      <c r="B129" s="200"/>
      <c r="C129" s="180" t="s">
        <v>148</v>
      </c>
      <c r="D129" s="298" t="s">
        <v>149</v>
      </c>
      <c r="E129" s="298"/>
      <c r="F129" s="173" t="s">
        <v>91</v>
      </c>
      <c r="G129" s="175"/>
      <c r="H129" s="174"/>
      <c r="I129" s="174"/>
      <c r="J129" s="173"/>
      <c r="K129" s="178"/>
      <c r="L129" s="178"/>
      <c r="M129" s="178"/>
      <c r="N129" s="178"/>
      <c r="O129" s="178"/>
      <c r="P129" s="174"/>
      <c r="Q129" s="174"/>
      <c r="R129" s="174"/>
      <c r="S129" s="174"/>
      <c r="T129" s="178"/>
      <c r="U129" s="178"/>
      <c r="V129" s="188"/>
      <c r="W129" s="53"/>
      <c r="Z129">
        <v>0</v>
      </c>
    </row>
    <row r="130" spans="1:26" ht="25.15" customHeight="1" x14ac:dyDescent="0.25">
      <c r="A130" s="179"/>
      <c r="B130" s="200"/>
      <c r="C130" s="180" t="s">
        <v>150</v>
      </c>
      <c r="D130" s="298" t="s">
        <v>151</v>
      </c>
      <c r="E130" s="298"/>
      <c r="F130" s="173" t="s">
        <v>91</v>
      </c>
      <c r="G130" s="175"/>
      <c r="H130" s="174"/>
      <c r="I130" s="174"/>
      <c r="J130" s="173"/>
      <c r="K130" s="178"/>
      <c r="L130" s="178"/>
      <c r="M130" s="178"/>
      <c r="N130" s="178"/>
      <c r="O130" s="178"/>
      <c r="P130" s="174"/>
      <c r="Q130" s="174"/>
      <c r="R130" s="174"/>
      <c r="S130" s="174"/>
      <c r="T130" s="178"/>
      <c r="U130" s="178"/>
      <c r="V130" s="188"/>
      <c r="W130" s="53"/>
      <c r="Z130">
        <v>0</v>
      </c>
    </row>
    <row r="131" spans="1:26" ht="25.15" customHeight="1" x14ac:dyDescent="0.25">
      <c r="A131" s="179"/>
      <c r="B131" s="200"/>
      <c r="C131" s="180" t="s">
        <v>152</v>
      </c>
      <c r="D131" s="298" t="s">
        <v>153</v>
      </c>
      <c r="E131" s="298"/>
      <c r="F131" s="173" t="s">
        <v>91</v>
      </c>
      <c r="G131" s="175"/>
      <c r="H131" s="174"/>
      <c r="I131" s="174"/>
      <c r="J131" s="173"/>
      <c r="K131" s="178"/>
      <c r="L131" s="178"/>
      <c r="M131" s="178"/>
      <c r="N131" s="178"/>
      <c r="O131" s="178"/>
      <c r="P131" s="174"/>
      <c r="Q131" s="174"/>
      <c r="R131" s="174"/>
      <c r="S131" s="174"/>
      <c r="T131" s="178"/>
      <c r="U131" s="178"/>
      <c r="V131" s="188"/>
      <c r="W131" s="53"/>
      <c r="Z131">
        <v>0</v>
      </c>
    </row>
    <row r="132" spans="1:26" ht="25.15" customHeight="1" x14ac:dyDescent="0.25">
      <c r="A132" s="179"/>
      <c r="B132" s="200"/>
      <c r="C132" s="180" t="s">
        <v>154</v>
      </c>
      <c r="D132" s="298" t="s">
        <v>155</v>
      </c>
      <c r="E132" s="298"/>
      <c r="F132" s="173" t="s">
        <v>88</v>
      </c>
      <c r="G132" s="175"/>
      <c r="H132" s="174"/>
      <c r="I132" s="174"/>
      <c r="J132" s="173"/>
      <c r="K132" s="178"/>
      <c r="L132" s="178"/>
      <c r="M132" s="178"/>
      <c r="N132" s="178"/>
      <c r="O132" s="178"/>
      <c r="P132" s="174"/>
      <c r="Q132" s="174"/>
      <c r="R132" s="174"/>
      <c r="S132" s="174"/>
      <c r="T132" s="178"/>
      <c r="U132" s="178"/>
      <c r="V132" s="188"/>
      <c r="W132" s="53"/>
      <c r="Z132">
        <v>0</v>
      </c>
    </row>
    <row r="133" spans="1:26" ht="25.15" customHeight="1" x14ac:dyDescent="0.25">
      <c r="A133" s="179"/>
      <c r="B133" s="200"/>
      <c r="C133" s="180" t="s">
        <v>156</v>
      </c>
      <c r="D133" s="298" t="s">
        <v>157</v>
      </c>
      <c r="E133" s="298"/>
      <c r="F133" s="173" t="s">
        <v>88</v>
      </c>
      <c r="G133" s="175"/>
      <c r="H133" s="174"/>
      <c r="I133" s="174"/>
      <c r="J133" s="173"/>
      <c r="K133" s="178"/>
      <c r="L133" s="178"/>
      <c r="M133" s="178"/>
      <c r="N133" s="178"/>
      <c r="O133" s="178"/>
      <c r="P133" s="174"/>
      <c r="Q133" s="174"/>
      <c r="R133" s="174"/>
      <c r="S133" s="174"/>
      <c r="T133" s="178"/>
      <c r="U133" s="178"/>
      <c r="V133" s="188"/>
      <c r="W133" s="53"/>
      <c r="Z133">
        <v>0</v>
      </c>
    </row>
    <row r="134" spans="1:26" ht="25.15" customHeight="1" x14ac:dyDescent="0.25">
      <c r="A134" s="179"/>
      <c r="B134" s="200"/>
      <c r="C134" s="180" t="s">
        <v>158</v>
      </c>
      <c r="D134" s="298" t="s">
        <v>159</v>
      </c>
      <c r="E134" s="298"/>
      <c r="F134" s="173" t="s">
        <v>88</v>
      </c>
      <c r="G134" s="175"/>
      <c r="H134" s="174"/>
      <c r="I134" s="174"/>
      <c r="J134" s="173"/>
      <c r="K134" s="178"/>
      <c r="L134" s="178"/>
      <c r="M134" s="178"/>
      <c r="N134" s="178"/>
      <c r="O134" s="178"/>
      <c r="P134" s="174"/>
      <c r="Q134" s="174"/>
      <c r="R134" s="174"/>
      <c r="S134" s="174"/>
      <c r="T134" s="178"/>
      <c r="U134" s="178"/>
      <c r="V134" s="188"/>
      <c r="W134" s="53"/>
      <c r="Z134">
        <v>0</v>
      </c>
    </row>
    <row r="135" spans="1:26" ht="25.15" customHeight="1" x14ac:dyDescent="0.25">
      <c r="A135" s="179"/>
      <c r="B135" s="200"/>
      <c r="C135" s="180" t="s">
        <v>160</v>
      </c>
      <c r="D135" s="298" t="s">
        <v>161</v>
      </c>
      <c r="E135" s="298"/>
      <c r="F135" s="173" t="s">
        <v>88</v>
      </c>
      <c r="G135" s="175"/>
      <c r="H135" s="174"/>
      <c r="I135" s="174"/>
      <c r="J135" s="173"/>
      <c r="K135" s="178"/>
      <c r="L135" s="178"/>
      <c r="M135" s="178"/>
      <c r="N135" s="178"/>
      <c r="O135" s="178"/>
      <c r="P135" s="174"/>
      <c r="Q135" s="174"/>
      <c r="R135" s="174"/>
      <c r="S135" s="174"/>
      <c r="T135" s="178"/>
      <c r="U135" s="178"/>
      <c r="V135" s="188"/>
      <c r="W135" s="53"/>
      <c r="Z135">
        <v>0</v>
      </c>
    </row>
    <row r="136" spans="1:26" ht="25.15" customHeight="1" x14ac:dyDescent="0.25">
      <c r="A136" s="179"/>
      <c r="B136" s="200"/>
      <c r="C136" s="180" t="s">
        <v>162</v>
      </c>
      <c r="D136" s="298" t="s">
        <v>163</v>
      </c>
      <c r="E136" s="298"/>
      <c r="F136" s="173" t="s">
        <v>88</v>
      </c>
      <c r="G136" s="175"/>
      <c r="H136" s="174"/>
      <c r="I136" s="174"/>
      <c r="J136" s="173"/>
      <c r="K136" s="178"/>
      <c r="L136" s="178"/>
      <c r="M136" s="178"/>
      <c r="N136" s="178"/>
      <c r="O136" s="178"/>
      <c r="P136" s="174"/>
      <c r="Q136" s="174"/>
      <c r="R136" s="174"/>
      <c r="S136" s="174"/>
      <c r="T136" s="178"/>
      <c r="U136" s="178"/>
      <c r="V136" s="188"/>
      <c r="W136" s="53"/>
      <c r="Z136">
        <v>0</v>
      </c>
    </row>
    <row r="137" spans="1:26" ht="25.15" customHeight="1" x14ac:dyDescent="0.25">
      <c r="A137" s="179"/>
      <c r="B137" s="200"/>
      <c r="C137" s="180" t="s">
        <v>164</v>
      </c>
      <c r="D137" s="298" t="s">
        <v>165</v>
      </c>
      <c r="E137" s="298"/>
      <c r="F137" s="173" t="s">
        <v>88</v>
      </c>
      <c r="G137" s="175"/>
      <c r="H137" s="174"/>
      <c r="I137" s="174"/>
      <c r="J137" s="173"/>
      <c r="K137" s="178"/>
      <c r="L137" s="178"/>
      <c r="M137" s="178"/>
      <c r="N137" s="178"/>
      <c r="O137" s="178"/>
      <c r="P137" s="174"/>
      <c r="Q137" s="174"/>
      <c r="R137" s="174"/>
      <c r="S137" s="174"/>
      <c r="T137" s="178"/>
      <c r="U137" s="178"/>
      <c r="V137" s="188"/>
      <c r="W137" s="53"/>
      <c r="Z137">
        <v>0</v>
      </c>
    </row>
    <row r="138" spans="1:26" ht="25.15" customHeight="1" x14ac:dyDescent="0.25">
      <c r="A138" s="179"/>
      <c r="B138" s="200"/>
      <c r="C138" s="180" t="s">
        <v>166</v>
      </c>
      <c r="D138" s="298" t="s">
        <v>167</v>
      </c>
      <c r="E138" s="298"/>
      <c r="F138" s="173" t="s">
        <v>168</v>
      </c>
      <c r="G138" s="175"/>
      <c r="H138" s="174"/>
      <c r="I138" s="174"/>
      <c r="J138" s="173"/>
      <c r="K138" s="178"/>
      <c r="L138" s="178"/>
      <c r="M138" s="178"/>
      <c r="N138" s="178"/>
      <c r="O138" s="178"/>
      <c r="P138" s="174"/>
      <c r="Q138" s="174"/>
      <c r="R138" s="174"/>
      <c r="S138" s="174"/>
      <c r="T138" s="178"/>
      <c r="U138" s="178"/>
      <c r="V138" s="188"/>
      <c r="W138" s="53"/>
      <c r="Z138">
        <v>0</v>
      </c>
    </row>
    <row r="139" spans="1:26" ht="25.15" customHeight="1" x14ac:dyDescent="0.25">
      <c r="A139" s="179"/>
      <c r="B139" s="200"/>
      <c r="C139" s="180" t="s">
        <v>169</v>
      </c>
      <c r="D139" s="298" t="s">
        <v>170</v>
      </c>
      <c r="E139" s="298"/>
      <c r="F139" s="173" t="s">
        <v>171</v>
      </c>
      <c r="G139" s="175"/>
      <c r="H139" s="174"/>
      <c r="I139" s="174"/>
      <c r="J139" s="173"/>
      <c r="K139" s="178"/>
      <c r="L139" s="178"/>
      <c r="M139" s="178"/>
      <c r="N139" s="178"/>
      <c r="O139" s="178"/>
      <c r="P139" s="174"/>
      <c r="Q139" s="174"/>
      <c r="R139" s="174"/>
      <c r="S139" s="174"/>
      <c r="T139" s="178"/>
      <c r="U139" s="178"/>
      <c r="V139" s="188"/>
      <c r="W139" s="53"/>
      <c r="Z139">
        <v>0</v>
      </c>
    </row>
    <row r="140" spans="1:26" ht="25.15" customHeight="1" x14ac:dyDescent="0.25">
      <c r="A140" s="179"/>
      <c r="B140" s="200"/>
      <c r="C140" s="180" t="s">
        <v>172</v>
      </c>
      <c r="D140" s="298" t="s">
        <v>173</v>
      </c>
      <c r="E140" s="298"/>
      <c r="F140" s="173" t="s">
        <v>171</v>
      </c>
      <c r="G140" s="175"/>
      <c r="H140" s="174"/>
      <c r="I140" s="174"/>
      <c r="J140" s="173"/>
      <c r="K140" s="178"/>
      <c r="L140" s="178"/>
      <c r="M140" s="178"/>
      <c r="N140" s="178"/>
      <c r="O140" s="178"/>
      <c r="P140" s="174"/>
      <c r="Q140" s="174"/>
      <c r="R140" s="174"/>
      <c r="S140" s="174"/>
      <c r="T140" s="178"/>
      <c r="U140" s="178"/>
      <c r="V140" s="188"/>
      <c r="W140" s="53"/>
      <c r="Z140">
        <v>0</v>
      </c>
    </row>
    <row r="141" spans="1:26" ht="25.15" customHeight="1" x14ac:dyDescent="0.25">
      <c r="A141" s="179"/>
      <c r="B141" s="200"/>
      <c r="C141" s="180" t="s">
        <v>174</v>
      </c>
      <c r="D141" s="298" t="s">
        <v>175</v>
      </c>
      <c r="E141" s="298"/>
      <c r="F141" s="173" t="s">
        <v>176</v>
      </c>
      <c r="G141" s="175"/>
      <c r="H141" s="174"/>
      <c r="I141" s="174"/>
      <c r="J141" s="173"/>
      <c r="K141" s="178"/>
      <c r="L141" s="178"/>
      <c r="M141" s="178"/>
      <c r="N141" s="178"/>
      <c r="O141" s="178"/>
      <c r="P141" s="174"/>
      <c r="Q141" s="174"/>
      <c r="R141" s="174"/>
      <c r="S141" s="174"/>
      <c r="T141" s="178"/>
      <c r="U141" s="178"/>
      <c r="V141" s="188"/>
      <c r="W141" s="53"/>
      <c r="Z141">
        <v>0</v>
      </c>
    </row>
    <row r="142" spans="1:26" ht="25.15" customHeight="1" x14ac:dyDescent="0.25">
      <c r="A142" s="179"/>
      <c r="B142" s="200"/>
      <c r="C142" s="180" t="s">
        <v>177</v>
      </c>
      <c r="D142" s="298" t="s">
        <v>178</v>
      </c>
      <c r="E142" s="298"/>
      <c r="F142" s="173" t="s">
        <v>176</v>
      </c>
      <c r="G142" s="175"/>
      <c r="H142" s="174"/>
      <c r="I142" s="174"/>
      <c r="J142" s="173"/>
      <c r="K142" s="178"/>
      <c r="L142" s="178"/>
      <c r="M142" s="178"/>
      <c r="N142" s="178"/>
      <c r="O142" s="178"/>
      <c r="P142" s="174"/>
      <c r="Q142" s="174"/>
      <c r="R142" s="174"/>
      <c r="S142" s="174"/>
      <c r="T142" s="178"/>
      <c r="U142" s="178"/>
      <c r="V142" s="188"/>
      <c r="W142" s="53"/>
      <c r="Z142">
        <v>0</v>
      </c>
    </row>
    <row r="143" spans="1:26" ht="25.15" customHeight="1" x14ac:dyDescent="0.25">
      <c r="A143" s="179"/>
      <c r="B143" s="200"/>
      <c r="C143" s="180" t="s">
        <v>179</v>
      </c>
      <c r="D143" s="298" t="s">
        <v>180</v>
      </c>
      <c r="E143" s="298"/>
      <c r="F143" s="173" t="s">
        <v>168</v>
      </c>
      <c r="G143" s="175"/>
      <c r="H143" s="174"/>
      <c r="I143" s="174"/>
      <c r="J143" s="173"/>
      <c r="K143" s="178"/>
      <c r="L143" s="178"/>
      <c r="M143" s="178"/>
      <c r="N143" s="178"/>
      <c r="O143" s="178"/>
      <c r="P143" s="174"/>
      <c r="Q143" s="174"/>
      <c r="R143" s="174"/>
      <c r="S143" s="174"/>
      <c r="T143" s="178"/>
      <c r="U143" s="178"/>
      <c r="V143" s="188"/>
      <c r="W143" s="53"/>
      <c r="Z143">
        <v>0</v>
      </c>
    </row>
    <row r="144" spans="1:26" x14ac:dyDescent="0.25">
      <c r="A144" s="10"/>
      <c r="B144" s="199"/>
      <c r="C144" s="172">
        <v>733</v>
      </c>
      <c r="D144" s="290" t="s">
        <v>62</v>
      </c>
      <c r="E144" s="290"/>
      <c r="F144" s="10"/>
      <c r="G144" s="171"/>
      <c r="H144" s="138"/>
      <c r="I144" s="140">
        <f>ROUND((SUM(I123:I143))/1,2)</f>
        <v>0</v>
      </c>
      <c r="J144" s="10"/>
      <c r="K144" s="10"/>
      <c r="L144" s="10">
        <f>ROUND((SUM(L123:L143))/1,2)</f>
        <v>0</v>
      </c>
      <c r="M144" s="10">
        <f>ROUND((SUM(M123:M143))/1,2)</f>
        <v>0</v>
      </c>
      <c r="N144" s="10"/>
      <c r="O144" s="10"/>
      <c r="P144" s="10"/>
      <c r="Q144" s="10"/>
      <c r="R144" s="10"/>
      <c r="S144" s="10">
        <f>ROUND((SUM(S123:S143))/1,2)</f>
        <v>0</v>
      </c>
      <c r="T144" s="10"/>
      <c r="U144" s="10"/>
      <c r="V144" s="188">
        <v>0</v>
      </c>
      <c r="W144" s="203"/>
      <c r="X144" s="137"/>
      <c r="Y144" s="137"/>
      <c r="Z144" s="137"/>
    </row>
    <row r="145" spans="1:26" x14ac:dyDescent="0.25">
      <c r="A145" s="1"/>
      <c r="B145" s="195"/>
      <c r="C145" s="1"/>
      <c r="D145" s="1"/>
      <c r="E145" s="1"/>
      <c r="F145" s="1"/>
      <c r="G145" s="165"/>
      <c r="H145" s="131"/>
      <c r="I145" s="13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89"/>
      <c r="W145" s="53"/>
    </row>
    <row r="146" spans="1:26" x14ac:dyDescent="0.25">
      <c r="A146" s="10"/>
      <c r="B146" s="199"/>
      <c r="C146" s="172">
        <v>734</v>
      </c>
      <c r="D146" s="290" t="s">
        <v>63</v>
      </c>
      <c r="E146" s="290"/>
      <c r="F146" s="10"/>
      <c r="G146" s="171"/>
      <c r="H146" s="138"/>
      <c r="I146" s="138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87"/>
      <c r="W146" s="203"/>
      <c r="X146" s="137"/>
      <c r="Y146" s="137"/>
      <c r="Z146" s="137"/>
    </row>
    <row r="147" spans="1:26" ht="25.15" customHeight="1" x14ac:dyDescent="0.25">
      <c r="A147" s="179"/>
      <c r="B147" s="200"/>
      <c r="C147" s="180" t="s">
        <v>181</v>
      </c>
      <c r="D147" s="298" t="s">
        <v>182</v>
      </c>
      <c r="E147" s="298"/>
      <c r="F147" s="173" t="s">
        <v>88</v>
      </c>
      <c r="G147" s="175"/>
      <c r="H147" s="174"/>
      <c r="I147" s="174"/>
      <c r="J147" s="173"/>
      <c r="K147" s="178"/>
      <c r="L147" s="178"/>
      <c r="M147" s="178"/>
      <c r="N147" s="178"/>
      <c r="O147" s="178"/>
      <c r="P147" s="174"/>
      <c r="Q147" s="174"/>
      <c r="R147" s="174"/>
      <c r="S147" s="174"/>
      <c r="T147" s="178"/>
      <c r="U147" s="178"/>
      <c r="V147" s="188"/>
      <c r="W147" s="53"/>
      <c r="Z147">
        <v>0</v>
      </c>
    </row>
    <row r="148" spans="1:26" ht="25.15" customHeight="1" x14ac:dyDescent="0.25">
      <c r="A148" s="179"/>
      <c r="B148" s="200"/>
      <c r="C148" s="180" t="s">
        <v>183</v>
      </c>
      <c r="D148" s="298" t="s">
        <v>184</v>
      </c>
      <c r="E148" s="298"/>
      <c r="F148" s="173" t="s">
        <v>88</v>
      </c>
      <c r="G148" s="175"/>
      <c r="H148" s="174"/>
      <c r="I148" s="174"/>
      <c r="J148" s="173"/>
      <c r="K148" s="178"/>
      <c r="L148" s="178"/>
      <c r="M148" s="178"/>
      <c r="N148" s="178"/>
      <c r="O148" s="178"/>
      <c r="P148" s="174"/>
      <c r="Q148" s="174"/>
      <c r="R148" s="174"/>
      <c r="S148" s="174"/>
      <c r="T148" s="178"/>
      <c r="U148" s="178"/>
      <c r="V148" s="188"/>
      <c r="W148" s="53"/>
      <c r="Z148">
        <v>0</v>
      </c>
    </row>
    <row r="149" spans="1:26" ht="25.15" customHeight="1" x14ac:dyDescent="0.25">
      <c r="A149" s="179"/>
      <c r="B149" s="200"/>
      <c r="C149" s="180" t="s">
        <v>185</v>
      </c>
      <c r="D149" s="298" t="s">
        <v>186</v>
      </c>
      <c r="E149" s="298"/>
      <c r="F149" s="173" t="s">
        <v>88</v>
      </c>
      <c r="G149" s="175"/>
      <c r="H149" s="174"/>
      <c r="I149" s="174"/>
      <c r="J149" s="173"/>
      <c r="K149" s="178"/>
      <c r="L149" s="178"/>
      <c r="M149" s="178"/>
      <c r="N149" s="178"/>
      <c r="O149" s="178"/>
      <c r="P149" s="174"/>
      <c r="Q149" s="174"/>
      <c r="R149" s="174"/>
      <c r="S149" s="174"/>
      <c r="T149" s="178"/>
      <c r="U149" s="178"/>
      <c r="V149" s="188"/>
      <c r="W149" s="53"/>
      <c r="Z149">
        <v>0</v>
      </c>
    </row>
    <row r="150" spans="1:26" ht="25.15" customHeight="1" x14ac:dyDescent="0.25">
      <c r="A150" s="179"/>
      <c r="B150" s="200"/>
      <c r="C150" s="180" t="s">
        <v>187</v>
      </c>
      <c r="D150" s="298" t="s">
        <v>188</v>
      </c>
      <c r="E150" s="298"/>
      <c r="F150" s="173" t="s">
        <v>88</v>
      </c>
      <c r="G150" s="175"/>
      <c r="H150" s="174"/>
      <c r="I150" s="174"/>
      <c r="J150" s="173"/>
      <c r="K150" s="178"/>
      <c r="L150" s="178"/>
      <c r="M150" s="178"/>
      <c r="N150" s="178"/>
      <c r="O150" s="178"/>
      <c r="P150" s="174"/>
      <c r="Q150" s="174"/>
      <c r="R150" s="174"/>
      <c r="S150" s="174"/>
      <c r="T150" s="178"/>
      <c r="U150" s="178"/>
      <c r="V150" s="188"/>
      <c r="W150" s="53"/>
      <c r="Z150">
        <v>0</v>
      </c>
    </row>
    <row r="151" spans="1:26" ht="25.15" customHeight="1" x14ac:dyDescent="0.25">
      <c r="A151" s="179"/>
      <c r="B151" s="200"/>
      <c r="C151" s="180" t="s">
        <v>189</v>
      </c>
      <c r="D151" s="298" t="s">
        <v>190</v>
      </c>
      <c r="E151" s="298"/>
      <c r="F151" s="173" t="s">
        <v>91</v>
      </c>
      <c r="G151" s="175"/>
      <c r="H151" s="174"/>
      <c r="I151" s="174"/>
      <c r="J151" s="173"/>
      <c r="K151" s="178"/>
      <c r="L151" s="178"/>
      <c r="M151" s="178"/>
      <c r="N151" s="178"/>
      <c r="O151" s="178"/>
      <c r="P151" s="181"/>
      <c r="Q151" s="181"/>
      <c r="R151" s="181"/>
      <c r="S151" s="178"/>
      <c r="T151" s="178"/>
      <c r="U151" s="178"/>
      <c r="V151" s="188"/>
      <c r="W151" s="53"/>
      <c r="Z151">
        <v>0</v>
      </c>
    </row>
    <row r="152" spans="1:26" ht="25.15" customHeight="1" x14ac:dyDescent="0.25">
      <c r="A152" s="179"/>
      <c r="B152" s="200"/>
      <c r="C152" s="180" t="s">
        <v>191</v>
      </c>
      <c r="D152" s="298" t="s">
        <v>192</v>
      </c>
      <c r="E152" s="298"/>
      <c r="F152" s="173" t="s">
        <v>91</v>
      </c>
      <c r="G152" s="175"/>
      <c r="H152" s="174"/>
      <c r="I152" s="174"/>
      <c r="J152" s="173"/>
      <c r="K152" s="178"/>
      <c r="L152" s="178"/>
      <c r="M152" s="178"/>
      <c r="N152" s="178"/>
      <c r="O152" s="178"/>
      <c r="P152" s="181"/>
      <c r="Q152" s="181"/>
      <c r="R152" s="181"/>
      <c r="S152" s="178"/>
      <c r="T152" s="178"/>
      <c r="U152" s="178"/>
      <c r="V152" s="188"/>
      <c r="W152" s="53"/>
      <c r="Z152">
        <v>0</v>
      </c>
    </row>
    <row r="153" spans="1:26" ht="25.15" customHeight="1" x14ac:dyDescent="0.25">
      <c r="A153" s="179"/>
      <c r="B153" s="200"/>
      <c r="C153" s="180" t="s">
        <v>193</v>
      </c>
      <c r="D153" s="298" t="s">
        <v>194</v>
      </c>
      <c r="E153" s="298"/>
      <c r="F153" s="173" t="s">
        <v>91</v>
      </c>
      <c r="G153" s="175"/>
      <c r="H153" s="174"/>
      <c r="I153" s="174"/>
      <c r="J153" s="173"/>
      <c r="K153" s="178"/>
      <c r="L153" s="178"/>
      <c r="M153" s="178"/>
      <c r="N153" s="178"/>
      <c r="O153" s="178"/>
      <c r="P153" s="181"/>
      <c r="Q153" s="181"/>
      <c r="R153" s="181"/>
      <c r="S153" s="178"/>
      <c r="T153" s="178"/>
      <c r="U153" s="178"/>
      <c r="V153" s="188"/>
      <c r="W153" s="53"/>
      <c r="Z153">
        <v>0</v>
      </c>
    </row>
    <row r="154" spans="1:26" ht="25.15" customHeight="1" x14ac:dyDescent="0.25">
      <c r="A154" s="179"/>
      <c r="B154" s="200"/>
      <c r="C154" s="180" t="s">
        <v>195</v>
      </c>
      <c r="D154" s="298" t="s">
        <v>196</v>
      </c>
      <c r="E154" s="298"/>
      <c r="F154" s="173" t="s">
        <v>91</v>
      </c>
      <c r="G154" s="175"/>
      <c r="H154" s="174"/>
      <c r="I154" s="174"/>
      <c r="J154" s="173"/>
      <c r="K154" s="178"/>
      <c r="L154" s="178"/>
      <c r="M154" s="178"/>
      <c r="N154" s="178"/>
      <c r="O154" s="178"/>
      <c r="P154" s="181"/>
      <c r="Q154" s="181"/>
      <c r="R154" s="181"/>
      <c r="S154" s="178"/>
      <c r="T154" s="178"/>
      <c r="U154" s="178"/>
      <c r="V154" s="188"/>
      <c r="W154" s="53"/>
      <c r="Z154">
        <v>0</v>
      </c>
    </row>
    <row r="155" spans="1:26" ht="25.15" customHeight="1" x14ac:dyDescent="0.25">
      <c r="A155" s="179"/>
      <c r="B155" s="200"/>
      <c r="C155" s="180" t="s">
        <v>197</v>
      </c>
      <c r="D155" s="298" t="s">
        <v>198</v>
      </c>
      <c r="E155" s="298"/>
      <c r="F155" s="173" t="s">
        <v>91</v>
      </c>
      <c r="G155" s="175"/>
      <c r="H155" s="174"/>
      <c r="I155" s="174"/>
      <c r="J155" s="173"/>
      <c r="K155" s="178"/>
      <c r="L155" s="178"/>
      <c r="M155" s="178"/>
      <c r="N155" s="178"/>
      <c r="O155" s="178"/>
      <c r="P155" s="181"/>
      <c r="Q155" s="181"/>
      <c r="R155" s="181"/>
      <c r="S155" s="178"/>
      <c r="T155" s="178"/>
      <c r="U155" s="178"/>
      <c r="V155" s="188"/>
      <c r="W155" s="53"/>
      <c r="Z155">
        <v>0</v>
      </c>
    </row>
    <row r="156" spans="1:26" ht="25.15" customHeight="1" x14ac:dyDescent="0.25">
      <c r="A156" s="179"/>
      <c r="B156" s="200"/>
      <c r="C156" s="180" t="s">
        <v>199</v>
      </c>
      <c r="D156" s="298" t="s">
        <v>200</v>
      </c>
      <c r="E156" s="298"/>
      <c r="F156" s="173" t="s">
        <v>91</v>
      </c>
      <c r="G156" s="175"/>
      <c r="H156" s="174"/>
      <c r="I156" s="174"/>
      <c r="J156" s="173"/>
      <c r="K156" s="178"/>
      <c r="L156" s="178"/>
      <c r="M156" s="178"/>
      <c r="N156" s="178"/>
      <c r="O156" s="178"/>
      <c r="P156" s="181"/>
      <c r="Q156" s="181"/>
      <c r="R156" s="181"/>
      <c r="S156" s="178"/>
      <c r="T156" s="178"/>
      <c r="U156" s="178"/>
      <c r="V156" s="188"/>
      <c r="W156" s="53"/>
      <c r="Z156">
        <v>0</v>
      </c>
    </row>
    <row r="157" spans="1:26" ht="25.15" customHeight="1" x14ac:dyDescent="0.25">
      <c r="A157" s="179"/>
      <c r="B157" s="200"/>
      <c r="C157" s="180" t="s">
        <v>201</v>
      </c>
      <c r="D157" s="298" t="s">
        <v>202</v>
      </c>
      <c r="E157" s="298"/>
      <c r="F157" s="173" t="s">
        <v>91</v>
      </c>
      <c r="G157" s="175"/>
      <c r="H157" s="174"/>
      <c r="I157" s="174"/>
      <c r="J157" s="173"/>
      <c r="K157" s="178"/>
      <c r="L157" s="178"/>
      <c r="M157" s="178"/>
      <c r="N157" s="178"/>
      <c r="O157" s="178"/>
      <c r="P157" s="181"/>
      <c r="Q157" s="181"/>
      <c r="R157" s="181"/>
      <c r="S157" s="178"/>
      <c r="T157" s="178"/>
      <c r="U157" s="178"/>
      <c r="V157" s="188"/>
      <c r="W157" s="53"/>
      <c r="Z157">
        <v>0</v>
      </c>
    </row>
    <row r="158" spans="1:26" ht="25.15" customHeight="1" x14ac:dyDescent="0.25">
      <c r="A158" s="179"/>
      <c r="B158" s="200"/>
      <c r="C158" s="180" t="s">
        <v>203</v>
      </c>
      <c r="D158" s="298" t="s">
        <v>204</v>
      </c>
      <c r="E158" s="298"/>
      <c r="F158" s="173" t="s">
        <v>91</v>
      </c>
      <c r="G158" s="175"/>
      <c r="H158" s="174"/>
      <c r="I158" s="174"/>
      <c r="J158" s="173"/>
      <c r="K158" s="178"/>
      <c r="L158" s="178"/>
      <c r="M158" s="178"/>
      <c r="N158" s="178"/>
      <c r="O158" s="178"/>
      <c r="P158" s="181"/>
      <c r="Q158" s="181"/>
      <c r="R158" s="181"/>
      <c r="S158" s="178"/>
      <c r="T158" s="178"/>
      <c r="U158" s="178"/>
      <c r="V158" s="188"/>
      <c r="W158" s="53"/>
      <c r="Z158">
        <v>0</v>
      </c>
    </row>
    <row r="159" spans="1:26" ht="25.15" customHeight="1" x14ac:dyDescent="0.25">
      <c r="A159" s="179"/>
      <c r="B159" s="200"/>
      <c r="C159" s="180" t="s">
        <v>205</v>
      </c>
      <c r="D159" s="298" t="s">
        <v>206</v>
      </c>
      <c r="E159" s="298"/>
      <c r="F159" s="173" t="s">
        <v>91</v>
      </c>
      <c r="G159" s="175"/>
      <c r="H159" s="174"/>
      <c r="I159" s="174"/>
      <c r="J159" s="173"/>
      <c r="K159" s="178"/>
      <c r="L159" s="178"/>
      <c r="M159" s="178"/>
      <c r="N159" s="178"/>
      <c r="O159" s="178"/>
      <c r="P159" s="181"/>
      <c r="Q159" s="181"/>
      <c r="R159" s="181"/>
      <c r="S159" s="178"/>
      <c r="T159" s="178"/>
      <c r="U159" s="178"/>
      <c r="V159" s="188"/>
      <c r="W159" s="53"/>
      <c r="Z159">
        <v>0</v>
      </c>
    </row>
    <row r="160" spans="1:26" ht="25.15" customHeight="1" x14ac:dyDescent="0.25">
      <c r="A160" s="179"/>
      <c r="B160" s="200"/>
      <c r="C160" s="180" t="s">
        <v>207</v>
      </c>
      <c r="D160" s="298" t="s">
        <v>208</v>
      </c>
      <c r="E160" s="298"/>
      <c r="F160" s="173" t="s">
        <v>91</v>
      </c>
      <c r="G160" s="175"/>
      <c r="H160" s="174"/>
      <c r="I160" s="174"/>
      <c r="J160" s="173"/>
      <c r="K160" s="178"/>
      <c r="L160" s="178"/>
      <c r="M160" s="178"/>
      <c r="N160" s="178"/>
      <c r="O160" s="178"/>
      <c r="P160" s="181"/>
      <c r="Q160" s="181"/>
      <c r="R160" s="181"/>
      <c r="S160" s="178"/>
      <c r="T160" s="178"/>
      <c r="U160" s="178"/>
      <c r="V160" s="188"/>
      <c r="W160" s="53"/>
      <c r="Z160">
        <v>0</v>
      </c>
    </row>
    <row r="161" spans="1:26" ht="25.15" customHeight="1" x14ac:dyDescent="0.25">
      <c r="A161" s="179"/>
      <c r="B161" s="200"/>
      <c r="C161" s="180" t="s">
        <v>209</v>
      </c>
      <c r="D161" s="298" t="s">
        <v>210</v>
      </c>
      <c r="E161" s="298"/>
      <c r="F161" s="173" t="s">
        <v>91</v>
      </c>
      <c r="G161" s="175"/>
      <c r="H161" s="174"/>
      <c r="I161" s="174"/>
      <c r="J161" s="173"/>
      <c r="K161" s="178"/>
      <c r="L161" s="178"/>
      <c r="M161" s="178"/>
      <c r="N161" s="178"/>
      <c r="O161" s="178"/>
      <c r="P161" s="181"/>
      <c r="Q161" s="181"/>
      <c r="R161" s="181"/>
      <c r="S161" s="178"/>
      <c r="T161" s="178"/>
      <c r="U161" s="178"/>
      <c r="V161" s="188"/>
      <c r="W161" s="53"/>
      <c r="Z161">
        <v>0</v>
      </c>
    </row>
    <row r="162" spans="1:26" ht="25.15" customHeight="1" x14ac:dyDescent="0.25">
      <c r="A162" s="179"/>
      <c r="B162" s="200"/>
      <c r="C162" s="180" t="s">
        <v>211</v>
      </c>
      <c r="D162" s="298" t="s">
        <v>212</v>
      </c>
      <c r="E162" s="298"/>
      <c r="F162" s="173" t="s">
        <v>91</v>
      </c>
      <c r="G162" s="175"/>
      <c r="H162" s="174"/>
      <c r="I162" s="174"/>
      <c r="J162" s="173"/>
      <c r="K162" s="178"/>
      <c r="L162" s="178"/>
      <c r="M162" s="178"/>
      <c r="N162" s="178"/>
      <c r="O162" s="178"/>
      <c r="P162" s="181"/>
      <c r="Q162" s="181"/>
      <c r="R162" s="181"/>
      <c r="S162" s="178"/>
      <c r="T162" s="178"/>
      <c r="U162" s="178"/>
      <c r="V162" s="188"/>
      <c r="W162" s="53"/>
      <c r="Z162">
        <v>0</v>
      </c>
    </row>
    <row r="163" spans="1:26" ht="25.15" customHeight="1" x14ac:dyDescent="0.25">
      <c r="A163" s="179"/>
      <c r="B163" s="200"/>
      <c r="C163" s="180" t="s">
        <v>213</v>
      </c>
      <c r="D163" s="298" t="s">
        <v>214</v>
      </c>
      <c r="E163" s="298"/>
      <c r="F163" s="173" t="s">
        <v>91</v>
      </c>
      <c r="G163" s="175"/>
      <c r="H163" s="174"/>
      <c r="I163" s="174"/>
      <c r="J163" s="173"/>
      <c r="K163" s="178"/>
      <c r="L163" s="178"/>
      <c r="M163" s="178"/>
      <c r="N163" s="178"/>
      <c r="O163" s="178"/>
      <c r="P163" s="181"/>
      <c r="Q163" s="181"/>
      <c r="R163" s="181"/>
      <c r="S163" s="178"/>
      <c r="T163" s="178"/>
      <c r="U163" s="178"/>
      <c r="V163" s="188"/>
      <c r="W163" s="53"/>
      <c r="Z163">
        <v>0</v>
      </c>
    </row>
    <row r="164" spans="1:26" ht="25.15" customHeight="1" x14ac:dyDescent="0.25">
      <c r="A164" s="179"/>
      <c r="B164" s="200"/>
      <c r="C164" s="180" t="s">
        <v>215</v>
      </c>
      <c r="D164" s="298" t="s">
        <v>216</v>
      </c>
      <c r="E164" s="298"/>
      <c r="F164" s="173" t="s">
        <v>91</v>
      </c>
      <c r="G164" s="175"/>
      <c r="H164" s="174"/>
      <c r="I164" s="174"/>
      <c r="J164" s="173"/>
      <c r="K164" s="178"/>
      <c r="L164" s="178"/>
      <c r="M164" s="178"/>
      <c r="N164" s="178"/>
      <c r="O164" s="178"/>
      <c r="P164" s="181"/>
      <c r="Q164" s="181"/>
      <c r="R164" s="181"/>
      <c r="S164" s="178"/>
      <c r="T164" s="178"/>
      <c r="U164" s="178"/>
      <c r="V164" s="188"/>
      <c r="W164" s="53"/>
      <c r="Z164">
        <v>0</v>
      </c>
    </row>
    <row r="165" spans="1:26" ht="25.15" customHeight="1" x14ac:dyDescent="0.25">
      <c r="A165" s="179"/>
      <c r="B165" s="200"/>
      <c r="C165" s="180" t="s">
        <v>217</v>
      </c>
      <c r="D165" s="298" t="s">
        <v>218</v>
      </c>
      <c r="E165" s="298"/>
      <c r="F165" s="173" t="s">
        <v>91</v>
      </c>
      <c r="G165" s="175"/>
      <c r="H165" s="174"/>
      <c r="I165" s="174"/>
      <c r="J165" s="173"/>
      <c r="K165" s="178"/>
      <c r="L165" s="178"/>
      <c r="M165" s="178"/>
      <c r="N165" s="178"/>
      <c r="O165" s="178"/>
      <c r="P165" s="181"/>
      <c r="Q165" s="181"/>
      <c r="R165" s="181"/>
      <c r="S165" s="178"/>
      <c r="T165" s="178"/>
      <c r="U165" s="178"/>
      <c r="V165" s="188"/>
      <c r="W165" s="53"/>
      <c r="Z165">
        <v>0</v>
      </c>
    </row>
    <row r="166" spans="1:26" ht="25.15" customHeight="1" x14ac:dyDescent="0.25">
      <c r="A166" s="179"/>
      <c r="B166" s="200"/>
      <c r="C166" s="180" t="s">
        <v>219</v>
      </c>
      <c r="D166" s="298" t="s">
        <v>220</v>
      </c>
      <c r="E166" s="298"/>
      <c r="F166" s="173" t="s">
        <v>91</v>
      </c>
      <c r="G166" s="175"/>
      <c r="H166" s="174"/>
      <c r="I166" s="174"/>
      <c r="J166" s="173"/>
      <c r="K166" s="178"/>
      <c r="L166" s="178"/>
      <c r="M166" s="178"/>
      <c r="N166" s="178"/>
      <c r="O166" s="178"/>
      <c r="P166" s="181"/>
      <c r="Q166" s="181"/>
      <c r="R166" s="181"/>
      <c r="S166" s="178"/>
      <c r="T166" s="178"/>
      <c r="U166" s="178"/>
      <c r="V166" s="188"/>
      <c r="W166" s="53"/>
      <c r="Z166">
        <v>0</v>
      </c>
    </row>
    <row r="167" spans="1:26" ht="25.15" customHeight="1" x14ac:dyDescent="0.25">
      <c r="A167" s="179"/>
      <c r="B167" s="200"/>
      <c r="C167" s="180" t="s">
        <v>221</v>
      </c>
      <c r="D167" s="298" t="s">
        <v>222</v>
      </c>
      <c r="E167" s="298"/>
      <c r="F167" s="173" t="s">
        <v>168</v>
      </c>
      <c r="G167" s="175"/>
      <c r="H167" s="174"/>
      <c r="I167" s="174"/>
      <c r="J167" s="173"/>
      <c r="K167" s="178"/>
      <c r="L167" s="178"/>
      <c r="M167" s="178"/>
      <c r="N167" s="178"/>
      <c r="O167" s="178"/>
      <c r="P167" s="181"/>
      <c r="Q167" s="181"/>
      <c r="R167" s="181"/>
      <c r="S167" s="174"/>
      <c r="T167" s="178"/>
      <c r="U167" s="178"/>
      <c r="V167" s="188"/>
      <c r="W167" s="53"/>
      <c r="Z167">
        <v>0</v>
      </c>
    </row>
    <row r="168" spans="1:26" ht="25.15" customHeight="1" x14ac:dyDescent="0.25">
      <c r="A168" s="179"/>
      <c r="B168" s="200"/>
      <c r="C168" s="180" t="s">
        <v>223</v>
      </c>
      <c r="D168" s="298" t="s">
        <v>224</v>
      </c>
      <c r="E168" s="298"/>
      <c r="F168" s="173" t="s">
        <v>91</v>
      </c>
      <c r="G168" s="175"/>
      <c r="H168" s="174"/>
      <c r="I168" s="174"/>
      <c r="J168" s="173"/>
      <c r="K168" s="178"/>
      <c r="L168" s="178"/>
      <c r="M168" s="178"/>
      <c r="N168" s="178"/>
      <c r="O168" s="178"/>
      <c r="P168" s="181"/>
      <c r="Q168" s="181"/>
      <c r="R168" s="181"/>
      <c r="S168" s="174"/>
      <c r="T168" s="178"/>
      <c r="U168" s="178"/>
      <c r="V168" s="188"/>
      <c r="W168" s="53"/>
      <c r="Z168">
        <v>0</v>
      </c>
    </row>
    <row r="169" spans="1:26" ht="25.15" customHeight="1" x14ac:dyDescent="0.25">
      <c r="A169" s="179"/>
      <c r="B169" s="200"/>
      <c r="C169" s="180" t="s">
        <v>225</v>
      </c>
      <c r="D169" s="298" t="s">
        <v>226</v>
      </c>
      <c r="E169" s="298"/>
      <c r="F169" s="173" t="s">
        <v>227</v>
      </c>
      <c r="G169" s="175"/>
      <c r="H169" s="174"/>
      <c r="I169" s="174"/>
      <c r="J169" s="173"/>
      <c r="K169" s="178"/>
      <c r="L169" s="178"/>
      <c r="M169" s="178"/>
      <c r="N169" s="178"/>
      <c r="O169" s="178"/>
      <c r="P169" s="181"/>
      <c r="Q169" s="181"/>
      <c r="R169" s="181"/>
      <c r="S169" s="174"/>
      <c r="T169" s="178"/>
      <c r="U169" s="178"/>
      <c r="V169" s="188"/>
      <c r="W169" s="53"/>
      <c r="Z169">
        <v>0</v>
      </c>
    </row>
    <row r="170" spans="1:26" ht="25.15" customHeight="1" x14ac:dyDescent="0.25">
      <c r="A170" s="179"/>
      <c r="B170" s="200"/>
      <c r="C170" s="180" t="s">
        <v>228</v>
      </c>
      <c r="D170" s="298" t="s">
        <v>229</v>
      </c>
      <c r="E170" s="298"/>
      <c r="F170" s="173" t="s">
        <v>91</v>
      </c>
      <c r="G170" s="175"/>
      <c r="H170" s="174"/>
      <c r="I170" s="174"/>
      <c r="J170" s="173"/>
      <c r="K170" s="178"/>
      <c r="L170" s="178"/>
      <c r="M170" s="178"/>
      <c r="N170" s="178"/>
      <c r="O170" s="178"/>
      <c r="P170" s="181"/>
      <c r="Q170" s="181"/>
      <c r="R170" s="181"/>
      <c r="S170" s="178"/>
      <c r="T170" s="178"/>
      <c r="U170" s="178"/>
      <c r="V170" s="188"/>
      <c r="W170" s="53"/>
      <c r="Z170">
        <v>0</v>
      </c>
    </row>
    <row r="171" spans="1:26" ht="25.15" customHeight="1" x14ac:dyDescent="0.25">
      <c r="A171" s="179"/>
      <c r="B171" s="200"/>
      <c r="C171" s="180" t="s">
        <v>230</v>
      </c>
      <c r="D171" s="298" t="s">
        <v>231</v>
      </c>
      <c r="E171" s="298"/>
      <c r="F171" s="173" t="s">
        <v>91</v>
      </c>
      <c r="G171" s="175"/>
      <c r="H171" s="174"/>
      <c r="I171" s="174"/>
      <c r="J171" s="173"/>
      <c r="K171" s="178"/>
      <c r="L171" s="178"/>
      <c r="M171" s="178"/>
      <c r="N171" s="178"/>
      <c r="O171" s="178"/>
      <c r="P171" s="181"/>
      <c r="Q171" s="181"/>
      <c r="R171" s="181"/>
      <c r="S171" s="178"/>
      <c r="T171" s="178"/>
      <c r="U171" s="178"/>
      <c r="V171" s="188"/>
      <c r="W171" s="53"/>
      <c r="Z171">
        <v>0</v>
      </c>
    </row>
    <row r="172" spans="1:26" ht="25.15" customHeight="1" x14ac:dyDescent="0.25">
      <c r="A172" s="179"/>
      <c r="B172" s="200"/>
      <c r="C172" s="180" t="s">
        <v>232</v>
      </c>
      <c r="D172" s="298" t="s">
        <v>233</v>
      </c>
      <c r="E172" s="298"/>
      <c r="F172" s="173" t="s">
        <v>91</v>
      </c>
      <c r="G172" s="175"/>
      <c r="H172" s="174"/>
      <c r="I172" s="174"/>
      <c r="J172" s="173"/>
      <c r="K172" s="178"/>
      <c r="L172" s="178"/>
      <c r="M172" s="178"/>
      <c r="N172" s="178"/>
      <c r="O172" s="178"/>
      <c r="P172" s="181"/>
      <c r="Q172" s="181"/>
      <c r="R172" s="181"/>
      <c r="S172" s="178"/>
      <c r="T172" s="178"/>
      <c r="U172" s="178"/>
      <c r="V172" s="188"/>
      <c r="W172" s="53"/>
      <c r="Z172">
        <v>0</v>
      </c>
    </row>
    <row r="173" spans="1:26" ht="25.15" customHeight="1" x14ac:dyDescent="0.25">
      <c r="A173" s="179"/>
      <c r="B173" s="200"/>
      <c r="C173" s="180" t="s">
        <v>234</v>
      </c>
      <c r="D173" s="298" t="s">
        <v>235</v>
      </c>
      <c r="E173" s="298"/>
      <c r="F173" s="173" t="s">
        <v>91</v>
      </c>
      <c r="G173" s="175"/>
      <c r="H173" s="174"/>
      <c r="I173" s="174"/>
      <c r="J173" s="173"/>
      <c r="K173" s="178"/>
      <c r="L173" s="178"/>
      <c r="M173" s="178"/>
      <c r="N173" s="178"/>
      <c r="O173" s="178"/>
      <c r="P173" s="181"/>
      <c r="Q173" s="181"/>
      <c r="R173" s="181"/>
      <c r="S173" s="178"/>
      <c r="T173" s="178"/>
      <c r="U173" s="178"/>
      <c r="V173" s="188"/>
      <c r="W173" s="53"/>
      <c r="Z173">
        <v>0</v>
      </c>
    </row>
    <row r="174" spans="1:26" ht="25.15" customHeight="1" x14ac:dyDescent="0.25">
      <c r="A174" s="179"/>
      <c r="B174" s="200"/>
      <c r="C174" s="180" t="s">
        <v>236</v>
      </c>
      <c r="D174" s="298" t="s">
        <v>237</v>
      </c>
      <c r="E174" s="298"/>
      <c r="F174" s="173" t="s">
        <v>91</v>
      </c>
      <c r="G174" s="175"/>
      <c r="H174" s="174"/>
      <c r="I174" s="174"/>
      <c r="J174" s="173"/>
      <c r="K174" s="178"/>
      <c r="L174" s="178"/>
      <c r="M174" s="178"/>
      <c r="N174" s="178"/>
      <c r="O174" s="178"/>
      <c r="P174" s="181"/>
      <c r="Q174" s="181"/>
      <c r="R174" s="181"/>
      <c r="S174" s="178"/>
      <c r="T174" s="178"/>
      <c r="U174" s="178"/>
      <c r="V174" s="188"/>
      <c r="W174" s="53"/>
      <c r="Z174">
        <v>0</v>
      </c>
    </row>
    <row r="175" spans="1:26" ht="25.15" customHeight="1" x14ac:dyDescent="0.25">
      <c r="A175" s="179"/>
      <c r="B175" s="200"/>
      <c r="C175" s="180" t="s">
        <v>238</v>
      </c>
      <c r="D175" s="298" t="s">
        <v>239</v>
      </c>
      <c r="E175" s="298"/>
      <c r="F175" s="173" t="s">
        <v>91</v>
      </c>
      <c r="G175" s="175"/>
      <c r="H175" s="174"/>
      <c r="I175" s="174"/>
      <c r="J175" s="173"/>
      <c r="K175" s="178"/>
      <c r="L175" s="178"/>
      <c r="M175" s="178"/>
      <c r="N175" s="178"/>
      <c r="O175" s="178"/>
      <c r="P175" s="181"/>
      <c r="Q175" s="181"/>
      <c r="R175" s="181"/>
      <c r="S175" s="178"/>
      <c r="T175" s="178"/>
      <c r="U175" s="178"/>
      <c r="V175" s="188"/>
      <c r="W175" s="53"/>
      <c r="Z175">
        <v>0</v>
      </c>
    </row>
    <row r="176" spans="1:26" ht="25.15" customHeight="1" x14ac:dyDescent="0.25">
      <c r="A176" s="179"/>
      <c r="B176" s="200"/>
      <c r="C176" s="180" t="s">
        <v>240</v>
      </c>
      <c r="D176" s="298" t="s">
        <v>241</v>
      </c>
      <c r="E176" s="298"/>
      <c r="F176" s="173" t="s">
        <v>91</v>
      </c>
      <c r="G176" s="175"/>
      <c r="H176" s="174"/>
      <c r="I176" s="174"/>
      <c r="J176" s="173"/>
      <c r="K176" s="178"/>
      <c r="L176" s="178"/>
      <c r="M176" s="178"/>
      <c r="N176" s="178"/>
      <c r="O176" s="178"/>
      <c r="P176" s="181"/>
      <c r="Q176" s="181"/>
      <c r="R176" s="181"/>
      <c r="S176" s="178"/>
      <c r="T176" s="178"/>
      <c r="U176" s="178"/>
      <c r="V176" s="188"/>
      <c r="W176" s="53"/>
      <c r="Z176">
        <v>0</v>
      </c>
    </row>
    <row r="177" spans="1:26" ht="25.15" customHeight="1" x14ac:dyDescent="0.25">
      <c r="A177" s="179"/>
      <c r="B177" s="200"/>
      <c r="C177" s="180" t="s">
        <v>242</v>
      </c>
      <c r="D177" s="298" t="s">
        <v>243</v>
      </c>
      <c r="E177" s="298"/>
      <c r="F177" s="173" t="s">
        <v>91</v>
      </c>
      <c r="G177" s="175"/>
      <c r="H177" s="174"/>
      <c r="I177" s="174"/>
      <c r="J177" s="173"/>
      <c r="K177" s="178"/>
      <c r="L177" s="178"/>
      <c r="M177" s="178"/>
      <c r="N177" s="178"/>
      <c r="O177" s="178"/>
      <c r="P177" s="181"/>
      <c r="Q177" s="181"/>
      <c r="R177" s="181"/>
      <c r="S177" s="178"/>
      <c r="T177" s="178"/>
      <c r="U177" s="178"/>
      <c r="V177" s="188"/>
      <c r="W177" s="53"/>
      <c r="Z177">
        <v>0</v>
      </c>
    </row>
    <row r="178" spans="1:26" ht="25.15" customHeight="1" x14ac:dyDescent="0.25">
      <c r="A178" s="179"/>
      <c r="B178" s="200"/>
      <c r="C178" s="180" t="s">
        <v>244</v>
      </c>
      <c r="D178" s="298" t="s">
        <v>245</v>
      </c>
      <c r="E178" s="298"/>
      <c r="F178" s="173" t="s">
        <v>91</v>
      </c>
      <c r="G178" s="175"/>
      <c r="H178" s="174"/>
      <c r="I178" s="174"/>
      <c r="J178" s="173"/>
      <c r="K178" s="178"/>
      <c r="L178" s="178"/>
      <c r="M178" s="178"/>
      <c r="N178" s="178"/>
      <c r="O178" s="178"/>
      <c r="P178" s="181"/>
      <c r="Q178" s="181"/>
      <c r="R178" s="181"/>
      <c r="S178" s="178"/>
      <c r="T178" s="178"/>
      <c r="U178" s="178"/>
      <c r="V178" s="188"/>
      <c r="W178" s="53"/>
      <c r="Z178">
        <v>0</v>
      </c>
    </row>
    <row r="179" spans="1:26" ht="25.15" customHeight="1" x14ac:dyDescent="0.25">
      <c r="A179" s="179"/>
      <c r="B179" s="200"/>
      <c r="C179" s="180" t="s">
        <v>246</v>
      </c>
      <c r="D179" s="298" t="s">
        <v>247</v>
      </c>
      <c r="E179" s="298"/>
      <c r="F179" s="173" t="s">
        <v>91</v>
      </c>
      <c r="G179" s="175"/>
      <c r="H179" s="174"/>
      <c r="I179" s="174"/>
      <c r="J179" s="173"/>
      <c r="K179" s="178"/>
      <c r="L179" s="178"/>
      <c r="M179" s="178"/>
      <c r="N179" s="178"/>
      <c r="O179" s="178"/>
      <c r="P179" s="181"/>
      <c r="Q179" s="181"/>
      <c r="R179" s="181"/>
      <c r="S179" s="178"/>
      <c r="T179" s="178"/>
      <c r="U179" s="178"/>
      <c r="V179" s="188"/>
      <c r="W179" s="53"/>
      <c r="Z179">
        <v>0</v>
      </c>
    </row>
    <row r="180" spans="1:26" ht="25.15" customHeight="1" x14ac:dyDescent="0.25">
      <c r="A180" s="179"/>
      <c r="B180" s="200"/>
      <c r="C180" s="180" t="s">
        <v>248</v>
      </c>
      <c r="D180" s="298" t="s">
        <v>249</v>
      </c>
      <c r="E180" s="298"/>
      <c r="F180" s="173" t="s">
        <v>91</v>
      </c>
      <c r="G180" s="175"/>
      <c r="H180" s="174"/>
      <c r="I180" s="174"/>
      <c r="J180" s="173"/>
      <c r="K180" s="178"/>
      <c r="L180" s="178"/>
      <c r="M180" s="178"/>
      <c r="N180" s="178"/>
      <c r="O180" s="178"/>
      <c r="P180" s="181"/>
      <c r="Q180" s="181"/>
      <c r="R180" s="181"/>
      <c r="S180" s="178"/>
      <c r="T180" s="178"/>
      <c r="U180" s="178"/>
      <c r="V180" s="188"/>
      <c r="W180" s="53"/>
      <c r="Z180">
        <v>0</v>
      </c>
    </row>
    <row r="181" spans="1:26" ht="25.15" customHeight="1" x14ac:dyDescent="0.25">
      <c r="A181" s="179"/>
      <c r="B181" s="200"/>
      <c r="C181" s="180" t="s">
        <v>250</v>
      </c>
      <c r="D181" s="298" t="s">
        <v>251</v>
      </c>
      <c r="E181" s="298"/>
      <c r="F181" s="173" t="s">
        <v>91</v>
      </c>
      <c r="G181" s="175"/>
      <c r="H181" s="174"/>
      <c r="I181" s="174"/>
      <c r="J181" s="173"/>
      <c r="K181" s="178"/>
      <c r="L181" s="178"/>
      <c r="M181" s="178"/>
      <c r="N181" s="178"/>
      <c r="O181" s="178"/>
      <c r="P181" s="181"/>
      <c r="Q181" s="181"/>
      <c r="R181" s="181"/>
      <c r="S181" s="178"/>
      <c r="T181" s="178"/>
      <c r="U181" s="178"/>
      <c r="V181" s="188"/>
      <c r="W181" s="53"/>
      <c r="Z181">
        <v>0</v>
      </c>
    </row>
    <row r="182" spans="1:26" x14ac:dyDescent="0.25">
      <c r="A182" s="10"/>
      <c r="B182" s="199"/>
      <c r="C182" s="172">
        <v>734</v>
      </c>
      <c r="D182" s="290" t="s">
        <v>63</v>
      </c>
      <c r="E182" s="290"/>
      <c r="F182" s="10"/>
      <c r="G182" s="171"/>
      <c r="H182" s="138"/>
      <c r="I182" s="140">
        <f>ROUND((SUM(I146:I181))/1,2)</f>
        <v>0</v>
      </c>
      <c r="J182" s="10"/>
      <c r="K182" s="10"/>
      <c r="L182" s="10">
        <f>ROUND((SUM(L146:L181))/1,2)</f>
        <v>0</v>
      </c>
      <c r="M182" s="10">
        <f>ROUND((SUM(M146:M181))/1,2)</f>
        <v>0</v>
      </c>
      <c r="N182" s="10"/>
      <c r="O182" s="10"/>
      <c r="P182" s="10"/>
      <c r="Q182" s="10"/>
      <c r="R182" s="10"/>
      <c r="S182" s="10">
        <f>ROUND((SUM(S146:S181))/1,2)</f>
        <v>0</v>
      </c>
      <c r="T182" s="10"/>
      <c r="U182" s="10"/>
      <c r="V182" s="188">
        <v>0</v>
      </c>
      <c r="W182" s="203"/>
      <c r="X182" s="137"/>
      <c r="Y182" s="137"/>
      <c r="Z182" s="137"/>
    </row>
    <row r="183" spans="1:26" x14ac:dyDescent="0.25">
      <c r="A183" s="1"/>
      <c r="B183" s="195"/>
      <c r="C183" s="1"/>
      <c r="D183" s="1"/>
      <c r="E183" s="1"/>
      <c r="F183" s="1"/>
      <c r="G183" s="165"/>
      <c r="H183" s="131"/>
      <c r="I183" s="13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89"/>
      <c r="W183" s="53"/>
    </row>
    <row r="184" spans="1:26" x14ac:dyDescent="0.25">
      <c r="A184" s="10"/>
      <c r="B184" s="199"/>
      <c r="C184" s="172">
        <v>735</v>
      </c>
      <c r="D184" s="290" t="s">
        <v>64</v>
      </c>
      <c r="E184" s="290"/>
      <c r="F184" s="10"/>
      <c r="G184" s="171"/>
      <c r="H184" s="138"/>
      <c r="I184" s="138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87"/>
      <c r="W184" s="203"/>
      <c r="X184" s="137"/>
      <c r="Y184" s="137"/>
      <c r="Z184" s="137"/>
    </row>
    <row r="185" spans="1:26" ht="25.15" customHeight="1" x14ac:dyDescent="0.25">
      <c r="A185" s="179"/>
      <c r="B185" s="200"/>
      <c r="C185" s="180" t="s">
        <v>252</v>
      </c>
      <c r="D185" s="298" t="s">
        <v>253</v>
      </c>
      <c r="E185" s="298"/>
      <c r="F185" s="173" t="s">
        <v>88</v>
      </c>
      <c r="G185" s="175"/>
      <c r="H185" s="174"/>
      <c r="I185" s="174"/>
      <c r="J185" s="173"/>
      <c r="K185" s="178"/>
      <c r="L185" s="178"/>
      <c r="M185" s="178"/>
      <c r="N185" s="178"/>
      <c r="O185" s="178"/>
      <c r="P185" s="181"/>
      <c r="Q185" s="181"/>
      <c r="R185" s="181"/>
      <c r="S185" s="178"/>
      <c r="T185" s="178"/>
      <c r="U185" s="178"/>
      <c r="V185" s="188"/>
      <c r="W185" s="53"/>
      <c r="Z185">
        <v>0</v>
      </c>
    </row>
    <row r="186" spans="1:26" ht="25.15" customHeight="1" x14ac:dyDescent="0.25">
      <c r="A186" s="179"/>
      <c r="B186" s="200"/>
      <c r="C186" s="180" t="s">
        <v>254</v>
      </c>
      <c r="D186" s="298" t="s">
        <v>255</v>
      </c>
      <c r="E186" s="298"/>
      <c r="F186" s="173" t="s">
        <v>88</v>
      </c>
      <c r="G186" s="175"/>
      <c r="H186" s="174"/>
      <c r="I186" s="174"/>
      <c r="J186" s="173"/>
      <c r="K186" s="178"/>
      <c r="L186" s="178"/>
      <c r="M186" s="178"/>
      <c r="N186" s="178"/>
      <c r="O186" s="178"/>
      <c r="P186" s="181"/>
      <c r="Q186" s="181"/>
      <c r="R186" s="181"/>
      <c r="S186" s="178"/>
      <c r="T186" s="178"/>
      <c r="U186" s="178"/>
      <c r="V186" s="188"/>
      <c r="W186" s="53"/>
      <c r="Z186">
        <v>0</v>
      </c>
    </row>
    <row r="187" spans="1:26" ht="25.15" customHeight="1" x14ac:dyDescent="0.25">
      <c r="A187" s="179"/>
      <c r="B187" s="200"/>
      <c r="C187" s="180" t="s">
        <v>256</v>
      </c>
      <c r="D187" s="298" t="s">
        <v>257</v>
      </c>
      <c r="E187" s="298"/>
      <c r="F187" s="173" t="s">
        <v>91</v>
      </c>
      <c r="G187" s="175"/>
      <c r="H187" s="174"/>
      <c r="I187" s="174"/>
      <c r="J187" s="173"/>
      <c r="K187" s="178"/>
      <c r="L187" s="178"/>
      <c r="M187" s="178"/>
      <c r="N187" s="178"/>
      <c r="O187" s="178"/>
      <c r="P187" s="181"/>
      <c r="Q187" s="181"/>
      <c r="R187" s="181"/>
      <c r="S187" s="178"/>
      <c r="T187" s="178"/>
      <c r="U187" s="178"/>
      <c r="V187" s="188"/>
      <c r="W187" s="53"/>
      <c r="Z187">
        <v>0</v>
      </c>
    </row>
    <row r="188" spans="1:26" ht="25.15" customHeight="1" x14ac:dyDescent="0.25">
      <c r="A188" s="179"/>
      <c r="B188" s="200"/>
      <c r="C188" s="180" t="s">
        <v>258</v>
      </c>
      <c r="D188" s="298" t="s">
        <v>259</v>
      </c>
      <c r="E188" s="298"/>
      <c r="F188" s="173" t="s">
        <v>91</v>
      </c>
      <c r="G188" s="175"/>
      <c r="H188" s="174"/>
      <c r="I188" s="174"/>
      <c r="J188" s="173"/>
      <c r="K188" s="178"/>
      <c r="L188" s="178"/>
      <c r="M188" s="178"/>
      <c r="N188" s="178"/>
      <c r="O188" s="178"/>
      <c r="P188" s="181"/>
      <c r="Q188" s="181"/>
      <c r="R188" s="181"/>
      <c r="S188" s="174"/>
      <c r="T188" s="178"/>
      <c r="U188" s="178"/>
      <c r="V188" s="188"/>
      <c r="W188" s="53"/>
      <c r="Z188">
        <v>0</v>
      </c>
    </row>
    <row r="189" spans="1:26" ht="25.15" customHeight="1" x14ac:dyDescent="0.25">
      <c r="A189" s="179"/>
      <c r="B189" s="200"/>
      <c r="C189" s="180" t="s">
        <v>260</v>
      </c>
      <c r="D189" s="298" t="s">
        <v>261</v>
      </c>
      <c r="E189" s="298"/>
      <c r="F189" s="173" t="s">
        <v>91</v>
      </c>
      <c r="G189" s="175"/>
      <c r="H189" s="174"/>
      <c r="I189" s="174"/>
      <c r="J189" s="173"/>
      <c r="K189" s="178"/>
      <c r="L189" s="178"/>
      <c r="M189" s="178"/>
      <c r="N189" s="178"/>
      <c r="O189" s="178"/>
      <c r="P189" s="181"/>
      <c r="Q189" s="181"/>
      <c r="R189" s="181"/>
      <c r="S189" s="174"/>
      <c r="T189" s="178"/>
      <c r="U189" s="178"/>
      <c r="V189" s="188"/>
      <c r="W189" s="53"/>
      <c r="Z189">
        <v>0</v>
      </c>
    </row>
    <row r="190" spans="1:26" ht="25.15" customHeight="1" x14ac:dyDescent="0.25">
      <c r="A190" s="179"/>
      <c r="B190" s="200"/>
      <c r="C190" s="180" t="s">
        <v>262</v>
      </c>
      <c r="D190" s="298" t="s">
        <v>263</v>
      </c>
      <c r="E190" s="298"/>
      <c r="F190" s="173" t="s">
        <v>91</v>
      </c>
      <c r="G190" s="175"/>
      <c r="H190" s="174"/>
      <c r="I190" s="174"/>
      <c r="J190" s="173"/>
      <c r="K190" s="178"/>
      <c r="L190" s="178"/>
      <c r="M190" s="178"/>
      <c r="N190" s="178"/>
      <c r="O190" s="178"/>
      <c r="P190" s="181"/>
      <c r="Q190" s="181"/>
      <c r="R190" s="181"/>
      <c r="S190" s="174"/>
      <c r="T190" s="178"/>
      <c r="U190" s="178"/>
      <c r="V190" s="188"/>
      <c r="W190" s="53"/>
      <c r="Z190">
        <v>0</v>
      </c>
    </row>
    <row r="191" spans="1:26" ht="25.15" customHeight="1" x14ac:dyDescent="0.25">
      <c r="A191" s="179"/>
      <c r="B191" s="200"/>
      <c r="C191" s="180" t="s">
        <v>264</v>
      </c>
      <c r="D191" s="298" t="s">
        <v>265</v>
      </c>
      <c r="E191" s="298"/>
      <c r="F191" s="173" t="s">
        <v>88</v>
      </c>
      <c r="G191" s="175"/>
      <c r="H191" s="174"/>
      <c r="I191" s="174"/>
      <c r="J191" s="173"/>
      <c r="K191" s="178"/>
      <c r="L191" s="178"/>
      <c r="M191" s="178"/>
      <c r="N191" s="178"/>
      <c r="O191" s="178"/>
      <c r="P191" s="181"/>
      <c r="Q191" s="181"/>
      <c r="R191" s="181"/>
      <c r="S191" s="178"/>
      <c r="T191" s="178"/>
      <c r="U191" s="178"/>
      <c r="V191" s="188"/>
      <c r="W191" s="53"/>
      <c r="Z191">
        <v>0</v>
      </c>
    </row>
    <row r="192" spans="1:26" ht="25.15" customHeight="1" x14ac:dyDescent="0.25">
      <c r="A192" s="179"/>
      <c r="B192" s="200"/>
      <c r="C192" s="180" t="s">
        <v>266</v>
      </c>
      <c r="D192" s="298" t="s">
        <v>267</v>
      </c>
      <c r="E192" s="298"/>
      <c r="F192" s="173" t="s">
        <v>268</v>
      </c>
      <c r="G192" s="175"/>
      <c r="H192" s="174"/>
      <c r="I192" s="174"/>
      <c r="J192" s="173"/>
      <c r="K192" s="178"/>
      <c r="L192" s="178"/>
      <c r="M192" s="178"/>
      <c r="N192" s="178"/>
      <c r="O192" s="178"/>
      <c r="P192" s="181"/>
      <c r="Q192" s="181"/>
      <c r="R192" s="181"/>
      <c r="S192" s="178"/>
      <c r="T192" s="178"/>
      <c r="U192" s="178"/>
      <c r="V192" s="188"/>
      <c r="W192" s="53"/>
      <c r="Z192">
        <v>0</v>
      </c>
    </row>
    <row r="193" spans="1:26" ht="25.15" customHeight="1" x14ac:dyDescent="0.25">
      <c r="A193" s="179"/>
      <c r="B193" s="200"/>
      <c r="C193" s="180" t="s">
        <v>269</v>
      </c>
      <c r="D193" s="298" t="s">
        <v>270</v>
      </c>
      <c r="E193" s="298"/>
      <c r="F193" s="173" t="s">
        <v>91</v>
      </c>
      <c r="G193" s="175"/>
      <c r="H193" s="174"/>
      <c r="I193" s="174"/>
      <c r="J193" s="173"/>
      <c r="K193" s="178"/>
      <c r="L193" s="178"/>
      <c r="M193" s="178"/>
      <c r="N193" s="178"/>
      <c r="O193" s="178"/>
      <c r="P193" s="181"/>
      <c r="Q193" s="181"/>
      <c r="R193" s="181"/>
      <c r="S193" s="178"/>
      <c r="T193" s="178"/>
      <c r="U193" s="178"/>
      <c r="V193" s="188"/>
      <c r="W193" s="53"/>
      <c r="Z193">
        <v>0</v>
      </c>
    </row>
    <row r="194" spans="1:26" ht="25.15" customHeight="1" x14ac:dyDescent="0.25">
      <c r="A194" s="179"/>
      <c r="B194" s="200"/>
      <c r="C194" s="180" t="s">
        <v>271</v>
      </c>
      <c r="D194" s="298" t="s">
        <v>272</v>
      </c>
      <c r="E194" s="298"/>
      <c r="F194" s="173" t="s">
        <v>91</v>
      </c>
      <c r="G194" s="175"/>
      <c r="H194" s="174"/>
      <c r="I194" s="174"/>
      <c r="J194" s="173"/>
      <c r="K194" s="178"/>
      <c r="L194" s="178"/>
      <c r="M194" s="178"/>
      <c r="N194" s="178"/>
      <c r="O194" s="178"/>
      <c r="P194" s="181"/>
      <c r="Q194" s="181"/>
      <c r="R194" s="181"/>
      <c r="S194" s="178"/>
      <c r="T194" s="178"/>
      <c r="U194" s="178"/>
      <c r="V194" s="188"/>
      <c r="W194" s="53"/>
      <c r="Z194">
        <v>0</v>
      </c>
    </row>
    <row r="195" spans="1:26" ht="25.15" customHeight="1" x14ac:dyDescent="0.25">
      <c r="A195" s="179"/>
      <c r="B195" s="200"/>
      <c r="C195" s="180" t="s">
        <v>273</v>
      </c>
      <c r="D195" s="298" t="s">
        <v>274</v>
      </c>
      <c r="E195" s="298"/>
      <c r="F195" s="173" t="s">
        <v>91</v>
      </c>
      <c r="G195" s="175"/>
      <c r="H195" s="174"/>
      <c r="I195" s="174"/>
      <c r="J195" s="173"/>
      <c r="K195" s="178"/>
      <c r="L195" s="178"/>
      <c r="M195" s="178"/>
      <c r="N195" s="178"/>
      <c r="O195" s="178"/>
      <c r="P195" s="174"/>
      <c r="Q195" s="174"/>
      <c r="R195" s="174"/>
      <c r="S195" s="174"/>
      <c r="T195" s="178"/>
      <c r="U195" s="178"/>
      <c r="V195" s="188"/>
      <c r="W195" s="53"/>
      <c r="Z195">
        <v>0</v>
      </c>
    </row>
    <row r="196" spans="1:26" ht="25.15" customHeight="1" x14ac:dyDescent="0.25">
      <c r="A196" s="179"/>
      <c r="B196" s="200"/>
      <c r="C196" s="180" t="s">
        <v>275</v>
      </c>
      <c r="D196" s="298" t="s">
        <v>276</v>
      </c>
      <c r="E196" s="298"/>
      <c r="F196" s="173" t="s">
        <v>91</v>
      </c>
      <c r="G196" s="175"/>
      <c r="H196" s="174"/>
      <c r="I196" s="174"/>
      <c r="J196" s="173"/>
      <c r="K196" s="178"/>
      <c r="L196" s="178"/>
      <c r="M196" s="178"/>
      <c r="N196" s="178"/>
      <c r="O196" s="178"/>
      <c r="P196" s="174"/>
      <c r="Q196" s="174"/>
      <c r="R196" s="174"/>
      <c r="S196" s="174"/>
      <c r="T196" s="178"/>
      <c r="U196" s="178"/>
      <c r="V196" s="188"/>
      <c r="W196" s="53"/>
      <c r="Z196">
        <v>0</v>
      </c>
    </row>
    <row r="197" spans="1:26" ht="25.15" customHeight="1" x14ac:dyDescent="0.25">
      <c r="A197" s="179"/>
      <c r="B197" s="200"/>
      <c r="C197" s="180" t="s">
        <v>277</v>
      </c>
      <c r="D197" s="298" t="s">
        <v>278</v>
      </c>
      <c r="E197" s="298"/>
      <c r="F197" s="173" t="s">
        <v>91</v>
      </c>
      <c r="G197" s="175"/>
      <c r="H197" s="174"/>
      <c r="I197" s="174"/>
      <c r="J197" s="173"/>
      <c r="K197" s="178"/>
      <c r="L197" s="178"/>
      <c r="M197" s="178"/>
      <c r="N197" s="178"/>
      <c r="O197" s="178"/>
      <c r="P197" s="174"/>
      <c r="Q197" s="174"/>
      <c r="R197" s="174"/>
      <c r="S197" s="174"/>
      <c r="T197" s="178"/>
      <c r="U197" s="178"/>
      <c r="V197" s="188"/>
      <c r="W197" s="53"/>
      <c r="Z197">
        <v>0</v>
      </c>
    </row>
    <row r="198" spans="1:26" x14ac:dyDescent="0.25">
      <c r="A198" s="10"/>
      <c r="B198" s="199"/>
      <c r="C198" s="172">
        <v>735</v>
      </c>
      <c r="D198" s="290" t="s">
        <v>64</v>
      </c>
      <c r="E198" s="290"/>
      <c r="F198" s="10"/>
      <c r="G198" s="171"/>
      <c r="H198" s="138"/>
      <c r="I198" s="140">
        <f>ROUND((SUM(I184:I197))/1,2)</f>
        <v>0</v>
      </c>
      <c r="J198" s="10"/>
      <c r="K198" s="10"/>
      <c r="L198" s="10">
        <f>ROUND((SUM(L184:L197))/1,2)</f>
        <v>0</v>
      </c>
      <c r="M198" s="10">
        <f>ROUND((SUM(M184:M197))/1,2)</f>
        <v>0</v>
      </c>
      <c r="N198" s="10"/>
      <c r="O198" s="10"/>
      <c r="P198" s="182"/>
      <c r="Q198" s="1"/>
      <c r="R198" s="1"/>
      <c r="S198" s="182">
        <f>ROUND((SUM(S184:S197))/1,2)</f>
        <v>0</v>
      </c>
      <c r="T198" s="2"/>
      <c r="U198" s="2"/>
      <c r="V198" s="188">
        <v>0</v>
      </c>
      <c r="W198" s="53"/>
    </row>
    <row r="199" spans="1:26" x14ac:dyDescent="0.25">
      <c r="A199" s="1"/>
      <c r="B199" s="195"/>
      <c r="C199" s="1"/>
      <c r="D199" s="1"/>
      <c r="E199" s="1"/>
      <c r="F199" s="1"/>
      <c r="G199" s="165"/>
      <c r="H199" s="131"/>
      <c r="I199" s="13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89"/>
      <c r="W199" s="53"/>
    </row>
    <row r="200" spans="1:26" x14ac:dyDescent="0.25">
      <c r="A200" s="10"/>
      <c r="B200" s="199"/>
      <c r="C200" s="10"/>
      <c r="D200" s="273" t="s">
        <v>59</v>
      </c>
      <c r="E200" s="273"/>
      <c r="F200" s="10"/>
      <c r="G200" s="171"/>
      <c r="H200" s="138"/>
      <c r="I200" s="140">
        <f>ROUND((SUM(I92:I199))/2,2)</f>
        <v>0</v>
      </c>
      <c r="J200" s="10"/>
      <c r="K200" s="10"/>
      <c r="L200" s="10">
        <f>ROUND((SUM(L92:L199))/2,2)</f>
        <v>0</v>
      </c>
      <c r="M200" s="10">
        <f>ROUND((SUM(M92:M199))/2,2)</f>
        <v>0</v>
      </c>
      <c r="N200" s="10"/>
      <c r="O200" s="10"/>
      <c r="P200" s="182"/>
      <c r="Q200" s="1"/>
      <c r="R200" s="1"/>
      <c r="S200" s="182">
        <f>ROUND((SUM(S92:S199))/2,2)</f>
        <v>0</v>
      </c>
      <c r="T200" s="1"/>
      <c r="U200" s="1"/>
      <c r="V200" s="213">
        <f>ROUND((SUM(V92:V199))/2,2)</f>
        <v>0</v>
      </c>
      <c r="W200" s="53"/>
    </row>
    <row r="201" spans="1:26" x14ac:dyDescent="0.25">
      <c r="A201" s="1"/>
      <c r="B201" s="201"/>
      <c r="C201" s="183"/>
      <c r="D201" s="302" t="s">
        <v>65</v>
      </c>
      <c r="E201" s="302"/>
      <c r="F201" s="183"/>
      <c r="G201" s="184"/>
      <c r="H201" s="185"/>
      <c r="I201" s="185">
        <f>ROUND((SUM(I82:I200))/3,2)</f>
        <v>0</v>
      </c>
      <c r="J201" s="183"/>
      <c r="K201" s="183">
        <f>ROUND((SUM(K82:K200))/3,2)</f>
        <v>0</v>
      </c>
      <c r="L201" s="183">
        <f>ROUND((SUM(L82:L200))/3,2)</f>
        <v>0</v>
      </c>
      <c r="M201" s="183">
        <f>ROUND((SUM(M82:M200))/3,2)</f>
        <v>0</v>
      </c>
      <c r="N201" s="183"/>
      <c r="O201" s="183"/>
      <c r="P201" s="184"/>
      <c r="Q201" s="183"/>
      <c r="R201" s="183"/>
      <c r="S201" s="184">
        <f>ROUND((SUM(S82:S200))/3,2)</f>
        <v>0</v>
      </c>
      <c r="T201" s="183"/>
      <c r="U201" s="183"/>
      <c r="V201" s="214">
        <f>ROUND((SUM(V82:V200))/3,2)</f>
        <v>0</v>
      </c>
      <c r="W201" s="53"/>
      <c r="Z201">
        <f>(SUM(Z82:Z200))</f>
        <v>0</v>
      </c>
    </row>
  </sheetData>
  <mergeCells count="165">
    <mergeCell ref="D198:E198"/>
    <mergeCell ref="D200:E200"/>
    <mergeCell ref="D201:E201"/>
    <mergeCell ref="D192:E192"/>
    <mergeCell ref="D193:E193"/>
    <mergeCell ref="D194:E194"/>
    <mergeCell ref="D195:E195"/>
    <mergeCell ref="D196:E196"/>
    <mergeCell ref="D197:E197"/>
    <mergeCell ref="D186:E186"/>
    <mergeCell ref="D187:E187"/>
    <mergeCell ref="D188:E188"/>
    <mergeCell ref="D189:E189"/>
    <mergeCell ref="D190:E190"/>
    <mergeCell ref="D191:E191"/>
    <mergeCell ref="D179:E179"/>
    <mergeCell ref="D180:E180"/>
    <mergeCell ref="D181:E181"/>
    <mergeCell ref="D182:E182"/>
    <mergeCell ref="D184:E184"/>
    <mergeCell ref="D185:E185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42:E142"/>
    <mergeCell ref="D143:E143"/>
    <mergeCell ref="D144:E144"/>
    <mergeCell ref="D146:E146"/>
    <mergeCell ref="D147:E147"/>
    <mergeCell ref="D148:E148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7:E117"/>
    <mergeCell ref="D118:E118"/>
    <mergeCell ref="D119:E119"/>
    <mergeCell ref="D120:E120"/>
    <mergeCell ref="D121:E121"/>
    <mergeCell ref="D123:E123"/>
    <mergeCell ref="D110:E110"/>
    <mergeCell ref="D112:E112"/>
    <mergeCell ref="D113:E113"/>
    <mergeCell ref="D114:E114"/>
    <mergeCell ref="D115:E115"/>
    <mergeCell ref="D116:E116"/>
    <mergeCell ref="D104:E104"/>
    <mergeCell ref="D105:E105"/>
    <mergeCell ref="D106:E106"/>
    <mergeCell ref="D107:E107"/>
    <mergeCell ref="D108:E108"/>
    <mergeCell ref="D109:E109"/>
    <mergeCell ref="D98:E98"/>
    <mergeCell ref="D99:E99"/>
    <mergeCell ref="D100:E100"/>
    <mergeCell ref="D101:E101"/>
    <mergeCell ref="D102:E102"/>
    <mergeCell ref="D103:E103"/>
    <mergeCell ref="D92:E92"/>
    <mergeCell ref="D93:E93"/>
    <mergeCell ref="D94:E94"/>
    <mergeCell ref="D95:E95"/>
    <mergeCell ref="D96:E96"/>
    <mergeCell ref="D97:E97"/>
    <mergeCell ref="D84:E84"/>
    <mergeCell ref="D85:E85"/>
    <mergeCell ref="D86:E86"/>
    <mergeCell ref="D87:E87"/>
    <mergeCell ref="D88:E88"/>
    <mergeCell ref="D90:E90"/>
    <mergeCell ref="B73:E73"/>
    <mergeCell ref="B74:E74"/>
    <mergeCell ref="B75:E75"/>
    <mergeCell ref="I73:P73"/>
    <mergeCell ref="D82:E82"/>
    <mergeCell ref="D83:E83"/>
    <mergeCell ref="B62:D62"/>
    <mergeCell ref="B63:D63"/>
    <mergeCell ref="B64:D64"/>
    <mergeCell ref="B65:D65"/>
    <mergeCell ref="B67:D67"/>
    <mergeCell ref="B71:V71"/>
    <mergeCell ref="C69:V69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 xr:uid="{8089D1DA-77A8-4328-A03B-52E538AC0723}"/>
    <hyperlink ref="E1:F1" location="A54:A54" tooltip="Klikni na prechod ku rekapitulácii..." display="Rekapitulácia rozpočtu" xr:uid="{05F03589-BB72-4CED-B5E9-95169263C5C0}"/>
    <hyperlink ref="H1:I1" location="B81:B81" tooltip="Klikni na prechod ku Rozpočet..." display="Rozpočet" xr:uid="{249083A0-E9F0-44F9-ACA5-B66FAAF16222}"/>
  </hyperlinks>
  <printOptions horizontalCentered="1" gridLines="1"/>
  <pageMargins left="1.1111111111111112E-2" right="1.1111111111111112E-2" top="0.75" bottom="0.75" header="0.3" footer="0.3"/>
  <pageSetup paperSize="9" scale="75" orientation="portrait" horizontalDpi="4294967293" verticalDpi="0" r:id="rId1"/>
  <headerFooter>
    <oddHeader>&amp;C&amp;L&amp; Rozpočet SO 02 Materská škola / Vykurovanie</oddHeader>
    <oddFooter>&amp;RStrana &amp;Z z &amp;F    &amp;L&amp;7Spracované systémom Systematic® Kalkulus, tel.: 051 77 10 585</oddFooter>
  </headerFooter>
  <rowBreaks count="2" manualBreakCount="2">
    <brk id="40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Rekapitulácia</vt:lpstr>
      <vt:lpstr>SO 5879</vt:lpstr>
      <vt:lpstr>'SO 5879'!Oblast_tisku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Acer2</dc:creator>
  <cp:lastModifiedBy>Stefan</cp:lastModifiedBy>
  <dcterms:created xsi:type="dcterms:W3CDTF">2021-11-10T10:39:26Z</dcterms:created>
  <dcterms:modified xsi:type="dcterms:W3CDTF">2021-11-12T06:30:22Z</dcterms:modified>
</cp:coreProperties>
</file>