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tur\Desktop\"/>
    </mc:Choice>
  </mc:AlternateContent>
  <bookViews>
    <workbookView xWindow="-120" yWindow="-120" windowWidth="29040" windowHeight="17790"/>
  </bookViews>
  <sheets>
    <sheet name="Spolu" sheetId="906" r:id="rId1"/>
    <sheet name="2.NP" sheetId="905" r:id="rId2"/>
    <sheet name="1.NP" sheetId="904" r:id="rId3"/>
    <sheet name="Rozvrhnutie" sheetId="1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906" l="1"/>
  <c r="E21" i="906" s="1"/>
  <c r="P38" i="1"/>
  <c r="P75" i="1"/>
  <c r="P140" i="1"/>
  <c r="P30" i="1"/>
  <c r="P32" i="1"/>
  <c r="D24" i="906" l="1"/>
  <c r="E24" i="906" s="1"/>
  <c r="E26" i="906" s="1"/>
  <c r="E27" i="906" s="1"/>
  <c r="P68" i="1"/>
  <c r="P67" i="1"/>
  <c r="P5" i="1"/>
  <c r="P9" i="1"/>
  <c r="P129" i="1"/>
  <c r="J21" i="1" l="1"/>
  <c r="P31" i="1"/>
  <c r="G21" i="1"/>
  <c r="P15" i="1"/>
  <c r="P179" i="1"/>
  <c r="P163" i="1"/>
  <c r="P6" i="1"/>
  <c r="P7" i="1"/>
  <c r="P8" i="1"/>
  <c r="P10" i="1"/>
  <c r="P11" i="1"/>
  <c r="P12" i="1"/>
  <c r="P13" i="1"/>
  <c r="P14" i="1"/>
  <c r="P16" i="1"/>
  <c r="P17" i="1"/>
  <c r="P18" i="1"/>
  <c r="P19" i="1"/>
  <c r="P20" i="1"/>
  <c r="P22" i="1"/>
  <c r="P23" i="1"/>
  <c r="P24" i="1"/>
  <c r="P25" i="1"/>
  <c r="P26" i="1"/>
  <c r="P27" i="1"/>
  <c r="P28" i="1"/>
  <c r="P29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9" i="1"/>
  <c r="P70" i="1"/>
  <c r="P71" i="1"/>
  <c r="P72" i="1"/>
  <c r="P73" i="1"/>
  <c r="P74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30" i="1"/>
  <c r="P131" i="1"/>
  <c r="P132" i="1"/>
  <c r="P133" i="1"/>
  <c r="P134" i="1"/>
  <c r="P135" i="1"/>
  <c r="P136" i="1"/>
  <c r="P137" i="1"/>
  <c r="P138" i="1"/>
  <c r="P139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4" i="1"/>
  <c r="P21" i="1" l="1"/>
</calcChain>
</file>

<file path=xl/sharedStrings.xml><?xml version="1.0" encoding="utf-8"?>
<sst xmlns="http://schemas.openxmlformats.org/spreadsheetml/2006/main" count="482" uniqueCount="216">
  <si>
    <t>Položka</t>
  </si>
  <si>
    <t>Jedn. cena</t>
  </si>
  <si>
    <t>Plech</t>
  </si>
  <si>
    <t>Piesok</t>
  </si>
  <si>
    <t>Spínač jednopólový -1, IP20</t>
  </si>
  <si>
    <t>Spínač sériový -5, IP20</t>
  </si>
  <si>
    <t>Zásuvka 230V,16A, IP 20</t>
  </si>
  <si>
    <t>Zásuvka dátová 2xRJ45</t>
  </si>
  <si>
    <t xml:space="preserve">Krabica KU68  vrátane viečka a svoriek </t>
  </si>
  <si>
    <t>Krabica KP67/1</t>
  </si>
  <si>
    <t>Krabica ACIDUR</t>
  </si>
  <si>
    <t>svorky WAGO</t>
  </si>
  <si>
    <t>CYKY 3O x 1,5</t>
  </si>
  <si>
    <t>CYKY 3J x 1,5</t>
  </si>
  <si>
    <t>CYKY 3J x 2,5</t>
  </si>
  <si>
    <t>CYKY 5J x 2,5</t>
  </si>
  <si>
    <t>CY 6 zel-žl.</t>
  </si>
  <si>
    <t>Rúrka FXP 25mm ohybná</t>
  </si>
  <si>
    <t>Hmoždina HM8</t>
  </si>
  <si>
    <t>Hmoždina HM10</t>
  </si>
  <si>
    <t>Sadra</t>
  </si>
  <si>
    <t>Zvodič prepätia II. SPBT-12/280/4</t>
  </si>
  <si>
    <t>Istič PL7-B10/1</t>
  </si>
  <si>
    <t>Istič PL7-B16/1</t>
  </si>
  <si>
    <t>Istič PL7-B16/3</t>
  </si>
  <si>
    <t>Prúdový chránič PFL7-10/1N/003/B</t>
  </si>
  <si>
    <t>Prúdový chránič PF7-40/4/003</t>
  </si>
  <si>
    <t>Pomocný materiál</t>
  </si>
  <si>
    <t>Spínač striedavý -6, IP20</t>
  </si>
  <si>
    <t>Spínač dvojitý striedavý -6+6, IP20</t>
  </si>
  <si>
    <t>Spolu</t>
  </si>
  <si>
    <t>Kategória</t>
  </si>
  <si>
    <t>Zásuvka 400V, 16A</t>
  </si>
  <si>
    <t>Zásuvka 400V, 32A</t>
  </si>
  <si>
    <t>Istič PL7-B25/3</t>
  </si>
  <si>
    <t>Istič PL7-B20/1</t>
  </si>
  <si>
    <t>Istič PL7-B25/1</t>
  </si>
  <si>
    <t>Istič PL7-B20/3</t>
  </si>
  <si>
    <t>Istič PL7-B32/3</t>
  </si>
  <si>
    <t>Štrk</t>
  </si>
  <si>
    <t>Spínač krížový -7, IP20</t>
  </si>
  <si>
    <t>Výkop 25×80</t>
  </si>
  <si>
    <t>Thorn poppack LED3000-830 HF L1200 (2950lm/26W)</t>
  </si>
  <si>
    <t>Thorn 96241544 EQUALINE LED 1600HFI MPT (1720lm/22,8W)</t>
  </si>
  <si>
    <t>Thorn 96643231 NOVALINE LED1800-840 HFI (1800lm/15,5W)</t>
  </si>
  <si>
    <t>Thorn poppack LED6500-840 HF L1800 (6550lm/60W)</t>
  </si>
  <si>
    <t>Spoločne</t>
  </si>
  <si>
    <t>Spolu:</t>
  </si>
  <si>
    <t>pás FeZn 30/4mm</t>
  </si>
  <si>
    <t>svorka SR02</t>
  </si>
  <si>
    <t>ochranný náter</t>
  </si>
  <si>
    <t>svorka krížová SK</t>
  </si>
  <si>
    <t>svorka okapová SO</t>
  </si>
  <si>
    <t>svorka zkušobná SZ</t>
  </si>
  <si>
    <t>Skrinka pre svorku SZ</t>
  </si>
  <si>
    <t>Zvodová tyč JP1,5 vrátane svorky a striešky</t>
  </si>
  <si>
    <t>Niko Zdroj 10-801</t>
  </si>
  <si>
    <t>Niko Zdroj 10-805-01</t>
  </si>
  <si>
    <t>El. zámok TO5116</t>
  </si>
  <si>
    <t>Niko 10-570 - videotelefón</t>
  </si>
  <si>
    <t>Niko 10-401 - videovrátnik</t>
  </si>
  <si>
    <t>kábel SYKFY 4x2x0,5</t>
  </si>
  <si>
    <t>spinace</t>
  </si>
  <si>
    <t>zasuvky</t>
  </si>
  <si>
    <t>kable</t>
  </si>
  <si>
    <t>bleskozvod</t>
  </si>
  <si>
    <t>vratnik</t>
  </si>
  <si>
    <t>uzemnenie</t>
  </si>
  <si>
    <t>vodič FeZn ∅ 10 mm</t>
  </si>
  <si>
    <t>vodič AlMgSi ∅ 8mm</t>
  </si>
  <si>
    <t>Rurka FXP 29mm ohybná</t>
  </si>
  <si>
    <t>ostatné</t>
  </si>
  <si>
    <t>Základné rozpočtové náklady</t>
  </si>
  <si>
    <t>Základný materiál</t>
  </si>
  <si>
    <t>Rozvádzač</t>
  </si>
  <si>
    <t>Drobný pomocný material</t>
  </si>
  <si>
    <t>Stavebné úpravy</t>
  </si>
  <si>
    <t>Montážne práce</t>
  </si>
  <si>
    <t>Náklady hradené z prevádzkových prostriedkov</t>
  </si>
  <si>
    <t>Revízie</t>
  </si>
  <si>
    <t>Predmetom rozpočtu nie je dodávka a montáž svietidiel!</t>
  </si>
  <si>
    <t>Celkom</t>
  </si>
  <si>
    <t>Celkom bez DPH</t>
  </si>
  <si>
    <t>DPH celkom</t>
  </si>
  <si>
    <t>Daň z pridanej hodnoty</t>
  </si>
  <si>
    <t>Výška sadzby DPH</t>
  </si>
  <si>
    <t>Celk. cena</t>
  </si>
  <si>
    <t>Množstvo</t>
  </si>
  <si>
    <t>Celkom s DPH</t>
  </si>
  <si>
    <t>20%   z</t>
  </si>
  <si>
    <t>svietidla</t>
  </si>
  <si>
    <t>ostatne</t>
  </si>
  <si>
    <t>rozvadzace</t>
  </si>
  <si>
    <t>CYKY 5J x 1,5</t>
  </si>
  <si>
    <t>Vypínač IS-40/3</t>
  </si>
  <si>
    <t>Žalúziový ovládač, IP20</t>
  </si>
  <si>
    <t>Tlačidlo zvončeka, IP20</t>
  </si>
  <si>
    <t>Zvonček modul</t>
  </si>
  <si>
    <t>CXKE-R 1Jx6 ž/z</t>
  </si>
  <si>
    <t>CXKE-R 3J x 1,5</t>
  </si>
  <si>
    <t>CXKE-R 3J x 2,5</t>
  </si>
  <si>
    <t>CXKE-R 3J x 4</t>
  </si>
  <si>
    <t>CXKE-R 3O x 1,5</t>
  </si>
  <si>
    <t>CXKE-R 5J x 1,5</t>
  </si>
  <si>
    <t>CXKE-R 5J x 10</t>
  </si>
  <si>
    <t>CXKE-R 5J x 2,5</t>
  </si>
  <si>
    <t>CXKE-R 5J x 6</t>
  </si>
  <si>
    <t>CXKE-R 5O x 1,5</t>
  </si>
  <si>
    <t>CYKYLo 3 x 1,5</t>
  </si>
  <si>
    <t>Rozvodinca BF-U-5/165-C</t>
  </si>
  <si>
    <t>Rozvodinca KLV-24UPS-F</t>
  </si>
  <si>
    <t>1-CHKE-R 4Jx120</t>
  </si>
  <si>
    <t>1-CHKE-R 4Jx95</t>
  </si>
  <si>
    <t>Zvodová tyč JP0,5 vrátane svorky a striešky</t>
  </si>
  <si>
    <t>Zvodová tyč JP1,0 vrátane svorky a striešky</t>
  </si>
  <si>
    <t>Zvodová tyč JP2,0 vrátane svorky a striešky</t>
  </si>
  <si>
    <t>Pohybový spínač s rel. Kontaktom</t>
  </si>
  <si>
    <t>Istič PL7-C10/3</t>
  </si>
  <si>
    <t>Istič PL7-B10/3</t>
  </si>
  <si>
    <t>CXKE-v 3J x 1,5</t>
  </si>
  <si>
    <t>CXKE-v 3O x 1,5</t>
  </si>
  <si>
    <t>Istič PL7-B6/1</t>
  </si>
  <si>
    <t>Istič PL7-C32/3</t>
  </si>
  <si>
    <t>Relé Z-R230/S</t>
  </si>
  <si>
    <t>Z-S/WE</t>
  </si>
  <si>
    <t>Časové relé TSDW1COMIN</t>
  </si>
  <si>
    <t>Montáž rozvádzača (72)</t>
  </si>
  <si>
    <t>Stykač Z-SCH24/25-40</t>
  </si>
  <si>
    <t>Spínacie hod. Z-SDM/1K-xx</t>
  </si>
  <si>
    <t>Istič PL7-C10/1</t>
  </si>
  <si>
    <t>Z-S/WM</t>
  </si>
  <si>
    <t>STOP tlačidlo</t>
  </si>
  <si>
    <t>Trafo Z-TRM/63</t>
  </si>
  <si>
    <t>Poistka mn 2A</t>
  </si>
  <si>
    <t>Relé Z-R24/S</t>
  </si>
  <si>
    <t>CXKE-R 5J x 16</t>
  </si>
  <si>
    <t>CY 10 zel-žl.</t>
  </si>
  <si>
    <t>CY 16 zel-žl.</t>
  </si>
  <si>
    <t>Vypínač IS-40/4</t>
  </si>
  <si>
    <t>Stykač Z-SCH230/25-40</t>
  </si>
  <si>
    <t>Istič PL7-B63/3</t>
  </si>
  <si>
    <t>Zvodič prepätia SPC-S-20/280/4</t>
  </si>
  <si>
    <t>Poistkový odpínač VLC 22 3P+N
C 22x58-80A</t>
  </si>
  <si>
    <t>Vypínač LZMC2-A250-I
+NZM2/3-XU208-240AC</t>
  </si>
  <si>
    <t>Poistkový odpínač VLC 10 3P+N
C 14x58-32A</t>
  </si>
  <si>
    <t>Vypínač IS-63/3</t>
  </si>
  <si>
    <t>Montáž rozvádzača (165)</t>
  </si>
  <si>
    <t>Vypínač LZMC2-A200-I
+NZM2/3-XU208-240AC</t>
  </si>
  <si>
    <t>Vypínač LZMC2-A300-I
+NZM2/3-XU208-240AC</t>
  </si>
  <si>
    <t>Istič PL7-B50/3</t>
  </si>
  <si>
    <t>Oceloplechová skriňa s dverami,
600x2100x400mm s dverami, krytie IP40/20
(s montážou)</t>
  </si>
  <si>
    <t>Oceloplechová skriňa s dverami,
800x2100x400mm s dverami, krytie IP55/20,delený
(s montážou)</t>
  </si>
  <si>
    <t>Oceloplechový rámový  rozvádzač,bez dverí,
(s montážou)</t>
  </si>
  <si>
    <t>Istič PLHT-B80/3</t>
  </si>
  <si>
    <t>Stykač Z-SCH230/40-40</t>
  </si>
  <si>
    <t>CXKE-v 5Jx2,5</t>
  </si>
  <si>
    <t>CXKE-R 3J x 6</t>
  </si>
  <si>
    <t>CXKE-R 5J x 25</t>
  </si>
  <si>
    <t>Vypínač IS-32/1</t>
  </si>
  <si>
    <t>CXKE-v 5Jx1,5</t>
  </si>
  <si>
    <t>CY 25 zel-žl.</t>
  </si>
  <si>
    <t>Svietidlá</t>
  </si>
  <si>
    <t>A- Stropné, LOFT 15-9810-05CL 11W, IP65</t>
  </si>
  <si>
    <t>C- Stropné Cosmos 15-9790-34 12W, IP65</t>
  </si>
  <si>
    <t>D- Strponé líniové, LAKY LED 60W, IP65</t>
  </si>
  <si>
    <t>P- Stropné Steinel RS16LED 9W, IP44</t>
  </si>
  <si>
    <t>N- Núdzové EXIT 8W, IP20, autonóm. 1hod.</t>
  </si>
  <si>
    <t>vodič AlMgSi/PVC ∅ 8mm s izoláciou</t>
  </si>
  <si>
    <t>svorka spojovacia SS</t>
  </si>
  <si>
    <t>Drobný pomocný materiál</t>
  </si>
  <si>
    <t>Špeciálne položky</t>
  </si>
  <si>
    <t>Montáž svietidiel</t>
  </si>
  <si>
    <t>Rekapitulácia rozpočtu - Spolu</t>
  </si>
  <si>
    <t>svorka HUS</t>
  </si>
  <si>
    <t>svorka SHP</t>
  </si>
  <si>
    <t>Schosiskový automat TLE</t>
  </si>
  <si>
    <t>Oceloplechová skriňa s dverami,
600x2100x400mm s dverami, krytie IP55/20
(s montážou)</t>
  </si>
  <si>
    <t>Istič BMZC2-A160</t>
  </si>
  <si>
    <t>Podpäťová spúšť MZM1-3-XU230-240VAC</t>
  </si>
  <si>
    <t>Elektromer EME3P80MID</t>
  </si>
  <si>
    <t>HASMA   ER P.V - F663 200A 200/5A P2</t>
  </si>
  <si>
    <t>Vypínač IS-100/3</t>
  </si>
  <si>
    <t>B- Nástenné, LOFT,  11W, IP66</t>
  </si>
  <si>
    <t>D2- Strponézávesné, LED 60W, IP66</t>
  </si>
  <si>
    <t>K- Stropné líniové, 230V~</t>
  </si>
  <si>
    <t>Spínač trojpólový -3, sporáková kombinácia</t>
  </si>
  <si>
    <t>1.NP</t>
  </si>
  <si>
    <t>Elektroinštalácia 1.NP</t>
  </si>
  <si>
    <t>2.NP</t>
  </si>
  <si>
    <t>Elektroinštalácia 2.NP</t>
  </si>
  <si>
    <t>CYKY 4J x 10</t>
  </si>
  <si>
    <t>DeviReg 316 +vonk.snímač</t>
  </si>
  <si>
    <t>Spínač striedavý -6, IP44</t>
  </si>
  <si>
    <t>Spínač jednopólový -1, IP44</t>
  </si>
  <si>
    <t>Rozvodinca KLV-36UPS-F</t>
  </si>
  <si>
    <t>Rozvodinca KLV-48UPS-F</t>
  </si>
  <si>
    <t>Rozvodinca BF-U-3/72-C</t>
  </si>
  <si>
    <t>CYKY 4J x 16</t>
  </si>
  <si>
    <t>CYKY 5J x 6</t>
  </si>
  <si>
    <t>zatlkacia zemniaca tyč 1,5
(konečný počet sa upresní priebežným meraním)</t>
  </si>
  <si>
    <t>Rozvodinca BF-U-4/96-C</t>
  </si>
  <si>
    <t>Montáž rozvádzača (96)</t>
  </si>
  <si>
    <t>Rozvodinca KLV-U-3/42-F
(KLV-36UPS-F)</t>
  </si>
  <si>
    <t>Vypínač IS-25/3</t>
  </si>
  <si>
    <t>HASMA  ER s príslučenstvom +istič 3x40A</t>
  </si>
  <si>
    <t>Úprava priestorov v budove Mestskej polície hl. mesta SR,
Gunduličova 10, 811 05 Bratislava - Staré Mesto</t>
  </si>
  <si>
    <t>Rozvádzač R+0</t>
  </si>
  <si>
    <t>Rozvádzač R+1</t>
  </si>
  <si>
    <t>Podlahové hniezdo
4x Zásuvka 230V, 2x DATA</t>
  </si>
  <si>
    <t>Montáž a úprava rozvádzača</t>
  </si>
  <si>
    <t>Demontáž starej inštalácie a komponentov</t>
  </si>
  <si>
    <t>Zásuvka HDMI+USB</t>
  </si>
  <si>
    <t>Dátový kábel
(S)FTP 4x2x0,5 cat.6</t>
  </si>
  <si>
    <t>hdmi kábel</t>
  </si>
  <si>
    <t>Slaboprúdové rozovdy - Obsahuje len rozšírenie o zásuvky a káble.</t>
  </si>
  <si>
    <t>Rack a príslušenstvo nerieši.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</si>
</sst>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&quot; €/ks&quot;"/>
    <numFmt numFmtId="165" formatCode="#,##0.00&quot; €/m&quot;"/>
    <numFmt numFmtId="166" formatCode="#,##0.00&quot; €/kg&quot;"/>
    <numFmt numFmtId="167" formatCode="#,##0.00&quot; €/m²&quot;"/>
    <numFmt numFmtId="168" formatCode="#,##0.00&quot; €/m³&quot;"/>
    <numFmt numFmtId="169" formatCode="#\ ##0&quot; ks&quot;"/>
    <numFmt numFmtId="170" formatCode="#\ ##0.00\ \€;[Red]\-#\ ##0.00\ \€"/>
    <numFmt numFmtId="171" formatCode="General&quot; m&quot;"/>
    <numFmt numFmtId="172" formatCode="General&quot; kg&quot;"/>
  </numFmts>
  <fonts count="15" x14ac:knownFonts="1"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4"/>
      <name val="Times New Roman"/>
      <family val="1"/>
      <charset val="238"/>
    </font>
    <font>
      <sz val="10"/>
      <color rgb="FF0563C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0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rgb="FF8C8C8C"/>
      </top>
      <bottom style="dashed">
        <color rgb="FF8C8C8C"/>
      </bottom>
      <diagonal/>
    </border>
    <border>
      <left/>
      <right/>
      <top style="dashed">
        <color rgb="FF8C8C8C"/>
      </top>
      <bottom/>
      <diagonal/>
    </border>
    <border>
      <left/>
      <right/>
      <top style="medium">
        <color rgb="FF8C8C8C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70" fontId="3" fillId="0" borderId="4" xfId="0" applyNumberFormat="1" applyFont="1" applyBorder="1"/>
    <xf numFmtId="0" fontId="4" fillId="2" borderId="7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70" fontId="3" fillId="0" borderId="8" xfId="0" applyNumberFormat="1" applyFont="1" applyBorder="1"/>
    <xf numFmtId="170" fontId="3" fillId="0" borderId="6" xfId="0" applyNumberFormat="1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/>
    <xf numFmtId="0" fontId="9" fillId="0" borderId="0" xfId="0" applyFont="1" applyFill="1" applyBorder="1"/>
    <xf numFmtId="16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Fill="1" applyBorder="1"/>
    <xf numFmtId="0" fontId="2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wrapText="1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textRotation="90" wrapText="1"/>
    </xf>
    <xf numFmtId="0" fontId="8" fillId="4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/>
    <xf numFmtId="0" fontId="7" fillId="0" borderId="0" xfId="1" applyFont="1" applyFill="1" applyBorder="1"/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textRotation="90"/>
    </xf>
    <xf numFmtId="0" fontId="2" fillId="5" borderId="0" xfId="0" applyNumberFormat="1" applyFont="1" applyFill="1" applyBorder="1"/>
    <xf numFmtId="0" fontId="2" fillId="5" borderId="0" xfId="0" applyFont="1" applyFill="1" applyBorder="1"/>
    <xf numFmtId="0" fontId="1" fillId="0" borderId="3" xfId="0" applyFont="1" applyBorder="1"/>
    <xf numFmtId="164" fontId="1" fillId="0" borderId="3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169" fontId="11" fillId="0" borderId="2" xfId="0" applyNumberFormat="1" applyFont="1" applyBorder="1"/>
    <xf numFmtId="169" fontId="11" fillId="0" borderId="3" xfId="0" applyNumberFormat="1" applyFont="1" applyBorder="1"/>
    <xf numFmtId="0" fontId="0" fillId="2" borderId="1" xfId="0" applyFont="1" applyFill="1" applyBorder="1"/>
    <xf numFmtId="0" fontId="0" fillId="0" borderId="0" xfId="0" applyFont="1" applyBorder="1" applyAlignment="1">
      <alignment horizontal="center"/>
    </xf>
    <xf numFmtId="0" fontId="0" fillId="0" borderId="5" xfId="0" applyFont="1" applyBorder="1"/>
    <xf numFmtId="170" fontId="0" fillId="0" borderId="5" xfId="0" applyNumberFormat="1" applyFont="1" applyBorder="1"/>
    <xf numFmtId="0" fontId="0" fillId="0" borderId="3" xfId="0" applyFont="1" applyBorder="1"/>
    <xf numFmtId="170" fontId="0" fillId="0" borderId="3" xfId="0" applyNumberFormat="1" applyFont="1" applyBorder="1"/>
    <xf numFmtId="164" fontId="0" fillId="0" borderId="3" xfId="0" applyNumberFormat="1" applyFont="1" applyBorder="1"/>
    <xf numFmtId="0" fontId="0" fillId="0" borderId="2" xfId="0" applyFont="1" applyBorder="1"/>
    <xf numFmtId="0" fontId="0" fillId="2" borderId="7" xfId="0" applyFont="1" applyFill="1" applyBorder="1"/>
    <xf numFmtId="0" fontId="0" fillId="0" borderId="7" xfId="0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8" xfId="0" applyFont="1" applyBorder="1"/>
    <xf numFmtId="170" fontId="0" fillId="0" borderId="0" xfId="0" applyNumberFormat="1" applyFont="1"/>
    <xf numFmtId="170" fontId="0" fillId="0" borderId="7" xfId="0" applyNumberFormat="1" applyFont="1" applyBorder="1"/>
    <xf numFmtId="169" fontId="11" fillId="0" borderId="5" xfId="0" applyNumberFormat="1" applyFont="1" applyBorder="1"/>
    <xf numFmtId="171" fontId="11" fillId="0" borderId="3" xfId="0" applyNumberFormat="1" applyFont="1" applyBorder="1"/>
    <xf numFmtId="164" fontId="0" fillId="0" borderId="5" xfId="0" applyNumberFormat="1" applyFont="1" applyBorder="1"/>
    <xf numFmtId="165" fontId="0" fillId="0" borderId="3" xfId="0" applyNumberFormat="1" applyFont="1" applyBorder="1"/>
    <xf numFmtId="0" fontId="0" fillId="2" borderId="1" xfId="0" applyFill="1" applyBorder="1"/>
    <xf numFmtId="0" fontId="0" fillId="0" borderId="0" xfId="0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170" fontId="0" fillId="0" borderId="5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170" fontId="0" fillId="0" borderId="3" xfId="0" applyNumberFormat="1" applyBorder="1"/>
    <xf numFmtId="165" fontId="0" fillId="0" borderId="3" xfId="0" applyNumberFormat="1" applyBorder="1"/>
    <xf numFmtId="172" fontId="11" fillId="0" borderId="3" xfId="0" applyNumberFormat="1" applyFont="1" applyBorder="1"/>
    <xf numFmtId="166" fontId="0" fillId="0" borderId="3" xfId="0" applyNumberFormat="1" applyFont="1" applyBorder="1"/>
    <xf numFmtId="0" fontId="12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wrapText="1"/>
    </xf>
    <xf numFmtId="0" fontId="0" fillId="0" borderId="3" xfId="0" applyFont="1" applyBorder="1" applyAlignment="1">
      <alignment wrapText="1"/>
    </xf>
    <xf numFmtId="164" fontId="0" fillId="0" borderId="2" xfId="0" applyNumberFormat="1" applyFont="1" applyBorder="1"/>
    <xf numFmtId="0" fontId="1" fillId="0" borderId="0" xfId="0" applyFont="1" applyFill="1" applyAlignment="1">
      <alignment wrapText="1"/>
    </xf>
    <xf numFmtId="0" fontId="0" fillId="0" borderId="3" xfId="0" applyBorder="1" applyAlignment="1">
      <alignment wrapText="1"/>
    </xf>
    <xf numFmtId="166" fontId="0" fillId="0" borderId="3" xfId="0" applyNumberFormat="1" applyBorder="1"/>
    <xf numFmtId="0" fontId="3" fillId="0" borderId="0" xfId="0" applyFont="1"/>
    <xf numFmtId="0" fontId="0" fillId="0" borderId="0" xfId="0" applyFont="1"/>
    <xf numFmtId="0" fontId="3" fillId="0" borderId="0" xfId="0" applyFont="1"/>
    <xf numFmtId="0" fontId="5" fillId="3" borderId="6" xfId="0" applyFont="1" applyFill="1" applyBorder="1" applyAlignment="1">
      <alignment horizont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 defaultTableStyle="TableStyleMedium2" defaultPivotStyle="PivotStyleLight16"/>
  <colors>
    <mruColors>
      <color rgb="FF0563C1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0</xdr:col>
          <xdr:colOff>590550</xdr:colOff>
          <xdr:row>0</xdr:row>
          <xdr:rowOff>285750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Rozpíš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lron.sk/produkty/action/productdetail/oc/171/product/kabel-1-cxke-r-o-3x15-cxkh-chkh.xhtml" TargetMode="External"/><Relationship Id="rId18" Type="http://schemas.openxmlformats.org/officeDocument/2006/relationships/hyperlink" Target="https://www.elron.sk/produkty/action/productdetail/oc/3697/product/kabel-cyky-o-3x15.xhtml" TargetMode="External"/><Relationship Id="rId26" Type="http://schemas.openxmlformats.org/officeDocument/2006/relationships/hyperlink" Target="https://www.elmit.sk/stykac-248852-z-sch230-40-40-230v-ac-40a-kontakt-4-zap" TargetMode="External"/><Relationship Id="rId39" Type="http://schemas.openxmlformats.org/officeDocument/2006/relationships/hyperlink" Target="https://www.elron.sk/produkty/action/productdetail/oc/257/product/kabel-1-cxke-r-j-4x25-cxkh-chkh.xhtml" TargetMode="External"/><Relationship Id="rId3" Type="http://schemas.openxmlformats.org/officeDocument/2006/relationships/hyperlink" Target="http://ema-elektro.sk/elektromaterial/rozvodne-a-poistkove-skrine/eaton-rozvadzac-klv-u-3-42-f-klv-36ups-f" TargetMode="External"/><Relationship Id="rId21" Type="http://schemas.openxmlformats.org/officeDocument/2006/relationships/hyperlink" Target="https://www.elmit.sk/uzemnovacia-pasovina-30x4-fe-zn-1kg-1-06m" TargetMode="External"/><Relationship Id="rId34" Type="http://schemas.openxmlformats.org/officeDocument/2006/relationships/hyperlink" Target="https://www.cbelektro.sk/eshop/action/productdetail/oc/13643/product/odpinac-vlc-10-3pn-i-eti.xhtml" TargetMode="External"/><Relationship Id="rId42" Type="http://schemas.openxmlformats.org/officeDocument/2006/relationships/hyperlink" Target="https://www.elima.cz/obchod/cy-10-zz-h07v-u-vodic-instalacni-h07v-u-1x10-mm2-zelenozluty-p-12154.html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://www.elektro-malinsky.cz/elektro-malinsky/eshop/6-1-Rozvodnice-a-skrine/386-3-Velkoobsahove-RZB-IP30/5/1783-Rozvodnice-BF-O-3-72-C-Eaton-283031" TargetMode="External"/><Relationship Id="rId12" Type="http://schemas.openxmlformats.org/officeDocument/2006/relationships/hyperlink" Target="https://www.elron.sk/produkty/action/productdetail/oc/196/product/kabel-1-cxke-r-j-5x15-cxkh-chkh.xhtml" TargetMode="External"/><Relationship Id="rId17" Type="http://schemas.openxmlformats.org/officeDocument/2006/relationships/hyperlink" Target="https://www.elron.sk/produkty/action/productdetail/oc/3696/product/kabel-cyky-j-3x15.xhtml" TargetMode="External"/><Relationship Id="rId25" Type="http://schemas.openxmlformats.org/officeDocument/2006/relationships/hyperlink" Target="http://www.inkom.sk/ea158331-zvodic-prepatia-b-c-spbt-12-280-4/" TargetMode="External"/><Relationship Id="rId33" Type="http://schemas.openxmlformats.org/officeDocument/2006/relationships/hyperlink" Target="https://www.elron.sk/produkty/action/productdetail/oc/24083/product/odpinac-vlc22-3pn-poistkovy-285370.xhtml" TargetMode="External"/><Relationship Id="rId38" Type="http://schemas.openxmlformats.org/officeDocument/2006/relationships/hyperlink" Target="https://www.hagard.sk/elektroinstalacny-material-a-pristroje/priemyselne-vidlice-zasuvky-vackove-spinace/zasuvka-nastenna-513.1657-400v-16a-5p-ip44.html?page_id=40853" TargetMode="External"/><Relationship Id="rId46" Type="http://schemas.openxmlformats.org/officeDocument/2006/relationships/printerSettings" Target="../printerSettings/printerSettings4.bin"/><Relationship Id="rId2" Type="http://schemas.openxmlformats.org/officeDocument/2006/relationships/hyperlink" Target="https://www.hagard.sk/elektroinstalacny-material-a-pristroje/spinace-vypinace-stmievace/cariva-773801-spinac-jednopolovy-radenie-1-biela-2.html?page_id=42473&amp;page=1" TargetMode="External"/><Relationship Id="rId16" Type="http://schemas.openxmlformats.org/officeDocument/2006/relationships/hyperlink" Target="https://www.elron.sk/produkty/action/productdetail/oc/172/product/kabel-1-cxke-r-j-3x25-cxkh-chkh.xhtml" TargetMode="External"/><Relationship Id="rId20" Type="http://schemas.openxmlformats.org/officeDocument/2006/relationships/hyperlink" Target="https://www.hagard.sk/elektroinstalacny-material-a-pristroje/spinace-vypinace-stmievace/prepinac-seriovy-valena-life-752105-r5-biely.html?page_id=42589" TargetMode="External"/><Relationship Id="rId29" Type="http://schemas.openxmlformats.org/officeDocument/2006/relationships/hyperlink" Target="https://www.elmit.sk/rele-spinacie-265149-z-r230-s-230v-ac-20a-kontakt-1-zap-s-tlacitkom" TargetMode="External"/><Relationship Id="rId41" Type="http://schemas.openxmlformats.org/officeDocument/2006/relationships/hyperlink" Target="https://www.elima.cz/obchod/cy-16-zz-h07v-u-vodic-instalacni-h07v-u-1x16-mm2-zelenozluty-p-12155.html" TargetMode="External"/><Relationship Id="rId1" Type="http://schemas.openxmlformats.org/officeDocument/2006/relationships/hyperlink" Target="https://www.hagard.sk/elektroinstalacny-material-a-pristroje/modularne-pristroje/istic-pl7-262673-16a-1p-b-10ka-1.html?page_id=39143" TargetMode="External"/><Relationship Id="rId6" Type="http://schemas.openxmlformats.org/officeDocument/2006/relationships/hyperlink" Target="http://www.elektro-malinsky.cz/elektro-malinsky/eshop/6-1-ROZVODNICE-A-SKRINE/387-4-RZB-pod-omitku/5/1760-Rozvodnice-BF-U-5-165-C-Eaton-103098" TargetMode="External"/><Relationship Id="rId11" Type="http://schemas.openxmlformats.org/officeDocument/2006/relationships/hyperlink" Target="https://www.elron.sk/produkty/action/productdetail/oc/204/product/kabel-1-cxke-r-j-5x10-cxkh-chkh.xhtml" TargetMode="External"/><Relationship Id="rId24" Type="http://schemas.openxmlformats.org/officeDocument/2006/relationships/hyperlink" Target="http://test.hagard.ui42.sk/elektroinstalacny-material-a-pristroje/modularne-pristroje/istic-263401-pl7-b63-3-10ka.html?page_id=29618" TargetMode="External"/><Relationship Id="rId32" Type="http://schemas.openxmlformats.org/officeDocument/2006/relationships/hyperlink" Target="https://www.elmit.sk/dvojcestny-prepinac-1-0-2-z-s-wm-248345" TargetMode="External"/><Relationship Id="rId37" Type="http://schemas.openxmlformats.org/officeDocument/2006/relationships/hyperlink" Target="https://www.hagard.sk/elektroinstalacny-material-a-pristroje/priemyselne-vidlice-zasuvky-vackove-spinace/zasuvka-nastenna-513.3257-400v-32a-5p-ip44.html?page_id=40855" TargetMode="External"/><Relationship Id="rId40" Type="http://schemas.openxmlformats.org/officeDocument/2006/relationships/hyperlink" Target="https://www.elima.cz/obchod/cy-25-zz-h07v-u-vodic-instalacni-h07v-u-1x25-mm2-zelenozluty-p-12198.html" TargetMode="External"/><Relationship Id="rId45" Type="http://schemas.openxmlformats.org/officeDocument/2006/relationships/hyperlink" Target="https://www.hagard.sk/elektroinstalacny-material-a-pristroje/spinace-vypinace-stmievace/cariva-773801-spinac-jednopolovy-radenie-1-biela-2.html?page_id=42473&amp;page=1" TargetMode="External"/><Relationship Id="rId5" Type="http://schemas.openxmlformats.org/officeDocument/2006/relationships/hyperlink" Target="http://ema-elektro.sk/elektromaterial/rozvodne-a-poistkove-skrine/eaton-rozvadzac-klv-u-2-28-f-klv-24ups-f" TargetMode="External"/><Relationship Id="rId15" Type="http://schemas.openxmlformats.org/officeDocument/2006/relationships/hyperlink" Target="https://www.elron.sk/produkty/action/productdetail/oc/174/product/kabel-1-cxke-r-j-3x4-cxkh-chkh.xhtml" TargetMode="External"/><Relationship Id="rId23" Type="http://schemas.openxmlformats.org/officeDocument/2006/relationships/hyperlink" Target="http://test.hagard.ui42.sk/elektroinstalacny-material-a-pristroje/modularne-pristroje/istic-248030-plht-b80-3-20ka.html?page_id=30794" TargetMode="External"/><Relationship Id="rId28" Type="http://schemas.openxmlformats.org/officeDocument/2006/relationships/hyperlink" Target="https://www.hagard.sk/elektroinstalacny-material-a-pristroje/modularne-pristroje/stykac-instalacny-z-sch24-25-40-248851-25a-24vac-2m-4z.html?page_id=39804&amp;page=70" TargetMode="External"/><Relationship Id="rId36" Type="http://schemas.openxmlformats.org/officeDocument/2006/relationships/hyperlink" Target="http://test.hagard.ui42.sk/elektroinstalacny-material-a-pristroje/modularne-pristroje/istic-263412-pl7-c32-3-10ka-1.html?page_id=24190" TargetMode="External"/><Relationship Id="rId49" Type="http://schemas.openxmlformats.org/officeDocument/2006/relationships/ctrlProp" Target="../ctrlProps/ctrlProp1.xml"/><Relationship Id="rId10" Type="http://schemas.openxmlformats.org/officeDocument/2006/relationships/hyperlink" Target="https://www.elron.sk/produkty/action/productdetail/oc/198/product/kabel-1-cxke-r-j-5x25-cxkh-chkh.xhtml" TargetMode="External"/><Relationship Id="rId19" Type="http://schemas.openxmlformats.org/officeDocument/2006/relationships/hyperlink" Target="https://www.elron.sk/produkty/action/productdetail/oc/3698/product/kabel-cyky-j-3x25.xhtml" TargetMode="External"/><Relationship Id="rId31" Type="http://schemas.openxmlformats.org/officeDocument/2006/relationships/hyperlink" Target="https://www.esvit.sk/moeller-z-s-2we-prepinac-2-prepinaci-kontakty" TargetMode="External"/><Relationship Id="rId44" Type="http://schemas.openxmlformats.org/officeDocument/2006/relationships/hyperlink" Target="https://www.devivykurovanie.sk/www-devivykurovanie-sk/eshop/5-1-Termostaty/90-3-316/5/201-DEVI-Termostat-DEVIreg-316" TargetMode="External"/><Relationship Id="rId4" Type="http://schemas.openxmlformats.org/officeDocument/2006/relationships/hyperlink" Target="http://www.elektro-malinsky.cz/elektro-malinsky/eshop/6-1-ROZV../378-4-Provedeni-na-omitku-BF-O/5/1785-Rozvodnice-BF-O-5-120-C-Moeller-Eaton-283033" TargetMode="External"/><Relationship Id="rId9" Type="http://schemas.openxmlformats.org/officeDocument/2006/relationships/hyperlink" Target="https://www.elron.sk/produkty/action/productdetail/oc/197/product/kabel-1-cxke-r-o-5x15-cxkh-chkh.xhtml" TargetMode="External"/><Relationship Id="rId14" Type="http://schemas.openxmlformats.org/officeDocument/2006/relationships/hyperlink" Target="https://www.elron.sk/produkty/action/productdetail/oc/170/product/kabel-1-cxke-r-j-3x15-cxkh-chkh.xhtml" TargetMode="External"/><Relationship Id="rId22" Type="http://schemas.openxmlformats.org/officeDocument/2006/relationships/hyperlink" Target="https://www.elmit.sk/uzemnovaci-drot-10-mm-fe-zn-1kg-1-61-m" TargetMode="External"/><Relationship Id="rId27" Type="http://schemas.openxmlformats.org/officeDocument/2006/relationships/hyperlink" Target="https://www.elmit.sk/stykac-248847-z-sch230-25-40-230v-ac-25a-kontakt-4-zap" TargetMode="External"/><Relationship Id="rId30" Type="http://schemas.openxmlformats.org/officeDocument/2006/relationships/hyperlink" Target="https://www.elima.cz/obchod/z-r24_so-265183-z-r24_so-instalacni-rele-24v-ac-1-zap_-1-vyp_-kont_-eaton-p-27539.html" TargetMode="External"/><Relationship Id="rId35" Type="http://schemas.openxmlformats.org/officeDocument/2006/relationships/hyperlink" Target="https://www.cbelektro.sk/eshop/action/productdetail/oc/35634/product/transformator-bezpecnostny-24v-63va-ip20-din-tr-s-63-ge.xhtml" TargetMode="External"/><Relationship Id="rId43" Type="http://schemas.openxmlformats.org/officeDocument/2006/relationships/hyperlink" Target="https://www.elima.cz/obchod/cy-6-zz-h07v-u-vodic-instalacni-h07v-u-1x6-mm2-zelenozluty-p-6379.html" TargetMode="External"/><Relationship Id="rId48" Type="http://schemas.openxmlformats.org/officeDocument/2006/relationships/vmlDrawing" Target="../drawings/vmlDrawing1.vml"/><Relationship Id="rId8" Type="http://schemas.openxmlformats.org/officeDocument/2006/relationships/hyperlink" Target="https://www.elron.sk/produkty/action/productdetail/oc/202/product/kabel-1-cxke-r-j-5x6-cxkh-chkh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zoomScaleNormal="100" zoomScaleSheetLayoutView="100" workbookViewId="0">
      <selection activeCell="H15" sqref="H15"/>
    </sheetView>
  </sheetViews>
  <sheetFormatPr defaultColWidth="8.85546875" defaultRowHeight="15" zeroHeight="1" x14ac:dyDescent="0.25"/>
  <cols>
    <col min="1" max="1" width="8.85546875" style="87"/>
    <col min="2" max="2" width="40.7109375" style="87" customWidth="1"/>
    <col min="3" max="3" width="9" style="87" bestFit="1" customWidth="1"/>
    <col min="4" max="4" width="10.42578125" style="87" bestFit="1" customWidth="1"/>
    <col min="5" max="5" width="9.7109375" style="87" bestFit="1" customWidth="1"/>
    <col min="6" max="16384" width="8.85546875" style="87"/>
  </cols>
  <sheetData>
    <row r="1" spans="1:5" x14ac:dyDescent="0.25"/>
    <row r="2" spans="1:5" ht="31.9" customHeight="1" x14ac:dyDescent="0.25">
      <c r="A2" s="89" t="s">
        <v>205</v>
      </c>
      <c r="B2" s="89"/>
      <c r="C2" s="89"/>
      <c r="D2" s="89"/>
      <c r="E2" s="89"/>
    </row>
    <row r="3" spans="1:5" x14ac:dyDescent="0.25"/>
    <row r="4" spans="1:5" x14ac:dyDescent="0.25"/>
    <row r="5" spans="1:5" x14ac:dyDescent="0.25"/>
    <row r="6" spans="1:5" x14ac:dyDescent="0.25"/>
    <row r="7" spans="1:5" ht="15.75" x14ac:dyDescent="0.25">
      <c r="B7" s="4" t="s">
        <v>172</v>
      </c>
      <c r="C7" s="55"/>
      <c r="D7" s="55"/>
      <c r="E7" s="55"/>
    </row>
    <row r="8" spans="1:5" x14ac:dyDescent="0.25">
      <c r="B8" s="86" t="s">
        <v>72</v>
      </c>
    </row>
    <row r="9" spans="1:5" x14ac:dyDescent="0.25">
      <c r="B9" s="87" t="s">
        <v>73</v>
      </c>
      <c r="E9" s="60"/>
    </row>
    <row r="10" spans="1:5" x14ac:dyDescent="0.25">
      <c r="B10" s="87" t="s">
        <v>74</v>
      </c>
      <c r="E10" s="60"/>
    </row>
    <row r="11" spans="1:5" x14ac:dyDescent="0.25">
      <c r="B11" s="87" t="s">
        <v>170</v>
      </c>
      <c r="E11" s="60"/>
    </row>
    <row r="12" spans="1:5" x14ac:dyDescent="0.25">
      <c r="B12" s="87" t="s">
        <v>161</v>
      </c>
      <c r="E12" s="60"/>
    </row>
    <row r="13" spans="1:5" x14ac:dyDescent="0.25">
      <c r="B13" s="87" t="s">
        <v>171</v>
      </c>
      <c r="E13" s="60"/>
    </row>
    <row r="14" spans="1:5" x14ac:dyDescent="0.25">
      <c r="B14" s="87" t="s">
        <v>75</v>
      </c>
      <c r="E14" s="60"/>
    </row>
    <row r="15" spans="1:5" x14ac:dyDescent="0.25">
      <c r="B15" s="87" t="s">
        <v>76</v>
      </c>
      <c r="E15" s="60"/>
    </row>
    <row r="16" spans="1:5" x14ac:dyDescent="0.25">
      <c r="B16" s="87" t="s">
        <v>77</v>
      </c>
      <c r="E16" s="60"/>
    </row>
    <row r="17" spans="1:5" ht="15.75" thickBot="1" x14ac:dyDescent="0.3">
      <c r="A17" s="58"/>
      <c r="B17" s="7" t="s">
        <v>81</v>
      </c>
      <c r="C17" s="59"/>
      <c r="D17" s="59"/>
      <c r="E17" s="8"/>
    </row>
    <row r="18" spans="1:5" x14ac:dyDescent="0.25">
      <c r="B18" s="87" t="s">
        <v>78</v>
      </c>
      <c r="E18" s="60"/>
    </row>
    <row r="19" spans="1:5" x14ac:dyDescent="0.25">
      <c r="B19" s="87" t="s">
        <v>79</v>
      </c>
      <c r="E19" s="60"/>
    </row>
    <row r="20" spans="1:5" x14ac:dyDescent="0.25">
      <c r="A20" s="56"/>
      <c r="B20" s="5" t="s">
        <v>81</v>
      </c>
      <c r="C20" s="57"/>
      <c r="D20" s="57"/>
      <c r="E20" s="9">
        <f>E19+E17</f>
        <v>0</v>
      </c>
    </row>
    <row r="21" spans="1:5" ht="15.75" thickBot="1" x14ac:dyDescent="0.3">
      <c r="A21" s="59"/>
      <c r="B21" s="7" t="s">
        <v>82</v>
      </c>
      <c r="C21" s="59"/>
      <c r="D21" s="59"/>
      <c r="E21" s="8">
        <f>E20</f>
        <v>0</v>
      </c>
    </row>
    <row r="22" spans="1:5" x14ac:dyDescent="0.25">
      <c r="E22" s="60"/>
    </row>
    <row r="23" spans="1:5" x14ac:dyDescent="0.25">
      <c r="B23" s="6" t="s">
        <v>84</v>
      </c>
      <c r="C23" s="56"/>
      <c r="D23" s="56"/>
      <c r="E23" s="61"/>
    </row>
    <row r="24" spans="1:5" x14ac:dyDescent="0.25">
      <c r="B24" s="87" t="s">
        <v>85</v>
      </c>
      <c r="C24" s="87" t="s">
        <v>89</v>
      </c>
      <c r="D24" s="60">
        <f>E21</f>
        <v>0</v>
      </c>
      <c r="E24" s="60">
        <f>0.2*D24</f>
        <v>0</v>
      </c>
    </row>
    <row r="25" spans="1:5" x14ac:dyDescent="0.25">
      <c r="E25" s="60"/>
    </row>
    <row r="26" spans="1:5" x14ac:dyDescent="0.25">
      <c r="A26" s="56"/>
      <c r="B26" s="5" t="s">
        <v>83</v>
      </c>
      <c r="C26" s="57"/>
      <c r="D26" s="57"/>
      <c r="E26" s="9">
        <f>E24</f>
        <v>0</v>
      </c>
    </row>
    <row r="27" spans="1:5" ht="15.75" thickBot="1" x14ac:dyDescent="0.3">
      <c r="A27" s="59"/>
      <c r="B27" s="7" t="s">
        <v>88</v>
      </c>
      <c r="C27" s="59"/>
      <c r="D27" s="59"/>
      <c r="E27" s="8">
        <f>E21+E26</f>
        <v>0</v>
      </c>
    </row>
    <row r="28" spans="1:5" x14ac:dyDescent="0.25"/>
    <row r="29" spans="1:5" x14ac:dyDescent="0.25"/>
    <row r="30" spans="1:5" x14ac:dyDescent="0.25">
      <c r="B30" s="88" t="s">
        <v>80</v>
      </c>
      <c r="C30" s="88"/>
      <c r="D30" s="88"/>
      <c r="E30" s="88"/>
    </row>
    <row r="31" spans="1:5" x14ac:dyDescent="0.25">
      <c r="B31" s="86"/>
      <c r="C31" s="86"/>
      <c r="D31" s="86"/>
      <c r="E31" s="86"/>
    </row>
    <row r="32" spans="1:5" x14ac:dyDescent="0.25">
      <c r="B32" t="s">
        <v>214</v>
      </c>
    </row>
    <row r="33" spans="2:2" x14ac:dyDescent="0.25">
      <c r="B33" s="87" t="s">
        <v>215</v>
      </c>
    </row>
    <row r="34" spans="2:2" x14ac:dyDescent="0.25"/>
    <row r="35" spans="2:2" x14ac:dyDescent="0.25"/>
    <row r="36" spans="2:2" x14ac:dyDescent="0.25"/>
    <row r="37" spans="2:2" x14ac:dyDescent="0.25"/>
    <row r="38" spans="2:2" x14ac:dyDescent="0.25"/>
    <row r="39" spans="2:2" x14ac:dyDescent="0.25"/>
    <row r="40" spans="2:2" x14ac:dyDescent="0.25"/>
    <row r="41" spans="2:2" x14ac:dyDescent="0.25"/>
    <row r="42" spans="2:2" x14ac:dyDescent="0.25"/>
    <row r="43" spans="2:2" x14ac:dyDescent="0.25"/>
    <row r="44" spans="2:2" x14ac:dyDescent="0.25"/>
    <row r="45" spans="2:2" x14ac:dyDescent="0.25"/>
    <row r="46" spans="2:2" x14ac:dyDescent="0.25"/>
    <row r="47" spans="2:2" x14ac:dyDescent="0.25"/>
    <row r="48" spans="2:2" x14ac:dyDescent="0.25"/>
    <row r="49" spans="2:5" ht="15.75" hidden="1" thickBot="1" x14ac:dyDescent="0.3">
      <c r="B49" s="47" t="s">
        <v>46</v>
      </c>
      <c r="C49" s="47"/>
      <c r="D49" s="47"/>
      <c r="E49" s="47"/>
    </row>
    <row r="50" spans="2:5" ht="19.899999999999999" hidden="1" customHeight="1" x14ac:dyDescent="0.25">
      <c r="B50" s="48" t="s">
        <v>0</v>
      </c>
      <c r="C50" s="48" t="s">
        <v>87</v>
      </c>
      <c r="D50" s="48" t="s">
        <v>1</v>
      </c>
      <c r="E50" s="48" t="s">
        <v>86</v>
      </c>
    </row>
    <row r="51" spans="2:5" ht="19.899999999999999" hidden="1" customHeight="1" x14ac:dyDescent="0.25">
      <c r="B51" s="49" t="s">
        <v>4</v>
      </c>
      <c r="C51" s="62">
        <v>1</v>
      </c>
      <c r="D51" s="64">
        <v>2.11</v>
      </c>
      <c r="E51" s="50">
        <v>2.11</v>
      </c>
    </row>
    <row r="52" spans="2:5" hidden="1" x14ac:dyDescent="0.25">
      <c r="B52" s="51" t="s">
        <v>5</v>
      </c>
      <c r="C52" s="46">
        <v>1</v>
      </c>
      <c r="D52" s="53">
        <v>4.43</v>
      </c>
      <c r="E52" s="52">
        <v>4.43</v>
      </c>
    </row>
    <row r="53" spans="2:5" hidden="1" x14ac:dyDescent="0.25">
      <c r="B53" s="51" t="s">
        <v>28</v>
      </c>
      <c r="C53" s="46">
        <v>5</v>
      </c>
      <c r="D53" s="53">
        <v>6.2</v>
      </c>
      <c r="E53" s="52">
        <v>31</v>
      </c>
    </row>
    <row r="54" spans="2:5" hidden="1" x14ac:dyDescent="0.25">
      <c r="B54" s="51" t="s">
        <v>40</v>
      </c>
      <c r="C54" s="46">
        <v>1</v>
      </c>
      <c r="D54" s="53">
        <v>6.5</v>
      </c>
      <c r="E54" s="52">
        <v>6.5</v>
      </c>
    </row>
    <row r="55" spans="2:5" hidden="1" x14ac:dyDescent="0.25">
      <c r="B55" s="51" t="s">
        <v>6</v>
      </c>
      <c r="C55" s="46">
        <v>24</v>
      </c>
      <c r="D55" s="53">
        <v>6.5</v>
      </c>
      <c r="E55" s="52">
        <v>156</v>
      </c>
    </row>
    <row r="56" spans="2:5" ht="30" hidden="1" x14ac:dyDescent="0.25">
      <c r="B56" s="81" t="s">
        <v>208</v>
      </c>
      <c r="C56" s="46">
        <v>3</v>
      </c>
      <c r="D56" s="53">
        <v>90</v>
      </c>
      <c r="E56" s="52">
        <v>270</v>
      </c>
    </row>
    <row r="57" spans="2:5" hidden="1" x14ac:dyDescent="0.25">
      <c r="B57" s="51" t="s">
        <v>7</v>
      </c>
      <c r="C57" s="46">
        <v>4</v>
      </c>
      <c r="D57" s="53">
        <v>17</v>
      </c>
      <c r="E57" s="52">
        <v>68</v>
      </c>
    </row>
    <row r="58" spans="2:5" hidden="1" x14ac:dyDescent="0.25">
      <c r="B58" s="51" t="s">
        <v>211</v>
      </c>
      <c r="C58" s="46">
        <v>1</v>
      </c>
      <c r="D58" s="53">
        <v>70</v>
      </c>
      <c r="E58" s="52">
        <v>70</v>
      </c>
    </row>
    <row r="59" spans="2:5" hidden="1" x14ac:dyDescent="0.25">
      <c r="B59" s="51" t="s">
        <v>9</v>
      </c>
      <c r="C59" s="46">
        <v>36</v>
      </c>
      <c r="D59" s="53">
        <v>0.18</v>
      </c>
      <c r="E59" s="52">
        <v>6.4799999999999995</v>
      </c>
    </row>
    <row r="60" spans="2:5" hidden="1" x14ac:dyDescent="0.25">
      <c r="B60" s="51" t="s">
        <v>8</v>
      </c>
      <c r="C60" s="46">
        <v>9</v>
      </c>
      <c r="D60" s="53">
        <v>5</v>
      </c>
      <c r="E60" s="52">
        <v>45</v>
      </c>
    </row>
    <row r="61" spans="2:5" hidden="1" x14ac:dyDescent="0.25">
      <c r="B61" s="51" t="s">
        <v>10</v>
      </c>
      <c r="C61" s="46">
        <v>4</v>
      </c>
      <c r="D61" s="53">
        <v>6</v>
      </c>
      <c r="E61" s="52">
        <v>24</v>
      </c>
    </row>
    <row r="62" spans="2:5" hidden="1" x14ac:dyDescent="0.25">
      <c r="B62" s="51" t="s">
        <v>11</v>
      </c>
      <c r="C62" s="46">
        <v>80</v>
      </c>
      <c r="D62" s="53">
        <v>0.5</v>
      </c>
      <c r="E62" s="52">
        <v>40</v>
      </c>
    </row>
    <row r="63" spans="2:5" hidden="1" x14ac:dyDescent="0.25">
      <c r="B63" s="51" t="s">
        <v>12</v>
      </c>
      <c r="C63" s="63">
        <v>65</v>
      </c>
      <c r="D63" s="65">
        <v>0.47</v>
      </c>
      <c r="E63" s="52">
        <v>30.549999999999997</v>
      </c>
    </row>
    <row r="64" spans="2:5" hidden="1" x14ac:dyDescent="0.25">
      <c r="B64" s="51" t="s">
        <v>13</v>
      </c>
      <c r="C64" s="63">
        <v>90</v>
      </c>
      <c r="D64" s="65">
        <v>0.48</v>
      </c>
      <c r="E64" s="52">
        <v>43.199999999999996</v>
      </c>
    </row>
    <row r="65" spans="2:5" hidden="1" x14ac:dyDescent="0.25">
      <c r="B65" s="51" t="s">
        <v>14</v>
      </c>
      <c r="C65" s="63">
        <v>350</v>
      </c>
      <c r="D65" s="65">
        <v>0.76</v>
      </c>
      <c r="E65" s="52">
        <v>266</v>
      </c>
    </row>
    <row r="66" spans="2:5" hidden="1" x14ac:dyDescent="0.25">
      <c r="B66" s="51" t="s">
        <v>16</v>
      </c>
      <c r="C66" s="63">
        <v>25</v>
      </c>
      <c r="D66" s="65">
        <v>0.63</v>
      </c>
      <c r="E66" s="52">
        <v>15.75</v>
      </c>
    </row>
    <row r="67" spans="2:5" ht="30" hidden="1" x14ac:dyDescent="0.25">
      <c r="B67" s="81" t="s">
        <v>212</v>
      </c>
      <c r="C67" s="63">
        <v>110</v>
      </c>
      <c r="D67" s="65">
        <v>0.38</v>
      </c>
      <c r="E67" s="52">
        <v>41.8</v>
      </c>
    </row>
    <row r="68" spans="2:5" hidden="1" x14ac:dyDescent="0.25">
      <c r="B68" s="51" t="s">
        <v>213</v>
      </c>
      <c r="C68" s="46">
        <v>1</v>
      </c>
      <c r="D68" s="53">
        <v>15</v>
      </c>
      <c r="E68" s="52">
        <v>15</v>
      </c>
    </row>
    <row r="69" spans="2:5" hidden="1" x14ac:dyDescent="0.25">
      <c r="B69" s="51" t="s">
        <v>18</v>
      </c>
      <c r="C69" s="46">
        <v>90</v>
      </c>
      <c r="D69" s="53">
        <v>0.05</v>
      </c>
      <c r="E69" s="52">
        <v>4.5</v>
      </c>
    </row>
    <row r="70" spans="2:5" hidden="1" x14ac:dyDescent="0.25">
      <c r="B70" s="51" t="s">
        <v>19</v>
      </c>
      <c r="C70" s="46">
        <v>35</v>
      </c>
      <c r="D70" s="53">
        <v>7.0000000000000007E-2</v>
      </c>
      <c r="E70" s="52">
        <v>2.4500000000000002</v>
      </c>
    </row>
    <row r="71" spans="2:5" hidden="1" x14ac:dyDescent="0.25">
      <c r="B71" s="51" t="s">
        <v>20</v>
      </c>
      <c r="C71" s="77">
        <v>2</v>
      </c>
      <c r="D71" s="78">
        <v>0.4</v>
      </c>
      <c r="E71" s="52">
        <v>0.8</v>
      </c>
    </row>
    <row r="72" spans="2:5" hidden="1" x14ac:dyDescent="0.25">
      <c r="B72" s="51" t="s">
        <v>210</v>
      </c>
      <c r="C72" s="46">
        <v>2</v>
      </c>
      <c r="D72" s="53">
        <v>50</v>
      </c>
      <c r="E72" s="52">
        <v>100</v>
      </c>
    </row>
    <row r="73" spans="2:5" hidden="1" x14ac:dyDescent="0.25">
      <c r="B73" s="51" t="s">
        <v>22</v>
      </c>
      <c r="C73" s="46">
        <v>2</v>
      </c>
      <c r="D73" s="53">
        <v>6</v>
      </c>
      <c r="E73" s="52">
        <v>12</v>
      </c>
    </row>
    <row r="74" spans="2:5" hidden="1" x14ac:dyDescent="0.25">
      <c r="B74" s="51" t="s">
        <v>23</v>
      </c>
      <c r="C74" s="46">
        <v>5</v>
      </c>
      <c r="D74" s="53">
        <v>4.9800000000000004</v>
      </c>
      <c r="E74" s="52">
        <v>24.900000000000002</v>
      </c>
    </row>
    <row r="75" spans="2:5" hidden="1" x14ac:dyDescent="0.25">
      <c r="B75" s="51" t="s">
        <v>24</v>
      </c>
      <c r="C75" s="46">
        <v>1</v>
      </c>
      <c r="D75" s="53">
        <v>19</v>
      </c>
      <c r="E75" s="52">
        <v>19</v>
      </c>
    </row>
    <row r="76" spans="2:5" hidden="1" x14ac:dyDescent="0.25">
      <c r="B76" s="51" t="s">
        <v>26</v>
      </c>
      <c r="C76" s="46">
        <v>5</v>
      </c>
      <c r="D76" s="53">
        <v>65</v>
      </c>
      <c r="E76" s="52">
        <v>325</v>
      </c>
    </row>
    <row r="77" spans="2:5" hidden="1" x14ac:dyDescent="0.25">
      <c r="B77" s="51" t="s">
        <v>27</v>
      </c>
      <c r="C77" s="46">
        <v>2</v>
      </c>
      <c r="D77" s="53">
        <v>50</v>
      </c>
      <c r="E77" s="52">
        <v>100</v>
      </c>
    </row>
    <row r="78" spans="2:5" ht="15.75" hidden="1" thickBot="1" x14ac:dyDescent="0.3">
      <c r="B78" s="54" t="s">
        <v>209</v>
      </c>
      <c r="C78" s="45">
        <v>2</v>
      </c>
      <c r="D78" s="82">
        <v>100</v>
      </c>
      <c r="E78" s="52">
        <v>200</v>
      </c>
    </row>
    <row r="79" spans="2:5" ht="19.899999999999999" hidden="1" customHeight="1" x14ac:dyDescent="0.25">
      <c r="B79" s="86" t="s">
        <v>47</v>
      </c>
      <c r="E79" s="3">
        <v>1924.47</v>
      </c>
    </row>
    <row r="80" spans="2:5" x14ac:dyDescent="0.25"/>
    <row r="81" x14ac:dyDescent="0.25"/>
    <row r="82" x14ac:dyDescent="0.25"/>
    <row r="83" x14ac:dyDescent="0.25"/>
    <row r="84" x14ac:dyDescent="0.25"/>
    <row r="85" x14ac:dyDescent="0.25"/>
    <row r="86" x14ac:dyDescent="0.25"/>
  </sheetData>
  <mergeCells count="2">
    <mergeCell ref="B30:E30"/>
    <mergeCell ref="A2:E2"/>
  </mergeCells>
  <printOptions horizontalCentered="1"/>
  <pageMargins left="0.39370078740157477" right="0.39370078740157477" top="0.43307086614173229" bottom="0.39370078740157477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35"/>
  <sheetViews>
    <sheetView topLeftCell="A10" zoomScaleNormal="100" zoomScaleSheetLayoutView="100" workbookViewId="0">
      <selection activeCell="H30" sqref="H30"/>
    </sheetView>
  </sheetViews>
  <sheetFormatPr defaultRowHeight="15" x14ac:dyDescent="0.25"/>
  <cols>
    <col min="2" max="2" width="40.7109375" customWidth="1"/>
    <col min="3" max="3" width="9" bestFit="1" customWidth="1"/>
    <col min="4" max="4" width="10.42578125" bestFit="1" customWidth="1"/>
    <col min="5" max="5" width="9.42578125" bestFit="1" customWidth="1"/>
  </cols>
  <sheetData>
    <row r="4" spans="2:5" ht="15.75" thickBot="1" x14ac:dyDescent="0.3">
      <c r="B4" s="66" t="s">
        <v>189</v>
      </c>
      <c r="C4" s="66"/>
      <c r="D4" s="66"/>
      <c r="E4" s="66"/>
    </row>
    <row r="5" spans="2:5" ht="19.899999999999999" customHeight="1" x14ac:dyDescent="0.25">
      <c r="B5" s="67" t="s">
        <v>0</v>
      </c>
      <c r="C5" s="67" t="s">
        <v>87</v>
      </c>
      <c r="D5" s="67" t="s">
        <v>1</v>
      </c>
      <c r="E5" s="67" t="s">
        <v>86</v>
      </c>
    </row>
    <row r="6" spans="2:5" ht="19.899999999999999" customHeight="1" x14ac:dyDescent="0.25">
      <c r="B6" s="68" t="s">
        <v>4</v>
      </c>
      <c r="C6" s="62">
        <v>1</v>
      </c>
      <c r="D6" s="69"/>
      <c r="E6" s="70"/>
    </row>
    <row r="7" spans="2:5" x14ac:dyDescent="0.25">
      <c r="B7" s="73" t="s">
        <v>6</v>
      </c>
      <c r="C7" s="46">
        <v>9</v>
      </c>
      <c r="D7" s="74"/>
      <c r="E7" s="75"/>
    </row>
    <row r="8" spans="2:5" x14ac:dyDescent="0.25">
      <c r="B8" s="73" t="s">
        <v>7</v>
      </c>
      <c r="C8" s="46">
        <v>3</v>
      </c>
      <c r="D8" s="74"/>
      <c r="E8" s="75"/>
    </row>
    <row r="9" spans="2:5" x14ac:dyDescent="0.25">
      <c r="B9" s="73" t="s">
        <v>211</v>
      </c>
      <c r="C9" s="46">
        <v>1</v>
      </c>
      <c r="D9" s="74"/>
      <c r="E9" s="75"/>
    </row>
    <row r="10" spans="2:5" x14ac:dyDescent="0.25">
      <c r="B10" s="73" t="s">
        <v>9</v>
      </c>
      <c r="C10" s="46">
        <v>13</v>
      </c>
      <c r="D10" s="74"/>
      <c r="E10" s="75"/>
    </row>
    <row r="11" spans="2:5" x14ac:dyDescent="0.25">
      <c r="B11" s="73" t="s">
        <v>8</v>
      </c>
      <c r="C11" s="46">
        <v>4</v>
      </c>
      <c r="D11" s="74"/>
      <c r="E11" s="75"/>
    </row>
    <row r="12" spans="2:5" x14ac:dyDescent="0.25">
      <c r="B12" s="73" t="s">
        <v>10</v>
      </c>
      <c r="C12" s="46">
        <v>2</v>
      </c>
      <c r="D12" s="74"/>
      <c r="E12" s="75"/>
    </row>
    <row r="13" spans="2:5" x14ac:dyDescent="0.25">
      <c r="B13" s="73" t="s">
        <v>11</v>
      </c>
      <c r="C13" s="46">
        <v>30</v>
      </c>
      <c r="D13" s="74"/>
      <c r="E13" s="75"/>
    </row>
    <row r="14" spans="2:5" x14ac:dyDescent="0.25">
      <c r="B14" s="73" t="s">
        <v>12</v>
      </c>
      <c r="C14" s="63">
        <v>15</v>
      </c>
      <c r="D14" s="76"/>
      <c r="E14" s="75"/>
    </row>
    <row r="15" spans="2:5" x14ac:dyDescent="0.25">
      <c r="B15" s="73" t="s">
        <v>13</v>
      </c>
      <c r="C15" s="63">
        <v>15</v>
      </c>
      <c r="D15" s="76"/>
      <c r="E15" s="75"/>
    </row>
    <row r="16" spans="2:5" x14ac:dyDescent="0.25">
      <c r="B16" s="73" t="s">
        <v>14</v>
      </c>
      <c r="C16" s="63">
        <v>50</v>
      </c>
      <c r="D16" s="76"/>
      <c r="E16" s="75"/>
    </row>
    <row r="17" spans="2:5" x14ac:dyDescent="0.25">
      <c r="B17" s="73" t="s">
        <v>16</v>
      </c>
      <c r="C17" s="63">
        <v>10</v>
      </c>
      <c r="D17" s="76"/>
      <c r="E17" s="75"/>
    </row>
    <row r="18" spans="2:5" ht="30" x14ac:dyDescent="0.25">
      <c r="B18" s="84" t="s">
        <v>212</v>
      </c>
      <c r="C18" s="63">
        <v>50</v>
      </c>
      <c r="D18" s="76"/>
      <c r="E18" s="75"/>
    </row>
    <row r="19" spans="2:5" x14ac:dyDescent="0.25">
      <c r="B19" s="73" t="s">
        <v>213</v>
      </c>
      <c r="C19" s="46">
        <v>1</v>
      </c>
      <c r="D19" s="74"/>
      <c r="E19" s="75"/>
    </row>
    <row r="20" spans="2:5" x14ac:dyDescent="0.25">
      <c r="B20" s="73" t="s">
        <v>18</v>
      </c>
      <c r="C20" s="46">
        <v>40</v>
      </c>
      <c r="D20" s="74"/>
      <c r="E20" s="75"/>
    </row>
    <row r="21" spans="2:5" x14ac:dyDescent="0.25">
      <c r="B21" s="73" t="s">
        <v>19</v>
      </c>
      <c r="C21" s="46">
        <v>15</v>
      </c>
      <c r="D21" s="74"/>
      <c r="E21" s="75"/>
    </row>
    <row r="22" spans="2:5" x14ac:dyDescent="0.25">
      <c r="B22" s="73" t="s">
        <v>20</v>
      </c>
      <c r="C22" s="77">
        <v>1</v>
      </c>
      <c r="D22" s="85"/>
      <c r="E22" s="75"/>
    </row>
    <row r="23" spans="2:5" ht="15.75" thickBot="1" x14ac:dyDescent="0.3">
      <c r="B23" s="71" t="s">
        <v>210</v>
      </c>
      <c r="C23" s="45">
        <v>1</v>
      </c>
      <c r="D23" s="72"/>
      <c r="E23" s="75"/>
    </row>
    <row r="24" spans="2:5" ht="19.899999999999999" customHeight="1" x14ac:dyDescent="0.25">
      <c r="B24" s="86" t="s">
        <v>47</v>
      </c>
      <c r="E24" s="3"/>
    </row>
    <row r="27" spans="2:5" ht="15.75" thickBot="1" x14ac:dyDescent="0.3">
      <c r="B27" s="66" t="s">
        <v>207</v>
      </c>
      <c r="C27" s="66"/>
      <c r="D27" s="66"/>
      <c r="E27" s="66"/>
    </row>
    <row r="28" spans="2:5" ht="19.899999999999999" customHeight="1" x14ac:dyDescent="0.25">
      <c r="B28" s="67" t="s">
        <v>0</v>
      </c>
      <c r="C28" s="67" t="s">
        <v>87</v>
      </c>
      <c r="D28" s="67" t="s">
        <v>1</v>
      </c>
      <c r="E28" s="67" t="s">
        <v>86</v>
      </c>
    </row>
    <row r="29" spans="2:5" ht="19.899999999999999" customHeight="1" x14ac:dyDescent="0.25">
      <c r="B29" s="68" t="s">
        <v>22</v>
      </c>
      <c r="C29" s="62">
        <v>1</v>
      </c>
      <c r="D29" s="69"/>
      <c r="E29" s="70"/>
    </row>
    <row r="30" spans="2:5" x14ac:dyDescent="0.25">
      <c r="B30" s="73" t="s">
        <v>23</v>
      </c>
      <c r="C30" s="46">
        <v>2</v>
      </c>
      <c r="D30" s="74"/>
      <c r="E30" s="75"/>
    </row>
    <row r="31" spans="2:5" x14ac:dyDescent="0.25">
      <c r="B31" s="73" t="s">
        <v>24</v>
      </c>
      <c r="C31" s="46">
        <v>1</v>
      </c>
      <c r="D31" s="74"/>
      <c r="E31" s="75"/>
    </row>
    <row r="32" spans="2:5" x14ac:dyDescent="0.25">
      <c r="B32" s="73" t="s">
        <v>26</v>
      </c>
      <c r="C32" s="46">
        <v>2</v>
      </c>
      <c r="D32" s="74"/>
      <c r="E32" s="75"/>
    </row>
    <row r="33" spans="2:5" x14ac:dyDescent="0.25">
      <c r="B33" s="73" t="s">
        <v>27</v>
      </c>
      <c r="C33" s="46">
        <v>1</v>
      </c>
      <c r="D33" s="74"/>
      <c r="E33" s="75"/>
    </row>
    <row r="34" spans="2:5" ht="15.75" thickBot="1" x14ac:dyDescent="0.3">
      <c r="B34" s="71" t="s">
        <v>209</v>
      </c>
      <c r="C34" s="45">
        <v>1</v>
      </c>
      <c r="D34" s="72"/>
      <c r="E34" s="75"/>
    </row>
    <row r="35" spans="2:5" ht="19.899999999999999" customHeight="1" x14ac:dyDescent="0.25">
      <c r="B35" s="86" t="s">
        <v>47</v>
      </c>
      <c r="E35" s="3"/>
    </row>
  </sheetData>
  <printOptions horizontalCentered="1"/>
  <pageMargins left="0.39370078740157477" right="0.39370078740157477" top="0.43307086614173229" bottom="0.39370078740157477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35"/>
  <sheetViews>
    <sheetView topLeftCell="A16" zoomScaleNormal="100" zoomScaleSheetLayoutView="100" workbookViewId="0">
      <selection activeCell="G31" sqref="G31"/>
    </sheetView>
  </sheetViews>
  <sheetFormatPr defaultRowHeight="15" x14ac:dyDescent="0.25"/>
  <cols>
    <col min="2" max="2" width="40.7109375" customWidth="1"/>
    <col min="3" max="3" width="9" bestFit="1" customWidth="1"/>
    <col min="4" max="4" width="10.42578125" bestFit="1" customWidth="1"/>
    <col min="5" max="5" width="9.42578125" bestFit="1" customWidth="1"/>
  </cols>
  <sheetData>
    <row r="4" spans="2:5" ht="15.75" thickBot="1" x14ac:dyDescent="0.3">
      <c r="B4" s="66" t="s">
        <v>187</v>
      </c>
      <c r="C4" s="66"/>
      <c r="D4" s="66"/>
      <c r="E4" s="66"/>
    </row>
    <row r="5" spans="2:5" ht="19.899999999999999" customHeight="1" x14ac:dyDescent="0.25">
      <c r="B5" s="67" t="s">
        <v>0</v>
      </c>
      <c r="C5" s="67" t="s">
        <v>87</v>
      </c>
      <c r="D5" s="67" t="s">
        <v>1</v>
      </c>
      <c r="E5" s="67" t="s">
        <v>86</v>
      </c>
    </row>
    <row r="6" spans="2:5" ht="19.899999999999999" customHeight="1" x14ac:dyDescent="0.25">
      <c r="B6" s="68" t="s">
        <v>5</v>
      </c>
      <c r="C6" s="62">
        <v>1</v>
      </c>
      <c r="D6" s="69"/>
      <c r="E6" s="70"/>
    </row>
    <row r="7" spans="2:5" x14ac:dyDescent="0.25">
      <c r="B7" s="73" t="s">
        <v>28</v>
      </c>
      <c r="C7" s="46">
        <v>5</v>
      </c>
      <c r="D7" s="74"/>
      <c r="E7" s="75"/>
    </row>
    <row r="8" spans="2:5" x14ac:dyDescent="0.25">
      <c r="B8" s="73" t="s">
        <v>40</v>
      </c>
      <c r="C8" s="46">
        <v>1</v>
      </c>
      <c r="D8" s="74"/>
      <c r="E8" s="75"/>
    </row>
    <row r="9" spans="2:5" x14ac:dyDescent="0.25">
      <c r="B9" s="73" t="s">
        <v>6</v>
      </c>
      <c r="C9" s="46">
        <v>15</v>
      </c>
      <c r="D9" s="74"/>
      <c r="E9" s="75"/>
    </row>
    <row r="10" spans="2:5" ht="30" x14ac:dyDescent="0.25">
      <c r="B10" s="84" t="s">
        <v>208</v>
      </c>
      <c r="C10" s="46">
        <v>3</v>
      </c>
      <c r="D10" s="74"/>
      <c r="E10" s="75"/>
    </row>
    <row r="11" spans="2:5" x14ac:dyDescent="0.25">
      <c r="B11" s="73" t="s">
        <v>7</v>
      </c>
      <c r="C11" s="46">
        <v>1</v>
      </c>
      <c r="D11" s="74"/>
      <c r="E11" s="75"/>
    </row>
    <row r="12" spans="2:5" x14ac:dyDescent="0.25">
      <c r="B12" s="73" t="s">
        <v>9</v>
      </c>
      <c r="C12" s="46">
        <v>23</v>
      </c>
      <c r="D12" s="74"/>
      <c r="E12" s="75"/>
    </row>
    <row r="13" spans="2:5" x14ac:dyDescent="0.25">
      <c r="B13" s="73" t="s">
        <v>8</v>
      </c>
      <c r="C13" s="46">
        <v>5</v>
      </c>
      <c r="D13" s="74"/>
      <c r="E13" s="75"/>
    </row>
    <row r="14" spans="2:5" x14ac:dyDescent="0.25">
      <c r="B14" s="73" t="s">
        <v>10</v>
      </c>
      <c r="C14" s="46">
        <v>2</v>
      </c>
      <c r="D14" s="74"/>
      <c r="E14" s="75"/>
    </row>
    <row r="15" spans="2:5" x14ac:dyDescent="0.25">
      <c r="B15" s="73" t="s">
        <v>11</v>
      </c>
      <c r="C15" s="46">
        <v>50</v>
      </c>
      <c r="D15" s="74"/>
      <c r="E15" s="75"/>
    </row>
    <row r="16" spans="2:5" x14ac:dyDescent="0.25">
      <c r="B16" s="73" t="s">
        <v>12</v>
      </c>
      <c r="C16" s="63">
        <v>50</v>
      </c>
      <c r="D16" s="76"/>
      <c r="E16" s="75"/>
    </row>
    <row r="17" spans="2:5" x14ac:dyDescent="0.25">
      <c r="B17" s="73" t="s">
        <v>13</v>
      </c>
      <c r="C17" s="63">
        <v>75</v>
      </c>
      <c r="D17" s="76"/>
      <c r="E17" s="75"/>
    </row>
    <row r="18" spans="2:5" x14ac:dyDescent="0.25">
      <c r="B18" s="73" t="s">
        <v>14</v>
      </c>
      <c r="C18" s="63">
        <v>300</v>
      </c>
      <c r="D18" s="76"/>
      <c r="E18" s="75"/>
    </row>
    <row r="19" spans="2:5" x14ac:dyDescent="0.25">
      <c r="B19" s="73" t="s">
        <v>16</v>
      </c>
      <c r="C19" s="63">
        <v>15</v>
      </c>
      <c r="D19" s="76"/>
      <c r="E19" s="75"/>
    </row>
    <row r="20" spans="2:5" ht="30" x14ac:dyDescent="0.25">
      <c r="B20" s="84" t="s">
        <v>212</v>
      </c>
      <c r="C20" s="63">
        <v>60</v>
      </c>
      <c r="D20" s="76"/>
      <c r="E20" s="75"/>
    </row>
    <row r="21" spans="2:5" x14ac:dyDescent="0.25">
      <c r="B21" s="73" t="s">
        <v>18</v>
      </c>
      <c r="C21" s="46">
        <v>50</v>
      </c>
      <c r="D21" s="74"/>
      <c r="E21" s="75"/>
    </row>
    <row r="22" spans="2:5" x14ac:dyDescent="0.25">
      <c r="B22" s="73" t="s">
        <v>19</v>
      </c>
      <c r="C22" s="46">
        <v>20</v>
      </c>
      <c r="D22" s="74"/>
      <c r="E22" s="75"/>
    </row>
    <row r="23" spans="2:5" x14ac:dyDescent="0.25">
      <c r="B23" s="73" t="s">
        <v>20</v>
      </c>
      <c r="C23" s="77">
        <v>1</v>
      </c>
      <c r="D23" s="85"/>
      <c r="E23" s="75"/>
    </row>
    <row r="24" spans="2:5" ht="15.75" thickBot="1" x14ac:dyDescent="0.3">
      <c r="B24" s="71" t="s">
        <v>210</v>
      </c>
      <c r="C24" s="45">
        <v>1</v>
      </c>
      <c r="D24" s="72"/>
      <c r="E24" s="75"/>
    </row>
    <row r="25" spans="2:5" ht="19.899999999999999" customHeight="1" x14ac:dyDescent="0.25">
      <c r="B25" s="86" t="s">
        <v>47</v>
      </c>
      <c r="E25" s="3"/>
    </row>
    <row r="28" spans="2:5" ht="15.75" thickBot="1" x14ac:dyDescent="0.3">
      <c r="B28" s="66" t="s">
        <v>206</v>
      </c>
      <c r="C28" s="66"/>
      <c r="D28" s="66"/>
      <c r="E28" s="66"/>
    </row>
    <row r="29" spans="2:5" ht="19.899999999999999" customHeight="1" x14ac:dyDescent="0.25">
      <c r="B29" s="67" t="s">
        <v>0</v>
      </c>
      <c r="C29" s="67" t="s">
        <v>87</v>
      </c>
      <c r="D29" s="67" t="s">
        <v>1</v>
      </c>
      <c r="E29" s="67" t="s">
        <v>86</v>
      </c>
    </row>
    <row r="30" spans="2:5" ht="19.899999999999999" customHeight="1" x14ac:dyDescent="0.25">
      <c r="B30" s="68" t="s">
        <v>22</v>
      </c>
      <c r="C30" s="62">
        <v>1</v>
      </c>
      <c r="D30" s="69"/>
      <c r="E30" s="70"/>
    </row>
    <row r="31" spans="2:5" x14ac:dyDescent="0.25">
      <c r="B31" s="73" t="s">
        <v>23</v>
      </c>
      <c r="C31" s="46">
        <v>3</v>
      </c>
      <c r="D31" s="74"/>
      <c r="E31" s="75"/>
    </row>
    <row r="32" spans="2:5" x14ac:dyDescent="0.25">
      <c r="B32" s="73" t="s">
        <v>26</v>
      </c>
      <c r="C32" s="46">
        <v>3</v>
      </c>
      <c r="D32" s="74"/>
      <c r="E32" s="75"/>
    </row>
    <row r="33" spans="2:5" x14ac:dyDescent="0.25">
      <c r="B33" s="73" t="s">
        <v>27</v>
      </c>
      <c r="C33" s="46">
        <v>1</v>
      </c>
      <c r="D33" s="74"/>
      <c r="E33" s="75"/>
    </row>
    <row r="34" spans="2:5" ht="15.75" thickBot="1" x14ac:dyDescent="0.3">
      <c r="B34" s="71" t="s">
        <v>209</v>
      </c>
      <c r="C34" s="45">
        <v>1</v>
      </c>
      <c r="D34" s="72"/>
      <c r="E34" s="75"/>
    </row>
    <row r="35" spans="2:5" ht="19.899999999999999" customHeight="1" x14ac:dyDescent="0.25">
      <c r="B35" s="86" t="s">
        <v>47</v>
      </c>
      <c r="E35" s="3"/>
    </row>
  </sheetData>
  <printOptions horizontalCentered="1"/>
  <pageMargins left="0.39370078740157477" right="0.39370078740157477" top="0.43307086614173229" bottom="0.39370078740157477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7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4.7109375" defaultRowHeight="12.75" x14ac:dyDescent="0.2"/>
  <cols>
    <col min="1" max="1" width="9.42578125" style="2" customWidth="1"/>
    <col min="2" max="2" width="29.28515625" style="2" customWidth="1"/>
    <col min="3" max="3" width="11.28515625" style="2" customWidth="1"/>
    <col min="4" max="5" width="2.7109375" style="15" customWidth="1"/>
    <col min="6" max="6" width="1.7109375" style="15" customWidth="1"/>
    <col min="7" max="8" width="4.7109375" style="15" customWidth="1"/>
    <col min="9" max="9" width="2.140625" style="15" customWidth="1"/>
    <col min="10" max="11" width="4.7109375" style="15" customWidth="1"/>
    <col min="12" max="13" width="1.85546875" style="15" customWidth="1"/>
    <col min="14" max="14" width="1.7109375" style="15" customWidth="1"/>
    <col min="15" max="15" width="1.7109375" style="2" customWidth="1"/>
    <col min="16" max="16" width="6.85546875" style="40" customWidth="1"/>
    <col min="17" max="16384" width="4.7109375" style="2"/>
  </cols>
  <sheetData>
    <row r="1" spans="1:16" s="14" customFormat="1" ht="51" x14ac:dyDescent="0.25">
      <c r="B1" s="30" t="s">
        <v>205</v>
      </c>
      <c r="C1" s="22"/>
      <c r="G1" s="14" t="s">
        <v>186</v>
      </c>
      <c r="J1" s="14" t="s">
        <v>188</v>
      </c>
      <c r="P1" s="37" t="s">
        <v>30</v>
      </c>
    </row>
    <row r="2" spans="1:16" s="25" customFormat="1" ht="82.9" customHeight="1" x14ac:dyDescent="0.2">
      <c r="A2" s="23" t="s">
        <v>31</v>
      </c>
      <c r="B2" s="24" t="s">
        <v>0</v>
      </c>
      <c r="C2" s="24" t="s">
        <v>1</v>
      </c>
      <c r="F2" s="29"/>
      <c r="G2" s="29" t="s">
        <v>187</v>
      </c>
      <c r="H2" s="29" t="s">
        <v>206</v>
      </c>
      <c r="I2" s="29"/>
      <c r="J2" s="29" t="s">
        <v>189</v>
      </c>
      <c r="K2" s="29" t="s">
        <v>207</v>
      </c>
      <c r="L2" s="29"/>
      <c r="M2" s="29"/>
      <c r="N2" s="29"/>
      <c r="P2" s="38" t="s">
        <v>46</v>
      </c>
    </row>
    <row r="3" spans="1:16" x14ac:dyDescent="0.2">
      <c r="A3" s="14"/>
      <c r="O3" s="15"/>
      <c r="P3" s="39"/>
    </row>
    <row r="4" spans="1:16" x14ac:dyDescent="0.2">
      <c r="A4" s="14" t="s">
        <v>62</v>
      </c>
      <c r="B4" s="16" t="s">
        <v>4</v>
      </c>
      <c r="C4" s="17">
        <v>2.11</v>
      </c>
      <c r="J4" s="15">
        <v>1</v>
      </c>
      <c r="O4" s="15"/>
      <c r="P4" s="39">
        <f t="shared" ref="P4:P34" si="0">SUM(D4:O4)</f>
        <v>1</v>
      </c>
    </row>
    <row r="5" spans="1:16" x14ac:dyDescent="0.2">
      <c r="A5" s="14" t="s">
        <v>62</v>
      </c>
      <c r="B5" s="16" t="s">
        <v>193</v>
      </c>
      <c r="C5" s="17">
        <v>3</v>
      </c>
      <c r="O5" s="15"/>
      <c r="P5" s="39">
        <f t="shared" si="0"/>
        <v>0</v>
      </c>
    </row>
    <row r="6" spans="1:16" x14ac:dyDescent="0.2">
      <c r="A6" s="14" t="s">
        <v>62</v>
      </c>
      <c r="B6" s="16" t="s">
        <v>185</v>
      </c>
      <c r="C6" s="17">
        <v>3.2</v>
      </c>
      <c r="O6" s="15"/>
      <c r="P6" s="39">
        <f t="shared" si="0"/>
        <v>0</v>
      </c>
    </row>
    <row r="7" spans="1:16" x14ac:dyDescent="0.2">
      <c r="A7" s="14" t="s">
        <v>62</v>
      </c>
      <c r="B7" s="27" t="s">
        <v>5</v>
      </c>
      <c r="C7" s="17">
        <v>4.43</v>
      </c>
      <c r="G7" s="15">
        <v>1</v>
      </c>
      <c r="O7" s="15"/>
      <c r="P7" s="39">
        <f t="shared" si="0"/>
        <v>1</v>
      </c>
    </row>
    <row r="8" spans="1:16" x14ac:dyDescent="0.2">
      <c r="A8" s="14" t="s">
        <v>62</v>
      </c>
      <c r="B8" s="1" t="s">
        <v>28</v>
      </c>
      <c r="C8" s="17">
        <v>6.2</v>
      </c>
      <c r="G8" s="15">
        <v>5</v>
      </c>
      <c r="O8" s="15"/>
      <c r="P8" s="39">
        <f t="shared" si="0"/>
        <v>5</v>
      </c>
    </row>
    <row r="9" spans="1:16" x14ac:dyDescent="0.2">
      <c r="A9" s="14" t="s">
        <v>62</v>
      </c>
      <c r="B9" s="1" t="s">
        <v>192</v>
      </c>
      <c r="C9" s="17">
        <v>6.9</v>
      </c>
      <c r="O9" s="15"/>
      <c r="P9" s="39">
        <f t="shared" si="0"/>
        <v>0</v>
      </c>
    </row>
    <row r="10" spans="1:16" x14ac:dyDescent="0.2">
      <c r="A10" s="14" t="s">
        <v>62</v>
      </c>
      <c r="B10" s="1" t="s">
        <v>29</v>
      </c>
      <c r="C10" s="17">
        <v>6.5</v>
      </c>
      <c r="O10" s="15"/>
      <c r="P10" s="39">
        <f t="shared" si="0"/>
        <v>0</v>
      </c>
    </row>
    <row r="11" spans="1:16" x14ac:dyDescent="0.2">
      <c r="A11" s="14" t="s">
        <v>62</v>
      </c>
      <c r="B11" s="1" t="s">
        <v>40</v>
      </c>
      <c r="C11" s="17">
        <v>6.5</v>
      </c>
      <c r="G11" s="15">
        <v>1</v>
      </c>
      <c r="O11" s="15"/>
      <c r="P11" s="39">
        <f t="shared" si="0"/>
        <v>1</v>
      </c>
    </row>
    <row r="12" spans="1:16" x14ac:dyDescent="0.2">
      <c r="A12" s="14" t="s">
        <v>62</v>
      </c>
      <c r="B12" s="1" t="s">
        <v>116</v>
      </c>
      <c r="C12" s="17">
        <v>38.200000000000003</v>
      </c>
      <c r="O12" s="15"/>
      <c r="P12" s="39">
        <f t="shared" si="0"/>
        <v>0</v>
      </c>
    </row>
    <row r="13" spans="1:16" x14ac:dyDescent="0.2">
      <c r="A13" s="14" t="s">
        <v>62</v>
      </c>
      <c r="B13" s="1" t="s">
        <v>95</v>
      </c>
      <c r="C13" s="17">
        <v>56</v>
      </c>
      <c r="O13" s="15"/>
      <c r="P13" s="39">
        <f t="shared" si="0"/>
        <v>0</v>
      </c>
    </row>
    <row r="14" spans="1:16" x14ac:dyDescent="0.2">
      <c r="A14" s="14" t="s">
        <v>62</v>
      </c>
      <c r="B14" s="1" t="s">
        <v>96</v>
      </c>
      <c r="C14" s="17">
        <v>7.9</v>
      </c>
      <c r="O14" s="15"/>
      <c r="P14" s="39">
        <f t="shared" si="0"/>
        <v>0</v>
      </c>
    </row>
    <row r="15" spans="1:16" x14ac:dyDescent="0.2">
      <c r="A15" s="14" t="s">
        <v>63</v>
      </c>
      <c r="B15" s="1" t="s">
        <v>6</v>
      </c>
      <c r="C15" s="17">
        <v>6.5</v>
      </c>
      <c r="G15" s="15">
        <v>15</v>
      </c>
      <c r="J15" s="15">
        <v>9</v>
      </c>
      <c r="O15" s="15"/>
      <c r="P15" s="39">
        <f t="shared" si="0"/>
        <v>24</v>
      </c>
    </row>
    <row r="16" spans="1:16" ht="25.5" x14ac:dyDescent="0.2">
      <c r="A16" s="14" t="s">
        <v>63</v>
      </c>
      <c r="B16" s="83" t="s">
        <v>208</v>
      </c>
      <c r="C16" s="17">
        <v>90</v>
      </c>
      <c r="G16" s="15">
        <v>3</v>
      </c>
      <c r="O16" s="15"/>
      <c r="P16" s="39">
        <f t="shared" si="0"/>
        <v>3</v>
      </c>
    </row>
    <row r="17" spans="1:16" x14ac:dyDescent="0.2">
      <c r="A17" s="14" t="s">
        <v>63</v>
      </c>
      <c r="B17" s="27" t="s">
        <v>32</v>
      </c>
      <c r="C17" s="17">
        <v>3.9</v>
      </c>
      <c r="O17" s="15"/>
      <c r="P17" s="39">
        <f t="shared" si="0"/>
        <v>0</v>
      </c>
    </row>
    <row r="18" spans="1:16" x14ac:dyDescent="0.2">
      <c r="A18" s="14" t="s">
        <v>63</v>
      </c>
      <c r="B18" s="27" t="s">
        <v>33</v>
      </c>
      <c r="C18" s="17">
        <v>6</v>
      </c>
      <c r="O18" s="15"/>
      <c r="P18" s="39">
        <f t="shared" si="0"/>
        <v>0</v>
      </c>
    </row>
    <row r="19" spans="1:16" x14ac:dyDescent="0.2">
      <c r="A19" s="14" t="s">
        <v>63</v>
      </c>
      <c r="B19" s="1" t="s">
        <v>7</v>
      </c>
      <c r="C19" s="17">
        <v>17</v>
      </c>
      <c r="G19" s="15">
        <v>1</v>
      </c>
      <c r="J19" s="15">
        <v>3</v>
      </c>
      <c r="O19" s="15"/>
      <c r="P19" s="39">
        <f t="shared" si="0"/>
        <v>4</v>
      </c>
    </row>
    <row r="20" spans="1:16" x14ac:dyDescent="0.2">
      <c r="A20" s="14" t="s">
        <v>63</v>
      </c>
      <c r="B20" s="1" t="s">
        <v>211</v>
      </c>
      <c r="C20" s="17">
        <v>70</v>
      </c>
      <c r="J20" s="15">
        <v>1</v>
      </c>
      <c r="O20" s="15"/>
      <c r="P20" s="39">
        <f t="shared" si="0"/>
        <v>1</v>
      </c>
    </row>
    <row r="21" spans="1:16" x14ac:dyDescent="0.2">
      <c r="A21" s="14" t="s">
        <v>71</v>
      </c>
      <c r="B21" s="1" t="s">
        <v>9</v>
      </c>
      <c r="C21" s="17">
        <v>0.18</v>
      </c>
      <c r="G21" s="15">
        <f>G4+G7+G8+G10+G11+G13+G14+G15+G19</f>
        <v>23</v>
      </c>
      <c r="J21" s="15">
        <f>J4+J7+J8+J10+J11+J13+J14+J15+J19</f>
        <v>13</v>
      </c>
      <c r="O21" s="15"/>
      <c r="P21" s="39">
        <f t="shared" si="0"/>
        <v>36</v>
      </c>
    </row>
    <row r="22" spans="1:16" x14ac:dyDescent="0.2">
      <c r="A22" s="14" t="s">
        <v>71</v>
      </c>
      <c r="B22" s="1" t="s">
        <v>8</v>
      </c>
      <c r="C22" s="17">
        <v>5</v>
      </c>
      <c r="G22" s="15">
        <v>5</v>
      </c>
      <c r="J22" s="15">
        <v>4</v>
      </c>
      <c r="O22" s="15"/>
      <c r="P22" s="39">
        <f t="shared" si="0"/>
        <v>9</v>
      </c>
    </row>
    <row r="23" spans="1:16" x14ac:dyDescent="0.2">
      <c r="A23" s="14" t="s">
        <v>71</v>
      </c>
      <c r="B23" s="1" t="s">
        <v>10</v>
      </c>
      <c r="C23" s="17">
        <v>6</v>
      </c>
      <c r="G23" s="15">
        <v>2</v>
      </c>
      <c r="J23" s="15">
        <v>2</v>
      </c>
      <c r="O23" s="15"/>
      <c r="P23" s="39">
        <f t="shared" si="0"/>
        <v>4</v>
      </c>
    </row>
    <row r="24" spans="1:16" x14ac:dyDescent="0.2">
      <c r="A24" s="14" t="s">
        <v>71</v>
      </c>
      <c r="B24" s="1" t="s">
        <v>11</v>
      </c>
      <c r="C24" s="17">
        <v>0.5</v>
      </c>
      <c r="G24" s="15">
        <v>50</v>
      </c>
      <c r="J24" s="15">
        <v>30</v>
      </c>
      <c r="O24" s="15"/>
      <c r="P24" s="39">
        <f t="shared" si="0"/>
        <v>80</v>
      </c>
    </row>
    <row r="25" spans="1:16" x14ac:dyDescent="0.2">
      <c r="A25" s="14" t="s">
        <v>64</v>
      </c>
      <c r="B25" s="27" t="s">
        <v>12</v>
      </c>
      <c r="C25" s="18">
        <v>0.47</v>
      </c>
      <c r="G25" s="15">
        <v>50</v>
      </c>
      <c r="J25" s="15">
        <v>15</v>
      </c>
      <c r="O25" s="15"/>
      <c r="P25" s="39">
        <f t="shared" si="0"/>
        <v>65</v>
      </c>
    </row>
    <row r="26" spans="1:16" x14ac:dyDescent="0.2">
      <c r="A26" s="14" t="s">
        <v>64</v>
      </c>
      <c r="B26" s="27" t="s">
        <v>13</v>
      </c>
      <c r="C26" s="18">
        <v>0.48</v>
      </c>
      <c r="G26" s="15">
        <v>75</v>
      </c>
      <c r="J26" s="15">
        <v>15</v>
      </c>
      <c r="O26" s="15"/>
      <c r="P26" s="39">
        <f t="shared" si="0"/>
        <v>90</v>
      </c>
    </row>
    <row r="27" spans="1:16" x14ac:dyDescent="0.2">
      <c r="A27" s="14" t="s">
        <v>64</v>
      </c>
      <c r="B27" s="27" t="s">
        <v>14</v>
      </c>
      <c r="C27" s="18">
        <v>0.76</v>
      </c>
      <c r="G27" s="15">
        <v>300</v>
      </c>
      <c r="J27" s="15">
        <v>50</v>
      </c>
      <c r="O27" s="15"/>
      <c r="P27" s="39">
        <f t="shared" si="0"/>
        <v>350</v>
      </c>
    </row>
    <row r="28" spans="1:16" x14ac:dyDescent="0.2">
      <c r="A28" s="14" t="s">
        <v>64</v>
      </c>
      <c r="B28" s="1" t="s">
        <v>93</v>
      </c>
      <c r="C28" s="18">
        <v>1.08</v>
      </c>
      <c r="O28" s="15"/>
      <c r="P28" s="39">
        <f t="shared" si="0"/>
        <v>0</v>
      </c>
    </row>
    <row r="29" spans="1:16" x14ac:dyDescent="0.2">
      <c r="A29" s="14" t="s">
        <v>64</v>
      </c>
      <c r="B29" s="1" t="s">
        <v>15</v>
      </c>
      <c r="C29" s="18">
        <v>1.56</v>
      </c>
      <c r="O29" s="15"/>
      <c r="P29" s="39">
        <f t="shared" si="0"/>
        <v>0</v>
      </c>
    </row>
    <row r="30" spans="1:16" x14ac:dyDescent="0.2">
      <c r="A30" s="14" t="s">
        <v>64</v>
      </c>
      <c r="B30" s="1" t="s">
        <v>198</v>
      </c>
      <c r="C30" s="18">
        <v>4.0999999999999996</v>
      </c>
      <c r="O30" s="15"/>
      <c r="P30" s="39">
        <f t="shared" si="0"/>
        <v>0</v>
      </c>
    </row>
    <row r="31" spans="1:16" x14ac:dyDescent="0.2">
      <c r="A31" s="14" t="s">
        <v>64</v>
      </c>
      <c r="B31" s="1" t="s">
        <v>190</v>
      </c>
      <c r="C31" s="18">
        <v>4</v>
      </c>
      <c r="O31" s="15"/>
      <c r="P31" s="39">
        <f t="shared" si="0"/>
        <v>0</v>
      </c>
    </row>
    <row r="32" spans="1:16" x14ac:dyDescent="0.2">
      <c r="A32" s="14" t="s">
        <v>64</v>
      </c>
      <c r="B32" s="1" t="s">
        <v>197</v>
      </c>
      <c r="C32" s="18">
        <v>6</v>
      </c>
      <c r="O32" s="15"/>
      <c r="P32" s="39">
        <f t="shared" si="0"/>
        <v>0</v>
      </c>
    </row>
    <row r="33" spans="1:16" x14ac:dyDescent="0.2">
      <c r="A33" s="14" t="s">
        <v>64</v>
      </c>
      <c r="B33" s="36" t="s">
        <v>16</v>
      </c>
      <c r="C33" s="18">
        <v>0.63</v>
      </c>
      <c r="G33" s="15">
        <v>15</v>
      </c>
      <c r="J33" s="15">
        <v>10</v>
      </c>
      <c r="O33" s="15"/>
      <c r="P33" s="39">
        <f t="shared" si="0"/>
        <v>25</v>
      </c>
    </row>
    <row r="34" spans="1:16" x14ac:dyDescent="0.2">
      <c r="A34" s="14" t="s">
        <v>64</v>
      </c>
      <c r="B34" s="36" t="s">
        <v>136</v>
      </c>
      <c r="C34" s="18">
        <v>0.84</v>
      </c>
      <c r="O34" s="15"/>
      <c r="P34" s="39">
        <f t="shared" si="0"/>
        <v>0</v>
      </c>
    </row>
    <row r="35" spans="1:16" x14ac:dyDescent="0.2">
      <c r="A35" s="14" t="s">
        <v>64</v>
      </c>
      <c r="B35" s="36" t="s">
        <v>137</v>
      </c>
      <c r="C35" s="18">
        <v>0.92</v>
      </c>
      <c r="O35" s="15"/>
      <c r="P35" s="39">
        <f t="shared" ref="P35:P67" si="1">SUM(D35:O35)</f>
        <v>0</v>
      </c>
    </row>
    <row r="36" spans="1:16" x14ac:dyDescent="0.2">
      <c r="A36" s="14" t="s">
        <v>64</v>
      </c>
      <c r="B36" s="36" t="s">
        <v>160</v>
      </c>
      <c r="C36" s="18">
        <v>1.8</v>
      </c>
      <c r="O36" s="15"/>
      <c r="P36" s="39">
        <f t="shared" si="1"/>
        <v>0</v>
      </c>
    </row>
    <row r="37" spans="1:16" ht="25.5" x14ac:dyDescent="0.2">
      <c r="A37" s="14" t="s">
        <v>64</v>
      </c>
      <c r="B37" s="10" t="s">
        <v>212</v>
      </c>
      <c r="C37" s="18">
        <v>0.38</v>
      </c>
      <c r="G37" s="15">
        <v>60</v>
      </c>
      <c r="J37" s="15">
        <v>50</v>
      </c>
      <c r="O37" s="15"/>
      <c r="P37" s="39">
        <f t="shared" si="1"/>
        <v>110</v>
      </c>
    </row>
    <row r="38" spans="1:16" x14ac:dyDescent="0.2">
      <c r="A38" s="14" t="s">
        <v>64</v>
      </c>
      <c r="B38" s="10" t="s">
        <v>213</v>
      </c>
      <c r="C38" s="17">
        <v>15</v>
      </c>
      <c r="J38" s="15">
        <v>1</v>
      </c>
      <c r="O38" s="15"/>
      <c r="P38" s="39">
        <f t="shared" si="1"/>
        <v>1</v>
      </c>
    </row>
    <row r="39" spans="1:16" x14ac:dyDescent="0.2">
      <c r="A39" s="14" t="s">
        <v>64</v>
      </c>
      <c r="B39" s="10" t="s">
        <v>98</v>
      </c>
      <c r="C39" s="18">
        <v>1.08</v>
      </c>
      <c r="O39" s="15"/>
      <c r="P39" s="39">
        <f t="shared" si="1"/>
        <v>0</v>
      </c>
    </row>
    <row r="40" spans="1:16" x14ac:dyDescent="0.2">
      <c r="A40" s="14" t="s">
        <v>64</v>
      </c>
      <c r="B40" s="28" t="s">
        <v>100</v>
      </c>
      <c r="C40" s="18">
        <v>1.32</v>
      </c>
      <c r="O40" s="15"/>
      <c r="P40" s="39">
        <f t="shared" si="1"/>
        <v>0</v>
      </c>
    </row>
    <row r="41" spans="1:16" x14ac:dyDescent="0.2">
      <c r="A41" s="14" t="s">
        <v>64</v>
      </c>
      <c r="B41" s="28" t="s">
        <v>101</v>
      </c>
      <c r="C41" s="18">
        <v>1.81</v>
      </c>
      <c r="O41" s="15"/>
      <c r="P41" s="39">
        <f t="shared" si="1"/>
        <v>0</v>
      </c>
    </row>
    <row r="42" spans="1:16" x14ac:dyDescent="0.2">
      <c r="A42" s="14" t="s">
        <v>64</v>
      </c>
      <c r="B42" s="31" t="s">
        <v>156</v>
      </c>
      <c r="C42" s="18">
        <v>2.1</v>
      </c>
      <c r="O42" s="15"/>
      <c r="P42" s="39">
        <f t="shared" si="1"/>
        <v>0</v>
      </c>
    </row>
    <row r="43" spans="1:16" x14ac:dyDescent="0.2">
      <c r="A43" s="14" t="s">
        <v>64</v>
      </c>
      <c r="B43" s="28" t="s">
        <v>99</v>
      </c>
      <c r="C43" s="18">
        <v>0.94</v>
      </c>
      <c r="O43" s="15"/>
      <c r="P43" s="39">
        <f t="shared" si="1"/>
        <v>0</v>
      </c>
    </row>
    <row r="44" spans="1:16" x14ac:dyDescent="0.2">
      <c r="A44" s="14" t="s">
        <v>64</v>
      </c>
      <c r="B44" s="28" t="s">
        <v>102</v>
      </c>
      <c r="C44" s="18">
        <v>0.94</v>
      </c>
      <c r="P44" s="39">
        <f t="shared" si="1"/>
        <v>0</v>
      </c>
    </row>
    <row r="45" spans="1:16" x14ac:dyDescent="0.2">
      <c r="A45" s="14" t="s">
        <v>64</v>
      </c>
      <c r="B45" s="28" t="s">
        <v>103</v>
      </c>
      <c r="C45" s="18">
        <v>1.05</v>
      </c>
      <c r="P45" s="39">
        <f t="shared" si="1"/>
        <v>0</v>
      </c>
    </row>
    <row r="46" spans="1:16" x14ac:dyDescent="0.2">
      <c r="A46" s="14" t="s">
        <v>64</v>
      </c>
      <c r="B46" s="28" t="s">
        <v>105</v>
      </c>
      <c r="C46" s="18">
        <v>1.97</v>
      </c>
      <c r="P46" s="39">
        <f t="shared" si="1"/>
        <v>0</v>
      </c>
    </row>
    <row r="47" spans="1:16" x14ac:dyDescent="0.2">
      <c r="A47" s="14" t="s">
        <v>64</v>
      </c>
      <c r="B47" s="13" t="s">
        <v>106</v>
      </c>
      <c r="C47" s="18">
        <v>3.89</v>
      </c>
      <c r="P47" s="39">
        <f t="shared" si="1"/>
        <v>0</v>
      </c>
    </row>
    <row r="48" spans="1:16" x14ac:dyDescent="0.2">
      <c r="A48" s="14" t="s">
        <v>64</v>
      </c>
      <c r="B48" s="28" t="s">
        <v>104</v>
      </c>
      <c r="C48" s="18">
        <v>6.15</v>
      </c>
      <c r="P48" s="39">
        <f t="shared" si="1"/>
        <v>0</v>
      </c>
    </row>
    <row r="49" spans="1:16" x14ac:dyDescent="0.2">
      <c r="A49" s="14" t="s">
        <v>64</v>
      </c>
      <c r="B49" s="31" t="s">
        <v>135</v>
      </c>
      <c r="C49" s="18">
        <v>7.2</v>
      </c>
      <c r="P49" s="39">
        <f t="shared" si="1"/>
        <v>0</v>
      </c>
    </row>
    <row r="50" spans="1:16" x14ac:dyDescent="0.2">
      <c r="A50" s="14" t="s">
        <v>64</v>
      </c>
      <c r="B50" s="35" t="s">
        <v>157</v>
      </c>
      <c r="C50" s="18">
        <v>13</v>
      </c>
      <c r="P50" s="39">
        <f t="shared" si="1"/>
        <v>0</v>
      </c>
    </row>
    <row r="51" spans="1:16" x14ac:dyDescent="0.2">
      <c r="A51" s="14" t="s">
        <v>64</v>
      </c>
      <c r="B51" s="13" t="s">
        <v>107</v>
      </c>
      <c r="C51" s="18">
        <v>1.41</v>
      </c>
      <c r="P51" s="39">
        <f t="shared" si="1"/>
        <v>0</v>
      </c>
    </row>
    <row r="52" spans="1:16" x14ac:dyDescent="0.2">
      <c r="A52" s="14" t="s">
        <v>64</v>
      </c>
      <c r="B52" s="10" t="s">
        <v>119</v>
      </c>
      <c r="C52" s="18">
        <v>2.23</v>
      </c>
      <c r="P52" s="39">
        <f t="shared" si="1"/>
        <v>0</v>
      </c>
    </row>
    <row r="53" spans="1:16" x14ac:dyDescent="0.2">
      <c r="A53" s="14" t="s">
        <v>64</v>
      </c>
      <c r="B53" s="10" t="s">
        <v>120</v>
      </c>
      <c r="C53" s="18">
        <v>2.23</v>
      </c>
      <c r="P53" s="39">
        <f t="shared" si="1"/>
        <v>0</v>
      </c>
    </row>
    <row r="54" spans="1:16" x14ac:dyDescent="0.2">
      <c r="A54" s="14" t="s">
        <v>64</v>
      </c>
      <c r="B54" s="10" t="s">
        <v>159</v>
      </c>
      <c r="C54" s="18">
        <v>2</v>
      </c>
      <c r="P54" s="39">
        <f t="shared" si="1"/>
        <v>0</v>
      </c>
    </row>
    <row r="55" spans="1:16" x14ac:dyDescent="0.2">
      <c r="A55" s="14" t="s">
        <v>64</v>
      </c>
      <c r="B55" s="10" t="s">
        <v>155</v>
      </c>
      <c r="C55" s="18">
        <v>2.6</v>
      </c>
      <c r="P55" s="39">
        <f t="shared" si="1"/>
        <v>0</v>
      </c>
    </row>
    <row r="56" spans="1:16" x14ac:dyDescent="0.2">
      <c r="A56" s="14" t="s">
        <v>64</v>
      </c>
      <c r="B56" s="10" t="s">
        <v>108</v>
      </c>
      <c r="C56" s="18">
        <v>0.68</v>
      </c>
      <c r="P56" s="39">
        <f t="shared" si="1"/>
        <v>0</v>
      </c>
    </row>
    <row r="57" spans="1:16" x14ac:dyDescent="0.2">
      <c r="A57" s="14" t="s">
        <v>64</v>
      </c>
      <c r="B57" s="26" t="s">
        <v>111</v>
      </c>
      <c r="C57" s="18">
        <v>58.06</v>
      </c>
      <c r="P57" s="39">
        <f t="shared" si="1"/>
        <v>0</v>
      </c>
    </row>
    <row r="58" spans="1:16" x14ac:dyDescent="0.2">
      <c r="A58" s="14" t="s">
        <v>64</v>
      </c>
      <c r="B58" s="26" t="s">
        <v>112</v>
      </c>
      <c r="C58" s="18">
        <v>44.32</v>
      </c>
      <c r="P58" s="39">
        <f t="shared" si="1"/>
        <v>0</v>
      </c>
    </row>
    <row r="59" spans="1:16" x14ac:dyDescent="0.2">
      <c r="A59" s="14" t="s">
        <v>91</v>
      </c>
      <c r="B59" s="26" t="s">
        <v>173</v>
      </c>
      <c r="C59" s="17">
        <v>18</v>
      </c>
      <c r="P59" s="39">
        <f t="shared" si="1"/>
        <v>0</v>
      </c>
    </row>
    <row r="60" spans="1:16" x14ac:dyDescent="0.2">
      <c r="A60" s="14" t="s">
        <v>91</v>
      </c>
      <c r="B60" s="26" t="s">
        <v>174</v>
      </c>
      <c r="C60" s="17">
        <v>18</v>
      </c>
      <c r="P60" s="39">
        <f t="shared" si="1"/>
        <v>0</v>
      </c>
    </row>
    <row r="61" spans="1:16" x14ac:dyDescent="0.2">
      <c r="A61" s="14" t="s">
        <v>91</v>
      </c>
      <c r="B61" s="1" t="s">
        <v>17</v>
      </c>
      <c r="C61" s="18">
        <v>0.41</v>
      </c>
      <c r="O61" s="15"/>
      <c r="P61" s="39">
        <f t="shared" si="1"/>
        <v>0</v>
      </c>
    </row>
    <row r="62" spans="1:16" x14ac:dyDescent="0.2">
      <c r="A62" s="14" t="s">
        <v>91</v>
      </c>
      <c r="B62" s="1" t="s">
        <v>18</v>
      </c>
      <c r="C62" s="17">
        <v>0.05</v>
      </c>
      <c r="G62" s="15">
        <v>50</v>
      </c>
      <c r="J62" s="15">
        <v>40</v>
      </c>
      <c r="O62" s="15"/>
      <c r="P62" s="39">
        <f t="shared" si="1"/>
        <v>90</v>
      </c>
    </row>
    <row r="63" spans="1:16" x14ac:dyDescent="0.2">
      <c r="A63" s="14" t="s">
        <v>91</v>
      </c>
      <c r="B63" s="1" t="s">
        <v>19</v>
      </c>
      <c r="C63" s="17">
        <v>7.0000000000000007E-2</v>
      </c>
      <c r="G63" s="15">
        <v>20</v>
      </c>
      <c r="J63" s="15">
        <v>15</v>
      </c>
      <c r="O63" s="15"/>
      <c r="P63" s="39">
        <f t="shared" si="1"/>
        <v>35</v>
      </c>
    </row>
    <row r="64" spans="1:16" x14ac:dyDescent="0.2">
      <c r="A64" s="14" t="s">
        <v>91</v>
      </c>
      <c r="B64" s="2" t="s">
        <v>20</v>
      </c>
      <c r="C64" s="19">
        <v>0.4</v>
      </c>
      <c r="G64" s="15">
        <v>1</v>
      </c>
      <c r="J64" s="15">
        <v>1</v>
      </c>
      <c r="O64" s="15"/>
      <c r="P64" s="39">
        <f t="shared" si="1"/>
        <v>2</v>
      </c>
    </row>
    <row r="65" spans="1:16" x14ac:dyDescent="0.2">
      <c r="A65" s="14" t="s">
        <v>91</v>
      </c>
      <c r="B65" s="2" t="s">
        <v>210</v>
      </c>
      <c r="C65" s="17">
        <v>50</v>
      </c>
      <c r="G65" s="15">
        <v>1</v>
      </c>
      <c r="J65" s="15">
        <v>1</v>
      </c>
      <c r="O65" s="15"/>
      <c r="P65" s="39">
        <f t="shared" si="1"/>
        <v>2</v>
      </c>
    </row>
    <row r="66" spans="1:16" x14ac:dyDescent="0.2">
      <c r="A66" s="14" t="s">
        <v>92</v>
      </c>
      <c r="B66" s="31" t="s">
        <v>110</v>
      </c>
      <c r="C66" s="17">
        <v>28</v>
      </c>
      <c r="O66" s="15"/>
      <c r="P66" s="39">
        <f t="shared" si="1"/>
        <v>0</v>
      </c>
    </row>
    <row r="67" spans="1:16" x14ac:dyDescent="0.2">
      <c r="A67" s="14" t="s">
        <v>92</v>
      </c>
      <c r="B67" s="31" t="s">
        <v>194</v>
      </c>
      <c r="C67" s="17">
        <v>30</v>
      </c>
      <c r="O67" s="15"/>
      <c r="P67" s="39">
        <f t="shared" si="1"/>
        <v>0</v>
      </c>
    </row>
    <row r="68" spans="1:16" x14ac:dyDescent="0.2">
      <c r="A68" s="14" t="s">
        <v>92</v>
      </c>
      <c r="B68" s="31" t="s">
        <v>195</v>
      </c>
      <c r="C68" s="17">
        <v>35</v>
      </c>
      <c r="O68" s="15"/>
      <c r="P68" s="39">
        <f t="shared" ref="P68:P99" si="2">SUM(D68:O68)</f>
        <v>0</v>
      </c>
    </row>
    <row r="69" spans="1:16" ht="25.5" x14ac:dyDescent="0.2">
      <c r="A69" s="14" t="s">
        <v>92</v>
      </c>
      <c r="B69" s="80" t="s">
        <v>202</v>
      </c>
      <c r="C69" s="17">
        <v>35.35</v>
      </c>
      <c r="O69" s="15"/>
      <c r="P69" s="39">
        <f t="shared" si="2"/>
        <v>0</v>
      </c>
    </row>
    <row r="70" spans="1:16" x14ac:dyDescent="0.2">
      <c r="A70" s="14" t="s">
        <v>92</v>
      </c>
      <c r="B70" s="12" t="s">
        <v>200</v>
      </c>
      <c r="C70" s="17">
        <v>115</v>
      </c>
      <c r="O70" s="15"/>
      <c r="P70" s="39">
        <f t="shared" si="2"/>
        <v>0</v>
      </c>
    </row>
    <row r="71" spans="1:16" x14ac:dyDescent="0.2">
      <c r="A71" s="14" t="s">
        <v>92</v>
      </c>
      <c r="B71" s="12" t="s">
        <v>196</v>
      </c>
      <c r="C71" s="17">
        <v>94.03</v>
      </c>
      <c r="O71" s="15"/>
      <c r="P71" s="39">
        <f t="shared" si="2"/>
        <v>0</v>
      </c>
    </row>
    <row r="72" spans="1:16" x14ac:dyDescent="0.2">
      <c r="A72" s="14" t="s">
        <v>92</v>
      </c>
      <c r="B72" s="12" t="s">
        <v>109</v>
      </c>
      <c r="C72" s="17">
        <v>142.94999999999999</v>
      </c>
      <c r="O72" s="15"/>
      <c r="P72" s="39">
        <f t="shared" si="2"/>
        <v>0</v>
      </c>
    </row>
    <row r="73" spans="1:16" x14ac:dyDescent="0.2">
      <c r="A73" s="14" t="s">
        <v>92</v>
      </c>
      <c r="B73" s="12" t="s">
        <v>110</v>
      </c>
      <c r="C73" s="17">
        <v>26.1</v>
      </c>
      <c r="O73" s="15"/>
      <c r="P73" s="39">
        <f t="shared" si="2"/>
        <v>0</v>
      </c>
    </row>
    <row r="74" spans="1:16" x14ac:dyDescent="0.2">
      <c r="A74" s="14" t="s">
        <v>92</v>
      </c>
      <c r="B74" s="12" t="s">
        <v>180</v>
      </c>
      <c r="C74" s="17">
        <v>1490</v>
      </c>
      <c r="O74" s="15"/>
      <c r="P74" s="39">
        <f t="shared" si="2"/>
        <v>0</v>
      </c>
    </row>
    <row r="75" spans="1:16" x14ac:dyDescent="0.2">
      <c r="A75" s="14" t="s">
        <v>92</v>
      </c>
      <c r="B75" s="12" t="s">
        <v>204</v>
      </c>
      <c r="C75" s="17">
        <v>280</v>
      </c>
      <c r="O75" s="15"/>
      <c r="P75" s="39">
        <f t="shared" si="2"/>
        <v>0</v>
      </c>
    </row>
    <row r="76" spans="1:16" ht="51" x14ac:dyDescent="0.2">
      <c r="A76" s="14" t="s">
        <v>92</v>
      </c>
      <c r="B76" s="33" t="s">
        <v>176</v>
      </c>
      <c r="C76" s="17">
        <v>580</v>
      </c>
      <c r="O76" s="15"/>
      <c r="P76" s="39">
        <f t="shared" si="2"/>
        <v>0</v>
      </c>
    </row>
    <row r="77" spans="1:16" s="14" customFormat="1" ht="51" x14ac:dyDescent="0.2">
      <c r="A77" s="14" t="s">
        <v>92</v>
      </c>
      <c r="B77" s="33" t="s">
        <v>150</v>
      </c>
      <c r="C77" s="17">
        <v>790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9">
        <f t="shared" si="2"/>
        <v>0</v>
      </c>
    </row>
    <row r="78" spans="1:16" s="14" customFormat="1" ht="51" x14ac:dyDescent="0.2">
      <c r="A78" s="14" t="s">
        <v>92</v>
      </c>
      <c r="B78" s="33" t="s">
        <v>151</v>
      </c>
      <c r="C78" s="17">
        <v>1050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9">
        <f t="shared" si="2"/>
        <v>0</v>
      </c>
    </row>
    <row r="79" spans="1:16" ht="38.25" x14ac:dyDescent="0.2">
      <c r="A79" s="14" t="s">
        <v>92</v>
      </c>
      <c r="B79" s="11" t="s">
        <v>152</v>
      </c>
      <c r="C79" s="17">
        <v>899</v>
      </c>
      <c r="O79" s="15"/>
      <c r="P79" s="39">
        <f t="shared" si="2"/>
        <v>0</v>
      </c>
    </row>
    <row r="80" spans="1:16" x14ac:dyDescent="0.2">
      <c r="A80" s="14"/>
      <c r="B80" s="1"/>
      <c r="C80" s="17"/>
      <c r="O80" s="15"/>
      <c r="P80" s="39">
        <f t="shared" si="2"/>
        <v>0</v>
      </c>
    </row>
    <row r="81" spans="1:16" s="14" customFormat="1" ht="25.5" x14ac:dyDescent="0.2">
      <c r="A81" s="14" t="s">
        <v>92</v>
      </c>
      <c r="B81" s="33" t="s">
        <v>148</v>
      </c>
      <c r="C81" s="17">
        <v>430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9">
        <f t="shared" si="2"/>
        <v>0</v>
      </c>
    </row>
    <row r="82" spans="1:16" s="14" customFormat="1" ht="25.5" x14ac:dyDescent="0.2">
      <c r="A82" s="14" t="s">
        <v>92</v>
      </c>
      <c r="B82" s="33" t="s">
        <v>143</v>
      </c>
      <c r="C82" s="17">
        <v>420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9">
        <f t="shared" si="2"/>
        <v>0</v>
      </c>
    </row>
    <row r="83" spans="1:16" s="14" customFormat="1" ht="25.5" x14ac:dyDescent="0.2">
      <c r="A83" s="14" t="s">
        <v>92</v>
      </c>
      <c r="B83" s="33" t="s">
        <v>147</v>
      </c>
      <c r="C83" s="17">
        <v>410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9">
        <f t="shared" si="2"/>
        <v>0</v>
      </c>
    </row>
    <row r="84" spans="1:16" s="14" customFormat="1" ht="25.5" x14ac:dyDescent="0.2">
      <c r="A84" s="14" t="s">
        <v>92</v>
      </c>
      <c r="B84" s="33" t="s">
        <v>178</v>
      </c>
      <c r="C84" s="17">
        <v>45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9">
        <f t="shared" si="2"/>
        <v>0</v>
      </c>
    </row>
    <row r="85" spans="1:16" x14ac:dyDescent="0.2">
      <c r="A85" s="14" t="s">
        <v>92</v>
      </c>
      <c r="B85" s="1" t="s">
        <v>158</v>
      </c>
      <c r="C85" s="17">
        <v>8</v>
      </c>
      <c r="O85" s="15"/>
      <c r="P85" s="39">
        <f t="shared" si="2"/>
        <v>0</v>
      </c>
    </row>
    <row r="86" spans="1:16" x14ac:dyDescent="0.2">
      <c r="A86" s="14" t="s">
        <v>92</v>
      </c>
      <c r="B86" s="1" t="s">
        <v>203</v>
      </c>
      <c r="C86" s="17">
        <v>16</v>
      </c>
      <c r="O86" s="15"/>
      <c r="P86" s="39">
        <f t="shared" si="2"/>
        <v>0</v>
      </c>
    </row>
    <row r="87" spans="1:16" x14ac:dyDescent="0.2">
      <c r="A87" s="14" t="s">
        <v>92</v>
      </c>
      <c r="B87" s="1" t="s">
        <v>94</v>
      </c>
      <c r="C87" s="17">
        <v>17.989999999999998</v>
      </c>
      <c r="O87" s="15"/>
      <c r="P87" s="39">
        <f t="shared" si="2"/>
        <v>0</v>
      </c>
    </row>
    <row r="88" spans="1:16" x14ac:dyDescent="0.2">
      <c r="A88" s="14" t="s">
        <v>92</v>
      </c>
      <c r="B88" s="1" t="s">
        <v>138</v>
      </c>
      <c r="C88" s="17">
        <v>21</v>
      </c>
      <c r="O88" s="15"/>
      <c r="P88" s="39">
        <f t="shared" si="2"/>
        <v>0</v>
      </c>
    </row>
    <row r="89" spans="1:16" x14ac:dyDescent="0.2">
      <c r="A89" s="14" t="s">
        <v>92</v>
      </c>
      <c r="B89" s="1" t="s">
        <v>145</v>
      </c>
      <c r="C89" s="17">
        <v>34</v>
      </c>
      <c r="O89" s="15"/>
      <c r="P89" s="39">
        <f t="shared" si="2"/>
        <v>0</v>
      </c>
    </row>
    <row r="90" spans="1:16" x14ac:dyDescent="0.2">
      <c r="A90" s="14" t="s">
        <v>92</v>
      </c>
      <c r="B90" s="1" t="s">
        <v>181</v>
      </c>
      <c r="C90" s="17">
        <v>35</v>
      </c>
      <c r="O90" s="15"/>
      <c r="P90" s="39">
        <f t="shared" si="2"/>
        <v>0</v>
      </c>
    </row>
    <row r="91" spans="1:16" x14ac:dyDescent="0.2">
      <c r="A91" s="14" t="s">
        <v>92</v>
      </c>
      <c r="B91" s="27" t="s">
        <v>21</v>
      </c>
      <c r="C91" s="17">
        <v>140</v>
      </c>
      <c r="O91" s="15"/>
      <c r="P91" s="39">
        <f t="shared" si="2"/>
        <v>0</v>
      </c>
    </row>
    <row r="92" spans="1:16" x14ac:dyDescent="0.2">
      <c r="A92" s="14" t="s">
        <v>92</v>
      </c>
      <c r="B92" s="1" t="s">
        <v>141</v>
      </c>
      <c r="C92" s="17">
        <v>150</v>
      </c>
      <c r="O92" s="15"/>
      <c r="P92" s="39">
        <f t="shared" si="2"/>
        <v>0</v>
      </c>
    </row>
    <row r="93" spans="1:16" x14ac:dyDescent="0.2">
      <c r="A93" s="14" t="s">
        <v>92</v>
      </c>
      <c r="B93" s="1" t="s">
        <v>177</v>
      </c>
      <c r="C93" s="17">
        <v>125</v>
      </c>
      <c r="O93" s="15"/>
      <c r="P93" s="39">
        <f t="shared" si="2"/>
        <v>0</v>
      </c>
    </row>
    <row r="94" spans="1:16" x14ac:dyDescent="0.2">
      <c r="A94" s="14" t="s">
        <v>92</v>
      </c>
      <c r="B94" s="1" t="s">
        <v>121</v>
      </c>
      <c r="C94" s="17">
        <v>4</v>
      </c>
      <c r="O94" s="15"/>
      <c r="P94" s="39">
        <f t="shared" si="2"/>
        <v>0</v>
      </c>
    </row>
    <row r="95" spans="1:16" x14ac:dyDescent="0.2">
      <c r="A95" s="14" t="s">
        <v>92</v>
      </c>
      <c r="B95" s="1" t="s">
        <v>22</v>
      </c>
      <c r="C95" s="17">
        <v>6</v>
      </c>
      <c r="H95" s="15">
        <v>1</v>
      </c>
      <c r="K95" s="15">
        <v>1</v>
      </c>
      <c r="O95" s="15"/>
      <c r="P95" s="39">
        <f t="shared" si="2"/>
        <v>2</v>
      </c>
    </row>
    <row r="96" spans="1:16" x14ac:dyDescent="0.2">
      <c r="A96" s="14" t="s">
        <v>92</v>
      </c>
      <c r="B96" s="1" t="s">
        <v>129</v>
      </c>
      <c r="C96" s="17">
        <v>6.1</v>
      </c>
      <c r="O96" s="15"/>
      <c r="P96" s="39">
        <f t="shared" si="2"/>
        <v>0</v>
      </c>
    </row>
    <row r="97" spans="1:16" x14ac:dyDescent="0.2">
      <c r="A97" s="14" t="s">
        <v>92</v>
      </c>
      <c r="B97" s="2" t="s">
        <v>23</v>
      </c>
      <c r="C97" s="17">
        <v>4.9800000000000004</v>
      </c>
      <c r="H97" s="15">
        <v>3</v>
      </c>
      <c r="K97" s="15">
        <v>2</v>
      </c>
      <c r="O97" s="15"/>
      <c r="P97" s="39">
        <f t="shared" si="2"/>
        <v>5</v>
      </c>
    </row>
    <row r="98" spans="1:16" x14ac:dyDescent="0.2">
      <c r="A98" s="14" t="s">
        <v>92</v>
      </c>
      <c r="B98" s="2" t="s">
        <v>35</v>
      </c>
      <c r="C98" s="17">
        <v>5.8</v>
      </c>
      <c r="O98" s="15"/>
      <c r="P98" s="39">
        <f t="shared" si="2"/>
        <v>0</v>
      </c>
    </row>
    <row r="99" spans="1:16" x14ac:dyDescent="0.2">
      <c r="A99" s="14" t="s">
        <v>92</v>
      </c>
      <c r="B99" s="2" t="s">
        <v>36</v>
      </c>
      <c r="C99" s="17">
        <v>6.9</v>
      </c>
      <c r="O99" s="15"/>
      <c r="P99" s="39">
        <f t="shared" si="2"/>
        <v>0</v>
      </c>
    </row>
    <row r="100" spans="1:16" x14ac:dyDescent="0.2">
      <c r="A100" s="14" t="s">
        <v>92</v>
      </c>
      <c r="B100" s="1" t="s">
        <v>118</v>
      </c>
      <c r="C100" s="17">
        <v>13</v>
      </c>
      <c r="O100" s="15"/>
      <c r="P100" s="39">
        <f t="shared" ref="P100:P131" si="3">SUM(D100:O100)</f>
        <v>0</v>
      </c>
    </row>
    <row r="101" spans="1:16" x14ac:dyDescent="0.2">
      <c r="A101" s="14" t="s">
        <v>92</v>
      </c>
      <c r="B101" s="1" t="s">
        <v>117</v>
      </c>
      <c r="C101" s="17">
        <v>13.8</v>
      </c>
      <c r="O101" s="15"/>
      <c r="P101" s="39">
        <f t="shared" si="3"/>
        <v>0</v>
      </c>
    </row>
    <row r="102" spans="1:16" x14ac:dyDescent="0.2">
      <c r="A102" s="14" t="s">
        <v>92</v>
      </c>
      <c r="B102" s="1" t="s">
        <v>24</v>
      </c>
      <c r="C102" s="17">
        <v>19</v>
      </c>
      <c r="K102" s="15">
        <v>1</v>
      </c>
      <c r="O102" s="15"/>
      <c r="P102" s="39">
        <f t="shared" si="3"/>
        <v>1</v>
      </c>
    </row>
    <row r="103" spans="1:16" x14ac:dyDescent="0.2">
      <c r="A103" s="14" t="s">
        <v>92</v>
      </c>
      <c r="B103" s="1" t="s">
        <v>37</v>
      </c>
      <c r="C103" s="17">
        <v>22</v>
      </c>
      <c r="O103" s="15"/>
      <c r="P103" s="39">
        <f t="shared" si="3"/>
        <v>0</v>
      </c>
    </row>
    <row r="104" spans="1:16" x14ac:dyDescent="0.2">
      <c r="A104" s="14" t="s">
        <v>92</v>
      </c>
      <c r="B104" s="1" t="s">
        <v>34</v>
      </c>
      <c r="C104" s="17">
        <v>25</v>
      </c>
      <c r="O104" s="15"/>
      <c r="P104" s="39">
        <f t="shared" si="3"/>
        <v>0</v>
      </c>
    </row>
    <row r="105" spans="1:16" x14ac:dyDescent="0.2">
      <c r="A105" s="14" t="s">
        <v>92</v>
      </c>
      <c r="B105" s="1" t="s">
        <v>38</v>
      </c>
      <c r="C105" s="17">
        <v>28</v>
      </c>
      <c r="O105" s="15"/>
      <c r="P105" s="39">
        <f t="shared" si="3"/>
        <v>0</v>
      </c>
    </row>
    <row r="106" spans="1:16" x14ac:dyDescent="0.2">
      <c r="A106" s="14" t="s">
        <v>92</v>
      </c>
      <c r="B106" s="1" t="s">
        <v>149</v>
      </c>
      <c r="C106" s="17">
        <v>39</v>
      </c>
      <c r="O106" s="15"/>
      <c r="P106" s="39">
        <f t="shared" si="3"/>
        <v>0</v>
      </c>
    </row>
    <row r="107" spans="1:16" x14ac:dyDescent="0.2">
      <c r="A107" s="14" t="s">
        <v>92</v>
      </c>
      <c r="B107" s="27" t="s">
        <v>140</v>
      </c>
      <c r="C107" s="17">
        <v>48</v>
      </c>
      <c r="O107" s="15"/>
      <c r="P107" s="39">
        <f t="shared" si="3"/>
        <v>0</v>
      </c>
    </row>
    <row r="108" spans="1:16" x14ac:dyDescent="0.2">
      <c r="A108" s="14" t="s">
        <v>92</v>
      </c>
      <c r="B108" s="27" t="s">
        <v>153</v>
      </c>
      <c r="C108" s="17">
        <v>97</v>
      </c>
      <c r="O108" s="15"/>
      <c r="P108" s="39">
        <f t="shared" si="3"/>
        <v>0</v>
      </c>
    </row>
    <row r="109" spans="1:16" x14ac:dyDescent="0.2">
      <c r="A109" s="14" t="s">
        <v>92</v>
      </c>
      <c r="B109" s="27" t="s">
        <v>122</v>
      </c>
      <c r="C109" s="17">
        <v>28</v>
      </c>
      <c r="O109" s="15"/>
      <c r="P109" s="39">
        <f t="shared" si="3"/>
        <v>0</v>
      </c>
    </row>
    <row r="110" spans="1:16" x14ac:dyDescent="0.2">
      <c r="A110" s="14" t="s">
        <v>92</v>
      </c>
      <c r="B110" s="1" t="s">
        <v>25</v>
      </c>
      <c r="C110" s="17">
        <v>70</v>
      </c>
      <c r="O110" s="15"/>
      <c r="P110" s="39">
        <f t="shared" si="3"/>
        <v>0</v>
      </c>
    </row>
    <row r="111" spans="1:16" x14ac:dyDescent="0.2">
      <c r="A111" s="14" t="s">
        <v>92</v>
      </c>
      <c r="B111" s="1" t="s">
        <v>26</v>
      </c>
      <c r="C111" s="17">
        <v>65</v>
      </c>
      <c r="H111" s="15">
        <v>3</v>
      </c>
      <c r="K111" s="15">
        <v>2</v>
      </c>
      <c r="O111" s="15"/>
      <c r="P111" s="39">
        <f t="shared" si="3"/>
        <v>5</v>
      </c>
    </row>
    <row r="112" spans="1:16" x14ac:dyDescent="0.2">
      <c r="A112" s="14" t="s">
        <v>92</v>
      </c>
      <c r="B112" s="27" t="s">
        <v>154</v>
      </c>
      <c r="C112" s="17">
        <v>54</v>
      </c>
      <c r="O112" s="15"/>
      <c r="P112" s="39">
        <f t="shared" si="3"/>
        <v>0</v>
      </c>
    </row>
    <row r="113" spans="1:16" x14ac:dyDescent="0.2">
      <c r="A113" s="14" t="s">
        <v>92</v>
      </c>
      <c r="B113" s="27" t="s">
        <v>139</v>
      </c>
      <c r="C113" s="17">
        <v>19</v>
      </c>
      <c r="O113" s="15"/>
      <c r="P113" s="39">
        <f t="shared" si="3"/>
        <v>0</v>
      </c>
    </row>
    <row r="114" spans="1:16" x14ac:dyDescent="0.2">
      <c r="A114" s="14" t="s">
        <v>92</v>
      </c>
      <c r="B114" s="27" t="s">
        <v>127</v>
      </c>
      <c r="C114" s="17">
        <v>30.3</v>
      </c>
      <c r="O114" s="15"/>
      <c r="P114" s="39">
        <f t="shared" si="3"/>
        <v>0</v>
      </c>
    </row>
    <row r="115" spans="1:16" x14ac:dyDescent="0.2">
      <c r="A115" s="14" t="s">
        <v>92</v>
      </c>
      <c r="B115" s="27" t="s">
        <v>123</v>
      </c>
      <c r="C115" s="17">
        <v>13.2</v>
      </c>
      <c r="O115" s="15"/>
      <c r="P115" s="39">
        <f t="shared" si="3"/>
        <v>0</v>
      </c>
    </row>
    <row r="116" spans="1:16" x14ac:dyDescent="0.2">
      <c r="A116" s="14" t="s">
        <v>92</v>
      </c>
      <c r="B116" s="27" t="s">
        <v>134</v>
      </c>
      <c r="C116" s="17">
        <v>22</v>
      </c>
      <c r="O116" s="15"/>
      <c r="P116" s="39">
        <f t="shared" si="3"/>
        <v>0</v>
      </c>
    </row>
    <row r="117" spans="1:16" x14ac:dyDescent="0.2">
      <c r="A117" s="14" t="s">
        <v>92</v>
      </c>
      <c r="B117" s="27" t="s">
        <v>124</v>
      </c>
      <c r="C117" s="17">
        <v>13</v>
      </c>
      <c r="O117" s="15"/>
      <c r="P117" s="39">
        <f t="shared" si="3"/>
        <v>0</v>
      </c>
    </row>
    <row r="118" spans="1:16" x14ac:dyDescent="0.2">
      <c r="A118" s="14" t="s">
        <v>92</v>
      </c>
      <c r="B118" s="27" t="s">
        <v>130</v>
      </c>
      <c r="C118" s="17">
        <v>16</v>
      </c>
      <c r="O118" s="15"/>
      <c r="P118" s="39">
        <f t="shared" si="3"/>
        <v>0</v>
      </c>
    </row>
    <row r="119" spans="1:16" x14ac:dyDescent="0.2">
      <c r="A119" s="14" t="s">
        <v>92</v>
      </c>
      <c r="B119" s="27" t="s">
        <v>175</v>
      </c>
      <c r="C119" s="17">
        <v>13.2</v>
      </c>
      <c r="O119" s="15"/>
      <c r="P119" s="39">
        <f t="shared" si="3"/>
        <v>0</v>
      </c>
    </row>
    <row r="120" spans="1:16" x14ac:dyDescent="0.2">
      <c r="A120" s="14" t="s">
        <v>92</v>
      </c>
      <c r="B120" s="27" t="s">
        <v>179</v>
      </c>
      <c r="C120" s="17">
        <v>296</v>
      </c>
      <c r="O120" s="15"/>
      <c r="P120" s="39">
        <f t="shared" si="3"/>
        <v>0</v>
      </c>
    </row>
    <row r="121" spans="1:16" x14ac:dyDescent="0.2">
      <c r="A121" s="14" t="s">
        <v>92</v>
      </c>
      <c r="B121" s="1" t="s">
        <v>131</v>
      </c>
      <c r="C121" s="17">
        <v>5.2</v>
      </c>
      <c r="O121" s="15"/>
      <c r="P121" s="39">
        <f t="shared" si="3"/>
        <v>0</v>
      </c>
    </row>
    <row r="122" spans="1:16" x14ac:dyDescent="0.2">
      <c r="A122" s="14" t="s">
        <v>92</v>
      </c>
      <c r="B122" s="1" t="s">
        <v>125</v>
      </c>
      <c r="C122" s="17">
        <v>95</v>
      </c>
      <c r="O122" s="15"/>
      <c r="P122" s="39">
        <f t="shared" si="3"/>
        <v>0</v>
      </c>
    </row>
    <row r="123" spans="1:16" x14ac:dyDescent="0.2">
      <c r="A123" s="14" t="s">
        <v>92</v>
      </c>
      <c r="B123" s="1" t="s">
        <v>128</v>
      </c>
      <c r="C123" s="17">
        <v>70</v>
      </c>
      <c r="O123" s="15"/>
      <c r="P123" s="39">
        <f t="shared" si="3"/>
        <v>0</v>
      </c>
    </row>
    <row r="124" spans="1:16" x14ac:dyDescent="0.2">
      <c r="A124" s="14" t="s">
        <v>92</v>
      </c>
      <c r="B124" s="1" t="s">
        <v>133</v>
      </c>
      <c r="C124" s="17">
        <v>3</v>
      </c>
      <c r="O124" s="15"/>
      <c r="P124" s="39">
        <f t="shared" si="3"/>
        <v>0</v>
      </c>
    </row>
    <row r="125" spans="1:16" s="14" customFormat="1" ht="25.5" x14ac:dyDescent="0.2">
      <c r="A125" s="14" t="s">
        <v>92</v>
      </c>
      <c r="B125" s="34" t="s">
        <v>142</v>
      </c>
      <c r="C125" s="17">
        <v>60.51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9">
        <f t="shared" si="3"/>
        <v>0</v>
      </c>
    </row>
    <row r="126" spans="1:16" s="14" customFormat="1" ht="25.5" x14ac:dyDescent="0.2">
      <c r="A126" s="14" t="s">
        <v>92</v>
      </c>
      <c r="B126" s="34" t="s">
        <v>144</v>
      </c>
      <c r="C126" s="17">
        <v>19.45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9">
        <f t="shared" si="3"/>
        <v>0</v>
      </c>
    </row>
    <row r="127" spans="1:16" x14ac:dyDescent="0.2">
      <c r="A127" s="14" t="s">
        <v>92</v>
      </c>
      <c r="B127" s="27" t="s">
        <v>132</v>
      </c>
      <c r="C127" s="17">
        <v>43.9</v>
      </c>
      <c r="O127" s="15"/>
      <c r="P127" s="39">
        <f t="shared" si="3"/>
        <v>0</v>
      </c>
    </row>
    <row r="128" spans="1:16" x14ac:dyDescent="0.2">
      <c r="A128" s="14" t="s">
        <v>92</v>
      </c>
      <c r="B128" s="1" t="s">
        <v>97</v>
      </c>
      <c r="C128" s="17">
        <v>13.59</v>
      </c>
      <c r="O128" s="15"/>
      <c r="P128" s="39">
        <f t="shared" si="3"/>
        <v>0</v>
      </c>
    </row>
    <row r="129" spans="1:16" ht="15" x14ac:dyDescent="0.25">
      <c r="A129" s="14" t="s">
        <v>92</v>
      </c>
      <c r="B129" s="79" t="s">
        <v>191</v>
      </c>
      <c r="C129" s="17">
        <v>140</v>
      </c>
      <c r="O129" s="15"/>
      <c r="P129" s="39">
        <f t="shared" si="3"/>
        <v>0</v>
      </c>
    </row>
    <row r="130" spans="1:16" x14ac:dyDescent="0.2">
      <c r="A130" s="14" t="s">
        <v>92</v>
      </c>
      <c r="B130" s="2" t="s">
        <v>27</v>
      </c>
      <c r="C130" s="17">
        <v>50</v>
      </c>
      <c r="H130" s="15">
        <v>1</v>
      </c>
      <c r="K130" s="15">
        <v>1</v>
      </c>
      <c r="O130" s="15"/>
      <c r="P130" s="39">
        <f t="shared" si="3"/>
        <v>2</v>
      </c>
    </row>
    <row r="131" spans="1:16" x14ac:dyDescent="0.2">
      <c r="A131" s="14" t="s">
        <v>92</v>
      </c>
      <c r="B131" s="2" t="s">
        <v>209</v>
      </c>
      <c r="C131" s="17">
        <v>100</v>
      </c>
      <c r="H131" s="15">
        <v>1</v>
      </c>
      <c r="K131" s="15">
        <v>1</v>
      </c>
      <c r="O131" s="15"/>
      <c r="P131" s="39">
        <f t="shared" si="3"/>
        <v>2</v>
      </c>
    </row>
    <row r="132" spans="1:16" x14ac:dyDescent="0.2">
      <c r="A132" s="14" t="s">
        <v>92</v>
      </c>
      <c r="B132" s="2" t="s">
        <v>126</v>
      </c>
      <c r="C132" s="17">
        <v>200</v>
      </c>
      <c r="O132" s="15"/>
      <c r="P132" s="39">
        <f t="shared" ref="P132:P163" si="4">SUM(D132:O132)</f>
        <v>0</v>
      </c>
    </row>
    <row r="133" spans="1:16" x14ac:dyDescent="0.2">
      <c r="A133" s="14" t="s">
        <v>92</v>
      </c>
      <c r="B133" s="2" t="s">
        <v>201</v>
      </c>
      <c r="C133" s="17">
        <v>250</v>
      </c>
      <c r="O133" s="15"/>
      <c r="P133" s="39">
        <f t="shared" si="4"/>
        <v>0</v>
      </c>
    </row>
    <row r="134" spans="1:16" x14ac:dyDescent="0.2">
      <c r="A134" s="14" t="s">
        <v>92</v>
      </c>
      <c r="B134" s="2" t="s">
        <v>146</v>
      </c>
      <c r="C134" s="17">
        <v>350</v>
      </c>
      <c r="O134" s="15"/>
      <c r="P134" s="39">
        <f t="shared" si="4"/>
        <v>0</v>
      </c>
    </row>
    <row r="135" spans="1:16" x14ac:dyDescent="0.2">
      <c r="A135" s="14"/>
      <c r="C135" s="17"/>
      <c r="O135" s="15"/>
      <c r="P135" s="39">
        <f t="shared" si="4"/>
        <v>0</v>
      </c>
    </row>
    <row r="136" spans="1:16" x14ac:dyDescent="0.2">
      <c r="A136" s="14" t="s">
        <v>67</v>
      </c>
      <c r="B136" s="27" t="s">
        <v>68</v>
      </c>
      <c r="C136" s="19">
        <v>1.4</v>
      </c>
      <c r="O136" s="15"/>
      <c r="P136" s="39">
        <f t="shared" si="4"/>
        <v>0</v>
      </c>
    </row>
    <row r="137" spans="1:16" x14ac:dyDescent="0.2">
      <c r="A137" s="14" t="s">
        <v>67</v>
      </c>
      <c r="B137" s="27" t="s">
        <v>48</v>
      </c>
      <c r="C137" s="19">
        <v>1.34</v>
      </c>
      <c r="O137" s="15"/>
      <c r="P137" s="39">
        <f t="shared" si="4"/>
        <v>0</v>
      </c>
    </row>
    <row r="138" spans="1:16" x14ac:dyDescent="0.2">
      <c r="A138" s="14" t="s">
        <v>67</v>
      </c>
      <c r="B138" s="1" t="s">
        <v>49</v>
      </c>
      <c r="C138" s="17">
        <v>2.5</v>
      </c>
      <c r="O138" s="15"/>
      <c r="P138" s="39">
        <f t="shared" si="4"/>
        <v>0</v>
      </c>
    </row>
    <row r="139" spans="1:16" x14ac:dyDescent="0.2">
      <c r="A139" s="14" t="s">
        <v>67</v>
      </c>
      <c r="B139" s="1" t="s">
        <v>50</v>
      </c>
      <c r="C139" s="19">
        <v>12</v>
      </c>
      <c r="O139" s="15"/>
      <c r="P139" s="39">
        <f t="shared" si="4"/>
        <v>0</v>
      </c>
    </row>
    <row r="140" spans="1:16" ht="38.25" x14ac:dyDescent="0.2">
      <c r="A140" s="14" t="s">
        <v>67</v>
      </c>
      <c r="B140" s="11" t="s">
        <v>199</v>
      </c>
      <c r="C140" s="17">
        <v>16</v>
      </c>
      <c r="O140" s="15"/>
      <c r="P140" s="39">
        <f t="shared" si="4"/>
        <v>0</v>
      </c>
    </row>
    <row r="141" spans="1:16" x14ac:dyDescent="0.2">
      <c r="A141" s="14"/>
      <c r="B141" s="1"/>
      <c r="C141" s="19"/>
      <c r="O141" s="15"/>
      <c r="P141" s="39">
        <f t="shared" si="4"/>
        <v>0</v>
      </c>
    </row>
    <row r="142" spans="1:16" x14ac:dyDescent="0.2">
      <c r="A142" s="14" t="s">
        <v>65</v>
      </c>
      <c r="B142" s="1" t="s">
        <v>69</v>
      </c>
      <c r="C142" s="18">
        <v>1.1000000000000001</v>
      </c>
      <c r="O142" s="15"/>
      <c r="P142" s="39">
        <f t="shared" si="4"/>
        <v>0</v>
      </c>
    </row>
    <row r="143" spans="1:16" x14ac:dyDescent="0.2">
      <c r="A143" s="14" t="s">
        <v>65</v>
      </c>
      <c r="B143" s="1" t="s">
        <v>167</v>
      </c>
      <c r="C143" s="18">
        <v>2.7</v>
      </c>
      <c r="O143" s="15"/>
      <c r="P143" s="39">
        <f t="shared" si="4"/>
        <v>0</v>
      </c>
    </row>
    <row r="144" spans="1:16" x14ac:dyDescent="0.2">
      <c r="A144" s="14" t="s">
        <v>65</v>
      </c>
      <c r="B144" s="1" t="s">
        <v>51</v>
      </c>
      <c r="C144" s="17">
        <v>0.6</v>
      </c>
      <c r="O144" s="15"/>
      <c r="P144" s="39">
        <f t="shared" si="4"/>
        <v>0</v>
      </c>
    </row>
    <row r="145" spans="1:16" x14ac:dyDescent="0.2">
      <c r="A145" s="14" t="s">
        <v>65</v>
      </c>
      <c r="B145" s="1" t="s">
        <v>168</v>
      </c>
      <c r="C145" s="17">
        <v>0.7</v>
      </c>
      <c r="O145" s="15"/>
      <c r="P145" s="39">
        <f t="shared" si="4"/>
        <v>0</v>
      </c>
    </row>
    <row r="146" spans="1:16" x14ac:dyDescent="0.2">
      <c r="A146" s="14" t="s">
        <v>65</v>
      </c>
      <c r="B146" s="1" t="s">
        <v>52</v>
      </c>
      <c r="C146" s="17">
        <v>0.6</v>
      </c>
      <c r="O146" s="15"/>
      <c r="P146" s="39">
        <f t="shared" si="4"/>
        <v>0</v>
      </c>
    </row>
    <row r="147" spans="1:16" x14ac:dyDescent="0.2">
      <c r="A147" s="14" t="s">
        <v>65</v>
      </c>
      <c r="B147" s="1" t="s">
        <v>53</v>
      </c>
      <c r="C147" s="17">
        <v>1.24</v>
      </c>
      <c r="O147" s="15"/>
      <c r="P147" s="39">
        <f t="shared" si="4"/>
        <v>0</v>
      </c>
    </row>
    <row r="148" spans="1:16" x14ac:dyDescent="0.2">
      <c r="A148" s="14" t="s">
        <v>65</v>
      </c>
      <c r="B148" s="1" t="s">
        <v>70</v>
      </c>
      <c r="C148" s="18">
        <v>0.8</v>
      </c>
      <c r="O148" s="15"/>
      <c r="P148" s="39">
        <f t="shared" si="4"/>
        <v>0</v>
      </c>
    </row>
    <row r="149" spans="1:16" x14ac:dyDescent="0.2">
      <c r="A149" s="14" t="s">
        <v>65</v>
      </c>
      <c r="B149" s="1" t="s">
        <v>54</v>
      </c>
      <c r="C149" s="17">
        <v>4</v>
      </c>
      <c r="O149" s="15"/>
      <c r="P149" s="39">
        <f t="shared" si="4"/>
        <v>0</v>
      </c>
    </row>
    <row r="150" spans="1:16" x14ac:dyDescent="0.2">
      <c r="A150" s="14" t="s">
        <v>65</v>
      </c>
      <c r="B150" s="1" t="s">
        <v>113</v>
      </c>
      <c r="C150" s="17">
        <v>14</v>
      </c>
      <c r="O150" s="15"/>
      <c r="P150" s="39">
        <f t="shared" si="4"/>
        <v>0</v>
      </c>
    </row>
    <row r="151" spans="1:16" x14ac:dyDescent="0.2">
      <c r="A151" s="14" t="s">
        <v>65</v>
      </c>
      <c r="B151" s="1" t="s">
        <v>114</v>
      </c>
      <c r="C151" s="17">
        <v>14</v>
      </c>
      <c r="O151" s="15"/>
      <c r="P151" s="39">
        <f t="shared" si="4"/>
        <v>0</v>
      </c>
    </row>
    <row r="152" spans="1:16" x14ac:dyDescent="0.2">
      <c r="A152" s="14" t="s">
        <v>65</v>
      </c>
      <c r="B152" s="1" t="s">
        <v>55</v>
      </c>
      <c r="C152" s="17">
        <v>14</v>
      </c>
      <c r="O152" s="15"/>
      <c r="P152" s="39">
        <f t="shared" si="4"/>
        <v>0</v>
      </c>
    </row>
    <row r="153" spans="1:16" x14ac:dyDescent="0.2">
      <c r="A153" s="14" t="s">
        <v>65</v>
      </c>
      <c r="B153" s="1" t="s">
        <v>115</v>
      </c>
      <c r="C153" s="17">
        <v>14</v>
      </c>
      <c r="O153" s="15"/>
      <c r="P153" s="39">
        <f t="shared" si="4"/>
        <v>0</v>
      </c>
    </row>
    <row r="154" spans="1:16" x14ac:dyDescent="0.2">
      <c r="A154" s="14" t="s">
        <v>65</v>
      </c>
      <c r="B154" s="1" t="s">
        <v>169</v>
      </c>
      <c r="C154" s="17">
        <v>50</v>
      </c>
      <c r="O154" s="15"/>
      <c r="P154" s="39">
        <f t="shared" si="4"/>
        <v>0</v>
      </c>
    </row>
    <row r="155" spans="1:16" x14ac:dyDescent="0.2">
      <c r="A155" s="14"/>
      <c r="O155" s="15"/>
      <c r="P155" s="39">
        <f t="shared" si="4"/>
        <v>0</v>
      </c>
    </row>
    <row r="156" spans="1:16" x14ac:dyDescent="0.2">
      <c r="A156" s="14" t="s">
        <v>66</v>
      </c>
      <c r="B156" s="1" t="s">
        <v>56</v>
      </c>
      <c r="C156" s="17">
        <v>160</v>
      </c>
      <c r="O156" s="15"/>
      <c r="P156" s="39">
        <f t="shared" si="4"/>
        <v>0</v>
      </c>
    </row>
    <row r="157" spans="1:16" x14ac:dyDescent="0.2">
      <c r="A157" s="14" t="s">
        <v>66</v>
      </c>
      <c r="B157" s="1" t="s">
        <v>57</v>
      </c>
      <c r="C157" s="17">
        <v>80</v>
      </c>
      <c r="O157" s="15"/>
      <c r="P157" s="39">
        <f t="shared" si="4"/>
        <v>0</v>
      </c>
    </row>
    <row r="158" spans="1:16" x14ac:dyDescent="0.2">
      <c r="A158" s="14" t="s">
        <v>66</v>
      </c>
      <c r="B158" s="1" t="s">
        <v>58</v>
      </c>
      <c r="C158" s="17">
        <v>30</v>
      </c>
      <c r="O158" s="15"/>
      <c r="P158" s="39">
        <f t="shared" si="4"/>
        <v>0</v>
      </c>
    </row>
    <row r="159" spans="1:16" x14ac:dyDescent="0.2">
      <c r="A159" s="14" t="s">
        <v>66</v>
      </c>
      <c r="B159" s="1" t="s">
        <v>59</v>
      </c>
      <c r="C159" s="17">
        <v>334</v>
      </c>
      <c r="O159" s="15"/>
      <c r="P159" s="39">
        <f t="shared" si="4"/>
        <v>0</v>
      </c>
    </row>
    <row r="160" spans="1:16" x14ac:dyDescent="0.2">
      <c r="A160" s="14" t="s">
        <v>66</v>
      </c>
      <c r="B160" s="1" t="s">
        <v>60</v>
      </c>
      <c r="C160" s="17">
        <v>445</v>
      </c>
      <c r="O160" s="15"/>
      <c r="P160" s="39">
        <f t="shared" si="4"/>
        <v>0</v>
      </c>
    </row>
    <row r="161" spans="1:16" x14ac:dyDescent="0.2">
      <c r="A161" s="14" t="s">
        <v>64</v>
      </c>
      <c r="B161" s="1" t="s">
        <v>61</v>
      </c>
      <c r="C161" s="18">
        <v>0.45</v>
      </c>
      <c r="O161" s="15"/>
      <c r="P161" s="39">
        <f t="shared" si="4"/>
        <v>0</v>
      </c>
    </row>
    <row r="162" spans="1:16" x14ac:dyDescent="0.2">
      <c r="A162" s="14"/>
      <c r="B162" s="1"/>
      <c r="C162" s="18"/>
      <c r="O162" s="15"/>
      <c r="P162" s="39">
        <f t="shared" si="4"/>
        <v>0</v>
      </c>
    </row>
    <row r="163" spans="1:16" x14ac:dyDescent="0.2">
      <c r="A163" s="14" t="s">
        <v>91</v>
      </c>
      <c r="B163" s="2" t="s">
        <v>2</v>
      </c>
      <c r="C163" s="20">
        <v>3</v>
      </c>
      <c r="O163" s="15"/>
      <c r="P163" s="39">
        <f t="shared" si="4"/>
        <v>0</v>
      </c>
    </row>
    <row r="164" spans="1:16" x14ac:dyDescent="0.2">
      <c r="A164" s="14" t="s">
        <v>91</v>
      </c>
      <c r="B164" s="2" t="s">
        <v>3</v>
      </c>
      <c r="C164" s="21">
        <v>3</v>
      </c>
      <c r="O164" s="15"/>
      <c r="P164" s="39">
        <f t="shared" ref="P164:P179" si="5">SUM(D164:O164)</f>
        <v>0</v>
      </c>
    </row>
    <row r="165" spans="1:16" x14ac:dyDescent="0.2">
      <c r="A165" s="14" t="s">
        <v>91</v>
      </c>
      <c r="B165" s="2" t="s">
        <v>39</v>
      </c>
      <c r="C165" s="21">
        <v>4</v>
      </c>
      <c r="O165" s="15"/>
      <c r="P165" s="39">
        <f t="shared" si="5"/>
        <v>0</v>
      </c>
    </row>
    <row r="166" spans="1:16" x14ac:dyDescent="0.2">
      <c r="A166" s="14" t="s">
        <v>91</v>
      </c>
      <c r="B166" s="2" t="s">
        <v>41</v>
      </c>
      <c r="C166" s="21">
        <v>4</v>
      </c>
      <c r="O166" s="15"/>
      <c r="P166" s="39">
        <f t="shared" si="5"/>
        <v>0</v>
      </c>
    </row>
    <row r="167" spans="1:16" x14ac:dyDescent="0.2">
      <c r="P167" s="39">
        <f t="shared" si="5"/>
        <v>0</v>
      </c>
    </row>
    <row r="168" spans="1:16" x14ac:dyDescent="0.2">
      <c r="A168" s="14" t="s">
        <v>90</v>
      </c>
      <c r="B168" s="2" t="s">
        <v>42</v>
      </c>
      <c r="C168" s="17">
        <v>72.38</v>
      </c>
      <c r="O168" s="15"/>
      <c r="P168" s="39">
        <f t="shared" si="5"/>
        <v>0</v>
      </c>
    </row>
    <row r="169" spans="1:16" x14ac:dyDescent="0.2">
      <c r="A169" s="14" t="s">
        <v>90</v>
      </c>
      <c r="B169" s="2" t="s">
        <v>43</v>
      </c>
      <c r="C169" s="17">
        <v>354.45</v>
      </c>
      <c r="O169" s="15"/>
      <c r="P169" s="39">
        <f t="shared" si="5"/>
        <v>0</v>
      </c>
    </row>
    <row r="170" spans="1:16" x14ac:dyDescent="0.2">
      <c r="A170" s="14" t="s">
        <v>90</v>
      </c>
      <c r="B170" s="2" t="s">
        <v>44</v>
      </c>
      <c r="C170" s="17">
        <v>148.59</v>
      </c>
      <c r="O170" s="15"/>
      <c r="P170" s="39">
        <f t="shared" si="5"/>
        <v>0</v>
      </c>
    </row>
    <row r="171" spans="1:16" x14ac:dyDescent="0.2">
      <c r="A171" s="14" t="s">
        <v>90</v>
      </c>
      <c r="B171" s="2" t="s">
        <v>45</v>
      </c>
      <c r="C171" s="17">
        <v>74.86</v>
      </c>
      <c r="O171" s="15"/>
      <c r="P171" s="39">
        <f t="shared" si="5"/>
        <v>0</v>
      </c>
    </row>
    <row r="172" spans="1:16" x14ac:dyDescent="0.2">
      <c r="A172" s="14" t="s">
        <v>90</v>
      </c>
      <c r="B172" s="43" t="s">
        <v>162</v>
      </c>
      <c r="C172" s="44">
        <v>49.57</v>
      </c>
      <c r="P172" s="39">
        <f t="shared" si="5"/>
        <v>0</v>
      </c>
    </row>
    <row r="173" spans="1:16" x14ac:dyDescent="0.2">
      <c r="A173" s="14" t="s">
        <v>90</v>
      </c>
      <c r="B173" s="43" t="s">
        <v>182</v>
      </c>
      <c r="C173" s="44">
        <v>50</v>
      </c>
      <c r="P173" s="39">
        <f t="shared" si="5"/>
        <v>0</v>
      </c>
    </row>
    <row r="174" spans="1:16" x14ac:dyDescent="0.2">
      <c r="A174" s="14" t="s">
        <v>90</v>
      </c>
      <c r="B174" s="43" t="s">
        <v>163</v>
      </c>
      <c r="C174" s="44">
        <v>167.5</v>
      </c>
      <c r="P174" s="39">
        <f t="shared" si="5"/>
        <v>0</v>
      </c>
    </row>
    <row r="175" spans="1:16" x14ac:dyDescent="0.2">
      <c r="A175" s="14" t="s">
        <v>90</v>
      </c>
      <c r="B175" s="41" t="s">
        <v>164</v>
      </c>
      <c r="C175" s="42">
        <v>40.799999999999997</v>
      </c>
      <c r="P175" s="39">
        <f t="shared" si="5"/>
        <v>0</v>
      </c>
    </row>
    <row r="176" spans="1:16" x14ac:dyDescent="0.2">
      <c r="A176" s="14" t="s">
        <v>90</v>
      </c>
      <c r="B176" s="41" t="s">
        <v>183</v>
      </c>
      <c r="C176" s="42">
        <v>100</v>
      </c>
      <c r="P176" s="39">
        <f t="shared" si="5"/>
        <v>0</v>
      </c>
    </row>
    <row r="177" spans="1:16" x14ac:dyDescent="0.2">
      <c r="A177" s="14" t="s">
        <v>90</v>
      </c>
      <c r="B177" s="41" t="s">
        <v>165</v>
      </c>
      <c r="C177" s="42">
        <v>50.01</v>
      </c>
      <c r="P177" s="39">
        <f t="shared" si="5"/>
        <v>0</v>
      </c>
    </row>
    <row r="178" spans="1:16" x14ac:dyDescent="0.2">
      <c r="A178" s="14" t="s">
        <v>90</v>
      </c>
      <c r="B178" s="41" t="s">
        <v>166</v>
      </c>
      <c r="C178" s="42">
        <v>56</v>
      </c>
      <c r="P178" s="39">
        <f t="shared" si="5"/>
        <v>0</v>
      </c>
    </row>
    <row r="179" spans="1:16" x14ac:dyDescent="0.2">
      <c r="A179" s="14" t="s">
        <v>90</v>
      </c>
      <c r="B179" s="41" t="s">
        <v>184</v>
      </c>
      <c r="C179" s="42">
        <v>50</v>
      </c>
      <c r="P179" s="39">
        <f t="shared" si="5"/>
        <v>0</v>
      </c>
    </row>
  </sheetData>
  <phoneticPr fontId="13" type="noConversion"/>
  <hyperlinks>
    <hyperlink ref="B97" r:id="rId1"/>
    <hyperlink ref="B4" r:id="rId2"/>
    <hyperlink ref="B69" r:id="rId3" display="Rozvodinca KLV-U-3/42-F"/>
    <hyperlink ref="B70" r:id="rId4" display="Rozvodinca BF-O-5/120-C"/>
    <hyperlink ref="B73" r:id="rId5"/>
    <hyperlink ref="B72" r:id="rId6"/>
    <hyperlink ref="B71" r:id="rId7" display="Rozvodinca BF-O-3/72-C"/>
    <hyperlink ref="B47" r:id="rId8"/>
    <hyperlink ref="B51" r:id="rId9"/>
    <hyperlink ref="B46" r:id="rId10"/>
    <hyperlink ref="B48" r:id="rId11"/>
    <hyperlink ref="B45" r:id="rId12"/>
    <hyperlink ref="B44" r:id="rId13"/>
    <hyperlink ref="B43" r:id="rId14"/>
    <hyperlink ref="B41" r:id="rId15"/>
    <hyperlink ref="B40" r:id="rId16"/>
    <hyperlink ref="B26" r:id="rId17"/>
    <hyperlink ref="B25" r:id="rId18"/>
    <hyperlink ref="B27" r:id="rId19"/>
    <hyperlink ref="B7" r:id="rId20"/>
    <hyperlink ref="B137" r:id="rId21"/>
    <hyperlink ref="B136" r:id="rId22"/>
    <hyperlink ref="B108" r:id="rId23"/>
    <hyperlink ref="B107" r:id="rId24"/>
    <hyperlink ref="B91" r:id="rId25"/>
    <hyperlink ref="B112" r:id="rId26" display="Stykač Z-SCH230/40-04"/>
    <hyperlink ref="B113" r:id="rId27"/>
    <hyperlink ref="B114" r:id="rId28"/>
    <hyperlink ref="B115" r:id="rId29"/>
    <hyperlink ref="B116" r:id="rId30"/>
    <hyperlink ref="B117" r:id="rId31"/>
    <hyperlink ref="B118" r:id="rId32"/>
    <hyperlink ref="B125" r:id="rId33" display="https://www.elron.sk/produkty/action/productdetail/oc/24083/product/odpinac-vlc22-3pn-poistkovy-285370.xhtml"/>
    <hyperlink ref="B126" r:id="rId34" display="https://www.cbelektro.sk/eshop/action/productdetail/oc/13643/product/odpinac-vlc-10-3pn-i-eti.xhtml"/>
    <hyperlink ref="B127" r:id="rId35"/>
    <hyperlink ref="B109" r:id="rId36"/>
    <hyperlink ref="B18" r:id="rId37"/>
    <hyperlink ref="B17" r:id="rId38"/>
    <hyperlink ref="B50" r:id="rId39"/>
    <hyperlink ref="B36" r:id="rId40"/>
    <hyperlink ref="B35" r:id="rId41"/>
    <hyperlink ref="B34" r:id="rId42"/>
    <hyperlink ref="B33" r:id="rId43"/>
    <hyperlink ref="B129" r:id="rId44" display="DeviReg 316"/>
    <hyperlink ref="B5" r:id="rId45" display="Spínač jednopólový -1, IP20"/>
  </hyperlinks>
  <pageMargins left="0.7" right="0.7" top="0.75" bottom="0.75" header="0.3" footer="0.3"/>
  <pageSetup paperSize="9" orientation="portrait" r:id="rId46"/>
  <drawing r:id="rId47"/>
  <legacyDrawing r:id="rId4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9" name="Button 1">
              <controlPr defaultSize="0" print="0" autoFill="0" autoPict="0" macro="[0]!Sheet1.spust">
                <anchor moveWithCells="1" sizeWithCells="1">
                  <from>
                    <xdr:col>0</xdr:col>
                    <xdr:colOff>47625</xdr:colOff>
                    <xdr:row>0</xdr:row>
                    <xdr:rowOff>28575</xdr:rowOff>
                  </from>
                  <to>
                    <xdr:col>0</xdr:col>
                    <xdr:colOff>590550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Spolu</vt:lpstr>
      <vt:lpstr>2.NP</vt:lpstr>
      <vt:lpstr>1.NP</vt:lpstr>
      <vt:lpstr>Rozvrhnutie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Ing. Artur Kottner</cp:lastModifiedBy>
  <cp:lastPrinted>2017-09-22T12:33:33Z</cp:lastPrinted>
  <dcterms:created xsi:type="dcterms:W3CDTF">2017-04-23T17:03:36Z</dcterms:created>
  <dcterms:modified xsi:type="dcterms:W3CDTF">2021-12-02T10:02:21Z</dcterms:modified>
</cp:coreProperties>
</file>