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1"/>
  </bookViews>
  <sheets>
    <sheet name="K ofertowy 202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<sst xmlns="http://schemas.openxmlformats.org/spreadsheetml/2006/main" count="395" uniqueCount="146">
  <si>
    <t xml:space="preserve">Klasyfikacja robót wg. Wspólnego Słownika Zamówień (CPV):                 </t>
  </si>
  <si>
    <t xml:space="preserve">45000000-7 Roboty budowlane
45111300-1 Roboty rozbiórkowe
45111200-0 Roboty w zakresie przygotowania terenu pod budowę i roboty ziemne
45232130-2 Roboty budowlane w zakresie rurociągów do odprowadzania wody burzowej
45233220-7 Roboty w zakresie nawierzchni dróg
45233222-1 Roboty budowlane w zakresie układania chodników i asfaltowania
45233142-6 Roboty w zakresie naprawy dróg
45233141-9 Roboty w zakresie konserwacji dróg
45233140-2 Roboty drogowe                                </t>
  </si>
  <si>
    <t>Nr pozycji przedm. robót</t>
  </si>
  <si>
    <t>Kod pozycji przedm. robót</t>
  </si>
  <si>
    <t>Numer STWiORB</t>
  </si>
  <si>
    <t>Nazwa i opis pozycji przedmiaru robót</t>
  </si>
  <si>
    <t>Jedn. miary</t>
  </si>
  <si>
    <t>Ilość jednostek miary</t>
  </si>
  <si>
    <t>Dział 1</t>
  </si>
  <si>
    <t>ROBOTY ROZBIÓRKOWE, CPV 45111300-1 Roboty rozbiórkowe</t>
  </si>
  <si>
    <t>KNR 2-31 803/03 + Kalkulacja własna</t>
  </si>
  <si>
    <t>ST-D-00.00.00       
ST-D-01.02.04</t>
  </si>
  <si>
    <t>Mechaniczne i ręczne rozebranie nawierzchni z mieszanek mineralno – bitumicznych grubości 3 cm z docięciem krawędzi, odwozem materiału z rozbiórki do 20 km i jego utylizacją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</si>
  <si>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</si>
  <si>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t>KNR 2-31  803/04 + Kalkulacja własna</t>
  </si>
  <si>
    <t>Mechaniczne i ręczne rozebranie nawierzchni z mieszanek mineralno – bitumicznych, dodatek za każdy dalszy 1 cm gr. z docięciem krawędzi, odwozem materiału z rozbiórki do 20 km i jego utylizacją</t>
  </si>
  <si>
    <t>Kalkulacja własna</t>
  </si>
  <si>
    <t>ST-D-00.00.00       
ST-D-05.03.11</t>
  </si>
  <si>
    <t>Frezowanie nawierzchni asfaltowej gr. 4 cm z niezbędnym skuciem, odwozem materiału z rozbiórki do 20 km i jego utylizacją</t>
  </si>
  <si>
    <t>Frezowanie nawierzchni asfaltowej – każdy następny 1 cm grubości z niezbędnym skuciem, odwozem materiału z rozbiórki do 20 km i jego utylizacją</t>
  </si>
  <si>
    <t xml:space="preserve">ST-D-00.00.00
ST-D-02.00.01      
ST-D-02.01.01 </t>
  </si>
  <si>
    <t>Koryta wykonywane mechanicznie i ręcznie na całej szer. lub poszerzeniach jezdni i chodnika gł. 20 cm z odwozem materiału z rozbiórki do 20 km i jego utylizacją</t>
  </si>
  <si>
    <t xml:space="preserve">ST-D-00.00.00
ST-D-02.00.01
ST-D-02.01.01 </t>
  </si>
  <si>
    <t>Koryta wykonywane mechanicznie i ręcznie na całej szer. lub poszerzeniach za każde dalsze 5 cm głębokości z odwozem materiału z rozbiórki do 20 km i jego utylizacją</t>
  </si>
  <si>
    <t>KNR 2-31 0812-03, KNR 2-31 0813-01 + Kalkulacja własna</t>
  </si>
  <si>
    <t>ST-D-00.00.00
ST-D-08.01.01
ST-D-01.02.04</t>
  </si>
  <si>
    <t>Rozebranie krawężników na ławie betonowej z odwozem gruzu do 20 km i jego utylizacją</t>
  </si>
  <si>
    <t>m</t>
  </si>
  <si>
    <t xml:space="preserve">Rozebranie krawężników na ławie betonowej z segregacją, ułożeniem na paletach do odzysku i transportem do 20 km na miejsce składowania </t>
  </si>
  <si>
    <t>Dział 2</t>
  </si>
  <si>
    <t>WYKONANIE  WARSTW PODBUDOWY, CPV 45233220-7 Roboty w zakresie nawierzchni dróg</t>
  </si>
  <si>
    <t>KNR 2-31 108/02 + kalk. Własna</t>
  </si>
  <si>
    <t xml:space="preserve">ST-D-00.00.00
ST-D-04.08.00                        </t>
  </si>
  <si>
    <t>Mechaniczne wyrównanie istniejącej podbudowy mieszanką mineralno – bitumiczną wraz ze skropieniem</t>
  </si>
  <si>
    <t>t</t>
  </si>
  <si>
    <t>KNR 2-31 107/01</t>
  </si>
  <si>
    <t>ST-D-00.00.00               ST-D-04.08.00
ST-D-04.04.00       
ST-D-04.04.04</t>
  </si>
  <si>
    <t>Wyrównanie istniejącej podbudowy tłuczniem sortowanym, średnia grubość warstwy po zagęszczeniu do 10 cm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</si>
  <si>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</si>
  <si>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t>KNR 2-31 114/07</t>
  </si>
  <si>
    <t>ST-D-00.00.00
ST-D-04.04.02
ST-D-04.04.00</t>
  </si>
  <si>
    <t>Wykonanie podbudowy z kruszywa łamanego kamiennego grubości 8 cm</t>
  </si>
  <si>
    <t>KNR 2-31 114/08</t>
  </si>
  <si>
    <t xml:space="preserve">Wykonanie podbudowy z kruszywa łamanego kamiennego, dodatek za każdy następny 1 cm grubości </t>
  </si>
  <si>
    <t>Dział 3</t>
  </si>
  <si>
    <t>ST-D-00.00.00
ST-D-05.03.17
ST-D-04.03.01
ST-D-05.03.05
ST-D-05.13.15</t>
  </si>
  <si>
    <r>
      <rPr>
        <sz val="10"/>
        <rFont val="Arial"/>
        <family val="2"/>
      </rPr>
      <t>Remont cząstkowy nawierzchni bitumicznych mieszanką mineralno-bitumiczną „na zimno” z wycięciem i oczyszczeniem uszkodzonych miejsc (powierzchnia do 2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 z załadunkiem, wywozem do 20 km i utylizacją rumoszu wraz z zalaniem szwów</t>
    </r>
  </si>
  <si>
    <r>
      <rPr>
        <sz val="10"/>
        <rFont val="Arial"/>
        <family val="2"/>
      </rPr>
      <t>Remont cząstkowy [AWARYJNY] nawierzchni bitumicznych mieszanką mineralno-bitumiczną „na zimno” z oczyszczeniem uszkodzonych miejsc (powierzchnia do 2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) z załadunkiem, wywozem do 20 km i utylizacją rumoszu </t>
    </r>
  </si>
  <si>
    <t>KNR 2-31 1106/01 + Kalkulacja własna</t>
  </si>
  <si>
    <t>ST-D-00.00.00
ST-D-05.03.05
ST-D-05.03.17
ST-D-04.03.01
ST-D-05.03.15</t>
  </si>
  <si>
    <r>
      <rPr>
        <sz val="10"/>
        <rFont val="Arial"/>
        <family val="2"/>
      </rPr>
      <t>Remont cząstkowy nawierzchni bitumicznych mieszanką mineralno-bitumiczną [ Z WYTWÓRNI] z wycięciem i oczyszczeniem uszkodzonych miejsc (powierzchnia do 5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 z załadunkiem, wywozem do 20 km i utylizacją rumoszu wraz z zalaniem szwów i skropieniem podłoża</t>
    </r>
  </si>
  <si>
    <t>KNR 2-31 1106/01 analogia + Kalkulacja własna</t>
  </si>
  <si>
    <t>ST-D-00.00.00
ST-D-05.03.05
ST-D-04.03.01</t>
  </si>
  <si>
    <r>
      <rPr>
        <sz val="10"/>
        <rFont val="Arial"/>
        <family val="2"/>
      </rPr>
      <t xml:space="preserve">Remont nawierzchni bitumicznych mieszanką mineralno-bitumiczną [Z WYTWÓRNI] z wycięciem i oczyszczeniem uszkodzonych miejsc (powierzchnia od 5 do 20 m2) </t>
    </r>
    <r>
      <rPr>
        <sz val="10"/>
        <color indexed="8"/>
        <rFont val="Arial"/>
        <family val="2"/>
      </rPr>
      <t>z załadunkiem, wywozem do 20 km i utylizacją rumoszu wraz z zalaniem szwów i skropieniem podłoża</t>
    </r>
  </si>
  <si>
    <t>KNR 2-31 310/05</t>
  </si>
  <si>
    <t>ST-D-00.00.00
ST-D-05.03.05</t>
  </si>
  <si>
    <t>Wykonanie warstwy ścieralnej z mieszanek mineralno-bitumicznych gr. 3 cm ze skropieniem podłoża i z transportem z wytwórni</t>
  </si>
  <si>
    <t>KNR 2-31 310/06</t>
  </si>
  <si>
    <t>Wykonanie warstwy ścieralnej z mieszanek mineralno-bitumicznych, dodatek za każdy następny 1 cm grubości warstwy z transportem z wytwórni</t>
  </si>
  <si>
    <t>KNR 2-31 310/01</t>
  </si>
  <si>
    <t>Wykonanie warstwy wiążącej z mieszanek mineralno-bitumicznych gr. 4 cm ze skropieniem podłoża i z transportem z wytwórni</t>
  </si>
  <si>
    <t xml:space="preserve">KNR 2-31 310/02 </t>
  </si>
  <si>
    <t>Wykonanie warstwy wiążącej z mieszanek mineralno-bitumicznych, dodatek za każdy następny 1 cm grubości warstwy z transportem z wytwórni</t>
  </si>
  <si>
    <t>Dział 4</t>
  </si>
  <si>
    <t xml:space="preserve">REMONT NAWIERZCHNI CHODNIKA Z KRAWĘŻNIKAMI, CPV 45233222-1 Roboty budowlane w zakresie układania chodników i asfaltowania </t>
  </si>
  <si>
    <t>KNR 2-31 0502-06 analogia</t>
  </si>
  <si>
    <t>ST-D-00.00.00
ST-D-10.03.01</t>
  </si>
  <si>
    <t>Utwardzenie terenu płytami ażurowymi 60 x 40 cm gr. 8 i 10 cm (wjazdy, skarpy itp.)</t>
  </si>
  <si>
    <t>KNR 2-31 401/06 KNR2-31 402/04 KNR 2-31 403/01</t>
  </si>
  <si>
    <t>ST-D-00.00.00
ST-D-08.01.01</t>
  </si>
  <si>
    <t>Ułożenie krawężnika betonowego 15 x 30 
 i 15 x 22 cm na ławie betonowej z oporem, wykonaniem rowka i odwozem ziemi do 20 km i jej utylizacją</t>
  </si>
  <si>
    <t xml:space="preserve">KNR 2-31  0407/03 </t>
  </si>
  <si>
    <t xml:space="preserve">ST-D-00.00.00
ST-D-08.03.01 </t>
  </si>
  <si>
    <t>Ułożenie obrzeży betonowych 8 x 30 cm na podsypce piaskowej z wykonaniem rowka, odwozem ziemi do 20 km i jej utylizacją</t>
  </si>
  <si>
    <t>KNR 2-31  1201/03 1202/02 + Kalkulacja własna</t>
  </si>
  <si>
    <t>Przestawienie istniejącego krawężnika betonowego i kamiennego na nowej ławie betonowej – krawężnik z odzysku z wykonaniem rowka, odwozem ziemi, gruzu do 20 km i ich utylizacją</t>
  </si>
  <si>
    <t>Dział 5</t>
  </si>
  <si>
    <t>ROBOTY INNE, CPV45233141-9 Roboty w zakresie konserwacji dróg</t>
  </si>
  <si>
    <t>KNR2-31/0204/5 analogia</t>
  </si>
  <si>
    <t>ST-D-00.00.00
ST-D-05.03.11</t>
  </si>
  <si>
    <t>Wykonanie nawierzchni z klińca kamiennego, tłucznia kamiennego i destruktu asfaltobetonowego (destrukt Zamawiającego) grubości ~10 cm z skropieniem emulsją asfaltową, przesypaniem kruszywem typu „gabro” o uziarnieniu od 0,05 do 6 mm  i transportem</t>
  </si>
  <si>
    <t>ST-D-00.00.00
ST-D-05.03.15</t>
  </si>
  <si>
    <t>Wypełnienie szczelin masą zalewową – szer. do 50 mm</t>
  </si>
  <si>
    <t>KNR2-31/1101/03 i 04 analogia + Kalkulacja własna</t>
  </si>
  <si>
    <t>ST-D-00.00.00
ST-D-05.03.17
ST-D-04.04.04
ST-D-04.04.03</t>
  </si>
  <si>
    <t xml:space="preserve">Remonty cząstkowe nawierzchni tłuczniowych i z destruktu asfaltobet. z zastosowaniem klińca kamiennego, tłucznia kamiennego i destruktu asfaltobetonowego (destrukt Zamawiającego) o gł. do 10 cm </t>
  </si>
  <si>
    <t>KNR2-31/1403/06 + Kalkulacja własna</t>
  </si>
  <si>
    <t>ST-D-00.00.00
ST-D-06.04.01</t>
  </si>
  <si>
    <t>Wykoszenie i oczyszczenie rowu z namułu i innych drobnych zanieczyszczen na rowach ziemnych i utwardzonych płytami ażurowymi,
gr. do 30 cm z wyprofilowaniem skarp z odwozem do 20 km i utylizacją</t>
  </si>
  <si>
    <t>KNR 2-31  1402/05 1402/06 analogia + Kalkulacja własna</t>
  </si>
  <si>
    <t>ST-D-00.00.00
ST-D-06.03.01</t>
  </si>
  <si>
    <t>Oczyszczenie, plantowanie i ścinanie poboczy na gł. do 10 cm z odwozem ziemi, gruzu i zanieczyszczeń do 20 km wraz z utylizacją</t>
  </si>
  <si>
    <t>Oczyszczenie, plantowanie i ścinanie poboczy na gł. za każde dalsze 5 cm z odwozem ziemi, gruzu i zanieczyszczeń do 20 km wraz z utylizacją</t>
  </si>
  <si>
    <t>KNR 2-01 0510-01 i 02</t>
  </si>
  <si>
    <t>ST-D-00.00.00
ST-D-06.01.01</t>
  </si>
  <si>
    <t>Humusowanie skarp i poboczy z obsianiem. Grubość warstwy humusu 10 cm</t>
  </si>
  <si>
    <t>ST-D-00.00.00
ST-D-01.02.01</t>
  </si>
  <si>
    <t>Frezowanie pni i korzeni z odwozem do 20 km i utylizacją</t>
  </si>
  <si>
    <r>
      <rPr>
        <sz val="10"/>
        <rFont val="Arial"/>
        <family val="2"/>
      </rPr>
      <t>cm</t>
    </r>
    <r>
      <rPr>
        <vertAlign val="superscript"/>
        <sz val="10"/>
        <rFont val="Arial"/>
        <family val="2"/>
      </rPr>
      <t>2</t>
    </r>
  </si>
  <si>
    <t>Dział 6</t>
  </si>
  <si>
    <t>REGULACJE URZĄDZEŃ, CPV 45232130-2 Roboty budowlane w zakresie rurociągów do odprowadzania wody burzowej</t>
  </si>
  <si>
    <t>KNR 2-18 0625/02 + Kalkulacja własna</t>
  </si>
  <si>
    <t>ST-D-00.00.00
ST-D-03.02.02</t>
  </si>
  <si>
    <t>szt.</t>
  </si>
  <si>
    <t>KNR 2-18 0501/02, KNR-W 2-18 0408/03,KNR 2-01 0320/0201 + Kalkulacja własna</t>
  </si>
  <si>
    <t>Remont studni rewizyjnej beton., średnicy 1000 mm wraz z wymianą włazu żeliwnego</t>
  </si>
  <si>
    <t>KNR 2-31 1406-05</t>
  </si>
  <si>
    <t>ST-D-00.00.00
ST-D-03.02.01</t>
  </si>
  <si>
    <t>Regulacja pionowa studni teletechnicznych</t>
  </si>
  <si>
    <t>KNR 2-31 1406-02</t>
  </si>
  <si>
    <t>Regulacja pionowa studzienek dla krat ściekowych ulicznych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</si>
  <si>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</si>
  <si>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</si>
  <si>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</si>
  <si>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</si>
  <si>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Dział  7</t>
  </si>
  <si>
    <t>STAWKA ROBOCZOGODZINY, CPV 45233140-2 Roboty drogowe</t>
  </si>
  <si>
    <t>Wg poniższego wyliczenia stawki roboczogodziny - A</t>
  </si>
  <si>
    <t>ST-D-00.00.00</t>
  </si>
  <si>
    <t>r-g</t>
  </si>
  <si>
    <t>UWAGA!</t>
  </si>
  <si>
    <t>1. Za poprawność fotmuł i wyliczeń odpowiada Wykonawca</t>
  </si>
  <si>
    <t>2. Ceny jednostkowe i wartości należy podać z dokładnością do dwóch miejsc po przecinku</t>
  </si>
  <si>
    <t>data</t>
  </si>
  <si>
    <t>podpis</t>
  </si>
  <si>
    <t xml:space="preserve">Zabudowanie nowego wpustu ulicznego z wykopem,zasypką, odwozem do 20 km i utylizacją ziemi i gruzu </t>
  </si>
  <si>
    <t>Ułożenie kanału z rur PCV Ø 200 – przykanalik z wykopem, zasypką, odwozem do 20 km i utylizacją ziemi i gruzu</t>
  </si>
  <si>
    <t>Remont wpustu ulicznego wraz z wymianą kraty żeliwnej z wykopem, zasypką, odwozem do 20 km i utylizacją</t>
  </si>
  <si>
    <t>2. Koszty ogólne do stawki  r-g [%]</t>
  </si>
  <si>
    <t>A. WYLICZENIE STAWKI ROBOCZOGODZINY Z VAT [poz.41]:</t>
  </si>
  <si>
    <t>8 = 6x7</t>
  </si>
  <si>
    <t xml:space="preserve">3.Zysk do stawki r-g wraz z kosztami ogólnymi [%]    </t>
  </si>
  <si>
    <t>Wartość pozycji od nr 1 do nr 41     (podsumowanie kolumny nr 8)        RAZEM [PLN netto]:</t>
  </si>
  <si>
    <t>VAT</t>
  </si>
  <si>
    <t>Cena jedn. [PLN netto]</t>
  </si>
  <si>
    <t>Wartość           [PLN netto]</t>
  </si>
  <si>
    <t>1. Stawka roboczogodziny [PLN]</t>
  </si>
  <si>
    <t xml:space="preserve">   Razem r-g z narzutami [PLN z Vat]  ( 1+2+3:)</t>
  </si>
  <si>
    <t>Stawka roboczogodziny z narzutami j/w[PLN]</t>
  </si>
  <si>
    <t>WYKONANIE WARSTW ASFALTOBETONOWYCH, CPV 45233142-6  Roboty w zakresie naprawy dróg</t>
  </si>
  <si>
    <t>KOSZTORYS OFERTOWY</t>
  </si>
  <si>
    <t>%</t>
  </si>
  <si>
    <t>PRZEDMIAR ROBÓT</t>
  </si>
  <si>
    <t>Stawka roboczogodziny z narzutami bez podatku VAT</t>
  </si>
  <si>
    <t>Wartość pozycji od nr 1 do nr 41 z podatkiem VAT    (podsumowanie kolumny nr 8)        RAZEM PLN z VAT:</t>
  </si>
  <si>
    <t>„Remonty bieżące dróg i ulic na terenie Miasta Piekary Śląskie w roku 2022 w zakresie remontów dróg powiatowych oraz DW 911 i DK 94”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</si>
</sst>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"/>
    <numFmt numFmtId="168" formatCode="#,##0.00\ &quot;zł&quot;"/>
    <numFmt numFmtId="169" formatCode="0.0000"/>
  </numFmts>
  <fonts count="62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vertAlign val="superscript"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Czcionka tekstu podstawowego"/>
      <family val="2"/>
    </font>
    <font>
      <sz val="12"/>
      <color indexed="8"/>
      <name val="Arial"/>
      <family val="2"/>
    </font>
    <font>
      <sz val="12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10"/>
      <name val="Czcionka tekstu podstawowego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sz val="11"/>
      <color rgb="FFFF0000"/>
      <name val="Czcionka tekstu podstawowego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Czcionka tekstu podstawowego"/>
      <family val="2"/>
    </font>
    <font>
      <b/>
      <sz val="12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9" tint="-0.49996998906135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0" borderId="2" applyNumberFormat="0" applyAlignment="0" applyProtection="0"/>
    <xf numFmtId="0" fontId="4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>
      <alignment/>
      <protection/>
    </xf>
    <xf numFmtId="0" fontId="46" fillId="0" borderId="3" applyNumberFormat="0" applyFill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0" borderId="0">
      <alignment/>
      <protection/>
    </xf>
    <xf numFmtId="0" fontId="51" fillId="20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1" fillId="0" borderId="0" applyFill="0" applyBorder="0" applyAlignment="0" applyProtection="0"/>
    <xf numFmtId="0" fontId="7" fillId="2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24" borderId="0" xfId="0" applyFont="1" applyFill="1" applyBorder="1" applyAlignment="1">
      <alignment/>
    </xf>
    <xf numFmtId="0" fontId="11" fillId="9" borderId="10" xfId="44" applyFont="1" applyFill="1" applyBorder="1" applyAlignment="1">
      <alignment horizontal="center" vertical="center" wrapText="1"/>
      <protection/>
    </xf>
    <xf numFmtId="2" fontId="11" fillId="9" borderId="10" xfId="44" applyNumberFormat="1" applyFont="1" applyFill="1" applyBorder="1" applyAlignment="1">
      <alignment horizontal="center" vertical="center" wrapText="1"/>
      <protection/>
    </xf>
    <xf numFmtId="0" fontId="11" fillId="9" borderId="11" xfId="44" applyFont="1" applyFill="1" applyBorder="1" applyAlignment="1">
      <alignment horizontal="center" vertical="center" wrapText="1"/>
      <protection/>
    </xf>
    <xf numFmtId="1" fontId="11" fillId="9" borderId="11" xfId="44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2" fontId="56" fillId="24" borderId="0" xfId="0" applyNumberFormat="1" applyFont="1" applyFill="1" applyBorder="1" applyAlignment="1">
      <alignment/>
    </xf>
    <xf numFmtId="2" fontId="57" fillId="0" borderId="0" xfId="0" applyNumberFormat="1" applyFont="1" applyAlignment="1">
      <alignment horizontal="center"/>
    </xf>
    <xf numFmtId="2" fontId="58" fillId="0" borderId="0" xfId="0" applyNumberFormat="1" applyFont="1" applyAlignment="1">
      <alignment horizontal="center" wrapText="1"/>
    </xf>
    <xf numFmtId="0" fontId="3" fillId="24" borderId="14" xfId="0" applyFont="1" applyFill="1" applyBorder="1" applyAlignment="1">
      <alignment/>
    </xf>
    <xf numFmtId="0" fontId="11" fillId="9" borderId="15" xfId="44" applyFont="1" applyFill="1" applyBorder="1" applyAlignment="1">
      <alignment horizontal="center" vertical="center" wrapText="1"/>
      <protection/>
    </xf>
    <xf numFmtId="167" fontId="11" fillId="9" borderId="16" xfId="44" applyNumberFormat="1" applyFont="1" applyFill="1" applyBorder="1" applyAlignment="1">
      <alignment horizontal="center" vertical="center" wrapText="1"/>
      <protection/>
    </xf>
    <xf numFmtId="0" fontId="11" fillId="9" borderId="17" xfId="44" applyFont="1" applyFill="1" applyBorder="1" applyAlignment="1">
      <alignment horizontal="center" vertical="center" wrapText="1"/>
      <protection/>
    </xf>
    <xf numFmtId="1" fontId="11" fillId="9" borderId="18" xfId="44" applyNumberFormat="1" applyFont="1" applyFill="1" applyBorder="1" applyAlignment="1">
      <alignment horizontal="center" vertical="center" wrapText="1"/>
      <protection/>
    </xf>
    <xf numFmtId="0" fontId="13" fillId="8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0" fillId="4" borderId="0" xfId="44" applyFont="1" applyFill="1" applyBorder="1" applyAlignment="1">
      <alignment horizontal="center" vertical="center" wrapText="1"/>
      <protection/>
    </xf>
    <xf numFmtId="0" fontId="59" fillId="4" borderId="0" xfId="44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0" fontId="20" fillId="0" borderId="22" xfId="0" applyFont="1" applyFill="1" applyBorder="1" applyAlignment="1">
      <alignment wrapText="1"/>
    </xf>
    <xf numFmtId="0" fontId="21" fillId="0" borderId="0" xfId="0" applyFont="1" applyAlignment="1">
      <alignment horizontal="center" vertical="center"/>
    </xf>
    <xf numFmtId="2" fontId="60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168" fontId="10" fillId="24" borderId="25" xfId="44" applyNumberFormat="1" applyFont="1" applyFill="1" applyBorder="1" applyAlignment="1">
      <alignment vertical="center" wrapText="1"/>
      <protection/>
    </xf>
    <xf numFmtId="168" fontId="10" fillId="24" borderId="26" xfId="44" applyNumberFormat="1" applyFont="1" applyFill="1" applyBorder="1" applyAlignment="1">
      <alignment vertical="center" wrapText="1"/>
      <protection/>
    </xf>
    <xf numFmtId="168" fontId="61" fillId="25" borderId="25" xfId="0" applyNumberFormat="1" applyFont="1" applyFill="1" applyBorder="1" applyAlignment="1">
      <alignment/>
    </xf>
    <xf numFmtId="2" fontId="17" fillId="0" borderId="27" xfId="0" applyNumberFormat="1" applyFont="1" applyFill="1" applyBorder="1" applyAlignment="1">
      <alignment horizontal="center" vertical="center" wrapText="1"/>
    </xf>
    <xf numFmtId="2" fontId="17" fillId="0" borderId="28" xfId="0" applyNumberFormat="1" applyFont="1" applyFill="1" applyBorder="1" applyAlignment="1">
      <alignment horizontal="center" vertical="center" wrapText="1"/>
    </xf>
    <xf numFmtId="2" fontId="56" fillId="24" borderId="29" xfId="0" applyNumberFormat="1" applyFont="1" applyFill="1" applyBorder="1" applyAlignment="1">
      <alignment/>
    </xf>
    <xf numFmtId="2" fontId="17" fillId="0" borderId="30" xfId="0" applyNumberFormat="1" applyFont="1" applyFill="1" applyBorder="1" applyAlignment="1">
      <alignment horizontal="center" vertical="center" wrapText="1"/>
    </xf>
    <xf numFmtId="2" fontId="1" fillId="24" borderId="0" xfId="0" applyNumberFormat="1" applyFont="1" applyFill="1" applyBorder="1" applyAlignment="1">
      <alignment/>
    </xf>
    <xf numFmtId="0" fontId="14" fillId="4" borderId="0" xfId="44" applyFont="1" applyFill="1" applyBorder="1" applyAlignment="1">
      <alignment horizontal="center" vertical="center" wrapText="1"/>
      <protection/>
    </xf>
    <xf numFmtId="2" fontId="23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 wrapText="1"/>
    </xf>
    <xf numFmtId="0" fontId="14" fillId="0" borderId="20" xfId="0" applyFont="1" applyFill="1" applyBorder="1" applyAlignment="1">
      <alignment horizontal="right" wrapText="1"/>
    </xf>
    <xf numFmtId="2" fontId="11" fillId="9" borderId="16" xfId="44" applyNumberFormat="1" applyFont="1" applyFill="1" applyBorder="1" applyAlignment="1">
      <alignment horizontal="center" vertical="center" wrapText="1"/>
      <protection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2" fontId="17" fillId="0" borderId="33" xfId="0" applyNumberFormat="1" applyFont="1" applyFill="1" applyBorder="1" applyAlignment="1">
      <alignment horizontal="center" vertical="center" wrapText="1"/>
    </xf>
    <xf numFmtId="0" fontId="9" fillId="24" borderId="34" xfId="0" applyFont="1" applyFill="1" applyBorder="1" applyAlignment="1">
      <alignment horizontal="center" vertical="center" wrapText="1"/>
    </xf>
    <xf numFmtId="0" fontId="9" fillId="24" borderId="35" xfId="0" applyFont="1" applyFill="1" applyBorder="1" applyAlignment="1">
      <alignment horizontal="center" vertical="center" wrapText="1"/>
    </xf>
    <xf numFmtId="0" fontId="9" fillId="24" borderId="36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29" xfId="0" applyFont="1" applyFill="1" applyBorder="1" applyAlignment="1">
      <alignment horizontal="left" vertical="top" wrapText="1"/>
    </xf>
    <xf numFmtId="0" fontId="14" fillId="8" borderId="37" xfId="0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center" vertical="center" wrapText="1"/>
    </xf>
    <xf numFmtId="0" fontId="14" fillId="8" borderId="39" xfId="0" applyFont="1" applyFill="1" applyBorder="1" applyAlignment="1">
      <alignment horizontal="center" vertical="center" wrapText="1"/>
    </xf>
    <xf numFmtId="0" fontId="14" fillId="8" borderId="40" xfId="0" applyFont="1" applyFill="1" applyBorder="1" applyAlignment="1">
      <alignment horizontal="center" vertical="center" wrapText="1"/>
    </xf>
    <xf numFmtId="0" fontId="14" fillId="8" borderId="41" xfId="0" applyFont="1" applyFill="1" applyBorder="1" applyAlignment="1">
      <alignment horizontal="center" vertical="center" wrapText="1"/>
    </xf>
    <xf numFmtId="0" fontId="14" fillId="8" borderId="42" xfId="0" applyFont="1" applyFill="1" applyBorder="1" applyAlignment="1">
      <alignment horizontal="center" vertical="center" wrapText="1"/>
    </xf>
    <xf numFmtId="168" fontId="14" fillId="0" borderId="43" xfId="0" applyNumberFormat="1" applyFont="1" applyFill="1" applyBorder="1" applyAlignment="1">
      <alignment horizontal="center" wrapText="1"/>
    </xf>
    <xf numFmtId="168" fontId="14" fillId="0" borderId="44" xfId="0" applyNumberFormat="1" applyFont="1" applyFill="1" applyBorder="1" applyAlignment="1">
      <alignment horizontal="center" wrapText="1"/>
    </xf>
    <xf numFmtId="168" fontId="14" fillId="0" borderId="45" xfId="0" applyNumberFormat="1" applyFont="1" applyFill="1" applyBorder="1" applyAlignment="1">
      <alignment horizontal="center" wrapText="1"/>
    </xf>
    <xf numFmtId="168" fontId="21" fillId="0" borderId="46" xfId="0" applyNumberFormat="1" applyFont="1" applyBorder="1" applyAlignment="1">
      <alignment horizontal="center" vertical="center"/>
    </xf>
    <xf numFmtId="168" fontId="21" fillId="0" borderId="47" xfId="0" applyNumberFormat="1" applyFont="1" applyBorder="1" applyAlignment="1">
      <alignment horizontal="center" vertical="center"/>
    </xf>
    <xf numFmtId="168" fontId="21" fillId="0" borderId="48" xfId="0" applyNumberFormat="1" applyFont="1" applyBorder="1" applyAlignment="1">
      <alignment horizontal="center" vertical="center"/>
    </xf>
    <xf numFmtId="0" fontId="10" fillId="24" borderId="34" xfId="44" applyFont="1" applyFill="1" applyBorder="1" applyAlignment="1">
      <alignment horizontal="right" vertical="center" wrapText="1"/>
      <protection/>
    </xf>
    <xf numFmtId="0" fontId="10" fillId="24" borderId="35" xfId="44" applyFont="1" applyFill="1" applyBorder="1" applyAlignment="1">
      <alignment horizontal="right" vertical="center" wrapText="1"/>
      <protection/>
    </xf>
    <xf numFmtId="0" fontId="10" fillId="24" borderId="36" xfId="44" applyFont="1" applyFill="1" applyBorder="1" applyAlignment="1">
      <alignment horizontal="right" vertical="center" wrapText="1"/>
      <protection/>
    </xf>
    <xf numFmtId="0" fontId="14" fillId="0" borderId="49" xfId="0" applyFont="1" applyFill="1" applyBorder="1" applyAlignment="1">
      <alignment horizontal="center" wrapText="1"/>
    </xf>
    <xf numFmtId="0" fontId="14" fillId="0" borderId="49" xfId="0" applyFont="1" applyFill="1" applyBorder="1" applyAlignment="1">
      <alignment horizontal="left" wrapText="1"/>
    </xf>
    <xf numFmtId="0" fontId="14" fillId="8" borderId="50" xfId="0" applyFont="1" applyFill="1" applyBorder="1" applyAlignment="1">
      <alignment horizontal="center" vertical="center" wrapText="1"/>
    </xf>
    <xf numFmtId="0" fontId="14" fillId="8" borderId="51" xfId="0" applyFont="1" applyFill="1" applyBorder="1" applyAlignment="1">
      <alignment horizontal="center" vertical="center" wrapText="1"/>
    </xf>
    <xf numFmtId="0" fontId="10" fillId="24" borderId="52" xfId="44" applyFont="1" applyFill="1" applyBorder="1" applyAlignment="1">
      <alignment horizontal="right" vertical="center" wrapText="1"/>
      <protection/>
    </xf>
    <xf numFmtId="0" fontId="10" fillId="24" borderId="53" xfId="44" applyFont="1" applyFill="1" applyBorder="1" applyAlignment="1">
      <alignment horizontal="right" vertical="center" wrapText="1"/>
      <protection/>
    </xf>
    <xf numFmtId="0" fontId="10" fillId="24" borderId="54" xfId="44" applyFont="1" applyFill="1" applyBorder="1" applyAlignment="1">
      <alignment horizontal="right" vertical="center" wrapText="1"/>
      <protection/>
    </xf>
    <xf numFmtId="0" fontId="20" fillId="10" borderId="37" xfId="0" applyFont="1" applyFill="1" applyBorder="1" applyAlignment="1">
      <alignment horizontal="center" wrapText="1"/>
    </xf>
    <xf numFmtId="0" fontId="20" fillId="10" borderId="38" xfId="0" applyFont="1" applyFill="1" applyBorder="1" applyAlignment="1">
      <alignment horizontal="center" wrapText="1"/>
    </xf>
    <xf numFmtId="0" fontId="20" fillId="10" borderId="55" xfId="0" applyFont="1" applyFill="1" applyBorder="1" applyAlignment="1">
      <alignment horizontal="center" wrapText="1"/>
    </xf>
    <xf numFmtId="0" fontId="20" fillId="0" borderId="56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57" xfId="0" applyFont="1" applyFill="1" applyBorder="1" applyAlignment="1">
      <alignment horizontal="center" wrapText="1"/>
    </xf>
    <xf numFmtId="0" fontId="20" fillId="0" borderId="58" xfId="0" applyFont="1" applyFill="1" applyBorder="1" applyAlignment="1">
      <alignment horizontal="center" wrapText="1"/>
    </xf>
    <xf numFmtId="168" fontId="22" fillId="0" borderId="59" xfId="0" applyNumberFormat="1" applyFont="1" applyBorder="1" applyAlignment="1">
      <alignment horizontal="center" vertical="center"/>
    </xf>
    <xf numFmtId="168" fontId="22" fillId="0" borderId="49" xfId="0" applyNumberFormat="1" applyFont="1" applyBorder="1" applyAlignment="1">
      <alignment horizontal="center" vertical="center"/>
    </xf>
    <xf numFmtId="168" fontId="22" fillId="0" borderId="60" xfId="0" applyNumberFormat="1" applyFont="1" applyBorder="1" applyAlignment="1">
      <alignment horizontal="center" vertical="center"/>
    </xf>
    <xf numFmtId="9" fontId="21" fillId="0" borderId="59" xfId="0" applyNumberFormat="1" applyFont="1" applyBorder="1" applyAlignment="1">
      <alignment horizontal="center" vertical="center"/>
    </xf>
    <xf numFmtId="9" fontId="21" fillId="0" borderId="49" xfId="0" applyNumberFormat="1" applyFont="1" applyBorder="1" applyAlignment="1">
      <alignment horizontal="center" vertical="center"/>
    </xf>
    <xf numFmtId="9" fontId="21" fillId="0" borderId="60" xfId="0" applyNumberFormat="1" applyFont="1" applyBorder="1" applyAlignment="1">
      <alignment horizontal="center" vertical="center"/>
    </xf>
    <xf numFmtId="0" fontId="10" fillId="24" borderId="29" xfId="0" applyFont="1" applyFill="1" applyBorder="1" applyAlignment="1">
      <alignment horizontal="center" vertical="center" wrapText="1"/>
    </xf>
    <xf numFmtId="0" fontId="14" fillId="8" borderId="61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57">
      <selection activeCell="J60" sqref="J60"/>
    </sheetView>
  </sheetViews>
  <sheetFormatPr defaultColWidth="8.796875" defaultRowHeight="14.25"/>
  <cols>
    <col min="1" max="1" width="7.09765625" style="1" customWidth="1"/>
    <col min="2" max="2" width="8.3984375" style="1" customWidth="1"/>
    <col min="3" max="3" width="11.09765625" style="2" customWidth="1"/>
    <col min="4" max="4" width="46.19921875" style="2" customWidth="1"/>
    <col min="5" max="5" width="5.19921875" style="2" customWidth="1"/>
    <col min="6" max="6" width="9.19921875" style="27" customWidth="1"/>
    <col min="7" max="7" width="9.19921875" style="65" customWidth="1"/>
    <col min="8" max="8" width="13.3984375" style="27" bestFit="1" customWidth="1"/>
  </cols>
  <sheetData>
    <row r="1" spans="1:8" ht="18">
      <c r="A1" s="72" t="s">
        <v>140</v>
      </c>
      <c r="B1" s="73"/>
      <c r="C1" s="73"/>
      <c r="D1" s="73"/>
      <c r="E1" s="73"/>
      <c r="F1" s="73"/>
      <c r="G1" s="73"/>
      <c r="H1" s="74"/>
    </row>
    <row r="2" spans="1:8" ht="38.25" customHeight="1">
      <c r="A2" s="75" t="s">
        <v>145</v>
      </c>
      <c r="B2" s="76"/>
      <c r="C2" s="76"/>
      <c r="D2" s="76"/>
      <c r="E2" s="76"/>
      <c r="F2" s="76"/>
      <c r="G2" s="76"/>
      <c r="H2" s="76"/>
    </row>
    <row r="3" spans="1:8" ht="14.25">
      <c r="A3" s="28" t="s">
        <v>0</v>
      </c>
      <c r="B3" s="3"/>
      <c r="C3" s="3"/>
      <c r="D3" s="3"/>
      <c r="E3" s="3"/>
      <c r="F3" s="25"/>
      <c r="G3" s="61"/>
      <c r="H3" s="59"/>
    </row>
    <row r="4" spans="1:8" ht="14.25">
      <c r="A4" s="77" t="s">
        <v>1</v>
      </c>
      <c r="B4" s="78"/>
      <c r="C4" s="78"/>
      <c r="D4" s="78"/>
      <c r="E4" s="78"/>
      <c r="F4" s="78"/>
      <c r="G4" s="78"/>
      <c r="H4" s="79"/>
    </row>
    <row r="5" spans="1:8" ht="14.25">
      <c r="A5" s="77"/>
      <c r="B5" s="78"/>
      <c r="C5" s="78"/>
      <c r="D5" s="78"/>
      <c r="E5" s="78"/>
      <c r="F5" s="78"/>
      <c r="G5" s="78"/>
      <c r="H5" s="79"/>
    </row>
    <row r="6" spans="1:8" ht="14.25">
      <c r="A6" s="77"/>
      <c r="B6" s="78"/>
      <c r="C6" s="78"/>
      <c r="D6" s="78"/>
      <c r="E6" s="78"/>
      <c r="F6" s="78"/>
      <c r="G6" s="78"/>
      <c r="H6" s="79"/>
    </row>
    <row r="7" spans="1:8" ht="75" customHeight="1" thickBot="1">
      <c r="A7" s="77"/>
      <c r="B7" s="78"/>
      <c r="C7" s="78"/>
      <c r="D7" s="78"/>
      <c r="E7" s="78"/>
      <c r="F7" s="78"/>
      <c r="G7" s="78"/>
      <c r="H7" s="79"/>
    </row>
    <row r="8" spans="1:8" ht="51">
      <c r="A8" s="29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5" t="s">
        <v>7</v>
      </c>
      <c r="G8" s="5" t="s">
        <v>134</v>
      </c>
      <c r="H8" s="30" t="s">
        <v>135</v>
      </c>
    </row>
    <row r="9" spans="1:8" ht="15" thickBot="1">
      <c r="A9" s="31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  <c r="G9" s="7">
        <v>7</v>
      </c>
      <c r="H9" s="32" t="s">
        <v>130</v>
      </c>
    </row>
    <row r="10" spans="1:8" ht="16.5" thickBot="1">
      <c r="A10" s="33" t="s">
        <v>8</v>
      </c>
      <c r="B10" s="80" t="s">
        <v>9</v>
      </c>
      <c r="C10" s="81"/>
      <c r="D10" s="81"/>
      <c r="E10" s="81"/>
      <c r="F10" s="81"/>
      <c r="G10" s="81"/>
      <c r="H10" s="82"/>
    </row>
    <row r="11" spans="1:8" ht="51">
      <c r="A11" s="34">
        <v>1</v>
      </c>
      <c r="B11" s="8" t="s">
        <v>10</v>
      </c>
      <c r="C11" s="9" t="s">
        <v>11</v>
      </c>
      <c r="D11" s="8" t="s">
        <v>12</v>
      </c>
      <c r="E11" s="10" t="s">
        <v>13</v>
      </c>
      <c r="F11" s="57">
        <v>150</v>
      </c>
      <c r="G11" s="57"/>
      <c r="H11" s="60">
        <f>F11*G11</f>
        <v>0</v>
      </c>
    </row>
    <row r="12" spans="1:8" ht="51">
      <c r="A12" s="34">
        <v>2</v>
      </c>
      <c r="B12" s="11" t="s">
        <v>14</v>
      </c>
      <c r="C12" s="12" t="s">
        <v>11</v>
      </c>
      <c r="D12" s="11" t="s">
        <v>15</v>
      </c>
      <c r="E12" s="13" t="s">
        <v>13</v>
      </c>
      <c r="F12" s="57">
        <f>F11*3</f>
        <v>450</v>
      </c>
      <c r="G12" s="57"/>
      <c r="H12" s="60">
        <f aca="true" t="shared" si="0" ref="H12:H18">F12*G12</f>
        <v>0</v>
      </c>
    </row>
    <row r="13" spans="1:8" ht="38.25">
      <c r="A13" s="34">
        <v>3</v>
      </c>
      <c r="B13" s="11" t="s">
        <v>16</v>
      </c>
      <c r="C13" s="14" t="s">
        <v>17</v>
      </c>
      <c r="D13" s="15" t="s">
        <v>18</v>
      </c>
      <c r="E13" s="13" t="s">
        <v>13</v>
      </c>
      <c r="F13" s="57">
        <v>1300</v>
      </c>
      <c r="G13" s="57"/>
      <c r="H13" s="60">
        <f t="shared" si="0"/>
        <v>0</v>
      </c>
    </row>
    <row r="14" spans="1:8" ht="38.25">
      <c r="A14" s="34">
        <v>4</v>
      </c>
      <c r="B14" s="11" t="s">
        <v>16</v>
      </c>
      <c r="C14" s="14" t="s">
        <v>17</v>
      </c>
      <c r="D14" s="11" t="s">
        <v>19</v>
      </c>
      <c r="E14" s="13" t="s">
        <v>13</v>
      </c>
      <c r="F14" s="57">
        <v>3900</v>
      </c>
      <c r="G14" s="57"/>
      <c r="H14" s="60">
        <f t="shared" si="0"/>
        <v>0</v>
      </c>
    </row>
    <row r="15" spans="1:8" ht="38.25">
      <c r="A15" s="34">
        <v>5</v>
      </c>
      <c r="B15" s="11" t="s">
        <v>16</v>
      </c>
      <c r="C15" s="14" t="s">
        <v>20</v>
      </c>
      <c r="D15" s="11" t="s">
        <v>21</v>
      </c>
      <c r="E15" s="13" t="s">
        <v>13</v>
      </c>
      <c r="F15" s="57">
        <v>190</v>
      </c>
      <c r="G15" s="57"/>
      <c r="H15" s="60">
        <f t="shared" si="0"/>
        <v>0</v>
      </c>
    </row>
    <row r="16" spans="1:8" ht="38.25">
      <c r="A16" s="34">
        <v>6</v>
      </c>
      <c r="B16" s="11" t="s">
        <v>16</v>
      </c>
      <c r="C16" s="14" t="s">
        <v>22</v>
      </c>
      <c r="D16" s="11" t="s">
        <v>23</v>
      </c>
      <c r="E16" s="13" t="s">
        <v>13</v>
      </c>
      <c r="F16" s="57">
        <v>190</v>
      </c>
      <c r="G16" s="57"/>
      <c r="H16" s="60">
        <f t="shared" si="0"/>
        <v>0</v>
      </c>
    </row>
    <row r="17" spans="1:8" ht="76.5">
      <c r="A17" s="34">
        <v>7</v>
      </c>
      <c r="B17" s="11" t="s">
        <v>24</v>
      </c>
      <c r="C17" s="14" t="s">
        <v>25</v>
      </c>
      <c r="D17" s="11" t="s">
        <v>26</v>
      </c>
      <c r="E17" s="11" t="s">
        <v>27</v>
      </c>
      <c r="F17" s="57">
        <v>120</v>
      </c>
      <c r="G17" s="57"/>
      <c r="H17" s="60">
        <f t="shared" si="0"/>
        <v>0</v>
      </c>
    </row>
    <row r="18" spans="1:8" ht="38.25">
      <c r="A18" s="34">
        <v>8</v>
      </c>
      <c r="B18" s="11" t="s">
        <v>16</v>
      </c>
      <c r="C18" s="14" t="s">
        <v>25</v>
      </c>
      <c r="D18" s="11" t="s">
        <v>28</v>
      </c>
      <c r="E18" s="11" t="s">
        <v>27</v>
      </c>
      <c r="F18" s="57">
        <v>25</v>
      </c>
      <c r="G18" s="57"/>
      <c r="H18" s="60">
        <f t="shared" si="0"/>
        <v>0</v>
      </c>
    </row>
    <row r="19" spans="1:8" ht="15.75">
      <c r="A19" s="35" t="s">
        <v>29</v>
      </c>
      <c r="B19" s="83" t="s">
        <v>30</v>
      </c>
      <c r="C19" s="84"/>
      <c r="D19" s="84"/>
      <c r="E19" s="84"/>
      <c r="F19" s="84"/>
      <c r="G19" s="84"/>
      <c r="H19" s="85"/>
    </row>
    <row r="20" spans="1:8" ht="51">
      <c r="A20" s="34">
        <v>9</v>
      </c>
      <c r="B20" s="11" t="s">
        <v>31</v>
      </c>
      <c r="C20" s="14" t="s">
        <v>32</v>
      </c>
      <c r="D20" s="11" t="s">
        <v>33</v>
      </c>
      <c r="E20" s="11" t="s">
        <v>34</v>
      </c>
      <c r="F20" s="57">
        <v>27</v>
      </c>
      <c r="G20" s="57"/>
      <c r="H20" s="60">
        <f>F20*G20</f>
        <v>0</v>
      </c>
    </row>
    <row r="21" spans="1:8" ht="48">
      <c r="A21" s="34">
        <v>10</v>
      </c>
      <c r="B21" s="11" t="s">
        <v>35</v>
      </c>
      <c r="C21" s="14" t="s">
        <v>36</v>
      </c>
      <c r="D21" s="11" t="s">
        <v>37</v>
      </c>
      <c r="E21" s="13" t="s">
        <v>38</v>
      </c>
      <c r="F21" s="57">
        <v>27</v>
      </c>
      <c r="G21" s="57"/>
      <c r="H21" s="60">
        <f>F21*G21</f>
        <v>0</v>
      </c>
    </row>
    <row r="22" spans="1:8" ht="36">
      <c r="A22" s="34">
        <v>11</v>
      </c>
      <c r="B22" s="11" t="s">
        <v>39</v>
      </c>
      <c r="C22" s="12" t="s">
        <v>40</v>
      </c>
      <c r="D22" s="11" t="s">
        <v>41</v>
      </c>
      <c r="E22" s="13" t="s">
        <v>13</v>
      </c>
      <c r="F22" s="57">
        <v>164</v>
      </c>
      <c r="G22" s="57"/>
      <c r="H22" s="60">
        <f>F22*G22</f>
        <v>0</v>
      </c>
    </row>
    <row r="23" spans="1:8" ht="36">
      <c r="A23" s="34">
        <v>12</v>
      </c>
      <c r="B23" s="11" t="s">
        <v>42</v>
      </c>
      <c r="C23" s="12" t="s">
        <v>40</v>
      </c>
      <c r="D23" s="11" t="s">
        <v>43</v>
      </c>
      <c r="E23" s="13" t="s">
        <v>13</v>
      </c>
      <c r="F23" s="57">
        <f>F22*12</f>
        <v>1968</v>
      </c>
      <c r="G23" s="57"/>
      <c r="H23" s="60">
        <f>F23*G23</f>
        <v>0</v>
      </c>
    </row>
    <row r="24" spans="1:8" ht="15.75" customHeight="1">
      <c r="A24" s="35" t="s">
        <v>44</v>
      </c>
      <c r="B24" s="97" t="s">
        <v>139</v>
      </c>
      <c r="C24" s="98"/>
      <c r="D24" s="98"/>
      <c r="E24" s="98"/>
      <c r="F24" s="98"/>
      <c r="G24" s="98"/>
      <c r="H24" s="98"/>
    </row>
    <row r="25" spans="1:8" ht="65.25">
      <c r="A25" s="36">
        <v>13</v>
      </c>
      <c r="B25" s="16" t="s">
        <v>16</v>
      </c>
      <c r="C25" s="17" t="s">
        <v>45</v>
      </c>
      <c r="D25" s="16" t="s">
        <v>46</v>
      </c>
      <c r="E25" s="11" t="s">
        <v>34</v>
      </c>
      <c r="F25" s="57">
        <v>3.5</v>
      </c>
      <c r="G25" s="57"/>
      <c r="H25" s="60">
        <f aca="true" t="shared" si="1" ref="H25:H31">F25*G25</f>
        <v>0</v>
      </c>
    </row>
    <row r="26" spans="1:8" ht="60">
      <c r="A26" s="36">
        <v>14</v>
      </c>
      <c r="B26" s="16" t="s">
        <v>16</v>
      </c>
      <c r="C26" s="17" t="s">
        <v>45</v>
      </c>
      <c r="D26" s="16" t="s">
        <v>47</v>
      </c>
      <c r="E26" s="11" t="s">
        <v>34</v>
      </c>
      <c r="F26" s="57">
        <v>3.5</v>
      </c>
      <c r="G26" s="57"/>
      <c r="H26" s="60">
        <f t="shared" si="1"/>
        <v>0</v>
      </c>
    </row>
    <row r="27" spans="1:8" ht="65.25">
      <c r="A27" s="36">
        <v>15</v>
      </c>
      <c r="B27" s="16" t="s">
        <v>48</v>
      </c>
      <c r="C27" s="17" t="s">
        <v>49</v>
      </c>
      <c r="D27" s="16" t="s">
        <v>50</v>
      </c>
      <c r="E27" s="11" t="s">
        <v>34</v>
      </c>
      <c r="F27" s="57">
        <v>5</v>
      </c>
      <c r="G27" s="57"/>
      <c r="H27" s="60">
        <f t="shared" si="1"/>
        <v>0</v>
      </c>
    </row>
    <row r="28" spans="1:8" ht="63.75">
      <c r="A28" s="36">
        <v>16</v>
      </c>
      <c r="B28" s="16" t="s">
        <v>51</v>
      </c>
      <c r="C28" s="18" t="s">
        <v>52</v>
      </c>
      <c r="D28" s="16" t="s">
        <v>53</v>
      </c>
      <c r="E28" s="11" t="s">
        <v>34</v>
      </c>
      <c r="F28" s="57">
        <v>5</v>
      </c>
      <c r="G28" s="57"/>
      <c r="H28" s="60">
        <f t="shared" si="1"/>
        <v>0</v>
      </c>
    </row>
    <row r="29" spans="1:8" ht="38.25">
      <c r="A29" s="36">
        <v>17</v>
      </c>
      <c r="B29" s="16" t="s">
        <v>54</v>
      </c>
      <c r="C29" s="18" t="s">
        <v>55</v>
      </c>
      <c r="D29" s="16" t="s">
        <v>56</v>
      </c>
      <c r="E29" s="13" t="s">
        <v>13</v>
      </c>
      <c r="F29" s="57">
        <v>1200</v>
      </c>
      <c r="G29" s="57"/>
      <c r="H29" s="60">
        <f t="shared" si="1"/>
        <v>0</v>
      </c>
    </row>
    <row r="30" spans="1:8" ht="38.25">
      <c r="A30" s="36">
        <v>18</v>
      </c>
      <c r="B30" s="16" t="s">
        <v>57</v>
      </c>
      <c r="C30" s="18" t="s">
        <v>55</v>
      </c>
      <c r="D30" s="16" t="s">
        <v>58</v>
      </c>
      <c r="E30" s="13" t="s">
        <v>13</v>
      </c>
      <c r="F30" s="57">
        <f>F29*2</f>
        <v>2400</v>
      </c>
      <c r="G30" s="57"/>
      <c r="H30" s="60">
        <f t="shared" si="1"/>
        <v>0</v>
      </c>
    </row>
    <row r="31" spans="1:8" ht="38.25">
      <c r="A31" s="36">
        <v>19</v>
      </c>
      <c r="B31" s="16" t="s">
        <v>59</v>
      </c>
      <c r="C31" s="18" t="s">
        <v>52</v>
      </c>
      <c r="D31" s="16" t="s">
        <v>60</v>
      </c>
      <c r="E31" s="13" t="s">
        <v>13</v>
      </c>
      <c r="F31" s="57">
        <v>600</v>
      </c>
      <c r="G31" s="57"/>
      <c r="H31" s="60">
        <f t="shared" si="1"/>
        <v>0</v>
      </c>
    </row>
    <row r="32" spans="1:8" ht="38.25">
      <c r="A32" s="36">
        <v>20</v>
      </c>
      <c r="B32" s="16" t="s">
        <v>61</v>
      </c>
      <c r="C32" s="18" t="s">
        <v>55</v>
      </c>
      <c r="D32" s="16" t="s">
        <v>62</v>
      </c>
      <c r="E32" s="13" t="s">
        <v>13</v>
      </c>
      <c r="F32" s="57">
        <v>600</v>
      </c>
      <c r="G32" s="57"/>
      <c r="H32" s="60">
        <f>F32*G32</f>
        <v>0</v>
      </c>
    </row>
    <row r="33" spans="1:8" ht="15.75">
      <c r="A33" s="35" t="s">
        <v>63</v>
      </c>
      <c r="B33" s="83" t="s">
        <v>64</v>
      </c>
      <c r="C33" s="84"/>
      <c r="D33" s="84"/>
      <c r="E33" s="84"/>
      <c r="F33" s="84"/>
      <c r="G33" s="84"/>
      <c r="H33" s="85"/>
    </row>
    <row r="34" spans="1:8" ht="38.25">
      <c r="A34" s="34">
        <v>21</v>
      </c>
      <c r="B34" s="11" t="s">
        <v>65</v>
      </c>
      <c r="C34" s="14" t="s">
        <v>66</v>
      </c>
      <c r="D34" s="11" t="s">
        <v>67</v>
      </c>
      <c r="E34" s="13" t="s">
        <v>13</v>
      </c>
      <c r="F34" s="57">
        <v>27</v>
      </c>
      <c r="G34" s="57"/>
      <c r="H34" s="60">
        <f>F34*G34</f>
        <v>0</v>
      </c>
    </row>
    <row r="35" spans="1:8" ht="76.5">
      <c r="A35" s="34">
        <v>22</v>
      </c>
      <c r="B35" s="11" t="s">
        <v>68</v>
      </c>
      <c r="C35" s="14" t="s">
        <v>69</v>
      </c>
      <c r="D35" s="11" t="s">
        <v>70</v>
      </c>
      <c r="E35" s="11" t="s">
        <v>27</v>
      </c>
      <c r="F35" s="57">
        <v>120</v>
      </c>
      <c r="G35" s="57"/>
      <c r="H35" s="60">
        <f>F35*G35</f>
        <v>0</v>
      </c>
    </row>
    <row r="36" spans="1:8" ht="38.25">
      <c r="A36" s="34">
        <v>23</v>
      </c>
      <c r="B36" s="11" t="s">
        <v>71</v>
      </c>
      <c r="C36" s="14" t="s">
        <v>72</v>
      </c>
      <c r="D36" s="11" t="s">
        <v>73</v>
      </c>
      <c r="E36" s="11" t="s">
        <v>27</v>
      </c>
      <c r="F36" s="57">
        <v>62</v>
      </c>
      <c r="G36" s="57"/>
      <c r="H36" s="60">
        <f>F36*G36</f>
        <v>0</v>
      </c>
    </row>
    <row r="37" spans="1:8" ht="63.75">
      <c r="A37" s="34">
        <v>24</v>
      </c>
      <c r="B37" s="11" t="s">
        <v>74</v>
      </c>
      <c r="C37" s="14" t="s">
        <v>69</v>
      </c>
      <c r="D37" s="11" t="s">
        <v>75</v>
      </c>
      <c r="E37" s="11" t="s">
        <v>27</v>
      </c>
      <c r="F37" s="57">
        <v>26</v>
      </c>
      <c r="G37" s="57"/>
      <c r="H37" s="60">
        <f>F37*G37</f>
        <v>0</v>
      </c>
    </row>
    <row r="38" spans="1:8" ht="15.75">
      <c r="A38" s="35" t="s">
        <v>76</v>
      </c>
      <c r="B38" s="83" t="s">
        <v>77</v>
      </c>
      <c r="C38" s="84"/>
      <c r="D38" s="84"/>
      <c r="E38" s="84"/>
      <c r="F38" s="84"/>
      <c r="G38" s="84"/>
      <c r="H38" s="85"/>
    </row>
    <row r="39" spans="1:8" ht="58.5" customHeight="1">
      <c r="A39" s="34">
        <v>25</v>
      </c>
      <c r="B39" s="11" t="s">
        <v>78</v>
      </c>
      <c r="C39" s="14" t="s">
        <v>79</v>
      </c>
      <c r="D39" s="16" t="s">
        <v>80</v>
      </c>
      <c r="E39" s="13" t="s">
        <v>13</v>
      </c>
      <c r="F39" s="57">
        <v>96</v>
      </c>
      <c r="G39" s="57"/>
      <c r="H39" s="60">
        <f aca="true" t="shared" si="2" ref="H39:H46">F39*G39</f>
        <v>0</v>
      </c>
    </row>
    <row r="40" spans="1:8" ht="25.5">
      <c r="A40" s="34">
        <v>26</v>
      </c>
      <c r="B40" s="11" t="s">
        <v>16</v>
      </c>
      <c r="C40" s="14" t="s">
        <v>81</v>
      </c>
      <c r="D40" s="16" t="s">
        <v>82</v>
      </c>
      <c r="E40" s="11" t="s">
        <v>27</v>
      </c>
      <c r="F40" s="57">
        <v>50</v>
      </c>
      <c r="G40" s="57"/>
      <c r="H40" s="60">
        <f t="shared" si="2"/>
        <v>0</v>
      </c>
    </row>
    <row r="41" spans="1:8" ht="76.5">
      <c r="A41" s="34">
        <v>27</v>
      </c>
      <c r="B41" s="11" t="s">
        <v>83</v>
      </c>
      <c r="C41" s="14" t="s">
        <v>84</v>
      </c>
      <c r="D41" s="16" t="s">
        <v>85</v>
      </c>
      <c r="E41" s="13" t="s">
        <v>13</v>
      </c>
      <c r="F41" s="57">
        <v>70</v>
      </c>
      <c r="G41" s="57"/>
      <c r="H41" s="60">
        <f t="shared" si="2"/>
        <v>0</v>
      </c>
    </row>
    <row r="42" spans="1:8" ht="63.75">
      <c r="A42" s="34">
        <v>28</v>
      </c>
      <c r="B42" s="11" t="s">
        <v>86</v>
      </c>
      <c r="C42" s="14" t="s">
        <v>87</v>
      </c>
      <c r="D42" s="15" t="s">
        <v>88</v>
      </c>
      <c r="E42" s="11" t="s">
        <v>27</v>
      </c>
      <c r="F42" s="57">
        <v>100</v>
      </c>
      <c r="G42" s="57"/>
      <c r="H42" s="60">
        <f t="shared" si="2"/>
        <v>0</v>
      </c>
    </row>
    <row r="43" spans="1:8" ht="76.5">
      <c r="A43" s="34">
        <v>29</v>
      </c>
      <c r="B43" s="11" t="s">
        <v>89</v>
      </c>
      <c r="C43" s="14" t="s">
        <v>90</v>
      </c>
      <c r="D43" s="11" t="s">
        <v>91</v>
      </c>
      <c r="E43" s="13" t="s">
        <v>13</v>
      </c>
      <c r="F43" s="57">
        <v>200</v>
      </c>
      <c r="G43" s="57"/>
      <c r="H43" s="60">
        <f t="shared" si="2"/>
        <v>0</v>
      </c>
    </row>
    <row r="44" spans="1:8" ht="76.5">
      <c r="A44" s="34">
        <v>30</v>
      </c>
      <c r="B44" s="11" t="s">
        <v>89</v>
      </c>
      <c r="C44" s="14" t="s">
        <v>90</v>
      </c>
      <c r="D44" s="16" t="s">
        <v>92</v>
      </c>
      <c r="E44" s="13" t="s">
        <v>13</v>
      </c>
      <c r="F44" s="57">
        <v>200</v>
      </c>
      <c r="G44" s="57"/>
      <c r="H44" s="60">
        <f t="shared" si="2"/>
        <v>0</v>
      </c>
    </row>
    <row r="45" spans="1:8" ht="38.25">
      <c r="A45" s="34">
        <v>31</v>
      </c>
      <c r="B45" s="11" t="s">
        <v>93</v>
      </c>
      <c r="C45" s="14" t="s">
        <v>94</v>
      </c>
      <c r="D45" s="11" t="s">
        <v>95</v>
      </c>
      <c r="E45" s="13" t="s">
        <v>13</v>
      </c>
      <c r="F45" s="57">
        <v>80</v>
      </c>
      <c r="G45" s="57"/>
      <c r="H45" s="60">
        <f t="shared" si="2"/>
        <v>0</v>
      </c>
    </row>
    <row r="46" spans="1:8" ht="25.5">
      <c r="A46" s="34">
        <v>32</v>
      </c>
      <c r="B46" s="11" t="s">
        <v>16</v>
      </c>
      <c r="C46" s="14" t="s">
        <v>96</v>
      </c>
      <c r="D46" s="11" t="s">
        <v>97</v>
      </c>
      <c r="E46" s="13" t="s">
        <v>98</v>
      </c>
      <c r="F46" s="57">
        <v>2500</v>
      </c>
      <c r="G46" s="57"/>
      <c r="H46" s="60">
        <f t="shared" si="2"/>
        <v>0</v>
      </c>
    </row>
    <row r="47" spans="1:8" ht="15.75">
      <c r="A47" s="35" t="s">
        <v>99</v>
      </c>
      <c r="B47" s="83" t="s">
        <v>100</v>
      </c>
      <c r="C47" s="84"/>
      <c r="D47" s="84"/>
      <c r="E47" s="84"/>
      <c r="F47" s="84"/>
      <c r="G47" s="84"/>
      <c r="H47" s="85"/>
    </row>
    <row r="48" spans="1:8" ht="51">
      <c r="A48" s="34">
        <v>33</v>
      </c>
      <c r="B48" s="11" t="s">
        <v>101</v>
      </c>
      <c r="C48" s="14" t="s">
        <v>102</v>
      </c>
      <c r="D48" s="11" t="s">
        <v>125</v>
      </c>
      <c r="E48" s="11" t="s">
        <v>103</v>
      </c>
      <c r="F48" s="57">
        <v>3</v>
      </c>
      <c r="G48" s="57"/>
      <c r="H48" s="60">
        <f aca="true" t="shared" si="3" ref="H48:H55">F48*G48</f>
        <v>0</v>
      </c>
    </row>
    <row r="49" spans="1:8" ht="127.5">
      <c r="A49" s="34">
        <v>34</v>
      </c>
      <c r="B49" s="11" t="s">
        <v>104</v>
      </c>
      <c r="C49" s="14" t="s">
        <v>102</v>
      </c>
      <c r="D49" s="11" t="s">
        <v>126</v>
      </c>
      <c r="E49" s="11" t="s">
        <v>27</v>
      </c>
      <c r="F49" s="57">
        <v>14</v>
      </c>
      <c r="G49" s="57"/>
      <c r="H49" s="60">
        <f t="shared" si="3"/>
        <v>0</v>
      </c>
    </row>
    <row r="50" spans="1:8" ht="25.5">
      <c r="A50" s="34">
        <v>35</v>
      </c>
      <c r="B50" s="11" t="s">
        <v>16</v>
      </c>
      <c r="C50" s="14" t="s">
        <v>102</v>
      </c>
      <c r="D50" s="11" t="s">
        <v>127</v>
      </c>
      <c r="E50" s="11" t="s">
        <v>103</v>
      </c>
      <c r="F50" s="57">
        <v>3</v>
      </c>
      <c r="G50" s="57"/>
      <c r="H50" s="60">
        <f t="shared" si="3"/>
        <v>0</v>
      </c>
    </row>
    <row r="51" spans="1:8" ht="25.5">
      <c r="A51" s="34">
        <v>36</v>
      </c>
      <c r="B51" s="11" t="s">
        <v>16</v>
      </c>
      <c r="C51" s="14" t="s">
        <v>102</v>
      </c>
      <c r="D51" s="11" t="s">
        <v>105</v>
      </c>
      <c r="E51" s="11" t="s">
        <v>103</v>
      </c>
      <c r="F51" s="57">
        <v>3</v>
      </c>
      <c r="G51" s="57"/>
      <c r="H51" s="60">
        <f t="shared" si="3"/>
        <v>0</v>
      </c>
    </row>
    <row r="52" spans="1:8" ht="25.5">
      <c r="A52" s="34">
        <v>37</v>
      </c>
      <c r="B52" s="11" t="s">
        <v>106</v>
      </c>
      <c r="C52" s="14" t="s">
        <v>107</v>
      </c>
      <c r="D52" s="11" t="s">
        <v>108</v>
      </c>
      <c r="E52" s="11" t="s">
        <v>103</v>
      </c>
      <c r="F52" s="57">
        <v>3</v>
      </c>
      <c r="G52" s="57"/>
      <c r="H52" s="60">
        <f t="shared" si="3"/>
        <v>0</v>
      </c>
    </row>
    <row r="53" spans="1:8" ht="25.5">
      <c r="A53" s="34">
        <v>38</v>
      </c>
      <c r="B53" s="11" t="s">
        <v>109</v>
      </c>
      <c r="C53" s="14" t="s">
        <v>107</v>
      </c>
      <c r="D53" s="11" t="s">
        <v>110</v>
      </c>
      <c r="E53" s="11" t="s">
        <v>103</v>
      </c>
      <c r="F53" s="57">
        <v>3</v>
      </c>
      <c r="G53" s="57"/>
      <c r="H53" s="60">
        <f t="shared" si="3"/>
        <v>0</v>
      </c>
    </row>
    <row r="54" spans="1:8" ht="25.5">
      <c r="A54" s="34">
        <v>39</v>
      </c>
      <c r="B54" s="11" t="s">
        <v>111</v>
      </c>
      <c r="C54" s="14" t="s">
        <v>107</v>
      </c>
      <c r="D54" s="11" t="s">
        <v>112</v>
      </c>
      <c r="E54" s="11" t="s">
        <v>103</v>
      </c>
      <c r="F54" s="57">
        <v>6</v>
      </c>
      <c r="G54" s="57"/>
      <c r="H54" s="60">
        <f t="shared" si="3"/>
        <v>0</v>
      </c>
    </row>
    <row r="55" spans="1:8" ht="25.5">
      <c r="A55" s="34">
        <v>40</v>
      </c>
      <c r="B55" s="11" t="s">
        <v>113</v>
      </c>
      <c r="C55" s="14" t="s">
        <v>107</v>
      </c>
      <c r="D55" s="11" t="s">
        <v>114</v>
      </c>
      <c r="E55" s="11" t="s">
        <v>103</v>
      </c>
      <c r="F55" s="57">
        <v>6</v>
      </c>
      <c r="G55" s="57"/>
      <c r="H55" s="60">
        <f t="shared" si="3"/>
        <v>0</v>
      </c>
    </row>
    <row r="56" spans="1:8" ht="15.75">
      <c r="A56" s="35" t="s">
        <v>115</v>
      </c>
      <c r="B56" s="83" t="s">
        <v>116</v>
      </c>
      <c r="C56" s="84"/>
      <c r="D56" s="84"/>
      <c r="E56" s="84"/>
      <c r="F56" s="84"/>
      <c r="G56" s="84"/>
      <c r="H56" s="85"/>
    </row>
    <row r="57" spans="1:8" ht="90" thickBot="1">
      <c r="A57" s="51">
        <v>41</v>
      </c>
      <c r="B57" s="52" t="s">
        <v>117</v>
      </c>
      <c r="C57" s="53" t="s">
        <v>118</v>
      </c>
      <c r="D57" s="52" t="s">
        <v>143</v>
      </c>
      <c r="E57" s="52" t="s">
        <v>119</v>
      </c>
      <c r="F57" s="58">
        <v>140</v>
      </c>
      <c r="G57" s="58"/>
      <c r="H57" s="60">
        <f>F57*G57</f>
        <v>0</v>
      </c>
    </row>
    <row r="58" spans="1:8" ht="16.5" thickBot="1">
      <c r="A58" s="92" t="s">
        <v>132</v>
      </c>
      <c r="B58" s="93"/>
      <c r="C58" s="93"/>
      <c r="D58" s="93"/>
      <c r="E58" s="93"/>
      <c r="F58" s="93"/>
      <c r="G58" s="94"/>
      <c r="H58" s="56">
        <f>SUM(H11:H57)</f>
        <v>0</v>
      </c>
    </row>
    <row r="59" spans="1:8" ht="16.5" thickBot="1">
      <c r="A59" s="92" t="s">
        <v>133</v>
      </c>
      <c r="B59" s="93"/>
      <c r="C59" s="93"/>
      <c r="D59" s="93"/>
      <c r="E59" s="93"/>
      <c r="F59" s="93"/>
      <c r="G59" s="94"/>
      <c r="H59" s="54">
        <f>H58*0.23</f>
        <v>0</v>
      </c>
    </row>
    <row r="60" spans="1:8" ht="16.5" thickBot="1">
      <c r="A60" s="99" t="s">
        <v>144</v>
      </c>
      <c r="B60" s="100"/>
      <c r="C60" s="100"/>
      <c r="D60" s="100"/>
      <c r="E60" s="100"/>
      <c r="F60" s="100"/>
      <c r="G60" s="101"/>
      <c r="H60" s="55">
        <f>H58+H59</f>
        <v>0</v>
      </c>
    </row>
    <row r="61" spans="1:8" ht="15.75">
      <c r="A61" s="37"/>
      <c r="B61" s="38"/>
      <c r="C61" s="39"/>
      <c r="D61" s="40"/>
      <c r="E61" s="40"/>
      <c r="F61" s="41"/>
      <c r="G61" s="62"/>
      <c r="H61" s="41"/>
    </row>
    <row r="62" spans="1:8" ht="15.75">
      <c r="A62" s="37"/>
      <c r="B62" s="38"/>
      <c r="C62" s="39"/>
      <c r="D62" s="40"/>
      <c r="E62" s="40"/>
      <c r="F62" s="41"/>
      <c r="G62" s="62"/>
      <c r="H62" s="41"/>
    </row>
    <row r="63" spans="1:8" ht="16.5" thickBot="1">
      <c r="A63" s="37"/>
      <c r="B63" s="38"/>
      <c r="C63" s="39"/>
      <c r="D63" s="40"/>
      <c r="E63" s="40"/>
      <c r="F63" s="41"/>
      <c r="G63" s="62"/>
      <c r="H63" s="41"/>
    </row>
    <row r="64" spans="1:8" ht="15.75" thickBot="1">
      <c r="A64" s="102" t="s">
        <v>129</v>
      </c>
      <c r="B64" s="103"/>
      <c r="C64" s="103"/>
      <c r="D64" s="103"/>
      <c r="E64" s="104"/>
      <c r="F64" s="104"/>
      <c r="G64" s="104"/>
      <c r="H64" s="104"/>
    </row>
    <row r="65" spans="1:8" ht="15">
      <c r="A65" s="105"/>
      <c r="B65" s="106"/>
      <c r="C65" s="106"/>
      <c r="D65" s="42" t="s">
        <v>136</v>
      </c>
      <c r="E65" s="109"/>
      <c r="F65" s="110"/>
      <c r="G65" s="110"/>
      <c r="H65" s="111"/>
    </row>
    <row r="66" spans="1:8" ht="15">
      <c r="A66" s="105"/>
      <c r="B66" s="106"/>
      <c r="C66" s="106"/>
      <c r="D66" s="43" t="s">
        <v>128</v>
      </c>
      <c r="E66" s="112" t="s">
        <v>141</v>
      </c>
      <c r="F66" s="113"/>
      <c r="G66" s="113"/>
      <c r="H66" s="114"/>
    </row>
    <row r="67" spans="1:8" ht="15.75" thickBot="1">
      <c r="A67" s="105"/>
      <c r="B67" s="106"/>
      <c r="C67" s="106"/>
      <c r="D67" s="43" t="s">
        <v>131</v>
      </c>
      <c r="E67" s="112" t="s">
        <v>141</v>
      </c>
      <c r="F67" s="113"/>
      <c r="G67" s="113"/>
      <c r="H67" s="114"/>
    </row>
    <row r="68" spans="1:8" ht="15.75">
      <c r="A68" s="105"/>
      <c r="B68" s="106"/>
      <c r="C68" s="106"/>
      <c r="D68" s="66" t="s">
        <v>138</v>
      </c>
      <c r="E68" s="86"/>
      <c r="F68" s="87"/>
      <c r="G68" s="87"/>
      <c r="H68" s="88"/>
    </row>
    <row r="69" spans="1:8" ht="15.75" thickBot="1">
      <c r="A69" s="107"/>
      <c r="B69" s="108"/>
      <c r="C69" s="108"/>
      <c r="D69" s="44" t="s">
        <v>137</v>
      </c>
      <c r="E69" s="89">
        <f>E68*1.23</f>
        <v>0</v>
      </c>
      <c r="F69" s="90"/>
      <c r="G69" s="90"/>
      <c r="H69" s="91"/>
    </row>
    <row r="70" spans="1:8" ht="15">
      <c r="A70" s="37"/>
      <c r="B70" s="38"/>
      <c r="C70" s="39"/>
      <c r="D70" s="39"/>
      <c r="E70" s="45"/>
      <c r="F70" s="46"/>
      <c r="G70" s="63"/>
      <c r="H70" s="46"/>
    </row>
    <row r="71" spans="1:8" ht="15.75">
      <c r="A71" s="95" t="s">
        <v>120</v>
      </c>
      <c r="B71" s="95"/>
      <c r="C71" s="95"/>
      <c r="D71" s="95"/>
      <c r="E71" s="47"/>
      <c r="F71" s="48"/>
      <c r="G71" s="47"/>
      <c r="H71" s="48"/>
    </row>
    <row r="72" spans="1:8" ht="15.75">
      <c r="A72" s="96" t="s">
        <v>121</v>
      </c>
      <c r="B72" s="96"/>
      <c r="C72" s="96"/>
      <c r="D72" s="96"/>
      <c r="E72" s="47"/>
      <c r="F72" s="48"/>
      <c r="G72" s="47"/>
      <c r="H72" s="48"/>
    </row>
    <row r="73" spans="1:8" ht="30.75" customHeight="1">
      <c r="A73" s="96" t="s">
        <v>122</v>
      </c>
      <c r="B73" s="96"/>
      <c r="C73" s="96"/>
      <c r="D73" s="96"/>
      <c r="E73" s="47"/>
      <c r="F73" s="48"/>
      <c r="G73" s="47"/>
      <c r="H73" s="48"/>
    </row>
    <row r="74" spans="1:8" ht="15.75">
      <c r="A74" s="49"/>
      <c r="B74" s="49"/>
      <c r="C74" s="49"/>
      <c r="D74" s="49"/>
      <c r="E74" s="49"/>
      <c r="F74" s="50"/>
      <c r="G74" s="49"/>
      <c r="H74" s="50"/>
    </row>
    <row r="75" spans="1:8" ht="15.75">
      <c r="A75" s="49"/>
      <c r="B75" s="49"/>
      <c r="C75" s="49"/>
      <c r="D75" s="49"/>
      <c r="E75" s="49"/>
      <c r="F75" s="50"/>
      <c r="G75" s="49"/>
      <c r="H75" s="50"/>
    </row>
    <row r="76" spans="1:8" ht="15">
      <c r="A76" s="37"/>
      <c r="B76" s="38"/>
      <c r="C76" s="39"/>
      <c r="D76" s="39"/>
      <c r="E76" s="45" t="s">
        <v>123</v>
      </c>
      <c r="F76" s="46"/>
      <c r="G76" s="63" t="s">
        <v>124</v>
      </c>
      <c r="H76" s="46"/>
    </row>
    <row r="77" spans="1:8" ht="14.25">
      <c r="A77" s="19"/>
      <c r="B77" s="20"/>
      <c r="C77" s="21"/>
      <c r="D77" s="21"/>
      <c r="E77" s="22"/>
      <c r="F77" s="26"/>
      <c r="G77" s="64"/>
      <c r="H77" s="26"/>
    </row>
    <row r="78" spans="1:8" ht="14.25">
      <c r="A78" s="19"/>
      <c r="B78" s="20"/>
      <c r="C78" s="21"/>
      <c r="D78" s="21"/>
      <c r="E78" s="22"/>
      <c r="F78" s="26"/>
      <c r="G78" s="64"/>
      <c r="H78" s="26"/>
    </row>
    <row r="79" spans="1:8" ht="14.25">
      <c r="A79" s="19"/>
      <c r="B79" s="20"/>
      <c r="C79" s="21"/>
      <c r="D79" s="21"/>
      <c r="E79" s="22"/>
      <c r="F79" s="26"/>
      <c r="G79" s="64"/>
      <c r="H79" s="26"/>
    </row>
    <row r="80" spans="1:8" ht="14.25">
      <c r="A80" s="19"/>
      <c r="B80" s="20"/>
      <c r="C80" s="21"/>
      <c r="D80" s="21"/>
      <c r="E80" s="22"/>
      <c r="F80" s="26"/>
      <c r="G80" s="64"/>
      <c r="H80" s="26"/>
    </row>
    <row r="81" spans="1:8" ht="14.25">
      <c r="A81" s="19"/>
      <c r="B81" s="20"/>
      <c r="C81" s="21"/>
      <c r="D81" s="21"/>
      <c r="E81" s="22"/>
      <c r="F81" s="26"/>
      <c r="G81" s="64"/>
      <c r="H81" s="26"/>
    </row>
    <row r="82" spans="1:8" ht="14.25">
      <c r="A82" s="19"/>
      <c r="B82" s="20"/>
      <c r="C82" s="21"/>
      <c r="D82" s="21"/>
      <c r="E82" s="22"/>
      <c r="F82" s="26"/>
      <c r="G82" s="64"/>
      <c r="H82" s="26"/>
    </row>
    <row r="83" spans="1:8" ht="14.25">
      <c r="A83" s="23"/>
      <c r="B83" s="20"/>
      <c r="C83" s="21"/>
      <c r="D83" s="21"/>
      <c r="E83" s="22"/>
      <c r="F83" s="26"/>
      <c r="G83" s="64"/>
      <c r="H83" s="26"/>
    </row>
    <row r="84" spans="1:8" ht="14.25">
      <c r="A84" s="19"/>
      <c r="B84" s="20"/>
      <c r="C84" s="21"/>
      <c r="D84" s="21"/>
      <c r="E84" s="22"/>
      <c r="F84" s="26"/>
      <c r="G84" s="64"/>
      <c r="H84" s="26"/>
    </row>
    <row r="85" spans="1:8" ht="14.25">
      <c r="A85" s="19"/>
      <c r="B85" s="20"/>
      <c r="C85" s="21"/>
      <c r="D85" s="21"/>
      <c r="E85" s="22"/>
      <c r="F85" s="26"/>
      <c r="G85" s="64"/>
      <c r="H85" s="26"/>
    </row>
    <row r="86" spans="1:8" ht="14.25">
      <c r="A86" s="19"/>
      <c r="B86" s="20"/>
      <c r="C86" s="21"/>
      <c r="D86" s="21"/>
      <c r="E86" s="22"/>
      <c r="F86" s="26"/>
      <c r="G86" s="64"/>
      <c r="H86" s="26"/>
    </row>
    <row r="87" spans="1:8" ht="14.25">
      <c r="A87" s="19"/>
      <c r="B87" s="20"/>
      <c r="C87" s="21"/>
      <c r="D87" s="21"/>
      <c r="E87" s="22"/>
      <c r="F87" s="26"/>
      <c r="G87" s="64"/>
      <c r="H87" s="26"/>
    </row>
    <row r="88" spans="1:8" ht="14.25">
      <c r="A88" s="23"/>
      <c r="B88" s="20"/>
      <c r="C88" s="21"/>
      <c r="D88" s="21"/>
      <c r="E88" s="22"/>
      <c r="F88" s="26"/>
      <c r="G88" s="64"/>
      <c r="H88" s="26"/>
    </row>
    <row r="89" spans="1:8" ht="14.25">
      <c r="A89" s="19"/>
      <c r="B89" s="20"/>
      <c r="C89" s="21"/>
      <c r="D89" s="21"/>
      <c r="E89" s="22"/>
      <c r="F89" s="26"/>
      <c r="G89" s="64"/>
      <c r="H89" s="26"/>
    </row>
    <row r="90" spans="1:8" ht="14.25">
      <c r="A90" s="19"/>
      <c r="B90" s="20"/>
      <c r="C90" s="21"/>
      <c r="D90" s="21"/>
      <c r="E90" s="22"/>
      <c r="F90" s="26"/>
      <c r="G90" s="64"/>
      <c r="H90" s="26"/>
    </row>
    <row r="91" spans="1:8" ht="14.25">
      <c r="A91" s="24"/>
      <c r="B91" s="20"/>
      <c r="C91" s="21"/>
      <c r="D91" s="21"/>
      <c r="E91" s="22"/>
      <c r="F91" s="26"/>
      <c r="G91" s="64"/>
      <c r="H91" s="26"/>
    </row>
    <row r="92" spans="1:8" ht="14.25">
      <c r="A92" s="24"/>
      <c r="B92" s="20"/>
      <c r="C92" s="21"/>
      <c r="D92" s="21"/>
      <c r="E92" s="22"/>
      <c r="F92" s="26"/>
      <c r="G92" s="64"/>
      <c r="H92" s="26"/>
    </row>
    <row r="93" spans="2:8" ht="14.25">
      <c r="B93" s="20"/>
      <c r="C93" s="21"/>
      <c r="D93" s="21"/>
      <c r="E93" s="22"/>
      <c r="F93" s="26"/>
      <c r="G93" s="64"/>
      <c r="H93" s="26"/>
    </row>
  </sheetData>
  <sheetProtection/>
  <mergeCells count="23">
    <mergeCell ref="A71:D71"/>
    <mergeCell ref="A72:D72"/>
    <mergeCell ref="A73:D73"/>
    <mergeCell ref="B24:H24"/>
    <mergeCell ref="A60:G60"/>
    <mergeCell ref="A64:H64"/>
    <mergeCell ref="A65:C69"/>
    <mergeCell ref="E65:H65"/>
    <mergeCell ref="E66:H66"/>
    <mergeCell ref="E67:H67"/>
    <mergeCell ref="E69:H69"/>
    <mergeCell ref="B33:H33"/>
    <mergeCell ref="B38:H38"/>
    <mergeCell ref="B47:H47"/>
    <mergeCell ref="B56:H56"/>
    <mergeCell ref="A58:G58"/>
    <mergeCell ref="A59:G59"/>
    <mergeCell ref="A1:H1"/>
    <mergeCell ref="A2:H2"/>
    <mergeCell ref="A4:H7"/>
    <mergeCell ref="B10:H10"/>
    <mergeCell ref="B19:H19"/>
    <mergeCell ref="E68:H68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PageLayoutView="0" workbookViewId="0" topLeftCell="A1">
      <selection activeCell="G58" sqref="G58"/>
    </sheetView>
  </sheetViews>
  <sheetFormatPr defaultColWidth="8.796875" defaultRowHeight="14.25"/>
  <cols>
    <col min="1" max="1" width="7.09765625" style="1" customWidth="1"/>
    <col min="2" max="2" width="8.3984375" style="1" customWidth="1"/>
    <col min="3" max="3" width="11.09765625" style="2" customWidth="1"/>
    <col min="4" max="4" width="46.19921875" style="2" customWidth="1"/>
    <col min="5" max="5" width="5.19921875" style="2" customWidth="1"/>
    <col min="6" max="6" width="9.19921875" style="27" customWidth="1"/>
  </cols>
  <sheetData>
    <row r="1" spans="1:6" ht="18">
      <c r="A1" s="72" t="s">
        <v>142</v>
      </c>
      <c r="B1" s="73"/>
      <c r="C1" s="73"/>
      <c r="D1" s="73"/>
      <c r="E1" s="73"/>
      <c r="F1" s="74"/>
    </row>
    <row r="2" spans="1:6" ht="38.25" customHeight="1">
      <c r="A2" s="75" t="s">
        <v>145</v>
      </c>
      <c r="B2" s="76"/>
      <c r="C2" s="76"/>
      <c r="D2" s="76"/>
      <c r="E2" s="76"/>
      <c r="F2" s="115"/>
    </row>
    <row r="3" spans="1:6" ht="14.25">
      <c r="A3" s="28" t="s">
        <v>0</v>
      </c>
      <c r="B3" s="3"/>
      <c r="C3" s="3"/>
      <c r="D3" s="3"/>
      <c r="E3" s="3"/>
      <c r="F3" s="59"/>
    </row>
    <row r="4" spans="1:6" ht="14.25">
      <c r="A4" s="77" t="s">
        <v>1</v>
      </c>
      <c r="B4" s="78"/>
      <c r="C4" s="78"/>
      <c r="D4" s="78"/>
      <c r="E4" s="78"/>
      <c r="F4" s="79"/>
    </row>
    <row r="5" spans="1:6" ht="14.25">
      <c r="A5" s="77"/>
      <c r="B5" s="78"/>
      <c r="C5" s="78"/>
      <c r="D5" s="78"/>
      <c r="E5" s="78"/>
      <c r="F5" s="79"/>
    </row>
    <row r="6" spans="1:6" ht="14.25">
      <c r="A6" s="77"/>
      <c r="B6" s="78"/>
      <c r="C6" s="78"/>
      <c r="D6" s="78"/>
      <c r="E6" s="78"/>
      <c r="F6" s="79"/>
    </row>
    <row r="7" spans="1:6" ht="75" customHeight="1" thickBot="1">
      <c r="A7" s="77"/>
      <c r="B7" s="78"/>
      <c r="C7" s="78"/>
      <c r="D7" s="78"/>
      <c r="E7" s="78"/>
      <c r="F7" s="79"/>
    </row>
    <row r="8" spans="1:6" ht="51">
      <c r="A8" s="29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67" t="s">
        <v>7</v>
      </c>
    </row>
    <row r="9" spans="1:6" ht="15" thickBot="1">
      <c r="A9" s="31">
        <v>1</v>
      </c>
      <c r="B9" s="6">
        <v>2</v>
      </c>
      <c r="C9" s="6">
        <v>3</v>
      </c>
      <c r="D9" s="6">
        <v>4</v>
      </c>
      <c r="E9" s="6">
        <v>5</v>
      </c>
      <c r="F9" s="32">
        <v>6</v>
      </c>
    </row>
    <row r="10" spans="1:6" ht="16.5" thickBot="1">
      <c r="A10" s="33" t="s">
        <v>8</v>
      </c>
      <c r="B10" s="80" t="s">
        <v>9</v>
      </c>
      <c r="C10" s="81"/>
      <c r="D10" s="81"/>
      <c r="E10" s="81"/>
      <c r="F10" s="82"/>
    </row>
    <row r="11" spans="1:6" ht="51">
      <c r="A11" s="34">
        <v>1</v>
      </c>
      <c r="B11" s="8" t="s">
        <v>10</v>
      </c>
      <c r="C11" s="9" t="s">
        <v>11</v>
      </c>
      <c r="D11" s="8" t="s">
        <v>12</v>
      </c>
      <c r="E11" s="10" t="s">
        <v>13</v>
      </c>
      <c r="F11" s="60">
        <v>150</v>
      </c>
    </row>
    <row r="12" spans="1:6" ht="51">
      <c r="A12" s="34">
        <v>2</v>
      </c>
      <c r="B12" s="11" t="s">
        <v>14</v>
      </c>
      <c r="C12" s="12" t="s">
        <v>11</v>
      </c>
      <c r="D12" s="11" t="s">
        <v>15</v>
      </c>
      <c r="E12" s="13" t="s">
        <v>13</v>
      </c>
      <c r="F12" s="60">
        <f>F11*3</f>
        <v>450</v>
      </c>
    </row>
    <row r="13" spans="1:6" ht="38.25">
      <c r="A13" s="34">
        <v>3</v>
      </c>
      <c r="B13" s="11" t="s">
        <v>16</v>
      </c>
      <c r="C13" s="14" t="s">
        <v>17</v>
      </c>
      <c r="D13" s="15" t="s">
        <v>18</v>
      </c>
      <c r="E13" s="13" t="s">
        <v>13</v>
      </c>
      <c r="F13" s="60">
        <v>1300</v>
      </c>
    </row>
    <row r="14" spans="1:6" ht="38.25">
      <c r="A14" s="34">
        <v>4</v>
      </c>
      <c r="B14" s="11" t="s">
        <v>16</v>
      </c>
      <c r="C14" s="14" t="s">
        <v>17</v>
      </c>
      <c r="D14" s="11" t="s">
        <v>19</v>
      </c>
      <c r="E14" s="13" t="s">
        <v>13</v>
      </c>
      <c r="F14" s="60">
        <v>3900</v>
      </c>
    </row>
    <row r="15" spans="1:6" ht="38.25">
      <c r="A15" s="34">
        <v>5</v>
      </c>
      <c r="B15" s="11" t="s">
        <v>16</v>
      </c>
      <c r="C15" s="14" t="s">
        <v>20</v>
      </c>
      <c r="D15" s="11" t="s">
        <v>21</v>
      </c>
      <c r="E15" s="13" t="s">
        <v>13</v>
      </c>
      <c r="F15" s="60">
        <v>190</v>
      </c>
    </row>
    <row r="16" spans="1:6" ht="38.25">
      <c r="A16" s="34">
        <v>6</v>
      </c>
      <c r="B16" s="11" t="s">
        <v>16</v>
      </c>
      <c r="C16" s="14" t="s">
        <v>22</v>
      </c>
      <c r="D16" s="11" t="s">
        <v>23</v>
      </c>
      <c r="E16" s="13" t="s">
        <v>13</v>
      </c>
      <c r="F16" s="60">
        <v>190</v>
      </c>
    </row>
    <row r="17" spans="1:6" ht="76.5">
      <c r="A17" s="34">
        <v>7</v>
      </c>
      <c r="B17" s="11" t="s">
        <v>24</v>
      </c>
      <c r="C17" s="14" t="s">
        <v>25</v>
      </c>
      <c r="D17" s="11" t="s">
        <v>26</v>
      </c>
      <c r="E17" s="11" t="s">
        <v>27</v>
      </c>
      <c r="F17" s="60">
        <v>120</v>
      </c>
    </row>
    <row r="18" spans="1:6" ht="38.25">
      <c r="A18" s="34">
        <v>8</v>
      </c>
      <c r="B18" s="11" t="s">
        <v>16</v>
      </c>
      <c r="C18" s="14" t="s">
        <v>25</v>
      </c>
      <c r="D18" s="11" t="s">
        <v>28</v>
      </c>
      <c r="E18" s="11" t="s">
        <v>27</v>
      </c>
      <c r="F18" s="60">
        <v>25</v>
      </c>
    </row>
    <row r="19" spans="1:6" ht="15.75">
      <c r="A19" s="35" t="s">
        <v>29</v>
      </c>
      <c r="B19" s="83" t="s">
        <v>30</v>
      </c>
      <c r="C19" s="84"/>
      <c r="D19" s="84"/>
      <c r="E19" s="84"/>
      <c r="F19" s="85"/>
    </row>
    <row r="20" spans="1:6" ht="51">
      <c r="A20" s="34">
        <v>9</v>
      </c>
      <c r="B20" s="11" t="s">
        <v>31</v>
      </c>
      <c r="C20" s="14" t="s">
        <v>32</v>
      </c>
      <c r="D20" s="11" t="s">
        <v>33</v>
      </c>
      <c r="E20" s="11" t="s">
        <v>34</v>
      </c>
      <c r="F20" s="60">
        <v>27</v>
      </c>
    </row>
    <row r="21" spans="1:6" ht="48">
      <c r="A21" s="34">
        <v>10</v>
      </c>
      <c r="B21" s="11" t="s">
        <v>35</v>
      </c>
      <c r="C21" s="14" t="s">
        <v>36</v>
      </c>
      <c r="D21" s="11" t="s">
        <v>37</v>
      </c>
      <c r="E21" s="13" t="s">
        <v>38</v>
      </c>
      <c r="F21" s="60">
        <v>27</v>
      </c>
    </row>
    <row r="22" spans="1:6" ht="36">
      <c r="A22" s="34">
        <v>11</v>
      </c>
      <c r="B22" s="11" t="s">
        <v>39</v>
      </c>
      <c r="C22" s="12" t="s">
        <v>40</v>
      </c>
      <c r="D22" s="11" t="s">
        <v>41</v>
      </c>
      <c r="E22" s="13" t="s">
        <v>13</v>
      </c>
      <c r="F22" s="60">
        <v>164</v>
      </c>
    </row>
    <row r="23" spans="1:6" ht="36">
      <c r="A23" s="34">
        <v>12</v>
      </c>
      <c r="B23" s="11" t="s">
        <v>42</v>
      </c>
      <c r="C23" s="12" t="s">
        <v>40</v>
      </c>
      <c r="D23" s="11" t="s">
        <v>43</v>
      </c>
      <c r="E23" s="13" t="s">
        <v>13</v>
      </c>
      <c r="F23" s="60">
        <f>F22*12</f>
        <v>1968</v>
      </c>
    </row>
    <row r="24" spans="1:6" ht="15.75" customHeight="1">
      <c r="A24" s="35" t="s">
        <v>44</v>
      </c>
      <c r="B24" s="97" t="s">
        <v>139</v>
      </c>
      <c r="C24" s="98"/>
      <c r="D24" s="98"/>
      <c r="E24" s="98"/>
      <c r="F24" s="116"/>
    </row>
    <row r="25" spans="1:6" ht="65.25">
      <c r="A25" s="36">
        <v>13</v>
      </c>
      <c r="B25" s="16" t="s">
        <v>16</v>
      </c>
      <c r="C25" s="17" t="s">
        <v>45</v>
      </c>
      <c r="D25" s="16" t="s">
        <v>46</v>
      </c>
      <c r="E25" s="11" t="s">
        <v>34</v>
      </c>
      <c r="F25" s="60">
        <v>3.5</v>
      </c>
    </row>
    <row r="26" spans="1:6" ht="60">
      <c r="A26" s="36">
        <v>14</v>
      </c>
      <c r="B26" s="16" t="s">
        <v>16</v>
      </c>
      <c r="C26" s="17" t="s">
        <v>45</v>
      </c>
      <c r="D26" s="16" t="s">
        <v>47</v>
      </c>
      <c r="E26" s="11" t="s">
        <v>34</v>
      </c>
      <c r="F26" s="60">
        <v>3.5</v>
      </c>
    </row>
    <row r="27" spans="1:6" ht="65.25">
      <c r="A27" s="36">
        <v>15</v>
      </c>
      <c r="B27" s="16" t="s">
        <v>48</v>
      </c>
      <c r="C27" s="17" t="s">
        <v>49</v>
      </c>
      <c r="D27" s="16" t="s">
        <v>50</v>
      </c>
      <c r="E27" s="11" t="s">
        <v>34</v>
      </c>
      <c r="F27" s="60">
        <v>5</v>
      </c>
    </row>
    <row r="28" spans="1:6" ht="63.75">
      <c r="A28" s="36">
        <v>16</v>
      </c>
      <c r="B28" s="16" t="s">
        <v>51</v>
      </c>
      <c r="C28" s="18" t="s">
        <v>52</v>
      </c>
      <c r="D28" s="16" t="s">
        <v>53</v>
      </c>
      <c r="E28" s="11" t="s">
        <v>34</v>
      </c>
      <c r="F28" s="60">
        <v>5</v>
      </c>
    </row>
    <row r="29" spans="1:6" ht="38.25">
      <c r="A29" s="36">
        <v>17</v>
      </c>
      <c r="B29" s="16" t="s">
        <v>54</v>
      </c>
      <c r="C29" s="18" t="s">
        <v>55</v>
      </c>
      <c r="D29" s="16" t="s">
        <v>56</v>
      </c>
      <c r="E29" s="13" t="s">
        <v>13</v>
      </c>
      <c r="F29" s="60">
        <v>1200</v>
      </c>
    </row>
    <row r="30" spans="1:6" ht="38.25">
      <c r="A30" s="36">
        <v>18</v>
      </c>
      <c r="B30" s="16" t="s">
        <v>57</v>
      </c>
      <c r="C30" s="18" t="s">
        <v>55</v>
      </c>
      <c r="D30" s="16" t="s">
        <v>58</v>
      </c>
      <c r="E30" s="13" t="s">
        <v>13</v>
      </c>
      <c r="F30" s="60">
        <f>F29*2</f>
        <v>2400</v>
      </c>
    </row>
    <row r="31" spans="1:6" ht="38.25">
      <c r="A31" s="36">
        <v>19</v>
      </c>
      <c r="B31" s="16" t="s">
        <v>59</v>
      </c>
      <c r="C31" s="18" t="s">
        <v>52</v>
      </c>
      <c r="D31" s="16" t="s">
        <v>60</v>
      </c>
      <c r="E31" s="13" t="s">
        <v>13</v>
      </c>
      <c r="F31" s="60">
        <v>600</v>
      </c>
    </row>
    <row r="32" spans="1:6" ht="38.25">
      <c r="A32" s="36">
        <v>20</v>
      </c>
      <c r="B32" s="16" t="s">
        <v>61</v>
      </c>
      <c r="C32" s="18" t="s">
        <v>55</v>
      </c>
      <c r="D32" s="16" t="s">
        <v>62</v>
      </c>
      <c r="E32" s="13" t="s">
        <v>13</v>
      </c>
      <c r="F32" s="60">
        <v>600</v>
      </c>
    </row>
    <row r="33" spans="1:6" ht="15.75">
      <c r="A33" s="35" t="s">
        <v>63</v>
      </c>
      <c r="B33" s="83" t="s">
        <v>64</v>
      </c>
      <c r="C33" s="84"/>
      <c r="D33" s="84"/>
      <c r="E33" s="84"/>
      <c r="F33" s="85"/>
    </row>
    <row r="34" spans="1:6" ht="38.25">
      <c r="A34" s="34">
        <v>21</v>
      </c>
      <c r="B34" s="11" t="s">
        <v>65</v>
      </c>
      <c r="C34" s="14" t="s">
        <v>66</v>
      </c>
      <c r="D34" s="11" t="s">
        <v>67</v>
      </c>
      <c r="E34" s="13" t="s">
        <v>13</v>
      </c>
      <c r="F34" s="60">
        <v>27</v>
      </c>
    </row>
    <row r="35" spans="1:6" ht="76.5">
      <c r="A35" s="34">
        <v>22</v>
      </c>
      <c r="B35" s="11" t="s">
        <v>68</v>
      </c>
      <c r="C35" s="14" t="s">
        <v>69</v>
      </c>
      <c r="D35" s="11" t="s">
        <v>70</v>
      </c>
      <c r="E35" s="11" t="s">
        <v>27</v>
      </c>
      <c r="F35" s="60">
        <v>120</v>
      </c>
    </row>
    <row r="36" spans="1:6" ht="38.25">
      <c r="A36" s="34">
        <v>23</v>
      </c>
      <c r="B36" s="11" t="s">
        <v>71</v>
      </c>
      <c r="C36" s="14" t="s">
        <v>72</v>
      </c>
      <c r="D36" s="11" t="s">
        <v>73</v>
      </c>
      <c r="E36" s="11" t="s">
        <v>27</v>
      </c>
      <c r="F36" s="60">
        <v>62</v>
      </c>
    </row>
    <row r="37" spans="1:6" ht="63.75">
      <c r="A37" s="34">
        <v>24</v>
      </c>
      <c r="B37" s="11" t="s">
        <v>74</v>
      </c>
      <c r="C37" s="14" t="s">
        <v>69</v>
      </c>
      <c r="D37" s="11" t="s">
        <v>75</v>
      </c>
      <c r="E37" s="11" t="s">
        <v>27</v>
      </c>
      <c r="F37" s="60">
        <v>26</v>
      </c>
    </row>
    <row r="38" spans="1:6" ht="15.75">
      <c r="A38" s="35" t="s">
        <v>76</v>
      </c>
      <c r="B38" s="83" t="s">
        <v>77</v>
      </c>
      <c r="C38" s="84"/>
      <c r="D38" s="84"/>
      <c r="E38" s="84"/>
      <c r="F38" s="85"/>
    </row>
    <row r="39" spans="1:6" ht="58.5" customHeight="1">
      <c r="A39" s="34">
        <v>25</v>
      </c>
      <c r="B39" s="11" t="s">
        <v>78</v>
      </c>
      <c r="C39" s="14" t="s">
        <v>79</v>
      </c>
      <c r="D39" s="16" t="s">
        <v>80</v>
      </c>
      <c r="E39" s="13" t="s">
        <v>13</v>
      </c>
      <c r="F39" s="60">
        <v>96</v>
      </c>
    </row>
    <row r="40" spans="1:6" ht="25.5">
      <c r="A40" s="34">
        <v>26</v>
      </c>
      <c r="B40" s="11" t="s">
        <v>16</v>
      </c>
      <c r="C40" s="14" t="s">
        <v>81</v>
      </c>
      <c r="D40" s="16" t="s">
        <v>82</v>
      </c>
      <c r="E40" s="11" t="s">
        <v>27</v>
      </c>
      <c r="F40" s="60">
        <v>50</v>
      </c>
    </row>
    <row r="41" spans="1:6" ht="76.5">
      <c r="A41" s="34">
        <v>27</v>
      </c>
      <c r="B41" s="11" t="s">
        <v>83</v>
      </c>
      <c r="C41" s="14" t="s">
        <v>84</v>
      </c>
      <c r="D41" s="16" t="s">
        <v>85</v>
      </c>
      <c r="E41" s="13" t="s">
        <v>13</v>
      </c>
      <c r="F41" s="60">
        <v>70</v>
      </c>
    </row>
    <row r="42" spans="1:6" ht="63.75">
      <c r="A42" s="34">
        <v>28</v>
      </c>
      <c r="B42" s="11" t="s">
        <v>86</v>
      </c>
      <c r="C42" s="14" t="s">
        <v>87</v>
      </c>
      <c r="D42" s="15" t="s">
        <v>88</v>
      </c>
      <c r="E42" s="11" t="s">
        <v>27</v>
      </c>
      <c r="F42" s="60">
        <v>100</v>
      </c>
    </row>
    <row r="43" spans="1:6" ht="76.5">
      <c r="A43" s="34">
        <v>29</v>
      </c>
      <c r="B43" s="11" t="s">
        <v>89</v>
      </c>
      <c r="C43" s="14" t="s">
        <v>90</v>
      </c>
      <c r="D43" s="11" t="s">
        <v>91</v>
      </c>
      <c r="E43" s="13" t="s">
        <v>13</v>
      </c>
      <c r="F43" s="60">
        <v>200</v>
      </c>
    </row>
    <row r="44" spans="1:6" ht="76.5">
      <c r="A44" s="34">
        <v>30</v>
      </c>
      <c r="B44" s="11" t="s">
        <v>89</v>
      </c>
      <c r="C44" s="14" t="s">
        <v>90</v>
      </c>
      <c r="D44" s="16" t="s">
        <v>92</v>
      </c>
      <c r="E44" s="13" t="s">
        <v>13</v>
      </c>
      <c r="F44" s="60">
        <v>200</v>
      </c>
    </row>
    <row r="45" spans="1:6" ht="38.25">
      <c r="A45" s="34">
        <v>31</v>
      </c>
      <c r="B45" s="11" t="s">
        <v>93</v>
      </c>
      <c r="C45" s="14" t="s">
        <v>94</v>
      </c>
      <c r="D45" s="11" t="s">
        <v>95</v>
      </c>
      <c r="E45" s="13" t="s">
        <v>13</v>
      </c>
      <c r="F45" s="60">
        <v>80</v>
      </c>
    </row>
    <row r="46" spans="1:6" ht="25.5">
      <c r="A46" s="34">
        <v>32</v>
      </c>
      <c r="B46" s="11" t="s">
        <v>16</v>
      </c>
      <c r="C46" s="14" t="s">
        <v>96</v>
      </c>
      <c r="D46" s="11" t="s">
        <v>97</v>
      </c>
      <c r="E46" s="13" t="s">
        <v>98</v>
      </c>
      <c r="F46" s="60">
        <v>2500</v>
      </c>
    </row>
    <row r="47" spans="1:6" ht="15.75">
      <c r="A47" s="35" t="s">
        <v>99</v>
      </c>
      <c r="B47" s="83" t="s">
        <v>100</v>
      </c>
      <c r="C47" s="84"/>
      <c r="D47" s="84"/>
      <c r="E47" s="84"/>
      <c r="F47" s="85"/>
    </row>
    <row r="48" spans="1:6" ht="51">
      <c r="A48" s="34">
        <v>33</v>
      </c>
      <c r="B48" s="11" t="s">
        <v>101</v>
      </c>
      <c r="C48" s="14" t="s">
        <v>102</v>
      </c>
      <c r="D48" s="11" t="s">
        <v>125</v>
      </c>
      <c r="E48" s="11" t="s">
        <v>103</v>
      </c>
      <c r="F48" s="60">
        <v>3</v>
      </c>
    </row>
    <row r="49" spans="1:6" ht="127.5">
      <c r="A49" s="34">
        <v>34</v>
      </c>
      <c r="B49" s="11" t="s">
        <v>104</v>
      </c>
      <c r="C49" s="14" t="s">
        <v>102</v>
      </c>
      <c r="D49" s="11" t="s">
        <v>126</v>
      </c>
      <c r="E49" s="11" t="s">
        <v>27</v>
      </c>
      <c r="F49" s="60">
        <v>14</v>
      </c>
    </row>
    <row r="50" spans="1:6" ht="25.5">
      <c r="A50" s="34">
        <v>35</v>
      </c>
      <c r="B50" s="11" t="s">
        <v>16</v>
      </c>
      <c r="C50" s="14" t="s">
        <v>102</v>
      </c>
      <c r="D50" s="11" t="s">
        <v>127</v>
      </c>
      <c r="E50" s="11" t="s">
        <v>103</v>
      </c>
      <c r="F50" s="60">
        <v>3</v>
      </c>
    </row>
    <row r="51" spans="1:6" ht="25.5">
      <c r="A51" s="34">
        <v>36</v>
      </c>
      <c r="B51" s="11" t="s">
        <v>16</v>
      </c>
      <c r="C51" s="14" t="s">
        <v>102</v>
      </c>
      <c r="D51" s="11" t="s">
        <v>105</v>
      </c>
      <c r="E51" s="11" t="s">
        <v>103</v>
      </c>
      <c r="F51" s="60">
        <v>3</v>
      </c>
    </row>
    <row r="52" spans="1:6" ht="25.5">
      <c r="A52" s="34">
        <v>37</v>
      </c>
      <c r="B52" s="11" t="s">
        <v>106</v>
      </c>
      <c r="C52" s="14" t="s">
        <v>107</v>
      </c>
      <c r="D52" s="11" t="s">
        <v>108</v>
      </c>
      <c r="E52" s="11" t="s">
        <v>103</v>
      </c>
      <c r="F52" s="60">
        <v>3</v>
      </c>
    </row>
    <row r="53" spans="1:6" ht="25.5">
      <c r="A53" s="34">
        <v>38</v>
      </c>
      <c r="B53" s="11" t="s">
        <v>109</v>
      </c>
      <c r="C53" s="14" t="s">
        <v>107</v>
      </c>
      <c r="D53" s="11" t="s">
        <v>110</v>
      </c>
      <c r="E53" s="11" t="s">
        <v>103</v>
      </c>
      <c r="F53" s="60">
        <v>3</v>
      </c>
    </row>
    <row r="54" spans="1:6" ht="25.5">
      <c r="A54" s="34">
        <v>39</v>
      </c>
      <c r="B54" s="11" t="s">
        <v>111</v>
      </c>
      <c r="C54" s="14" t="s">
        <v>107</v>
      </c>
      <c r="D54" s="11" t="s">
        <v>112</v>
      </c>
      <c r="E54" s="11" t="s">
        <v>103</v>
      </c>
      <c r="F54" s="60">
        <v>6</v>
      </c>
    </row>
    <row r="55" spans="1:6" ht="25.5">
      <c r="A55" s="34">
        <v>40</v>
      </c>
      <c r="B55" s="11" t="s">
        <v>113</v>
      </c>
      <c r="C55" s="14" t="s">
        <v>107</v>
      </c>
      <c r="D55" s="11" t="s">
        <v>114</v>
      </c>
      <c r="E55" s="11" t="s">
        <v>103</v>
      </c>
      <c r="F55" s="60">
        <v>6</v>
      </c>
    </row>
    <row r="56" spans="1:6" ht="15.75">
      <c r="A56" s="35" t="s">
        <v>115</v>
      </c>
      <c r="B56" s="83" t="s">
        <v>116</v>
      </c>
      <c r="C56" s="84"/>
      <c r="D56" s="84"/>
      <c r="E56" s="84"/>
      <c r="F56" s="85"/>
    </row>
    <row r="57" spans="1:6" ht="90" thickBot="1">
      <c r="A57" s="68">
        <v>41</v>
      </c>
      <c r="B57" s="69" t="s">
        <v>117</v>
      </c>
      <c r="C57" s="70" t="s">
        <v>118</v>
      </c>
      <c r="D57" s="69" t="s">
        <v>143</v>
      </c>
      <c r="E57" s="69" t="s">
        <v>119</v>
      </c>
      <c r="F57" s="71">
        <v>140</v>
      </c>
    </row>
    <row r="58" spans="1:6" ht="14.25">
      <c r="A58" s="19"/>
      <c r="B58" s="20"/>
      <c r="C58" s="21"/>
      <c r="D58" s="21"/>
      <c r="E58" s="22"/>
      <c r="F58" s="26"/>
    </row>
    <row r="59" spans="1:6" ht="14.25">
      <c r="A59" s="19"/>
      <c r="B59" s="20"/>
      <c r="C59" s="21"/>
      <c r="D59" s="21"/>
      <c r="E59" s="22"/>
      <c r="F59" s="26"/>
    </row>
    <row r="60" spans="1:6" ht="14.25">
      <c r="A60" s="19"/>
      <c r="B60" s="20"/>
      <c r="C60" s="21"/>
      <c r="D60" s="21"/>
      <c r="E60" s="22"/>
      <c r="F60" s="26"/>
    </row>
    <row r="61" spans="1:6" ht="14.25">
      <c r="A61" s="19"/>
      <c r="B61" s="20"/>
      <c r="C61" s="21"/>
      <c r="D61" s="21"/>
      <c r="E61" s="22"/>
      <c r="F61" s="26"/>
    </row>
    <row r="62" spans="1:6" ht="14.25">
      <c r="A62" s="19"/>
      <c r="B62" s="20"/>
      <c r="C62" s="21"/>
      <c r="D62" s="21"/>
      <c r="E62" s="22"/>
      <c r="F62" s="26"/>
    </row>
    <row r="63" spans="1:6" ht="14.25">
      <c r="A63" s="23"/>
      <c r="B63" s="20"/>
      <c r="C63" s="21"/>
      <c r="D63" s="21"/>
      <c r="E63" s="22"/>
      <c r="F63" s="26"/>
    </row>
    <row r="64" spans="1:6" ht="14.25">
      <c r="A64" s="19"/>
      <c r="B64" s="20"/>
      <c r="C64" s="21"/>
      <c r="D64" s="21"/>
      <c r="E64" s="22"/>
      <c r="F64" s="26"/>
    </row>
    <row r="65" spans="1:6" ht="14.25">
      <c r="A65" s="19"/>
      <c r="B65" s="20"/>
      <c r="C65" s="21"/>
      <c r="D65" s="21"/>
      <c r="E65" s="22"/>
      <c r="F65" s="26"/>
    </row>
    <row r="66" spans="1:6" ht="14.25">
      <c r="A66" s="19"/>
      <c r="B66" s="20"/>
      <c r="C66" s="21"/>
      <c r="D66" s="21"/>
      <c r="E66" s="22"/>
      <c r="F66" s="26"/>
    </row>
    <row r="67" spans="1:6" ht="14.25">
      <c r="A67" s="19"/>
      <c r="B67" s="20"/>
      <c r="C67" s="21"/>
      <c r="D67" s="21"/>
      <c r="E67" s="22"/>
      <c r="F67" s="26"/>
    </row>
    <row r="68" spans="1:6" ht="14.25">
      <c r="A68" s="23"/>
      <c r="B68" s="20"/>
      <c r="C68" s="21"/>
      <c r="D68" s="21"/>
      <c r="E68" s="22"/>
      <c r="F68" s="26"/>
    </row>
    <row r="69" spans="1:6" ht="14.25">
      <c r="A69" s="19"/>
      <c r="B69" s="20"/>
      <c r="C69" s="21"/>
      <c r="D69" s="21"/>
      <c r="E69" s="22"/>
      <c r="F69" s="26"/>
    </row>
    <row r="70" spans="1:6" ht="14.25">
      <c r="A70" s="19"/>
      <c r="B70" s="20"/>
      <c r="C70" s="21"/>
      <c r="D70" s="21"/>
      <c r="E70" s="22"/>
      <c r="F70" s="26"/>
    </row>
    <row r="71" spans="1:6" ht="14.25">
      <c r="A71" s="24"/>
      <c r="B71" s="20"/>
      <c r="C71" s="21"/>
      <c r="D71" s="21"/>
      <c r="E71" s="22"/>
      <c r="F71" s="26"/>
    </row>
    <row r="72" spans="1:6" ht="14.25">
      <c r="A72" s="24"/>
      <c r="B72" s="20"/>
      <c r="C72" s="21"/>
      <c r="D72" s="21"/>
      <c r="E72" s="22"/>
      <c r="F72" s="26"/>
    </row>
    <row r="73" spans="2:6" ht="14.25">
      <c r="B73" s="20"/>
      <c r="C73" s="21"/>
      <c r="D73" s="21"/>
      <c r="E73" s="22"/>
      <c r="F73" s="26"/>
    </row>
  </sheetData>
  <sheetProtection/>
  <mergeCells count="10">
    <mergeCell ref="B33:F33"/>
    <mergeCell ref="B38:F38"/>
    <mergeCell ref="B47:F47"/>
    <mergeCell ref="B56:F56"/>
    <mergeCell ref="A1:F1"/>
    <mergeCell ref="A2:F2"/>
    <mergeCell ref="A4:F7"/>
    <mergeCell ref="B10:F10"/>
    <mergeCell ref="B19:F19"/>
    <mergeCell ref="B24:F24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 JN. Namysło</dc:creator>
  <cp:keywords/>
  <dc:description/>
  <cp:lastModifiedBy>Marcin MZ. Zając</cp:lastModifiedBy>
  <cp:lastPrinted>2021-12-09T07:02:29Z</cp:lastPrinted>
  <dcterms:created xsi:type="dcterms:W3CDTF">2020-01-16T13:16:23Z</dcterms:created>
  <dcterms:modified xsi:type="dcterms:W3CDTF">2021-12-09T07:10:09Z</dcterms:modified>
  <cp:category/>
  <cp:version/>
  <cp:contentType/>
  <cp:contentStatus/>
</cp:coreProperties>
</file>