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L:\10.VUC\ODDCI\RI 2022\Rozpočty pre VO 2022 final\VO 2022\VO BB+BR\"/>
    </mc:Choice>
  </mc:AlternateContent>
  <xr:revisionPtr revIDLastSave="0" documentId="13_ncr:1_{C5930F64-C665-42D1-9E1C-D6C2CFD88B2B}" xr6:coauthVersionLast="47" xr6:coauthVersionMax="47" xr10:uidLastSave="{00000000-0000-0000-0000-000000000000}"/>
  <bookViews>
    <workbookView xWindow="780" yWindow="285" windowWidth="19560" windowHeight="15315" tabRatio="899" activeTab="11" xr2:uid="{00000000-000D-0000-FFFF-FFFF00000000}"/>
  </bookViews>
  <sheets>
    <sheet name="III2413" sheetId="53" r:id="rId1"/>
    <sheet name="III2419" sheetId="40" r:id="rId2"/>
    <sheet name="III2420 - I" sheetId="18" r:id="rId3"/>
    <sheet name="III2420 - II" sheetId="39" r:id="rId4"/>
    <sheet name="III2421" sheetId="20" r:id="rId5"/>
    <sheet name="III2427" sheetId="21" r:id="rId6"/>
    <sheet name="II591" sheetId="54" r:id="rId7"/>
    <sheet name="III2370" sheetId="55" r:id="rId8"/>
    <sheet name="III2373" sheetId="56" r:id="rId9"/>
    <sheet name="III2379" sheetId="57" r:id="rId10"/>
    <sheet name="III2396" sheetId="58" r:id="rId11"/>
    <sheet name="okres BB+BR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8" l="1"/>
  <c r="H28" i="58"/>
  <c r="H27" i="58"/>
  <c r="H26" i="58"/>
  <c r="H25" i="58"/>
  <c r="H24" i="58"/>
  <c r="H23" i="58"/>
  <c r="H30" i="57"/>
  <c r="H29" i="57"/>
  <c r="H28" i="57"/>
  <c r="H27" i="57"/>
  <c r="H26" i="57"/>
  <c r="H25" i="57"/>
  <c r="H24" i="57"/>
  <c r="H23" i="57"/>
  <c r="H28" i="56"/>
  <c r="H27" i="56"/>
  <c r="H26" i="56"/>
  <c r="H25" i="56"/>
  <c r="H24" i="56"/>
  <c r="H23" i="56"/>
  <c r="H29" i="55"/>
  <c r="H28" i="55"/>
  <c r="H27" i="55"/>
  <c r="H26" i="55"/>
  <c r="H25" i="55"/>
  <c r="H24" i="55"/>
  <c r="H23" i="55"/>
  <c r="H15" i="17"/>
  <c r="H14" i="17"/>
  <c r="H13" i="17"/>
  <c r="H11" i="17"/>
  <c r="H10" i="17"/>
  <c r="H9" i="17"/>
  <c r="H8" i="17"/>
  <c r="H7" i="17"/>
  <c r="H6" i="17"/>
  <c r="H5" i="17"/>
  <c r="H30" i="58" l="1"/>
  <c r="J32" i="58" s="1"/>
  <c r="H31" i="57"/>
  <c r="J33" i="57" s="1"/>
  <c r="I15" i="17"/>
  <c r="J15" i="17" s="1"/>
  <c r="H29" i="56"/>
  <c r="K31" i="56" s="1"/>
  <c r="I14" i="17"/>
  <c r="J14" i="17" s="1"/>
  <c r="H30" i="55"/>
  <c r="K32" i="55"/>
  <c r="I13" i="17"/>
  <c r="J31" i="56"/>
  <c r="J32" i="55"/>
  <c r="H17" i="17"/>
  <c r="H12" i="17"/>
  <c r="K32" i="58" l="1"/>
  <c r="I16" i="17"/>
  <c r="J16" i="17" s="1"/>
  <c r="K33" i="57"/>
  <c r="J13" i="17"/>
  <c r="I17" i="17"/>
  <c r="H19" i="17"/>
  <c r="J17" i="17" l="1"/>
  <c r="H28" i="54"/>
  <c r="H27" i="54"/>
  <c r="H26" i="54"/>
  <c r="H25" i="54"/>
  <c r="H24" i="54"/>
  <c r="H23" i="54"/>
  <c r="H29" i="53"/>
  <c r="H28" i="53"/>
  <c r="H27" i="53"/>
  <c r="H26" i="53"/>
  <c r="H25" i="53"/>
  <c r="H24" i="53"/>
  <c r="H23" i="53"/>
  <c r="H30" i="53" l="1"/>
  <c r="H29" i="54"/>
  <c r="J31" i="54" l="1"/>
  <c r="I11" i="17"/>
  <c r="J11" i="17" s="1"/>
  <c r="K32" i="53"/>
  <c r="I5" i="17"/>
  <c r="K31" i="54"/>
  <c r="J32" i="53"/>
  <c r="H29" i="40"/>
  <c r="H28" i="40"/>
  <c r="H27" i="40"/>
  <c r="H26" i="40"/>
  <c r="H25" i="40"/>
  <c r="H24" i="40"/>
  <c r="H23" i="40"/>
  <c r="H29" i="39"/>
  <c r="H28" i="39"/>
  <c r="H27" i="39"/>
  <c r="H26" i="39"/>
  <c r="H25" i="39"/>
  <c r="H24" i="39"/>
  <c r="H23" i="39"/>
  <c r="J5" i="17" l="1"/>
  <c r="H30" i="39"/>
  <c r="J32" i="39" s="1"/>
  <c r="H30" i="40"/>
  <c r="K32" i="39" l="1"/>
  <c r="I8" i="17"/>
  <c r="J8" i="17" s="1"/>
  <c r="J32" i="40"/>
  <c r="I6" i="17"/>
  <c r="K32" i="40"/>
  <c r="J6" i="17" l="1"/>
  <c r="H29" i="21"/>
  <c r="H28" i="21"/>
  <c r="H27" i="21"/>
  <c r="H26" i="21"/>
  <c r="H25" i="21"/>
  <c r="H24" i="21"/>
  <c r="H23" i="21"/>
  <c r="H30" i="20"/>
  <c r="H29" i="20"/>
  <c r="H28" i="20"/>
  <c r="H27" i="20"/>
  <c r="H26" i="20"/>
  <c r="H25" i="20"/>
  <c r="H24" i="20"/>
  <c r="H23" i="20"/>
  <c r="H30" i="21" l="1"/>
  <c r="H31" i="20"/>
  <c r="H28" i="18"/>
  <c r="K32" i="21" l="1"/>
  <c r="I10" i="17"/>
  <c r="J10" i="17" s="1"/>
  <c r="J33" i="20"/>
  <c r="I9" i="17"/>
  <c r="J9" i="17" s="1"/>
  <c r="J32" i="21"/>
  <c r="K33" i="20"/>
  <c r="H25" i="18"/>
  <c r="H29" i="18" l="1"/>
  <c r="H26" i="18" l="1"/>
  <c r="H24" i="18"/>
  <c r="H27" i="18"/>
  <c r="H23" i="18"/>
  <c r="H30" i="18" l="1"/>
  <c r="K32" i="18" l="1"/>
  <c r="I7" i="17"/>
  <c r="J32" i="18"/>
  <c r="J7" i="17" l="1"/>
  <c r="J12" i="17" s="1"/>
  <c r="J19" i="17" s="1"/>
  <c r="I12" i="17"/>
  <c r="I19" i="17" s="1"/>
</calcChain>
</file>

<file path=xl/sharedStrings.xml><?xml version="1.0" encoding="utf-8"?>
<sst xmlns="http://schemas.openxmlformats.org/spreadsheetml/2006/main" count="647" uniqueCount="123">
  <si>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</si>
  <si>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</si>
  <si>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</si>
  <si>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</si>
  <si>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</si>
  <si>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</si>
  <si>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</si>
  <si>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</si>
  <si>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</si>
  <si>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</si>
  <si>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</si>
  <si>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</si>
  <si>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</si>
  <si>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</si>
  <si>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</si>
  <si>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</si>
  <si>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</si>
  <si>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</si>
  <si>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</si>
  <si>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</si>
  <si>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</si>
  <si>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</si>
  <si>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</si>
  <si>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</si>
  <si>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</si>
  <si>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</si>
  <si>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</si>
  <si>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</si>
  <si>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</si>
  <si>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</si>
  <si>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</si>
  <si>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</si>
  <si>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</si>
  <si>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</si>
  <si>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t>ACL 16-II   s dovozom rozprestrením a zhutnením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</si>
  <si>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</si>
  <si>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</si>
  <si>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</si>
  <si>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fr.0 - 32</t>
  </si>
  <si>
    <r>
      <rPr>
        <sz val="1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</si>
  <si>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Rekonštrukcie ciest II. a III. triedy v okresoch BBSK  - RI 2022</t>
  </si>
  <si>
    <t>frézovanie s naložením a odvozom do 10 km ( začiatky a konce, MO, MK, obrubníková úprava )</t>
  </si>
  <si>
    <t>výškova úprava poklopov kanalizačných šácht, vpustí</t>
  </si>
  <si>
    <t>III/2420</t>
  </si>
  <si>
    <t>staničenie v km: 7,226 - 8,978</t>
  </si>
  <si>
    <t>III/2421</t>
  </si>
  <si>
    <t>staničenie v km: 4,180 - 5,070</t>
  </si>
  <si>
    <t>III/2427</t>
  </si>
  <si>
    <t>staničenie v km: 4,555 - 5,063</t>
  </si>
  <si>
    <t>III/2420 Poniky</t>
  </si>
  <si>
    <t>III/2421 Môlča</t>
  </si>
  <si>
    <t>4,820 - 5,070</t>
  </si>
  <si>
    <t>4,180 - 4,820</t>
  </si>
  <si>
    <t>III/2427 Slovenská Ľupča</t>
  </si>
  <si>
    <t>BB</t>
  </si>
  <si>
    <t>Poniky</t>
  </si>
  <si>
    <t>Môlča</t>
  </si>
  <si>
    <t>Slovenská Ľupča</t>
  </si>
  <si>
    <t>III/2420 Čerín</t>
  </si>
  <si>
    <t>staničenie v km: 15,800 - 16,447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</si>
  <si>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2 - vetva križovatky</t>
    </r>
  </si>
  <si>
    <t>III/2419 Kynceľová</t>
  </si>
  <si>
    <t>staničenie v km: 0,405 - 1,229</t>
  </si>
  <si>
    <t>Čerín</t>
  </si>
  <si>
    <t>III/2419</t>
  </si>
  <si>
    <t>Kynceľová</t>
  </si>
  <si>
    <t>Príloha č.4</t>
  </si>
  <si>
    <t>Príloha č.5</t>
  </si>
  <si>
    <t>Príloha č.7</t>
  </si>
  <si>
    <t>Príloha č.8</t>
  </si>
  <si>
    <t>III/2413 Hronsek</t>
  </si>
  <si>
    <t xml:space="preserve">staničenie v km: 2,480 - 3,070 </t>
  </si>
  <si>
    <t>Príloha č.9</t>
  </si>
  <si>
    <t>II/591 Horná Mičiná</t>
  </si>
  <si>
    <t>III/2413</t>
  </si>
  <si>
    <t>Hronsek</t>
  </si>
  <si>
    <t>II/591</t>
  </si>
  <si>
    <t xml:space="preserve">staničenie v km: 4,250 - 5,750  </t>
  </si>
  <si>
    <t>Príloha č.10</t>
  </si>
  <si>
    <t>Horná Mičiná - Banská Bystrica</t>
  </si>
  <si>
    <t>P.č.</t>
  </si>
  <si>
    <t>Cesta</t>
  </si>
  <si>
    <t>Okres</t>
  </si>
  <si>
    <t>Staničenie od</t>
  </si>
  <si>
    <t>Staničenie do</t>
  </si>
  <si>
    <t>Dĺžka rekonštrukcie v km</t>
  </si>
  <si>
    <t>Spolu za okres BB</t>
  </si>
  <si>
    <t>III/2370</t>
  </si>
  <si>
    <t>BR</t>
  </si>
  <si>
    <t>Ráztoka</t>
  </si>
  <si>
    <t>III/2373</t>
  </si>
  <si>
    <t>Vajsková - Dolná Lehota</t>
  </si>
  <si>
    <t>III/2379</t>
  </si>
  <si>
    <t>Predajná - Lopej</t>
  </si>
  <si>
    <t>III/2396</t>
  </si>
  <si>
    <t>Brezno Švermova</t>
  </si>
  <si>
    <t>Spolu za okres BR</t>
  </si>
  <si>
    <t>Náklady               v € s DPH</t>
  </si>
  <si>
    <t>Náklady                        v € bez DPH</t>
  </si>
  <si>
    <t>Spolu celkom</t>
  </si>
  <si>
    <t>III/2370 Ráztoka</t>
  </si>
  <si>
    <t>staničenie v km: 1,085 - 1,392</t>
  </si>
  <si>
    <t>Príloha č.3</t>
  </si>
  <si>
    <t>III/2373 Vajsková - Dolná Lehota</t>
  </si>
  <si>
    <t>staničenie v km: 0,746 - 1,646</t>
  </si>
  <si>
    <t>III/2379 Predajná - Lopej</t>
  </si>
  <si>
    <t>staničenie v km: 6,407 - 6,989</t>
  </si>
  <si>
    <t>m2</t>
  </si>
  <si>
    <t>1,0 kg/m2</t>
  </si>
  <si>
    <t>do 400 mm</t>
  </si>
  <si>
    <t>III/2396 Brezno - Švermova</t>
  </si>
  <si>
    <t>staničenie v km: 0,000 - 0,760; 0,864 - 1,128</t>
  </si>
  <si>
    <t>Rekonštrukcie ciest  II. a III. triedy v okresoch BBSK - RI 2022</t>
  </si>
  <si>
    <t xml:space="preserve">postrek spojovací </t>
  </si>
  <si>
    <t>Príloha č.2</t>
  </si>
  <si>
    <t>položka</t>
  </si>
  <si>
    <t xml:space="preserve"> jednotk. cena  €</t>
  </si>
  <si>
    <t>spolu bez DPH €</t>
  </si>
  <si>
    <t>Príloha č.6</t>
  </si>
  <si>
    <t>Príloha č.11</t>
  </si>
  <si>
    <t>postrek infiltračný</t>
  </si>
  <si>
    <t>recyklácia za studena s kombinovaným spojivom(cement a asfaltová emulzia alebo cement a asfaltová pena)</t>
  </si>
  <si>
    <t>spevnenie krajníc kamenivom drveným hr.100 mm x 500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</si>
</sst>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48">
    <xf numFmtId="0" fontId="0" fillId="0" borderId="0"/>
    <xf numFmtId="0" fontId="1" fillId="0" borderId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 applyNumberFormat="0" applyFill="0" applyBorder="0" applyProtection="0"/>
    <xf numFmtId="0" fontId="30" fillId="0" borderId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6" borderId="0" applyNumberFormat="0" applyBorder="0" applyAlignment="0" applyProtection="0"/>
    <xf numFmtId="0" fontId="34" fillId="18" borderId="67" applyNumberFormat="0" applyAlignment="0" applyProtection="0"/>
    <xf numFmtId="0" fontId="35" fillId="0" borderId="68" applyNumberFormat="0" applyFill="0" applyAlignment="0" applyProtection="0"/>
    <xf numFmtId="0" fontId="36" fillId="0" borderId="69" applyNumberFormat="0" applyFill="0" applyAlignment="0" applyProtection="0"/>
    <xf numFmtId="0" fontId="37" fillId="0" borderId="70" applyNumberFormat="0" applyFill="0" applyAlignment="0" applyProtection="0"/>
    <xf numFmtId="0" fontId="37" fillId="0" borderId="0" applyNumberFormat="0" applyFill="0" applyBorder="0" applyAlignment="0" applyProtection="0"/>
    <xf numFmtId="0" fontId="38" fillId="19" borderId="0" applyNumberFormat="0" applyBorder="0" applyAlignment="0" applyProtection="0"/>
    <xf numFmtId="0" fontId="1" fillId="20" borderId="71" applyNumberFormat="0" applyFont="0" applyAlignment="0" applyProtection="0"/>
    <xf numFmtId="0" fontId="39" fillId="0" borderId="72" applyNumberFormat="0" applyFill="0" applyAlignment="0" applyProtection="0"/>
    <xf numFmtId="0" fontId="40" fillId="0" borderId="73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74" applyNumberFormat="0" applyAlignment="0" applyProtection="0"/>
    <xf numFmtId="0" fontId="43" fillId="21" borderId="74" applyNumberFormat="0" applyAlignment="0" applyProtection="0"/>
    <xf numFmtId="0" fontId="44" fillId="21" borderId="75" applyNumberFormat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5" borderId="0" applyNumberFormat="0" applyBorder="0" applyAlignment="0" applyProtection="0"/>
  </cellStyleXfs>
  <cellXfs count="473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4" fontId="0" fillId="0" borderId="0" xfId="0" applyNumberFormat="1" applyBorder="1" applyAlignment="1"/>
    <xf numFmtId="4" fontId="0" fillId="0" borderId="5" xfId="0" applyNumberFormat="1" applyBorder="1" applyAlignment="1"/>
    <xf numFmtId="0" fontId="6" fillId="0" borderId="0" xfId="0" applyFont="1" applyFill="1" applyBorder="1"/>
    <xf numFmtId="4" fontId="7" fillId="0" borderId="0" xfId="0" applyNumberFormat="1" applyFont="1" applyFill="1" applyBorder="1"/>
    <xf numFmtId="0" fontId="6" fillId="0" borderId="23" xfId="1" applyNumberFormat="1" applyFont="1" applyFill="1" applyBorder="1"/>
    <xf numFmtId="165" fontId="6" fillId="0" borderId="24" xfId="0" applyNumberFormat="1" applyFont="1" applyFill="1" applyBorder="1"/>
    <xf numFmtId="4" fontId="6" fillId="0" borderId="0" xfId="0" applyNumberFormat="1" applyFont="1" applyFill="1" applyBorder="1"/>
    <xf numFmtId="0" fontId="0" fillId="0" borderId="29" xfId="0" applyFont="1" applyFill="1" applyBorder="1"/>
    <xf numFmtId="0" fontId="0" fillId="0" borderId="30" xfId="0" applyFill="1" applyBorder="1"/>
    <xf numFmtId="0" fontId="0" fillId="0" borderId="31" xfId="0" applyFill="1" applyBorder="1"/>
    <xf numFmtId="0" fontId="6" fillId="0" borderId="25" xfId="0" applyFont="1" applyFill="1" applyBorder="1"/>
    <xf numFmtId="4" fontId="6" fillId="0" borderId="5" xfId="0" applyNumberFormat="1" applyFont="1" applyFill="1" applyBorder="1"/>
    <xf numFmtId="0" fontId="0" fillId="0" borderId="36" xfId="0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0" fontId="6" fillId="0" borderId="41" xfId="0" applyFont="1" applyFill="1" applyBorder="1"/>
    <xf numFmtId="0" fontId="6" fillId="0" borderId="21" xfId="0" applyFont="1" applyFill="1" applyBorder="1"/>
    <xf numFmtId="165" fontId="6" fillId="0" borderId="21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42" xfId="0" applyNumberFormat="1" applyFont="1" applyFill="1" applyBorder="1"/>
    <xf numFmtId="4" fontId="11" fillId="2" borderId="43" xfId="0" applyNumberFormat="1" applyFont="1" applyFill="1" applyBorder="1"/>
    <xf numFmtId="0" fontId="0" fillId="0" borderId="44" xfId="0" applyFill="1" applyBorder="1"/>
    <xf numFmtId="0" fontId="0" fillId="0" borderId="45" xfId="0" applyFill="1" applyBorder="1"/>
    <xf numFmtId="4" fontId="0" fillId="0" borderId="45" xfId="0" applyNumberFormat="1" applyFill="1" applyBorder="1"/>
    <xf numFmtId="4" fontId="12" fillId="0" borderId="45" xfId="0" applyNumberFormat="1" applyFont="1" applyFill="1" applyBorder="1"/>
    <xf numFmtId="0" fontId="12" fillId="0" borderId="45" xfId="0" applyFont="1" applyFill="1" applyBorder="1"/>
    <xf numFmtId="10" fontId="12" fillId="0" borderId="45" xfId="0" applyNumberFormat="1" applyFont="1" applyFill="1" applyBorder="1"/>
    <xf numFmtId="4" fontId="12" fillId="0" borderId="46" xfId="0" applyNumberFormat="1" applyFont="1" applyFill="1" applyBorder="1"/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48" xfId="0" applyNumberFormat="1" applyFont="1" applyFill="1" applyBorder="1"/>
    <xf numFmtId="0" fontId="17" fillId="0" borderId="0" xfId="0" applyFont="1" applyBorder="1" applyAlignment="1"/>
    <xf numFmtId="0" fontId="2" fillId="0" borderId="4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/>
    <xf numFmtId="4" fontId="23" fillId="0" borderId="0" xfId="0" applyNumberFormat="1" applyFont="1" applyFill="1" applyBorder="1"/>
    <xf numFmtId="0" fontId="23" fillId="0" borderId="0" xfId="0" applyFont="1" applyFill="1" applyBorder="1"/>
    <xf numFmtId="4" fontId="23" fillId="0" borderId="0" xfId="0" applyNumberFormat="1" applyFont="1" applyFill="1" applyBorder="1" applyAlignment="1">
      <alignment horizontal="center"/>
    </xf>
    <xf numFmtId="165" fontId="6" fillId="0" borderId="53" xfId="0" applyNumberFormat="1" applyFont="1" applyFill="1" applyBorder="1"/>
    <xf numFmtId="165" fontId="6" fillId="0" borderId="55" xfId="0" applyNumberFormat="1" applyFont="1" applyFill="1" applyBorder="1"/>
    <xf numFmtId="165" fontId="6" fillId="0" borderId="54" xfId="0" applyNumberFormat="1" applyFont="1" applyFill="1" applyBorder="1"/>
    <xf numFmtId="165" fontId="6" fillId="0" borderId="56" xfId="0" applyNumberFormat="1" applyFont="1" applyFill="1" applyBorder="1"/>
    <xf numFmtId="0" fontId="24" fillId="0" borderId="0" xfId="0" applyFont="1" applyFill="1" applyBorder="1"/>
    <xf numFmtId="0" fontId="24" fillId="0" borderId="0" xfId="1" applyFont="1"/>
    <xf numFmtId="0" fontId="25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" fillId="0" borderId="0" xfId="1" applyFont="1"/>
    <xf numFmtId="0" fontId="2" fillId="0" borderId="0" xfId="0" applyFont="1"/>
    <xf numFmtId="0" fontId="27" fillId="0" borderId="0" xfId="0" applyFont="1" applyFill="1" applyBorder="1"/>
    <xf numFmtId="0" fontId="20" fillId="0" borderId="0" xfId="0" applyFont="1" applyFill="1" applyBorder="1"/>
    <xf numFmtId="4" fontId="21" fillId="0" borderId="5" xfId="0" applyNumberFormat="1" applyFont="1" applyFill="1" applyBorder="1"/>
    <xf numFmtId="0" fontId="6" fillId="0" borderId="48" xfId="0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18" fillId="0" borderId="0" xfId="0" applyFont="1"/>
    <xf numFmtId="4" fontId="2" fillId="0" borderId="0" xfId="0" applyNumberFormat="1" applyFont="1" applyFill="1" applyBorder="1"/>
    <xf numFmtId="4" fontId="11" fillId="0" borderId="47" xfId="0" applyNumberFormat="1" applyFont="1" applyFill="1" applyBorder="1"/>
    <xf numFmtId="0" fontId="0" fillId="0" borderId="59" xfId="1" applyFont="1" applyFill="1" applyBorder="1" applyAlignment="1">
      <alignment horizontal="left"/>
    </xf>
    <xf numFmtId="0" fontId="1" fillId="0" borderId="60" xfId="1" applyFill="1" applyBorder="1" applyAlignment="1">
      <alignment horizontal="left"/>
    </xf>
    <xf numFmtId="0" fontId="1" fillId="0" borderId="61" xfId="1" applyFill="1" applyBorder="1" applyAlignment="1">
      <alignment horizontal="left"/>
    </xf>
    <xf numFmtId="0" fontId="0" fillId="0" borderId="60" xfId="1" applyFont="1" applyFill="1" applyBorder="1"/>
    <xf numFmtId="0" fontId="8" fillId="0" borderId="64" xfId="0" applyFont="1" applyFill="1" applyBorder="1"/>
    <xf numFmtId="0" fontId="6" fillId="0" borderId="65" xfId="0" applyFont="1" applyFill="1" applyBorder="1" applyAlignment="1">
      <alignment vertical="center"/>
    </xf>
    <xf numFmtId="165" fontId="6" fillId="0" borderId="66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0" fontId="0" fillId="0" borderId="5" xfId="0" applyFont="1" applyFill="1" applyBorder="1" applyAlignment="1"/>
    <xf numFmtId="0" fontId="0" fillId="0" borderId="4" xfId="0" applyFill="1" applyBorder="1"/>
    <xf numFmtId="4" fontId="0" fillId="0" borderId="5" xfId="0" applyNumberFormat="1" applyFill="1" applyBorder="1"/>
    <xf numFmtId="0" fontId="0" fillId="0" borderId="6" xfId="0" applyFont="1" applyFill="1" applyBorder="1"/>
    <xf numFmtId="4" fontId="5" fillId="0" borderId="5" xfId="0" applyNumberFormat="1" applyFont="1" applyFill="1" applyBorder="1"/>
    <xf numFmtId="0" fontId="0" fillId="0" borderId="8" xfId="0" applyFont="1" applyFill="1" applyBorder="1"/>
    <xf numFmtId="4" fontId="0" fillId="0" borderId="0" xfId="0" applyNumberForma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4" xfId="0" applyFont="1" applyFill="1" applyBorder="1"/>
    <xf numFmtId="2" fontId="0" fillId="0" borderId="0" xfId="0" applyNumberFormat="1" applyFill="1" applyBorder="1"/>
    <xf numFmtId="4" fontId="0" fillId="0" borderId="5" xfId="0" applyNumberFormat="1" applyBorder="1" applyAlignment="1"/>
    <xf numFmtId="0" fontId="6" fillId="0" borderId="0" xfId="0" applyFont="1" applyFill="1" applyBorder="1"/>
    <xf numFmtId="4" fontId="7" fillId="0" borderId="0" xfId="0" applyNumberFormat="1" applyFont="1" applyFill="1" applyBorder="1"/>
    <xf numFmtId="4" fontId="6" fillId="0" borderId="0" xfId="0" applyNumberFormat="1" applyFont="1" applyFill="1" applyBorder="1"/>
    <xf numFmtId="0" fontId="0" fillId="0" borderId="32" xfId="0" applyFont="1" applyFill="1" applyBorder="1"/>
    <xf numFmtId="4" fontId="6" fillId="0" borderId="5" xfId="0" applyNumberFormat="1" applyFont="1" applyFill="1" applyBorder="1"/>
    <xf numFmtId="0" fontId="0" fillId="0" borderId="38" xfId="0" applyFill="1" applyBorder="1"/>
    <xf numFmtId="0" fontId="0" fillId="0" borderId="39" xfId="0" applyFill="1" applyBorder="1"/>
    <xf numFmtId="0" fontId="8" fillId="0" borderId="40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/>
    <xf numFmtId="4" fontId="10" fillId="0" borderId="4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5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42" xfId="0" applyNumberFormat="1" applyFont="1" applyFill="1" applyBorder="1"/>
    <xf numFmtId="4" fontId="11" fillId="2" borderId="43" xfId="0" applyNumberFormat="1" applyFont="1" applyFill="1" applyBorder="1"/>
    <xf numFmtId="0" fontId="0" fillId="0" borderId="44" xfId="0" applyFill="1" applyBorder="1"/>
    <xf numFmtId="0" fontId="0" fillId="0" borderId="45" xfId="0" applyFill="1" applyBorder="1"/>
    <xf numFmtId="4" fontId="0" fillId="0" borderId="45" xfId="0" applyNumberFormat="1" applyFill="1" applyBorder="1"/>
    <xf numFmtId="4" fontId="12" fillId="0" borderId="45" xfId="0" applyNumberFormat="1" applyFont="1" applyFill="1" applyBorder="1"/>
    <xf numFmtId="0" fontId="12" fillId="0" borderId="45" xfId="0" applyFont="1" applyFill="1" applyBorder="1"/>
    <xf numFmtId="10" fontId="12" fillId="0" borderId="45" xfId="0" applyNumberFormat="1" applyFont="1" applyFill="1" applyBorder="1"/>
    <xf numFmtId="4" fontId="12" fillId="0" borderId="46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21" xfId="0" applyFont="1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/>
    <xf numFmtId="0" fontId="0" fillId="0" borderId="65" xfId="0" applyFont="1" applyFill="1" applyBorder="1"/>
    <xf numFmtId="0" fontId="6" fillId="0" borderId="65" xfId="0" applyFont="1" applyFill="1" applyBorder="1"/>
    <xf numFmtId="165" fontId="6" fillId="0" borderId="65" xfId="0" applyNumberFormat="1" applyFont="1" applyFill="1" applyBorder="1"/>
    <xf numFmtId="0" fontId="17" fillId="26" borderId="1" xfId="0" applyFont="1" applyFill="1" applyBorder="1" applyAlignment="1">
      <alignment horizontal="center" vertical="center" wrapText="1"/>
    </xf>
    <xf numFmtId="0" fontId="17" fillId="26" borderId="77" xfId="0" applyFont="1" applyFill="1" applyBorder="1" applyAlignment="1">
      <alignment horizontal="center" vertical="center" wrapText="1"/>
    </xf>
    <xf numFmtId="0" fontId="17" fillId="26" borderId="78" xfId="0" applyFont="1" applyFill="1" applyBorder="1" applyAlignment="1">
      <alignment horizontal="center" vertical="center" wrapText="1"/>
    </xf>
    <xf numFmtId="0" fontId="17" fillId="26" borderId="79" xfId="0" applyFont="1" applyFill="1" applyBorder="1" applyAlignment="1">
      <alignment horizontal="center" vertical="center" wrapText="1"/>
    </xf>
    <xf numFmtId="0" fontId="17" fillId="26" borderId="14" xfId="0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0" fillId="0" borderId="60" xfId="0" applyBorder="1" applyAlignment="1">
      <alignment vertical="center" wrapText="1"/>
    </xf>
    <xf numFmtId="166" fontId="0" fillId="0" borderId="60" xfId="0" applyNumberFormat="1" applyBorder="1" applyAlignment="1">
      <alignment horizontal="center" vertical="center"/>
    </xf>
    <xf numFmtId="166" fontId="0" fillId="0" borderId="80" xfId="0" applyNumberFormat="1" applyBorder="1" applyAlignment="1">
      <alignment horizontal="center" vertical="center"/>
    </xf>
    <xf numFmtId="166" fontId="47" fillId="27" borderId="81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166" fontId="0" fillId="0" borderId="21" xfId="0" applyNumberFormat="1" applyBorder="1" applyAlignment="1">
      <alignment horizontal="center" vertical="center"/>
    </xf>
    <xf numFmtId="166" fontId="0" fillId="0" borderId="82" xfId="0" applyNumberFormat="1" applyBorder="1" applyAlignment="1">
      <alignment horizontal="center" vertical="center"/>
    </xf>
    <xf numFmtId="166" fontId="47" fillId="27" borderId="83" xfId="0" applyNumberFormat="1" applyFont="1" applyFill="1" applyBorder="1" applyAlignment="1">
      <alignment horizontal="center" vertical="center"/>
    </xf>
    <xf numFmtId="166" fontId="47" fillId="27" borderId="84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166" fontId="0" fillId="0" borderId="65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17" fillId="26" borderId="14" xfId="0" applyNumberFormat="1" applyFont="1" applyFill="1" applyBorder="1" applyAlignment="1">
      <alignment horizontal="center" vertical="center"/>
    </xf>
    <xf numFmtId="4" fontId="17" fillId="26" borderId="14" xfId="0" applyNumberFormat="1" applyFont="1" applyFill="1" applyBorder="1" applyAlignment="1">
      <alignment horizontal="right" vertical="center"/>
    </xf>
    <xf numFmtId="0" fontId="18" fillId="0" borderId="8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166" fontId="0" fillId="0" borderId="27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47" fillId="27" borderId="58" xfId="0" applyNumberFormat="1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66" fontId="47" fillId="27" borderId="57" xfId="0" applyNumberFormat="1" applyFont="1" applyFill="1" applyBorder="1" applyAlignment="1">
      <alignment horizontal="center" vertical="center"/>
    </xf>
    <xf numFmtId="166" fontId="18" fillId="3" borderId="21" xfId="0" applyNumberFormat="1" applyFont="1" applyFill="1" applyBorder="1" applyAlignment="1">
      <alignment horizontal="center" vertical="center"/>
    </xf>
    <xf numFmtId="166" fontId="18" fillId="3" borderId="22" xfId="0" applyNumberFormat="1" applyFont="1" applyFill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17" fillId="28" borderId="14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8" fillId="28" borderId="15" xfId="0" applyFont="1" applyFill="1" applyBorder="1" applyAlignment="1">
      <alignment horizontal="center" vertical="center"/>
    </xf>
    <xf numFmtId="0" fontId="18" fillId="28" borderId="16" xfId="0" applyFont="1" applyFill="1" applyBorder="1" applyAlignment="1">
      <alignment horizontal="center" vertical="center"/>
    </xf>
    <xf numFmtId="4" fontId="17" fillId="28" borderId="14" xfId="0" applyNumberFormat="1" applyFont="1" applyFill="1" applyBorder="1" applyAlignment="1">
      <alignment horizontal="right" vertical="center"/>
    </xf>
    <xf numFmtId="0" fontId="2" fillId="0" borderId="0" xfId="1" applyFont="1" applyFill="1"/>
    <xf numFmtId="0" fontId="17" fillId="0" borderId="0" xfId="0" applyFont="1" applyFill="1" applyBorder="1" applyAlignment="1"/>
    <xf numFmtId="0" fontId="27" fillId="0" borderId="0" xfId="0" applyFont="1"/>
    <xf numFmtId="0" fontId="20" fillId="0" borderId="0" xfId="0" applyFont="1"/>
    <xf numFmtId="0" fontId="24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4" xfId="0" applyFont="1" applyBorder="1"/>
    <xf numFmtId="0" fontId="19" fillId="0" borderId="0" xfId="0" applyFont="1"/>
    <xf numFmtId="0" fontId="0" fillId="0" borderId="5" xfId="0" applyBorder="1"/>
    <xf numFmtId="0" fontId="0" fillId="0" borderId="4" xfId="0" applyBorder="1"/>
    <xf numFmtId="0" fontId="22" fillId="0" borderId="0" xfId="0" applyFont="1"/>
    <xf numFmtId="4" fontId="23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4" fontId="23" fillId="0" borderId="0" xfId="0" applyNumberFormat="1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25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6" fillId="0" borderId="0" xfId="0" applyFont="1"/>
    <xf numFmtId="0" fontId="0" fillId="0" borderId="59" xfId="1" applyFont="1" applyBorder="1" applyAlignment="1">
      <alignment horizontal="left"/>
    </xf>
    <xf numFmtId="0" fontId="1" fillId="0" borderId="60" xfId="1" applyBorder="1" applyAlignment="1">
      <alignment horizontal="left"/>
    </xf>
    <xf numFmtId="0" fontId="1" fillId="0" borderId="61" xfId="1" applyBorder="1" applyAlignment="1">
      <alignment horizontal="left"/>
    </xf>
    <xf numFmtId="0" fontId="0" fillId="0" borderId="60" xfId="1" applyFont="1" applyBorder="1"/>
    <xf numFmtId="0" fontId="6" fillId="0" borderId="23" xfId="1" applyFont="1" applyBorder="1"/>
    <xf numFmtId="165" fontId="6" fillId="0" borderId="24" xfId="0" applyNumberFormat="1" applyFont="1" applyBorder="1"/>
    <xf numFmtId="4" fontId="6" fillId="0" borderId="0" xfId="0" applyNumberFormat="1" applyFont="1"/>
    <xf numFmtId="4" fontId="6" fillId="0" borderId="5" xfId="0" applyNumberFormat="1" applyFont="1" applyBorder="1"/>
    <xf numFmtId="0" fontId="0" fillId="0" borderId="21" xfId="0" applyBorder="1"/>
    <xf numFmtId="0" fontId="0" fillId="0" borderId="22" xfId="0" applyBorder="1" applyAlignment="1">
      <alignment horizontal="center"/>
    </xf>
    <xf numFmtId="165" fontId="6" fillId="0" borderId="53" xfId="0" applyNumberFormat="1" applyFont="1" applyBorder="1"/>
    <xf numFmtId="0" fontId="0" fillId="0" borderId="36" xfId="0" applyBorder="1" applyAlignment="1">
      <alignment vertical="center"/>
    </xf>
    <xf numFmtId="0" fontId="6" fillId="0" borderId="37" xfId="0" applyFont="1" applyBorder="1" applyAlignment="1">
      <alignment vertical="center"/>
    </xf>
    <xf numFmtId="165" fontId="6" fillId="0" borderId="25" xfId="0" applyNumberFormat="1" applyFont="1" applyBorder="1" applyAlignment="1">
      <alignment vertical="center"/>
    </xf>
    <xf numFmtId="0" fontId="0" fillId="0" borderId="38" xfId="0" applyBorder="1"/>
    <xf numFmtId="0" fontId="0" fillId="0" borderId="39" xfId="0" applyBorder="1"/>
    <xf numFmtId="0" fontId="8" fillId="0" borderId="40" xfId="0" applyFont="1" applyBorder="1"/>
    <xf numFmtId="0" fontId="6" fillId="0" borderId="41" xfId="0" applyFont="1" applyBorder="1"/>
    <xf numFmtId="165" fontId="6" fillId="0" borderId="55" xfId="0" applyNumberFormat="1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6" fillId="0" borderId="25" xfId="0" applyFont="1" applyBorder="1"/>
    <xf numFmtId="165" fontId="6" fillId="0" borderId="54" xfId="0" applyNumberFormat="1" applyFont="1" applyBorder="1"/>
    <xf numFmtId="0" fontId="6" fillId="0" borderId="48" xfId="0" applyFont="1" applyBorder="1"/>
    <xf numFmtId="165" fontId="6" fillId="0" borderId="48" xfId="0" applyNumberFormat="1" applyFont="1" applyBorder="1"/>
    <xf numFmtId="0" fontId="21" fillId="0" borderId="0" xfId="0" applyFont="1" applyAlignment="1">
      <alignment vertical="center"/>
    </xf>
    <xf numFmtId="0" fontId="0" fillId="0" borderId="65" xfId="0" applyBorder="1"/>
    <xf numFmtId="0" fontId="6" fillId="0" borderId="65" xfId="0" applyFont="1" applyBorder="1"/>
    <xf numFmtId="165" fontId="6" fillId="0" borderId="65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4" fontId="2" fillId="0" borderId="0" xfId="0" applyNumberFormat="1" applyFont="1"/>
    <xf numFmtId="4" fontId="11" fillId="0" borderId="0" xfId="0" applyNumberFormat="1" applyFont="1"/>
    <xf numFmtId="4" fontId="11" fillId="0" borderId="47" xfId="0" applyNumberFormat="1" applyFont="1" applyBorder="1"/>
    <xf numFmtId="4" fontId="5" fillId="0" borderId="0" xfId="0" applyNumberFormat="1" applyFont="1" applyAlignment="1">
      <alignment horizontal="center"/>
    </xf>
    <xf numFmtId="4" fontId="11" fillId="0" borderId="5" xfId="0" applyNumberFormat="1" applyFont="1" applyBorder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1" fillId="0" borderId="42" xfId="0" applyNumberFormat="1" applyFont="1" applyBorder="1"/>
    <xf numFmtId="0" fontId="0" fillId="0" borderId="44" xfId="0" applyBorder="1"/>
    <xf numFmtId="0" fontId="0" fillId="0" borderId="45" xfId="0" applyBorder="1"/>
    <xf numFmtId="4" fontId="0" fillId="0" borderId="45" xfId="0" applyNumberFormat="1" applyBorder="1"/>
    <xf numFmtId="4" fontId="12" fillId="0" borderId="45" xfId="0" applyNumberFormat="1" applyFont="1" applyBorder="1"/>
    <xf numFmtId="0" fontId="12" fillId="0" borderId="45" xfId="0" applyFont="1" applyBorder="1"/>
    <xf numFmtId="10" fontId="12" fillId="0" borderId="45" xfId="0" applyNumberFormat="1" applyFont="1" applyBorder="1"/>
    <xf numFmtId="4" fontId="12" fillId="0" borderId="46" xfId="0" applyNumberFormat="1" applyFont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165" fontId="6" fillId="0" borderId="56" xfId="0" applyNumberFormat="1" applyFont="1" applyBorder="1"/>
    <xf numFmtId="0" fontId="6" fillId="0" borderId="21" xfId="0" applyFont="1" applyBorder="1" applyAlignment="1">
      <alignment vertical="center"/>
    </xf>
    <xf numFmtId="165" fontId="6" fillId="0" borderId="56" xfId="0" applyNumberFormat="1" applyFont="1" applyBorder="1" applyAlignment="1">
      <alignment vertical="center"/>
    </xf>
    <xf numFmtId="0" fontId="6" fillId="0" borderId="21" xfId="0" applyFont="1" applyBorder="1"/>
    <xf numFmtId="165" fontId="6" fillId="0" borderId="21" xfId="0" applyNumberFormat="1" applyFont="1" applyBorder="1"/>
    <xf numFmtId="0" fontId="8" fillId="0" borderId="64" xfId="0" applyFont="1" applyBorder="1"/>
    <xf numFmtId="0" fontId="6" fillId="0" borderId="65" xfId="0" applyFont="1" applyBorder="1" applyAlignment="1">
      <alignment vertical="center"/>
    </xf>
    <xf numFmtId="165" fontId="6" fillId="0" borderId="66" xfId="0" applyNumberFormat="1" applyFont="1" applyBorder="1" applyAlignment="1">
      <alignment vertical="center"/>
    </xf>
    <xf numFmtId="4" fontId="21" fillId="0" borderId="5" xfId="0" applyNumberFormat="1" applyFont="1" applyBorder="1"/>
    <xf numFmtId="4" fontId="17" fillId="26" borderId="14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47" fillId="27" borderId="81" xfId="0" applyNumberFormat="1" applyFont="1" applyFill="1" applyBorder="1" applyAlignment="1">
      <alignment horizontal="right" vertical="center"/>
    </xf>
    <xf numFmtId="4" fontId="47" fillId="27" borderId="83" xfId="0" applyNumberFormat="1" applyFont="1" applyFill="1" applyBorder="1" applyAlignment="1">
      <alignment horizontal="right" vertical="center"/>
    </xf>
    <xf numFmtId="4" fontId="47" fillId="27" borderId="84" xfId="0" applyNumberFormat="1" applyFont="1" applyFill="1" applyBorder="1" applyAlignment="1">
      <alignment horizontal="right" vertical="center"/>
    </xf>
    <xf numFmtId="4" fontId="47" fillId="27" borderId="58" xfId="0" applyNumberFormat="1" applyFont="1" applyFill="1" applyBorder="1" applyAlignment="1">
      <alignment horizontal="right" vertical="center"/>
    </xf>
    <xf numFmtId="4" fontId="47" fillId="27" borderId="57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21" xfId="1" applyFont="1" applyFill="1" applyBorder="1" applyAlignment="1">
      <alignment horizontal="left"/>
    </xf>
    <xf numFmtId="0" fontId="0" fillId="0" borderId="21" xfId="0" applyFill="1" applyBorder="1" applyAlignment="1">
      <alignment vertical="center"/>
    </xf>
    <xf numFmtId="165" fontId="6" fillId="0" borderId="21" xfId="0" applyNumberFormat="1" applyFont="1" applyFill="1" applyBorder="1" applyAlignment="1">
      <alignment vertical="center"/>
    </xf>
    <xf numFmtId="0" fontId="8" fillId="0" borderId="21" xfId="0" applyFont="1" applyFill="1" applyBorder="1"/>
    <xf numFmtId="165" fontId="6" fillId="0" borderId="60" xfId="0" applyNumberFormat="1" applyFont="1" applyFill="1" applyBorder="1"/>
    <xf numFmtId="0" fontId="0" fillId="0" borderId="20" xfId="1" applyFont="1" applyFill="1" applyBorder="1" applyAlignment="1">
      <alignment horizontal="left"/>
    </xf>
    <xf numFmtId="0" fontId="0" fillId="0" borderId="12" xfId="1" applyFont="1" applyFill="1" applyBorder="1" applyAlignment="1">
      <alignment horizontal="left"/>
    </xf>
    <xf numFmtId="0" fontId="0" fillId="0" borderId="65" xfId="1" applyFont="1" applyFill="1" applyBorder="1" applyAlignment="1">
      <alignment horizontal="left"/>
    </xf>
    <xf numFmtId="0" fontId="6" fillId="0" borderId="61" xfId="1" applyNumberFormat="1" applyFont="1" applyFill="1" applyBorder="1"/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/>
    <xf numFmtId="0" fontId="6" fillId="0" borderId="87" xfId="0" applyFont="1" applyFill="1" applyBorder="1"/>
    <xf numFmtId="4" fontId="6" fillId="0" borderId="91" xfId="0" applyNumberFormat="1" applyFont="1" applyFill="1" applyBorder="1"/>
    <xf numFmtId="4" fontId="6" fillId="0" borderId="49" xfId="0" applyNumberFormat="1" applyFont="1" applyFill="1" applyBorder="1"/>
    <xf numFmtId="4" fontId="6" fillId="0" borderId="49" xfId="0" applyNumberFormat="1" applyFont="1" applyFill="1" applyBorder="1" applyAlignment="1">
      <alignment vertical="center"/>
    </xf>
    <xf numFmtId="4" fontId="6" fillId="0" borderId="63" xfId="0" applyNumberFormat="1" applyFont="1" applyFill="1" applyBorder="1"/>
    <xf numFmtId="4" fontId="6" fillId="0" borderId="89" xfId="0" applyNumberFormat="1" applyFont="1" applyFill="1" applyBorder="1"/>
    <xf numFmtId="4" fontId="6" fillId="0" borderId="57" xfId="0" applyNumberFormat="1" applyFont="1" applyFill="1" applyBorder="1"/>
    <xf numFmtId="4" fontId="6" fillId="0" borderId="57" xfId="0" applyNumberFormat="1" applyFont="1" applyFill="1" applyBorder="1" applyAlignment="1">
      <alignment vertical="center"/>
    </xf>
    <xf numFmtId="4" fontId="6" fillId="0" borderId="90" xfId="0" applyNumberFormat="1" applyFont="1" applyFill="1" applyBorder="1"/>
    <xf numFmtId="4" fontId="0" fillId="0" borderId="2" xfId="0" applyNumberFormat="1" applyFill="1" applyBorder="1"/>
    <xf numFmtId="0" fontId="2" fillId="0" borderId="0" xfId="1" applyFont="1" applyFill="1" applyBorder="1" applyAlignment="1">
      <alignment vertical="center" wrapText="1"/>
    </xf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3" xfId="0" applyNumberFormat="1" applyFill="1" applyBorder="1"/>
    <xf numFmtId="4" fontId="6" fillId="0" borderId="22" xfId="0" applyNumberFormat="1" applyFont="1" applyFill="1" applyBorder="1"/>
    <xf numFmtId="4" fontId="6" fillId="0" borderId="87" xfId="0" applyNumberFormat="1" applyFont="1" applyFill="1" applyBorder="1"/>
    <xf numFmtId="0" fontId="17" fillId="0" borderId="4" xfId="0" applyFont="1" applyFill="1" applyBorder="1"/>
    <xf numFmtId="2" fontId="17" fillId="0" borderId="0" xfId="0" applyNumberFormat="1" applyFont="1" applyFill="1" applyBorder="1"/>
    <xf numFmtId="0" fontId="17" fillId="0" borderId="0" xfId="0" applyFont="1" applyFill="1" applyBorder="1"/>
    <xf numFmtId="49" fontId="48" fillId="29" borderId="18" xfId="0" applyNumberFormat="1" applyFont="1" applyFill="1" applyBorder="1" applyAlignment="1">
      <alignment horizontal="center" vertical="center"/>
    </xf>
    <xf numFmtId="49" fontId="48" fillId="29" borderId="18" xfId="0" applyNumberFormat="1" applyFont="1" applyFill="1" applyBorder="1" applyAlignment="1">
      <alignment horizontal="center" vertical="center" wrapText="1"/>
    </xf>
    <xf numFmtId="49" fontId="48" fillId="29" borderId="19" xfId="0" applyNumberFormat="1" applyFont="1" applyFill="1" applyBorder="1" applyAlignment="1">
      <alignment horizontal="center" vertical="center"/>
    </xf>
    <xf numFmtId="49" fontId="48" fillId="29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4" fontId="17" fillId="0" borderId="0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/>
    <xf numFmtId="49" fontId="48" fillId="29" borderId="16" xfId="0" applyNumberFormat="1" applyFont="1" applyFill="1" applyBorder="1" applyAlignment="1">
      <alignment horizontal="center" vertical="center"/>
    </xf>
    <xf numFmtId="49" fontId="48" fillId="29" borderId="93" xfId="0" applyNumberFormat="1" applyFont="1" applyFill="1" applyBorder="1" applyAlignment="1">
      <alignment horizontal="center" vertical="center" wrapText="1"/>
    </xf>
    <xf numFmtId="4" fontId="17" fillId="0" borderId="45" xfId="0" applyNumberFormat="1" applyFont="1" applyFill="1" applyBorder="1" applyAlignment="1"/>
    <xf numFmtId="0" fontId="1" fillId="0" borderId="0" xfId="0" applyFont="1"/>
    <xf numFmtId="4" fontId="49" fillId="0" borderId="0" xfId="0" applyNumberFormat="1" applyFont="1"/>
    <xf numFmtId="4" fontId="50" fillId="0" borderId="5" xfId="0" applyNumberFormat="1" applyFont="1" applyBorder="1"/>
    <xf numFmtId="0" fontId="50" fillId="0" borderId="0" xfId="0" applyFont="1"/>
    <xf numFmtId="0" fontId="50" fillId="0" borderId="4" xfId="0" applyFont="1" applyBorder="1"/>
    <xf numFmtId="2" fontId="50" fillId="0" borderId="0" xfId="0" applyNumberFormat="1" applyFont="1"/>
    <xf numFmtId="4" fontId="50" fillId="0" borderId="0" xfId="0" applyNumberFormat="1" applyFont="1" applyAlignment="1">
      <alignment horizontal="center"/>
    </xf>
    <xf numFmtId="4" fontId="50" fillId="0" borderId="0" xfId="0" applyNumberFormat="1" applyFont="1"/>
    <xf numFmtId="4" fontId="6" fillId="0" borderId="94" xfId="0" applyNumberFormat="1" applyFont="1" applyFill="1" applyBorder="1"/>
    <xf numFmtId="4" fontId="6" fillId="0" borderId="95" xfId="0" applyNumberFormat="1" applyFont="1" applyFill="1" applyBorder="1" applyAlignment="1">
      <alignment vertical="center"/>
    </xf>
    <xf numFmtId="4" fontId="6" fillId="0" borderId="96" xfId="0" applyNumberFormat="1" applyFont="1" applyFill="1" applyBorder="1"/>
    <xf numFmtId="4" fontId="6" fillId="0" borderId="97" xfId="0" applyNumberFormat="1" applyFont="1" applyFill="1" applyBorder="1" applyAlignment="1">
      <alignment vertical="center"/>
    </xf>
    <xf numFmtId="4" fontId="6" fillId="0" borderId="98" xfId="0" applyNumberFormat="1" applyFont="1" applyFill="1" applyBorder="1"/>
    <xf numFmtId="4" fontId="6" fillId="0" borderId="94" xfId="0" applyNumberFormat="1" applyFont="1" applyBorder="1"/>
    <xf numFmtId="4" fontId="6" fillId="0" borderId="22" xfId="0" applyNumberFormat="1" applyFont="1" applyBorder="1"/>
    <xf numFmtId="4" fontId="6" fillId="0" borderId="95" xfId="0" applyNumberFormat="1" applyFont="1" applyBorder="1" applyAlignment="1">
      <alignment vertical="center"/>
    </xf>
    <xf numFmtId="4" fontId="6" fillId="0" borderId="96" xfId="0" applyNumberFormat="1" applyFont="1" applyBorder="1"/>
    <xf numFmtId="4" fontId="6" fillId="0" borderId="87" xfId="0" applyNumberFormat="1" applyFont="1" applyBorder="1"/>
    <xf numFmtId="4" fontId="6" fillId="0" borderId="89" xfId="0" applyNumberFormat="1" applyFont="1" applyBorder="1"/>
    <xf numFmtId="4" fontId="6" fillId="0" borderId="57" xfId="0" applyNumberFormat="1" applyFont="1" applyBorder="1"/>
    <xf numFmtId="4" fontId="6" fillId="0" borderId="97" xfId="0" applyNumberFormat="1" applyFont="1" applyBorder="1" applyAlignment="1">
      <alignment vertical="center"/>
    </xf>
    <xf numFmtId="4" fontId="6" fillId="0" borderId="98" xfId="0" applyNumberFormat="1" applyFont="1" applyBorder="1"/>
    <xf numFmtId="4" fontId="6" fillId="0" borderId="90" xfId="0" applyNumberFormat="1" applyFont="1" applyBorder="1"/>
    <xf numFmtId="4" fontId="6" fillId="0" borderId="22" xfId="0" applyNumberFormat="1" applyFont="1" applyBorder="1" applyAlignment="1">
      <alignment vertical="center"/>
    </xf>
    <xf numFmtId="4" fontId="6" fillId="0" borderId="87" xfId="0" applyNumberFormat="1" applyFont="1" applyBorder="1" applyAlignment="1">
      <alignment vertical="center"/>
    </xf>
    <xf numFmtId="4" fontId="6" fillId="0" borderId="57" xfId="0" applyNumberFormat="1" applyFont="1" applyBorder="1" applyAlignment="1">
      <alignment vertical="center"/>
    </xf>
    <xf numFmtId="4" fontId="6" fillId="0" borderId="87" xfId="0" applyNumberFormat="1" applyFont="1" applyFill="1" applyBorder="1" applyAlignment="1">
      <alignment vertical="center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0" fontId="0" fillId="0" borderId="0" xfId="0" applyFill="1"/>
    <xf numFmtId="0" fontId="0" fillId="0" borderId="0" xfId="0" applyFill="1" applyAlignment="1"/>
    <xf numFmtId="0" fontId="0" fillId="0" borderId="92" xfId="1" applyFont="1" applyFill="1" applyBorder="1" applyAlignment="1">
      <alignment horizontal="left"/>
    </xf>
    <xf numFmtId="0" fontId="0" fillId="0" borderId="91" xfId="1" applyFont="1" applyFill="1" applyBorder="1" applyAlignment="1">
      <alignment horizontal="left"/>
    </xf>
    <xf numFmtId="0" fontId="0" fillId="0" borderId="88" xfId="1" applyFont="1" applyFill="1" applyBorder="1" applyAlignment="1">
      <alignment horizontal="left"/>
    </xf>
    <xf numFmtId="0" fontId="0" fillId="0" borderId="51" xfId="1" applyFont="1" applyFill="1" applyBorder="1" applyAlignment="1">
      <alignment horizontal="left"/>
    </xf>
    <xf numFmtId="0" fontId="0" fillId="0" borderId="49" xfId="1" applyFont="1" applyFill="1" applyBorder="1" applyAlignment="1">
      <alignment horizontal="left"/>
    </xf>
    <xf numFmtId="0" fontId="0" fillId="0" borderId="50" xfId="1" applyFont="1" applyFill="1" applyBorder="1" applyAlignment="1">
      <alignment horizontal="left"/>
    </xf>
    <xf numFmtId="49" fontId="48" fillId="29" borderId="15" xfId="0" applyNumberFormat="1" applyFont="1" applyFill="1" applyBorder="1" applyAlignment="1">
      <alignment horizontal="center" vertical="center"/>
    </xf>
    <xf numFmtId="49" fontId="48" fillId="29" borderId="16" xfId="0" applyNumberFormat="1" applyFont="1" applyFill="1" applyBorder="1" applyAlignment="1">
      <alignment horizontal="center" vertical="center"/>
    </xf>
    <xf numFmtId="49" fontId="48" fillId="29" borderId="17" xfId="0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0" fillId="0" borderId="51" xfId="1" applyFont="1" applyFill="1" applyBorder="1" applyAlignment="1">
      <alignment horizontal="left" wrapText="1"/>
    </xf>
    <xf numFmtId="0" fontId="0" fillId="0" borderId="49" xfId="1" applyFont="1" applyFill="1" applyBorder="1" applyAlignment="1">
      <alignment horizontal="left" wrapText="1"/>
    </xf>
    <xf numFmtId="0" fontId="0" fillId="0" borderId="50" xfId="1" applyFont="1" applyFill="1" applyBorder="1" applyAlignment="1">
      <alignment horizontal="left" wrapText="1"/>
    </xf>
    <xf numFmtId="0" fontId="0" fillId="0" borderId="62" xfId="1" applyFont="1" applyFill="1" applyBorder="1" applyAlignment="1">
      <alignment horizontal="left"/>
    </xf>
    <xf numFmtId="0" fontId="0" fillId="0" borderId="63" xfId="1" applyFont="1" applyFill="1" applyBorder="1" applyAlignment="1">
      <alignment horizontal="left"/>
    </xf>
    <xf numFmtId="0" fontId="0" fillId="0" borderId="76" xfId="1" applyFont="1" applyFill="1" applyBorder="1" applyAlignment="1">
      <alignment horizontal="left"/>
    </xf>
    <xf numFmtId="0" fontId="18" fillId="0" borderId="33" xfId="1" applyFont="1" applyFill="1" applyBorder="1" applyAlignment="1">
      <alignment vertical="center" wrapText="1"/>
    </xf>
    <xf numFmtId="0" fontId="18" fillId="0" borderId="34" xfId="1" applyFont="1" applyFill="1" applyBorder="1" applyAlignment="1">
      <alignment vertical="center" wrapText="1"/>
    </xf>
    <xf numFmtId="0" fontId="18" fillId="0" borderId="35" xfId="1" applyFont="1" applyFill="1" applyBorder="1" applyAlignment="1">
      <alignment vertical="center" wrapText="1"/>
    </xf>
    <xf numFmtId="0" fontId="0" fillId="0" borderId="51" xfId="0" applyFill="1" applyBorder="1" applyAlignment="1">
      <alignment horizontal="left"/>
    </xf>
    <xf numFmtId="0" fontId="0" fillId="0" borderId="49" xfId="0" applyFill="1" applyBorder="1" applyAlignment="1">
      <alignment horizontal="left"/>
    </xf>
    <xf numFmtId="0" fontId="0" fillId="0" borderId="50" xfId="0" applyFill="1" applyBorder="1" applyAlignment="1">
      <alignment horizontal="left"/>
    </xf>
    <xf numFmtId="0" fontId="0" fillId="0" borderId="51" xfId="0" applyFont="1" applyFill="1" applyBorder="1" applyAlignment="1">
      <alignment horizontal="left"/>
    </xf>
    <xf numFmtId="0" fontId="0" fillId="0" borderId="49" xfId="0" applyFont="1" applyFill="1" applyBorder="1" applyAlignment="1">
      <alignment horizontal="left"/>
    </xf>
    <xf numFmtId="0" fontId="0" fillId="0" borderId="50" xfId="0" applyFont="1" applyFill="1" applyBorder="1" applyAlignment="1">
      <alignment horizontal="left"/>
    </xf>
    <xf numFmtId="0" fontId="18" fillId="0" borderId="62" xfId="1" applyFont="1" applyFill="1" applyBorder="1" applyAlignment="1">
      <alignment horizontal="left" wrapText="1"/>
    </xf>
    <xf numFmtId="0" fontId="18" fillId="0" borderId="63" xfId="1" applyFont="1" applyFill="1" applyBorder="1" applyAlignment="1">
      <alignment horizontal="left" wrapText="1"/>
    </xf>
    <xf numFmtId="0" fontId="18" fillId="0" borderId="26" xfId="0" applyFont="1" applyFill="1" applyBorder="1" applyAlignment="1"/>
    <xf numFmtId="0" fontId="0" fillId="0" borderId="27" xfId="0" applyFont="1" applyFill="1" applyBorder="1" applyAlignment="1"/>
    <xf numFmtId="0" fontId="0" fillId="0" borderId="52" xfId="1" applyFont="1" applyFill="1" applyBorder="1" applyAlignment="1">
      <alignment horizontal="left" wrapText="1"/>
    </xf>
    <xf numFmtId="0" fontId="1" fillId="0" borderId="0" xfId="1" applyAlignment="1">
      <alignment horizontal="left"/>
    </xf>
    <xf numFmtId="0" fontId="18" fillId="0" borderId="33" xfId="1" applyFont="1" applyBorder="1" applyAlignment="1">
      <alignment vertical="center" wrapText="1"/>
    </xf>
    <xf numFmtId="0" fontId="18" fillId="0" borderId="34" xfId="1" applyFont="1" applyBorder="1" applyAlignment="1">
      <alignment vertical="center" wrapText="1"/>
    </xf>
    <xf numFmtId="0" fontId="18" fillId="0" borderId="35" xfId="1" applyFont="1" applyBorder="1" applyAlignment="1">
      <alignment vertical="center" wrapText="1"/>
    </xf>
    <xf numFmtId="0" fontId="0" fillId="0" borderId="51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0" fillId="0" borderId="62" xfId="1" applyFont="1" applyBorder="1" applyAlignment="1">
      <alignment horizontal="left"/>
    </xf>
    <xf numFmtId="0" fontId="0" fillId="0" borderId="63" xfId="1" applyFont="1" applyBorder="1" applyAlignment="1">
      <alignment horizontal="left"/>
    </xf>
    <xf numFmtId="0" fontId="0" fillId="0" borderId="76" xfId="1" applyFont="1" applyBorder="1" applyAlignment="1">
      <alignment horizontal="left"/>
    </xf>
    <xf numFmtId="0" fontId="0" fillId="0" borderId="51" xfId="1" applyFont="1" applyBorder="1" applyAlignment="1">
      <alignment horizontal="left" wrapText="1"/>
    </xf>
    <xf numFmtId="0" fontId="0" fillId="0" borderId="49" xfId="1" applyFont="1" applyBorder="1" applyAlignment="1">
      <alignment horizontal="left" wrapText="1"/>
    </xf>
    <xf numFmtId="0" fontId="0" fillId="0" borderId="52" xfId="1" applyFont="1" applyBorder="1" applyAlignment="1">
      <alignment horizontal="left" wrapText="1"/>
    </xf>
    <xf numFmtId="0" fontId="0" fillId="0" borderId="38" xfId="1" applyFont="1" applyBorder="1" applyAlignment="1">
      <alignment horizontal="left" wrapText="1"/>
    </xf>
    <xf numFmtId="0" fontId="0" fillId="0" borderId="39" xfId="1" applyFont="1" applyBorder="1" applyAlignment="1">
      <alignment horizontal="left" wrapText="1"/>
    </xf>
    <xf numFmtId="0" fontId="0" fillId="0" borderId="41" xfId="1" applyFont="1" applyBorder="1" applyAlignment="1">
      <alignment horizontal="left" wrapText="1"/>
    </xf>
    <xf numFmtId="0" fontId="0" fillId="0" borderId="50" xfId="1" applyFont="1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17" fillId="28" borderId="16" xfId="0" applyFont="1" applyFill="1" applyBorder="1" applyAlignment="1">
      <alignment horizontal="left" vertical="center" wrapText="1"/>
    </xf>
    <xf numFmtId="0" fontId="17" fillId="28" borderId="86" xfId="0" applyFont="1" applyFill="1" applyBorder="1" applyAlignment="1">
      <alignment horizontal="left" vertical="center" wrapText="1"/>
    </xf>
    <xf numFmtId="0" fontId="18" fillId="26" borderId="44" xfId="0" applyFont="1" applyFill="1" applyBorder="1" applyAlignment="1">
      <alignment horizontal="center" vertical="center"/>
    </xf>
    <xf numFmtId="0" fontId="18" fillId="26" borderId="45" xfId="0" applyFont="1" applyFill="1" applyBorder="1" applyAlignment="1">
      <alignment horizontal="center" vertical="center"/>
    </xf>
    <xf numFmtId="0" fontId="17" fillId="26" borderId="45" xfId="0" applyFont="1" applyFill="1" applyBorder="1" applyAlignment="1">
      <alignment horizontal="left" vertical="center" wrapText="1"/>
    </xf>
    <xf numFmtId="0" fontId="17" fillId="26" borderId="46" xfId="0" applyFont="1" applyFill="1" applyBorder="1" applyAlignment="1">
      <alignment horizontal="left" vertical="center" wrapText="1"/>
    </xf>
    <xf numFmtId="0" fontId="18" fillId="26" borderId="15" xfId="0" applyFont="1" applyFill="1" applyBorder="1" applyAlignment="1">
      <alignment horizontal="center" vertical="center"/>
    </xf>
    <xf numFmtId="0" fontId="18" fillId="26" borderId="16" xfId="0" applyFont="1" applyFill="1" applyBorder="1" applyAlignment="1">
      <alignment horizontal="center" vertical="center"/>
    </xf>
    <xf numFmtId="0" fontId="17" fillId="26" borderId="16" xfId="0" applyFont="1" applyFill="1" applyBorder="1" applyAlignment="1">
      <alignment horizontal="left" vertical="center" wrapText="1"/>
    </xf>
    <xf numFmtId="0" fontId="17" fillId="26" borderId="86" xfId="0" applyFont="1" applyFill="1" applyBorder="1" applyAlignment="1">
      <alignment horizontal="left" vertical="center" wrapText="1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2"/>
  <sheetViews>
    <sheetView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3" x14ac:dyDescent="0.25">
      <c r="A1" s="110" t="s">
        <v>36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09"/>
      <c r="M1" s="109"/>
    </row>
    <row r="2" spans="1:13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09"/>
      <c r="M2" s="109"/>
    </row>
    <row r="3" spans="1:13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09"/>
      <c r="M3" s="109"/>
    </row>
    <row r="4" spans="1:13" x14ac:dyDescent="0.25">
      <c r="A4" s="111"/>
      <c r="B4" s="92" t="s">
        <v>40</v>
      </c>
      <c r="C4" s="110"/>
      <c r="D4" s="91"/>
      <c r="E4" s="91"/>
      <c r="F4" s="91"/>
      <c r="G4" s="111"/>
      <c r="H4" s="111"/>
      <c r="I4" s="111"/>
      <c r="J4" s="111"/>
      <c r="K4" s="112"/>
      <c r="L4" s="109"/>
      <c r="M4" s="109"/>
    </row>
    <row r="5" spans="1:13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  <c r="L5" s="109"/>
      <c r="M5" s="109"/>
    </row>
    <row r="6" spans="1:13" x14ac:dyDescent="0.25">
      <c r="A6" s="115"/>
      <c r="B6" s="111"/>
      <c r="C6" s="111"/>
      <c r="D6" s="111"/>
      <c r="E6" s="111"/>
      <c r="F6" s="111"/>
      <c r="G6" s="111"/>
      <c r="H6" s="111"/>
      <c r="I6" s="111"/>
      <c r="J6" s="111"/>
      <c r="K6" s="112"/>
      <c r="L6" s="109"/>
      <c r="M6" s="109"/>
    </row>
    <row r="7" spans="1:13" x14ac:dyDescent="0.25">
      <c r="A7" s="116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  <c r="L7" s="109"/>
      <c r="M7" s="109"/>
    </row>
    <row r="8" spans="1:13" x14ac:dyDescent="0.25">
      <c r="A8" s="116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109"/>
      <c r="M8" s="109"/>
    </row>
    <row r="9" spans="1:13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09"/>
      <c r="M9" s="109"/>
    </row>
    <row r="10" spans="1:13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  <c r="L10" s="109"/>
      <c r="M10" s="109"/>
    </row>
    <row r="11" spans="1:13" x14ac:dyDescent="0.25">
      <c r="A11" s="93" t="s">
        <v>70</v>
      </c>
      <c r="B11" s="93"/>
      <c r="C11" s="118"/>
      <c r="D11" s="117"/>
      <c r="E11" s="94"/>
      <c r="F11" s="87"/>
      <c r="G11" s="88"/>
      <c r="H11" s="113"/>
      <c r="I11" s="113"/>
      <c r="J11" s="113"/>
      <c r="K11" s="112"/>
      <c r="L11" s="109"/>
      <c r="M11" s="109"/>
    </row>
    <row r="12" spans="1:13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  <c r="L12" s="109"/>
      <c r="M12" s="109"/>
    </row>
    <row r="13" spans="1:13" x14ac:dyDescent="0.25">
      <c r="A13" s="121" t="s">
        <v>5</v>
      </c>
      <c r="B13" s="122"/>
      <c r="C13" s="123"/>
      <c r="D13" s="15" t="s">
        <v>71</v>
      </c>
      <c r="E13" s="123"/>
      <c r="F13" s="124"/>
      <c r="G13" s="123"/>
      <c r="H13" s="124"/>
      <c r="I13" s="123"/>
      <c r="J13" s="124"/>
      <c r="K13" s="125"/>
      <c r="L13" s="109"/>
      <c r="M13" s="109"/>
    </row>
    <row r="14" spans="1:13" x14ac:dyDescent="0.25">
      <c r="A14" s="73" t="s">
        <v>70</v>
      </c>
      <c r="B14" s="117"/>
      <c r="C14" s="117"/>
      <c r="D14" s="74"/>
      <c r="E14" s="117"/>
      <c r="F14" s="126"/>
      <c r="G14" s="109"/>
      <c r="H14" s="74"/>
      <c r="I14" s="75"/>
      <c r="J14" s="19"/>
      <c r="K14" s="127"/>
      <c r="L14" s="109"/>
      <c r="M14" s="109"/>
    </row>
    <row r="15" spans="1:13" ht="15.75" thickBot="1" x14ac:dyDescent="0.3">
      <c r="A15" s="128"/>
      <c r="B15" s="117"/>
      <c r="C15" s="117"/>
      <c r="D15" s="117"/>
      <c r="E15" s="117"/>
      <c r="F15" s="126"/>
      <c r="G15" s="117"/>
      <c r="H15" s="78"/>
      <c r="I15" s="79"/>
      <c r="J15" s="80"/>
      <c r="K15" s="129"/>
      <c r="L15" s="109"/>
      <c r="M15" s="109"/>
    </row>
    <row r="16" spans="1:13" x14ac:dyDescent="0.25">
      <c r="A16" s="130" t="s">
        <v>6</v>
      </c>
      <c r="B16" s="362">
        <v>590</v>
      </c>
      <c r="C16" s="117" t="s">
        <v>7</v>
      </c>
      <c r="D16" s="117"/>
      <c r="E16" s="117"/>
      <c r="F16" s="126"/>
      <c r="G16" s="117"/>
      <c r="H16" s="78"/>
      <c r="I16" s="79"/>
      <c r="J16" s="80"/>
      <c r="K16" s="131"/>
      <c r="L16" s="109"/>
      <c r="M16" s="109"/>
    </row>
    <row r="17" spans="1:13" x14ac:dyDescent="0.25">
      <c r="A17" s="132" t="s">
        <v>8</v>
      </c>
      <c r="B17" s="363">
        <v>6</v>
      </c>
      <c r="C17" s="117" t="s">
        <v>7</v>
      </c>
      <c r="D17" s="117"/>
      <c r="E17" s="117"/>
      <c r="F17" s="126"/>
      <c r="G17" s="117"/>
      <c r="H17" s="81"/>
      <c r="I17" s="79"/>
      <c r="J17" s="82"/>
      <c r="K17" s="129"/>
      <c r="L17" s="109"/>
      <c r="M17" s="109"/>
    </row>
    <row r="18" spans="1:13" ht="17.25" x14ac:dyDescent="0.25">
      <c r="A18" s="134" t="s">
        <v>9</v>
      </c>
      <c r="B18" s="364">
        <v>3540</v>
      </c>
      <c r="C18" s="109" t="s">
        <v>35</v>
      </c>
      <c r="D18" s="117"/>
      <c r="E18" s="117"/>
      <c r="F18" s="126"/>
      <c r="G18" s="117"/>
      <c r="H18" s="81"/>
      <c r="I18" s="79"/>
      <c r="J18" s="82"/>
      <c r="K18" s="129"/>
      <c r="L18" s="109"/>
      <c r="M18" s="109"/>
    </row>
    <row r="19" spans="1:13" ht="18" thickBot="1" x14ac:dyDescent="0.3">
      <c r="A19" s="135" t="s">
        <v>10</v>
      </c>
      <c r="B19" s="365">
        <v>0</v>
      </c>
      <c r="C19" s="109" t="s">
        <v>35</v>
      </c>
      <c r="D19" s="89"/>
      <c r="E19" s="117"/>
      <c r="F19" s="126"/>
      <c r="G19" s="117"/>
      <c r="H19" s="126"/>
      <c r="I19" s="117"/>
      <c r="J19" s="133"/>
      <c r="K19" s="129"/>
      <c r="L19" s="109"/>
      <c r="M19" s="109"/>
    </row>
    <row r="20" spans="1:13" x14ac:dyDescent="0.25">
      <c r="A20" s="136"/>
      <c r="B20" s="137"/>
      <c r="C20" s="117"/>
      <c r="D20" s="117"/>
      <c r="E20" s="117"/>
      <c r="F20" s="126"/>
      <c r="G20" s="117"/>
      <c r="H20" s="126"/>
      <c r="I20" s="117"/>
      <c r="J20" s="133"/>
      <c r="K20" s="129"/>
      <c r="L20" s="109"/>
      <c r="M20" s="109"/>
    </row>
    <row r="21" spans="1:13" ht="15.75" thickBot="1" x14ac:dyDescent="0.3">
      <c r="A21" s="368"/>
      <c r="B21" s="369"/>
      <c r="C21" s="370"/>
      <c r="D21" s="370"/>
      <c r="E21" s="370"/>
      <c r="F21" s="376"/>
      <c r="G21" s="370"/>
      <c r="H21" s="377"/>
      <c r="I21" s="375"/>
      <c r="J21" s="31"/>
      <c r="K21" s="138"/>
      <c r="L21" s="109"/>
      <c r="M21" s="109"/>
    </row>
    <row r="22" spans="1:13" ht="26.25" thickBot="1" x14ac:dyDescent="0.3">
      <c r="A22" s="420" t="s">
        <v>115</v>
      </c>
      <c r="B22" s="421"/>
      <c r="C22" s="422"/>
      <c r="D22" s="371" t="s">
        <v>11</v>
      </c>
      <c r="E22" s="373" t="s">
        <v>12</v>
      </c>
      <c r="F22" s="379" t="s">
        <v>116</v>
      </c>
      <c r="G22" s="378" t="s">
        <v>14</v>
      </c>
      <c r="H22" s="374" t="s">
        <v>117</v>
      </c>
      <c r="I22" s="139"/>
      <c r="J22" s="140"/>
      <c r="K22" s="129"/>
      <c r="L22" s="109"/>
      <c r="M22" s="109"/>
    </row>
    <row r="23" spans="1:13" x14ac:dyDescent="0.25">
      <c r="A23" s="414" t="s">
        <v>15</v>
      </c>
      <c r="B23" s="415"/>
      <c r="C23" s="416"/>
      <c r="D23" s="104" t="s">
        <v>7</v>
      </c>
      <c r="E23" s="348" t="s">
        <v>16</v>
      </c>
      <c r="F23" s="344">
        <v>0</v>
      </c>
      <c r="G23" s="352">
        <v>12</v>
      </c>
      <c r="H23" s="356">
        <f t="shared" ref="H23:H29" si="0">F23*G23</f>
        <v>0</v>
      </c>
      <c r="I23" s="139"/>
      <c r="J23" s="141"/>
      <c r="K23" s="143"/>
      <c r="L23" s="109"/>
      <c r="M23" s="109"/>
    </row>
    <row r="24" spans="1:13" x14ac:dyDescent="0.25">
      <c r="A24" s="417" t="s">
        <v>17</v>
      </c>
      <c r="B24" s="418"/>
      <c r="C24" s="419"/>
      <c r="D24" s="187" t="s">
        <v>18</v>
      </c>
      <c r="E24" s="77"/>
      <c r="F24" s="48">
        <v>0</v>
      </c>
      <c r="G24" s="353">
        <v>3540</v>
      </c>
      <c r="H24" s="357">
        <f t="shared" si="0"/>
        <v>0</v>
      </c>
      <c r="I24" s="139"/>
      <c r="J24" s="141"/>
      <c r="K24" s="143"/>
      <c r="L24" s="109"/>
      <c r="M24" s="109"/>
    </row>
    <row r="25" spans="1:13" ht="30" customHeight="1" x14ac:dyDescent="0.25">
      <c r="A25" s="424" t="s">
        <v>41</v>
      </c>
      <c r="B25" s="425"/>
      <c r="C25" s="426"/>
      <c r="D25" s="341" t="s">
        <v>18</v>
      </c>
      <c r="E25" s="349" t="s">
        <v>16</v>
      </c>
      <c r="F25" s="342">
        <v>0</v>
      </c>
      <c r="G25" s="354">
        <v>3540</v>
      </c>
      <c r="H25" s="358">
        <f>G25*F25</f>
        <v>0</v>
      </c>
      <c r="I25" s="139"/>
      <c r="J25" s="141"/>
      <c r="K25" s="143"/>
      <c r="L25" s="109"/>
      <c r="M25" s="109"/>
    </row>
    <row r="26" spans="1:13" x14ac:dyDescent="0.25">
      <c r="A26" s="417" t="s">
        <v>19</v>
      </c>
      <c r="B26" s="418"/>
      <c r="C26" s="419"/>
      <c r="D26" s="343" t="s">
        <v>20</v>
      </c>
      <c r="E26" s="350" t="s">
        <v>16</v>
      </c>
      <c r="F26" s="48">
        <v>0</v>
      </c>
      <c r="G26" s="353">
        <v>3540</v>
      </c>
      <c r="H26" s="357">
        <f t="shared" si="0"/>
        <v>0</v>
      </c>
      <c r="I26" s="139"/>
      <c r="J26" s="141"/>
      <c r="K26" s="143"/>
      <c r="L26" s="109"/>
      <c r="M26" s="109"/>
    </row>
    <row r="27" spans="1:13" x14ac:dyDescent="0.25">
      <c r="A27" s="417" t="s">
        <v>113</v>
      </c>
      <c r="B27" s="418"/>
      <c r="C27" s="419"/>
      <c r="D27" s="187" t="s">
        <v>18</v>
      </c>
      <c r="E27" s="350" t="s">
        <v>33</v>
      </c>
      <c r="F27" s="48">
        <v>0</v>
      </c>
      <c r="G27" s="353">
        <v>3540</v>
      </c>
      <c r="H27" s="357">
        <f t="shared" si="0"/>
        <v>0</v>
      </c>
      <c r="I27" s="139"/>
      <c r="J27" s="141"/>
      <c r="K27" s="143"/>
      <c r="L27" s="109"/>
      <c r="M27" s="109"/>
    </row>
    <row r="28" spans="1:13" x14ac:dyDescent="0.25">
      <c r="A28" s="417" t="s">
        <v>42</v>
      </c>
      <c r="B28" s="418"/>
      <c r="C28" s="419"/>
      <c r="D28" s="187" t="s">
        <v>37</v>
      </c>
      <c r="E28" s="350"/>
      <c r="F28" s="48">
        <v>0</v>
      </c>
      <c r="G28" s="353">
        <v>13</v>
      </c>
      <c r="H28" s="357">
        <f t="shared" si="0"/>
        <v>0</v>
      </c>
      <c r="I28" s="90"/>
      <c r="J28" s="141"/>
      <c r="K28" s="143"/>
      <c r="L28" s="109"/>
      <c r="M28" s="109"/>
    </row>
    <row r="29" spans="1:13" ht="15.75" thickBot="1" x14ac:dyDescent="0.3">
      <c r="A29" s="427" t="s">
        <v>31</v>
      </c>
      <c r="B29" s="428"/>
      <c r="C29" s="429"/>
      <c r="D29" s="193" t="s">
        <v>7</v>
      </c>
      <c r="E29" s="351"/>
      <c r="F29" s="195">
        <v>0</v>
      </c>
      <c r="G29" s="355">
        <v>602</v>
      </c>
      <c r="H29" s="359">
        <f t="shared" si="0"/>
        <v>0</v>
      </c>
      <c r="I29" s="90"/>
      <c r="J29" s="141"/>
      <c r="K29" s="143"/>
      <c r="L29" s="109"/>
      <c r="M29" s="109"/>
    </row>
    <row r="30" spans="1:13" ht="15.75" thickBot="1" x14ac:dyDescent="0.3">
      <c r="A30" s="150"/>
      <c r="B30" s="151"/>
      <c r="C30" s="151"/>
      <c r="D30" s="99"/>
      <c r="E30" s="147"/>
      <c r="F30" s="147"/>
      <c r="G30" s="147" t="s">
        <v>21</v>
      </c>
      <c r="H30" s="100">
        <f>SUM(H23:H29)</f>
        <v>0</v>
      </c>
      <c r="I30" s="147"/>
      <c r="J30" s="148"/>
      <c r="K30" s="149"/>
      <c r="L30" s="109"/>
      <c r="M30" s="109"/>
    </row>
    <row r="31" spans="1:13" ht="15.75" thickBot="1" x14ac:dyDescent="0.3">
      <c r="A31" s="150"/>
      <c r="B31" s="151"/>
      <c r="C31" s="151"/>
      <c r="D31" s="151"/>
      <c r="E31" s="152"/>
      <c r="F31" s="147"/>
      <c r="G31" s="147"/>
      <c r="H31" s="147"/>
      <c r="I31" s="147"/>
      <c r="J31" s="148" t="s">
        <v>22</v>
      </c>
      <c r="K31" s="153" t="s">
        <v>23</v>
      </c>
      <c r="L31" s="109"/>
      <c r="M31" s="109"/>
    </row>
    <row r="32" spans="1:13" ht="15.75" thickBot="1" x14ac:dyDescent="0.3">
      <c r="A32" s="150"/>
      <c r="B32" s="151"/>
      <c r="C32" s="151"/>
      <c r="D32" s="151"/>
      <c r="E32" s="147"/>
      <c r="F32" s="147"/>
      <c r="G32" s="147"/>
      <c r="H32" s="147" t="s">
        <v>24</v>
      </c>
      <c r="I32" s="154" t="s">
        <v>13</v>
      </c>
      <c r="J32" s="155">
        <f>H30*0.2</f>
        <v>0</v>
      </c>
      <c r="K32" s="156">
        <f>H30*1.2</f>
        <v>0</v>
      </c>
      <c r="L32" s="109"/>
      <c r="M32" s="109"/>
    </row>
    <row r="33" spans="1:13" ht="15.75" thickBot="1" x14ac:dyDescent="0.3">
      <c r="A33" s="157"/>
      <c r="B33" s="158"/>
      <c r="C33" s="158"/>
      <c r="D33" s="158"/>
      <c r="E33" s="158"/>
      <c r="F33" s="159"/>
      <c r="G33" s="160"/>
      <c r="H33" s="160"/>
      <c r="I33" s="161"/>
      <c r="J33" s="162"/>
      <c r="K33" s="163"/>
      <c r="L33" s="109"/>
      <c r="M33" s="109"/>
    </row>
    <row r="34" spans="1:13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  <c r="L34" s="109"/>
      <c r="M34" s="109"/>
    </row>
    <row r="35" spans="1:13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</row>
    <row r="36" spans="1:13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</row>
    <row r="37" spans="1:13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13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</row>
    <row r="39" spans="1:13" x14ac:dyDescent="0.25">
      <c r="A39" s="109"/>
      <c r="B39" s="109"/>
      <c r="C39" s="109"/>
      <c r="D39" s="109"/>
      <c r="E39" s="109"/>
      <c r="F39" s="112"/>
      <c r="G39" s="109"/>
      <c r="H39" s="112"/>
      <c r="I39" s="109"/>
      <c r="J39" s="112"/>
      <c r="K39" s="112"/>
      <c r="L39" s="109"/>
      <c r="M39" s="109"/>
    </row>
    <row r="40" spans="1:13" x14ac:dyDescent="0.25">
      <c r="A40" s="182"/>
      <c r="B40" s="182"/>
      <c r="C40" s="183"/>
      <c r="D40" s="184"/>
      <c r="E40" s="184"/>
      <c r="F40" s="184"/>
      <c r="G40" s="185" t="s">
        <v>28</v>
      </c>
      <c r="H40" s="185"/>
      <c r="I40" s="185"/>
      <c r="J40" s="112"/>
      <c r="K40" s="112"/>
      <c r="L40" s="109"/>
      <c r="M40" s="109"/>
    </row>
    <row r="41" spans="1:13" x14ac:dyDescent="0.25">
      <c r="A41" s="423" t="s">
        <v>29</v>
      </c>
      <c r="B41" s="423"/>
      <c r="C41" s="423"/>
      <c r="D41" s="186"/>
      <c r="E41" s="186"/>
      <c r="F41" s="183"/>
      <c r="G41" s="185" t="s">
        <v>30</v>
      </c>
      <c r="H41" s="185"/>
      <c r="I41" s="185"/>
      <c r="J41" s="112"/>
      <c r="K41" s="112"/>
      <c r="L41" s="109"/>
      <c r="M41" s="109"/>
    </row>
    <row r="42" spans="1:13" x14ac:dyDescent="0.25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</row>
  </sheetData>
  <mergeCells count="9">
    <mergeCell ref="A23:C23"/>
    <mergeCell ref="A26:C26"/>
    <mergeCell ref="A27:C27"/>
    <mergeCell ref="A22:C22"/>
    <mergeCell ref="A41:C41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AE63-4B55-4A7E-97DD-4217456003A6}">
  <dimension ref="A1:M42"/>
  <sheetViews>
    <sheetView topLeftCell="A10" workbookViewId="0">
      <selection activeCell="F32" sqref="F32"/>
    </sheetView>
  </sheetViews>
  <sheetFormatPr defaultRowHeight="15" x14ac:dyDescent="0.25"/>
  <cols>
    <col min="1" max="2" width="14.28515625" style="192" customWidth="1"/>
    <col min="3" max="3" width="26.5703125" style="192" customWidth="1"/>
    <col min="4" max="5" width="10.7109375" style="192" customWidth="1"/>
    <col min="6" max="8" width="14.28515625" style="192" customWidth="1"/>
    <col min="9" max="9" width="7.140625" style="192" customWidth="1"/>
    <col min="10" max="11" width="12.85546875" style="192" customWidth="1"/>
    <col min="12" max="16384" width="9.140625" style="192"/>
  </cols>
  <sheetData>
    <row r="1" spans="1:11" x14ac:dyDescent="0.25">
      <c r="A1" s="110" t="s">
        <v>78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1"/>
      <c r="B4" s="92" t="s">
        <v>40</v>
      </c>
      <c r="C4" s="110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3"/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25">
      <c r="A7" s="111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x14ac:dyDescent="0.25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1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</row>
    <row r="10" spans="1:11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</row>
    <row r="11" spans="1:11" x14ac:dyDescent="0.25">
      <c r="A11" s="92" t="s">
        <v>105</v>
      </c>
      <c r="B11" s="244"/>
      <c r="C11" s="92"/>
      <c r="E11" s="245"/>
      <c r="F11" s="246"/>
      <c r="G11" s="88"/>
      <c r="H11" s="113"/>
      <c r="I11" s="113"/>
      <c r="J11" s="113"/>
      <c r="K11" s="112"/>
    </row>
    <row r="12" spans="1:11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</row>
    <row r="13" spans="1:11" x14ac:dyDescent="0.25">
      <c r="A13" s="247" t="s">
        <v>5</v>
      </c>
      <c r="B13" s="248"/>
      <c r="C13" s="249"/>
      <c r="D13" s="249" t="s">
        <v>106</v>
      </c>
      <c r="E13" s="249"/>
      <c r="F13" s="250"/>
      <c r="G13" s="249"/>
      <c r="H13" s="250"/>
      <c r="I13" s="249"/>
      <c r="J13" s="250"/>
      <c r="K13" s="251"/>
    </row>
    <row r="14" spans="1:11" x14ac:dyDescent="0.25">
      <c r="A14" s="252" t="s">
        <v>105</v>
      </c>
      <c r="D14" s="253"/>
      <c r="F14" s="112"/>
      <c r="H14" s="253"/>
      <c r="I14" s="253"/>
      <c r="K14" s="254"/>
    </row>
    <row r="15" spans="1:11" ht="15.75" thickBot="1" x14ac:dyDescent="0.3">
      <c r="A15" s="255"/>
      <c r="F15" s="112"/>
      <c r="H15" s="256"/>
      <c r="I15" s="79"/>
      <c r="J15" s="257"/>
      <c r="K15" s="258"/>
    </row>
    <row r="16" spans="1:11" x14ac:dyDescent="0.25">
      <c r="A16" s="259" t="s">
        <v>6</v>
      </c>
      <c r="B16" s="408">
        <v>582</v>
      </c>
      <c r="C16" s="192" t="s">
        <v>7</v>
      </c>
      <c r="F16" s="112"/>
      <c r="H16" s="256"/>
      <c r="I16" s="79"/>
      <c r="J16" s="257"/>
      <c r="K16" s="260"/>
    </row>
    <row r="17" spans="1:13" x14ac:dyDescent="0.25">
      <c r="A17" s="261" t="s">
        <v>8</v>
      </c>
      <c r="B17" s="409">
        <v>6.5</v>
      </c>
      <c r="C17" s="192" t="s">
        <v>7</v>
      </c>
      <c r="F17" s="112"/>
      <c r="H17" s="79"/>
      <c r="I17" s="79"/>
      <c r="J17" s="262"/>
      <c r="K17" s="258"/>
    </row>
    <row r="18" spans="1:13" ht="17.25" x14ac:dyDescent="0.25">
      <c r="A18" s="263" t="s">
        <v>9</v>
      </c>
      <c r="B18" s="410">
        <v>3783</v>
      </c>
      <c r="C18" s="192" t="s">
        <v>35</v>
      </c>
      <c r="F18" s="112"/>
      <c r="H18" s="79"/>
      <c r="I18" s="79"/>
      <c r="J18" s="262"/>
      <c r="K18" s="258"/>
    </row>
    <row r="19" spans="1:13" ht="18" thickBot="1" x14ac:dyDescent="0.3">
      <c r="A19" s="264" t="s">
        <v>10</v>
      </c>
      <c r="B19" s="411"/>
      <c r="C19" s="192" t="s">
        <v>35</v>
      </c>
      <c r="D19" s="265"/>
      <c r="F19" s="112"/>
      <c r="H19" s="112"/>
      <c r="J19" s="266"/>
      <c r="K19" s="258"/>
    </row>
    <row r="20" spans="1:13" x14ac:dyDescent="0.25">
      <c r="A20" s="255"/>
      <c r="B20" s="267"/>
      <c r="F20" s="112"/>
      <c r="H20" s="112"/>
      <c r="J20" s="266"/>
      <c r="K20" s="258"/>
    </row>
    <row r="21" spans="1:13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269" t="s">
        <v>15</v>
      </c>
      <c r="B23" s="270"/>
      <c r="C23" s="271"/>
      <c r="D23" s="272" t="s">
        <v>7</v>
      </c>
      <c r="E23" s="273" t="s">
        <v>16</v>
      </c>
      <c r="F23" s="274">
        <v>0</v>
      </c>
      <c r="G23" s="394">
        <v>13</v>
      </c>
      <c r="H23" s="399">
        <f t="shared" ref="H23:H30" si="0">F23*G23</f>
        <v>0</v>
      </c>
      <c r="I23" s="268"/>
      <c r="J23" s="275"/>
      <c r="K23" s="276"/>
    </row>
    <row r="24" spans="1:13" x14ac:dyDescent="0.25">
      <c r="A24" s="283" t="s">
        <v>19</v>
      </c>
      <c r="B24" s="284"/>
      <c r="C24" s="284"/>
      <c r="D24" s="285" t="s">
        <v>20</v>
      </c>
      <c r="E24" s="286" t="s">
        <v>16</v>
      </c>
      <c r="F24" s="287">
        <v>0</v>
      </c>
      <c r="G24" s="395">
        <v>3783</v>
      </c>
      <c r="H24" s="400">
        <f t="shared" si="0"/>
        <v>0</v>
      </c>
      <c r="I24" s="268"/>
      <c r="J24" s="275"/>
      <c r="K24" s="276"/>
    </row>
    <row r="25" spans="1:13" x14ac:dyDescent="0.25">
      <c r="A25" s="288" t="s">
        <v>113</v>
      </c>
      <c r="B25" s="289"/>
      <c r="C25" s="290"/>
      <c r="D25" s="291" t="s">
        <v>18</v>
      </c>
      <c r="E25" s="292" t="s">
        <v>33</v>
      </c>
      <c r="F25" s="293">
        <v>0</v>
      </c>
      <c r="G25" s="395">
        <v>7566</v>
      </c>
      <c r="H25" s="400">
        <f t="shared" si="0"/>
        <v>0</v>
      </c>
      <c r="I25" s="268"/>
      <c r="J25" s="275"/>
      <c r="K25" s="276"/>
    </row>
    <row r="26" spans="1:13" x14ac:dyDescent="0.25">
      <c r="A26" s="453" t="s">
        <v>34</v>
      </c>
      <c r="B26" s="454"/>
      <c r="C26" s="455"/>
      <c r="D26" s="285" t="s">
        <v>20</v>
      </c>
      <c r="E26" s="286" t="s">
        <v>16</v>
      </c>
      <c r="F26" s="321">
        <v>0</v>
      </c>
      <c r="G26" s="395">
        <v>3783</v>
      </c>
      <c r="H26" s="400">
        <f t="shared" si="0"/>
        <v>0</v>
      </c>
      <c r="I26" s="268"/>
      <c r="J26" s="275"/>
      <c r="K26" s="276"/>
    </row>
    <row r="27" spans="1:13" x14ac:dyDescent="0.25">
      <c r="A27" s="288" t="s">
        <v>120</v>
      </c>
      <c r="B27" s="289"/>
      <c r="C27" s="290"/>
      <c r="D27" s="291" t="s">
        <v>107</v>
      </c>
      <c r="E27" s="292" t="s">
        <v>108</v>
      </c>
      <c r="F27" s="293">
        <v>0</v>
      </c>
      <c r="G27" s="395">
        <v>3783</v>
      </c>
      <c r="H27" s="400">
        <f t="shared" si="0"/>
        <v>0</v>
      </c>
      <c r="I27" s="268"/>
      <c r="J27" s="275"/>
      <c r="K27" s="276"/>
    </row>
    <row r="28" spans="1:13" ht="30" customHeight="1" x14ac:dyDescent="0.25">
      <c r="A28" s="456" t="s">
        <v>121</v>
      </c>
      <c r="B28" s="457"/>
      <c r="C28" s="458"/>
      <c r="D28" s="285" t="s">
        <v>20</v>
      </c>
      <c r="E28" s="322" t="s">
        <v>109</v>
      </c>
      <c r="F28" s="323">
        <v>0</v>
      </c>
      <c r="G28" s="404">
        <v>3783</v>
      </c>
      <c r="H28" s="406">
        <f t="shared" si="0"/>
        <v>0</v>
      </c>
      <c r="I28" s="296"/>
      <c r="J28" s="275"/>
      <c r="K28" s="276"/>
    </row>
    <row r="29" spans="1:13" x14ac:dyDescent="0.25">
      <c r="A29" s="448" t="s">
        <v>31</v>
      </c>
      <c r="B29" s="449"/>
      <c r="C29" s="459"/>
      <c r="D29" s="277" t="s">
        <v>7</v>
      </c>
      <c r="E29" s="324"/>
      <c r="F29" s="325">
        <v>0</v>
      </c>
      <c r="G29" s="395">
        <v>595</v>
      </c>
      <c r="H29" s="400">
        <f t="shared" si="0"/>
        <v>0</v>
      </c>
      <c r="I29" s="296"/>
      <c r="J29" s="275"/>
      <c r="K29" s="276"/>
    </row>
    <row r="30" spans="1:13" ht="15.75" customHeight="1" thickBot="1" x14ac:dyDescent="0.3">
      <c r="A30" s="439" t="s">
        <v>122</v>
      </c>
      <c r="B30" s="440"/>
      <c r="C30" s="440"/>
      <c r="D30" s="326" t="s">
        <v>39</v>
      </c>
      <c r="E30" s="327" t="s">
        <v>38</v>
      </c>
      <c r="F30" s="328">
        <v>0</v>
      </c>
      <c r="G30" s="405">
        <v>200</v>
      </c>
      <c r="H30" s="403">
        <f t="shared" si="0"/>
        <v>0</v>
      </c>
      <c r="I30" s="98"/>
      <c r="J30" s="296"/>
      <c r="K30" s="329"/>
    </row>
    <row r="31" spans="1:13" ht="15.75" thickBot="1" x14ac:dyDescent="0.3">
      <c r="A31" s="300"/>
      <c r="B31" s="301"/>
      <c r="C31" s="301"/>
      <c r="D31" s="302"/>
      <c r="E31" s="303"/>
      <c r="F31" s="303"/>
      <c r="G31" s="303" t="s">
        <v>21</v>
      </c>
      <c r="H31" s="304">
        <f>SUM(H23:H30)</f>
        <v>0</v>
      </c>
      <c r="I31" s="303"/>
      <c r="J31" s="305"/>
      <c r="K31" s="306"/>
    </row>
    <row r="32" spans="1:13" ht="15.75" thickBot="1" x14ac:dyDescent="0.3">
      <c r="A32" s="300"/>
      <c r="B32" s="301"/>
      <c r="C32" s="301"/>
      <c r="D32" s="301"/>
      <c r="E32" s="307"/>
      <c r="F32" s="303"/>
      <c r="G32" s="303"/>
      <c r="H32" s="303"/>
      <c r="I32" s="303"/>
      <c r="J32" s="305" t="s">
        <v>22</v>
      </c>
      <c r="K32" s="308" t="s">
        <v>23</v>
      </c>
    </row>
    <row r="33" spans="1:13" ht="15.75" thickBot="1" x14ac:dyDescent="0.3">
      <c r="A33" s="300"/>
      <c r="B33" s="301"/>
      <c r="C33" s="301"/>
      <c r="D33" s="301"/>
      <c r="E33" s="303"/>
      <c r="F33" s="303"/>
      <c r="G33" s="303"/>
      <c r="H33" s="303" t="s">
        <v>24</v>
      </c>
      <c r="I33" s="309" t="s">
        <v>13</v>
      </c>
      <c r="J33" s="310">
        <f>H31*0.2</f>
        <v>0</v>
      </c>
      <c r="K33" s="156">
        <f>H31*1.2</f>
        <v>0</v>
      </c>
    </row>
    <row r="34" spans="1:13" ht="15.75" thickBot="1" x14ac:dyDescent="0.3">
      <c r="A34" s="311"/>
      <c r="B34" s="312"/>
      <c r="C34" s="312"/>
      <c r="D34" s="312"/>
      <c r="E34" s="312"/>
      <c r="F34" s="313"/>
      <c r="G34" s="314"/>
      <c r="H34" s="314"/>
      <c r="I34" s="315"/>
      <c r="J34" s="316"/>
      <c r="K34" s="317"/>
    </row>
    <row r="35" spans="1:13" x14ac:dyDescent="0.25">
      <c r="A35" s="164"/>
      <c r="B35" s="165"/>
      <c r="C35" s="165"/>
      <c r="D35" s="165"/>
      <c r="E35" s="165"/>
      <c r="F35" s="166"/>
      <c r="G35" s="167"/>
      <c r="H35" s="168"/>
      <c r="I35" s="169"/>
      <c r="J35" s="170"/>
      <c r="K35" s="360"/>
    </row>
    <row r="36" spans="1:13" x14ac:dyDescent="0.25">
      <c r="A36" s="171" t="s">
        <v>25</v>
      </c>
      <c r="B36" s="172"/>
      <c r="C36" s="172"/>
      <c r="D36" s="172"/>
      <c r="E36" s="172"/>
      <c r="F36" s="172"/>
      <c r="G36" s="173"/>
      <c r="H36" s="173"/>
      <c r="I36" s="174"/>
      <c r="J36" s="173"/>
      <c r="K36" s="173"/>
      <c r="L36" s="175"/>
      <c r="M36" s="175"/>
    </row>
    <row r="37" spans="1:13" x14ac:dyDescent="0.25">
      <c r="A37" s="176" t="s">
        <v>26</v>
      </c>
      <c r="B37" s="177"/>
      <c r="C37" s="177"/>
      <c r="D37" s="177"/>
      <c r="E37" s="177"/>
      <c r="F37" s="177"/>
      <c r="G37" s="178"/>
      <c r="H37" s="178"/>
      <c r="I37" s="179"/>
      <c r="J37" s="180"/>
      <c r="K37" s="181"/>
      <c r="L37" s="175"/>
      <c r="M37" s="175"/>
    </row>
    <row r="38" spans="1:13" ht="15" customHeight="1" x14ac:dyDescent="0.25">
      <c r="A38" s="171" t="s">
        <v>27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</row>
    <row r="39" spans="1:13" x14ac:dyDescent="0.2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</row>
    <row r="40" spans="1:13" x14ac:dyDescent="0.25">
      <c r="F40" s="112"/>
      <c r="H40" s="112"/>
      <c r="J40" s="112"/>
      <c r="K40" s="112"/>
    </row>
    <row r="41" spans="1:13" x14ac:dyDescent="0.25">
      <c r="A41" s="319"/>
      <c r="B41" s="319"/>
      <c r="C41" s="111"/>
      <c r="D41" s="111"/>
      <c r="E41" s="111"/>
      <c r="F41" s="111"/>
      <c r="G41" s="320" t="s">
        <v>28</v>
      </c>
      <c r="H41" s="320"/>
      <c r="I41" s="320"/>
      <c r="J41" s="112"/>
      <c r="K41" s="112"/>
    </row>
    <row r="42" spans="1:13" x14ac:dyDescent="0.25">
      <c r="A42" s="444" t="s">
        <v>29</v>
      </c>
      <c r="B42" s="444"/>
      <c r="C42" s="444"/>
      <c r="D42" s="110"/>
      <c r="E42" s="110"/>
      <c r="F42" s="111"/>
      <c r="G42" s="320" t="s">
        <v>30</v>
      </c>
      <c r="H42" s="320"/>
      <c r="I42" s="320"/>
      <c r="J42" s="112"/>
      <c r="K42" s="112"/>
    </row>
  </sheetData>
  <mergeCells count="6">
    <mergeCell ref="A42:C42"/>
    <mergeCell ref="A22:C22"/>
    <mergeCell ref="A26:C26"/>
    <mergeCell ref="A28:C28"/>
    <mergeCell ref="A29:C29"/>
    <mergeCell ref="A30:C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0C4D-2431-403D-879A-976CD0763A9F}">
  <dimension ref="A1:M41"/>
  <sheetViews>
    <sheetView workbookViewId="0">
      <selection activeCell="F30" sqref="F30:F31"/>
    </sheetView>
  </sheetViews>
  <sheetFormatPr defaultRowHeight="15" x14ac:dyDescent="0.25"/>
  <cols>
    <col min="1" max="2" width="14.28515625" style="192" customWidth="1"/>
    <col min="3" max="3" width="20" style="192" customWidth="1"/>
    <col min="4" max="5" width="10.7109375" style="192" customWidth="1"/>
    <col min="6" max="8" width="14.28515625" style="192" customWidth="1"/>
    <col min="9" max="9" width="7.140625" style="192" customWidth="1"/>
    <col min="10" max="11" width="12.85546875" style="192" customWidth="1"/>
    <col min="12" max="16384" width="9.140625" style="192"/>
  </cols>
  <sheetData>
    <row r="1" spans="1:11" x14ac:dyDescent="0.25">
      <c r="A1" s="110" t="s">
        <v>119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1"/>
      <c r="B4" s="92" t="s">
        <v>40</v>
      </c>
      <c r="C4" s="110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3"/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25">
      <c r="A7" s="111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x14ac:dyDescent="0.25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1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</row>
    <row r="10" spans="1:11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</row>
    <row r="11" spans="1:11" x14ac:dyDescent="0.25">
      <c r="A11" s="92" t="s">
        <v>110</v>
      </c>
      <c r="B11" s="244"/>
      <c r="C11" s="92"/>
      <c r="E11" s="245"/>
      <c r="F11" s="246"/>
      <c r="G11" s="88"/>
      <c r="H11" s="113"/>
      <c r="I11" s="113"/>
      <c r="J11" s="113"/>
      <c r="K11" s="112"/>
    </row>
    <row r="12" spans="1:11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</row>
    <row r="13" spans="1:11" x14ac:dyDescent="0.25">
      <c r="A13" s="247" t="s">
        <v>5</v>
      </c>
      <c r="B13" s="248"/>
      <c r="C13" s="249"/>
      <c r="D13" s="249" t="s">
        <v>111</v>
      </c>
      <c r="E13" s="249"/>
      <c r="F13" s="250"/>
      <c r="G13" s="249"/>
      <c r="H13" s="250"/>
      <c r="I13" s="249"/>
      <c r="J13" s="250"/>
      <c r="K13" s="251"/>
    </row>
    <row r="14" spans="1:11" x14ac:dyDescent="0.25">
      <c r="A14" s="252" t="s">
        <v>110</v>
      </c>
      <c r="D14" s="253"/>
      <c r="F14" s="112"/>
      <c r="H14" s="253"/>
      <c r="I14" s="253"/>
      <c r="K14" s="254"/>
    </row>
    <row r="15" spans="1:11" ht="15.75" thickBot="1" x14ac:dyDescent="0.3">
      <c r="A15" s="255"/>
      <c r="F15" s="112"/>
      <c r="H15" s="256"/>
      <c r="I15" s="79"/>
      <c r="J15" s="257"/>
      <c r="K15" s="258"/>
    </row>
    <row r="16" spans="1:11" x14ac:dyDescent="0.25">
      <c r="A16" s="259" t="s">
        <v>6</v>
      </c>
      <c r="B16" s="408">
        <v>1023</v>
      </c>
      <c r="C16" s="192" t="s">
        <v>7</v>
      </c>
      <c r="F16" s="112"/>
      <c r="H16" s="256"/>
      <c r="I16" s="79"/>
      <c r="J16" s="257"/>
      <c r="K16" s="260"/>
    </row>
    <row r="17" spans="1:13" x14ac:dyDescent="0.25">
      <c r="A17" s="261" t="s">
        <v>8</v>
      </c>
      <c r="B17" s="409">
        <v>8</v>
      </c>
      <c r="C17" s="192" t="s">
        <v>7</v>
      </c>
      <c r="F17" s="112"/>
      <c r="H17" s="79"/>
      <c r="I17" s="79"/>
      <c r="J17" s="262"/>
      <c r="K17" s="258"/>
    </row>
    <row r="18" spans="1:13" ht="17.25" x14ac:dyDescent="0.25">
      <c r="A18" s="263" t="s">
        <v>9</v>
      </c>
      <c r="B18" s="410">
        <v>8184</v>
      </c>
      <c r="C18" s="192" t="s">
        <v>35</v>
      </c>
      <c r="F18" s="112"/>
      <c r="H18" s="79"/>
      <c r="I18" s="79"/>
      <c r="J18" s="262"/>
      <c r="K18" s="258"/>
    </row>
    <row r="19" spans="1:13" ht="18" thickBot="1" x14ac:dyDescent="0.3">
      <c r="A19" s="264" t="s">
        <v>10</v>
      </c>
      <c r="B19" s="411">
        <v>0</v>
      </c>
      <c r="C19" s="192" t="s">
        <v>35</v>
      </c>
      <c r="D19" s="265"/>
      <c r="F19" s="112"/>
      <c r="H19" s="112"/>
      <c r="J19" s="266"/>
      <c r="K19" s="258"/>
    </row>
    <row r="20" spans="1:13" x14ac:dyDescent="0.25">
      <c r="A20" s="255"/>
      <c r="B20" s="267"/>
      <c r="F20" s="112"/>
      <c r="H20" s="112"/>
      <c r="J20" s="266"/>
      <c r="K20" s="258"/>
    </row>
    <row r="21" spans="1:13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269" t="s">
        <v>15</v>
      </c>
      <c r="B23" s="270"/>
      <c r="C23" s="271"/>
      <c r="D23" s="272" t="s">
        <v>7</v>
      </c>
      <c r="E23" s="273" t="s">
        <v>16</v>
      </c>
      <c r="F23" s="274">
        <v>0</v>
      </c>
      <c r="G23" s="394">
        <v>32</v>
      </c>
      <c r="H23" s="399">
        <f t="shared" ref="H23:H29" si="0">F23*G23</f>
        <v>0</v>
      </c>
      <c r="I23" s="268"/>
      <c r="J23" s="275"/>
      <c r="K23" s="276"/>
    </row>
    <row r="24" spans="1:13" x14ac:dyDescent="0.25">
      <c r="A24" s="460" t="s">
        <v>17</v>
      </c>
      <c r="B24" s="461"/>
      <c r="C24" s="462"/>
      <c r="D24" s="277" t="s">
        <v>18</v>
      </c>
      <c r="E24" s="278"/>
      <c r="F24" s="279">
        <v>0</v>
      </c>
      <c r="G24" s="395">
        <v>8184</v>
      </c>
      <c r="H24" s="400">
        <f t="shared" si="0"/>
        <v>0</v>
      </c>
      <c r="I24" s="268"/>
      <c r="J24" s="275"/>
      <c r="K24" s="276"/>
    </row>
    <row r="25" spans="1:13" ht="30" customHeight="1" x14ac:dyDescent="0.25">
      <c r="A25" s="445" t="s">
        <v>41</v>
      </c>
      <c r="B25" s="446"/>
      <c r="C25" s="447"/>
      <c r="D25" s="280" t="s">
        <v>18</v>
      </c>
      <c r="E25" s="281" t="s">
        <v>16</v>
      </c>
      <c r="F25" s="282">
        <v>0</v>
      </c>
      <c r="G25" s="396">
        <v>8184</v>
      </c>
      <c r="H25" s="401">
        <f>G25*F25</f>
        <v>0</v>
      </c>
      <c r="I25" s="268"/>
      <c r="J25" s="275"/>
      <c r="K25" s="276"/>
    </row>
    <row r="26" spans="1:13" x14ac:dyDescent="0.25">
      <c r="A26" s="283" t="s">
        <v>19</v>
      </c>
      <c r="B26" s="284"/>
      <c r="C26" s="284"/>
      <c r="D26" s="285" t="s">
        <v>20</v>
      </c>
      <c r="E26" s="286" t="s">
        <v>16</v>
      </c>
      <c r="F26" s="287">
        <v>0</v>
      </c>
      <c r="G26" s="395">
        <v>8184</v>
      </c>
      <c r="H26" s="400">
        <f t="shared" si="0"/>
        <v>0</v>
      </c>
      <c r="I26" s="268"/>
      <c r="J26" s="275"/>
      <c r="K26" s="276"/>
    </row>
    <row r="27" spans="1:13" x14ac:dyDescent="0.25">
      <c r="A27" s="288" t="s">
        <v>113</v>
      </c>
      <c r="B27" s="289"/>
      <c r="C27" s="290"/>
      <c r="D27" s="291" t="s">
        <v>18</v>
      </c>
      <c r="E27" s="292" t="s">
        <v>33</v>
      </c>
      <c r="F27" s="293">
        <v>0</v>
      </c>
      <c r="G27" s="395">
        <v>8184</v>
      </c>
      <c r="H27" s="400">
        <f t="shared" si="0"/>
        <v>0</v>
      </c>
      <c r="I27" s="268"/>
      <c r="J27" s="275"/>
      <c r="K27" s="276"/>
    </row>
    <row r="28" spans="1:13" x14ac:dyDescent="0.25">
      <c r="A28" s="448" t="s">
        <v>42</v>
      </c>
      <c r="B28" s="449"/>
      <c r="C28" s="449"/>
      <c r="D28" s="277" t="s">
        <v>37</v>
      </c>
      <c r="E28" s="294"/>
      <c r="F28" s="295">
        <v>0</v>
      </c>
      <c r="G28" s="397">
        <v>12</v>
      </c>
      <c r="H28" s="402">
        <f t="shared" si="0"/>
        <v>0</v>
      </c>
      <c r="I28" s="296"/>
      <c r="J28" s="275"/>
      <c r="K28" s="276"/>
    </row>
    <row r="29" spans="1:13" ht="15.75" thickBot="1" x14ac:dyDescent="0.3">
      <c r="A29" s="450" t="s">
        <v>31</v>
      </c>
      <c r="B29" s="451"/>
      <c r="C29" s="452"/>
      <c r="D29" s="297" t="s">
        <v>7</v>
      </c>
      <c r="E29" s="298"/>
      <c r="F29" s="299">
        <v>0</v>
      </c>
      <c r="G29" s="398">
        <v>1055</v>
      </c>
      <c r="H29" s="403">
        <f t="shared" si="0"/>
        <v>0</v>
      </c>
      <c r="I29" s="296"/>
      <c r="J29" s="275"/>
      <c r="K29" s="276"/>
    </row>
    <row r="30" spans="1:13" ht="15.75" thickBot="1" x14ac:dyDescent="0.3">
      <c r="A30" s="300"/>
      <c r="B30" s="301"/>
      <c r="C30" s="301"/>
      <c r="D30" s="302"/>
      <c r="E30" s="303"/>
      <c r="F30" s="303"/>
      <c r="G30" s="303" t="s">
        <v>21</v>
      </c>
      <c r="H30" s="304">
        <f>SUM(H23:H29)</f>
        <v>0</v>
      </c>
      <c r="I30" s="303"/>
      <c r="J30" s="305"/>
      <c r="K30" s="306"/>
    </row>
    <row r="31" spans="1:13" ht="15.75" thickBot="1" x14ac:dyDescent="0.3">
      <c r="A31" s="300"/>
      <c r="B31" s="301"/>
      <c r="C31" s="301"/>
      <c r="D31" s="301"/>
      <c r="E31" s="307"/>
      <c r="F31" s="303"/>
      <c r="G31" s="303"/>
      <c r="H31" s="303"/>
      <c r="I31" s="303"/>
      <c r="J31" s="305" t="s">
        <v>22</v>
      </c>
      <c r="K31" s="308" t="s">
        <v>23</v>
      </c>
    </row>
    <row r="32" spans="1:13" ht="15.75" thickBot="1" x14ac:dyDescent="0.3">
      <c r="A32" s="300"/>
      <c r="B32" s="301"/>
      <c r="C32" s="301"/>
      <c r="D32" s="301"/>
      <c r="E32" s="303"/>
      <c r="F32" s="303"/>
      <c r="G32" s="303"/>
      <c r="H32" s="303" t="s">
        <v>24</v>
      </c>
      <c r="I32" s="309" t="s">
        <v>13</v>
      </c>
      <c r="J32" s="310">
        <f>H30*0.2</f>
        <v>0</v>
      </c>
      <c r="K32" s="156">
        <f>H30*1.2</f>
        <v>0</v>
      </c>
    </row>
    <row r="33" spans="1:13" ht="15.75" thickBot="1" x14ac:dyDescent="0.3">
      <c r="A33" s="311"/>
      <c r="B33" s="312"/>
      <c r="C33" s="312"/>
      <c r="D33" s="312"/>
      <c r="E33" s="312"/>
      <c r="F33" s="313"/>
      <c r="G33" s="314"/>
      <c r="H33" s="314"/>
      <c r="I33" s="315"/>
      <c r="J33" s="316"/>
      <c r="K33" s="317"/>
    </row>
    <row r="34" spans="1:13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</row>
    <row r="35" spans="1:13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</row>
    <row r="36" spans="1:13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</row>
    <row r="37" spans="1:13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13" x14ac:dyDescent="0.25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</row>
    <row r="39" spans="1:13" x14ac:dyDescent="0.25">
      <c r="F39" s="112"/>
      <c r="H39" s="112"/>
      <c r="J39" s="112"/>
      <c r="K39" s="112"/>
    </row>
    <row r="40" spans="1:13" x14ac:dyDescent="0.25">
      <c r="A40" s="319"/>
      <c r="B40" s="319"/>
      <c r="C40" s="111"/>
      <c r="D40" s="111"/>
      <c r="E40" s="111"/>
      <c r="F40" s="111"/>
      <c r="G40" s="320" t="s">
        <v>28</v>
      </c>
      <c r="H40" s="320"/>
      <c r="I40" s="320"/>
      <c r="J40" s="112"/>
      <c r="K40" s="112"/>
    </row>
    <row r="41" spans="1:13" x14ac:dyDescent="0.25">
      <c r="A41" s="444" t="s">
        <v>29</v>
      </c>
      <c r="B41" s="444"/>
      <c r="C41" s="444"/>
      <c r="D41" s="110"/>
      <c r="E41" s="110"/>
      <c r="F41" s="111"/>
      <c r="G41" s="320" t="s">
        <v>30</v>
      </c>
      <c r="H41" s="320"/>
      <c r="I41" s="320"/>
      <c r="J41" s="112"/>
      <c r="K41" s="112"/>
    </row>
  </sheetData>
  <mergeCells count="6">
    <mergeCell ref="A41:C41"/>
    <mergeCell ref="A22:C22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L19"/>
  <sheetViews>
    <sheetView tabSelected="1" zoomScaleNormal="100" workbookViewId="0">
      <selection activeCell="H27" sqref="H27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338" customWidth="1"/>
    <col min="10" max="10" width="13.5703125" style="338" customWidth="1"/>
    <col min="11" max="11" width="9.7109375" customWidth="1"/>
    <col min="12" max="12" width="14.28515625" bestFit="1" customWidth="1"/>
  </cols>
  <sheetData>
    <row r="2" spans="2:12" x14ac:dyDescent="0.25">
      <c r="B2" s="242" t="s">
        <v>112</v>
      </c>
      <c r="C2" s="243"/>
      <c r="D2" s="243"/>
      <c r="E2" s="243"/>
      <c r="F2" s="243"/>
      <c r="G2" s="243"/>
      <c r="H2" s="72"/>
      <c r="I2" s="331"/>
      <c r="J2" s="331"/>
    </row>
    <row r="3" spans="2:12" ht="15.75" thickBot="1" x14ac:dyDescent="0.3">
      <c r="B3" s="188"/>
      <c r="C3" s="188"/>
      <c r="D3" s="190"/>
      <c r="E3" s="117"/>
      <c r="F3" s="189"/>
      <c r="G3" s="189"/>
      <c r="H3" s="189"/>
      <c r="I3" s="332"/>
      <c r="J3" s="332"/>
    </row>
    <row r="4" spans="2:12" ht="30.75" thickBot="1" x14ac:dyDescent="0.3">
      <c r="B4" s="196" t="s">
        <v>80</v>
      </c>
      <c r="C4" s="197" t="s">
        <v>81</v>
      </c>
      <c r="D4" s="197" t="s">
        <v>82</v>
      </c>
      <c r="E4" s="198" t="s">
        <v>32</v>
      </c>
      <c r="F4" s="197" t="s">
        <v>83</v>
      </c>
      <c r="G4" s="199" t="s">
        <v>84</v>
      </c>
      <c r="H4" s="200" t="s">
        <v>85</v>
      </c>
      <c r="I4" s="330" t="s">
        <v>98</v>
      </c>
      <c r="J4" s="330" t="s">
        <v>97</v>
      </c>
      <c r="L4" s="412"/>
    </row>
    <row r="5" spans="2:12" x14ac:dyDescent="0.25">
      <c r="B5" s="201">
        <v>1</v>
      </c>
      <c r="C5" s="202" t="s">
        <v>74</v>
      </c>
      <c r="D5" s="203" t="s">
        <v>54</v>
      </c>
      <c r="E5" s="204" t="s">
        <v>75</v>
      </c>
      <c r="F5" s="205">
        <v>2.48</v>
      </c>
      <c r="G5" s="206">
        <v>3.07</v>
      </c>
      <c r="H5" s="207">
        <f>G5-F5</f>
        <v>0.58999999999999986</v>
      </c>
      <c r="I5" s="333">
        <f>'III2413'!H30</f>
        <v>0</v>
      </c>
      <c r="J5" s="333">
        <f>I5*1.2</f>
        <v>0</v>
      </c>
      <c r="L5" s="413"/>
    </row>
    <row r="6" spans="2:12" x14ac:dyDescent="0.25">
      <c r="B6" s="208">
        <v>2</v>
      </c>
      <c r="C6" s="209" t="s">
        <v>64</v>
      </c>
      <c r="D6" s="210" t="s">
        <v>54</v>
      </c>
      <c r="E6" s="211" t="s">
        <v>65</v>
      </c>
      <c r="F6" s="212">
        <v>0.40500000000000003</v>
      </c>
      <c r="G6" s="213">
        <v>1.2290000000000001</v>
      </c>
      <c r="H6" s="207">
        <f>G6-F6</f>
        <v>0.82400000000000007</v>
      </c>
      <c r="I6" s="333">
        <f>'III2419'!H30</f>
        <v>0</v>
      </c>
      <c r="J6" s="333">
        <f t="shared" ref="J6:J11" si="0">I6*1.2</f>
        <v>0</v>
      </c>
      <c r="L6" s="412"/>
    </row>
    <row r="7" spans="2:12" x14ac:dyDescent="0.25">
      <c r="B7" s="208">
        <v>3</v>
      </c>
      <c r="C7" s="209" t="s">
        <v>43</v>
      </c>
      <c r="D7" s="210" t="s">
        <v>54</v>
      </c>
      <c r="E7" s="211" t="s">
        <v>55</v>
      </c>
      <c r="F7" s="212">
        <v>7.226</v>
      </c>
      <c r="G7" s="213">
        <v>8.9779999999999998</v>
      </c>
      <c r="H7" s="207">
        <f>G7-F7</f>
        <v>1.7519999999999998</v>
      </c>
      <c r="I7" s="333">
        <f>'III2420 - I'!H30</f>
        <v>0</v>
      </c>
      <c r="J7" s="333">
        <f t="shared" si="0"/>
        <v>0</v>
      </c>
      <c r="L7" s="412"/>
    </row>
    <row r="8" spans="2:12" x14ac:dyDescent="0.25">
      <c r="B8" s="208">
        <v>4</v>
      </c>
      <c r="C8" s="209" t="s">
        <v>43</v>
      </c>
      <c r="D8" s="210" t="s">
        <v>54</v>
      </c>
      <c r="E8" s="211" t="s">
        <v>63</v>
      </c>
      <c r="F8" s="212">
        <v>15.8</v>
      </c>
      <c r="G8" s="213">
        <v>16.446999999999999</v>
      </c>
      <c r="H8" s="214">
        <f>G8-F8</f>
        <v>0.64699999999999847</v>
      </c>
      <c r="I8" s="334">
        <f>'III2420 - II'!H30</f>
        <v>0</v>
      </c>
      <c r="J8" s="333">
        <f t="shared" si="0"/>
        <v>0</v>
      </c>
      <c r="L8" s="412"/>
    </row>
    <row r="9" spans="2:12" x14ac:dyDescent="0.25">
      <c r="B9" s="208">
        <v>5</v>
      </c>
      <c r="C9" s="209" t="s">
        <v>45</v>
      </c>
      <c r="D9" s="210" t="s">
        <v>54</v>
      </c>
      <c r="E9" s="211" t="s">
        <v>56</v>
      </c>
      <c r="F9" s="212">
        <v>4.18</v>
      </c>
      <c r="G9" s="213">
        <v>5.07</v>
      </c>
      <c r="H9" s="215">
        <f>G9-F9</f>
        <v>0.89000000000000057</v>
      </c>
      <c r="I9" s="335">
        <f>'III2421'!H31</f>
        <v>0</v>
      </c>
      <c r="J9" s="333">
        <f t="shared" si="0"/>
        <v>0</v>
      </c>
      <c r="L9" s="412"/>
    </row>
    <row r="10" spans="2:12" x14ac:dyDescent="0.25">
      <c r="B10" s="208">
        <v>6</v>
      </c>
      <c r="C10" s="209" t="s">
        <v>47</v>
      </c>
      <c r="D10" s="210" t="s">
        <v>54</v>
      </c>
      <c r="E10" s="211" t="s">
        <v>57</v>
      </c>
      <c r="F10" s="212">
        <v>4.5549999999999997</v>
      </c>
      <c r="G10" s="213">
        <v>5.0629999999999997</v>
      </c>
      <c r="H10" s="207">
        <f t="shared" ref="H10" si="1">G10-F10</f>
        <v>0.50800000000000001</v>
      </c>
      <c r="I10" s="333">
        <f>'III2427'!H30</f>
        <v>0</v>
      </c>
      <c r="J10" s="333">
        <f t="shared" si="0"/>
        <v>0</v>
      </c>
      <c r="L10" s="412"/>
    </row>
    <row r="11" spans="2:12" ht="15.75" thickBot="1" x14ac:dyDescent="0.3">
      <c r="B11" s="216">
        <v>7</v>
      </c>
      <c r="C11" s="217" t="s">
        <v>76</v>
      </c>
      <c r="D11" s="218" t="s">
        <v>54</v>
      </c>
      <c r="E11" s="219" t="s">
        <v>79</v>
      </c>
      <c r="F11" s="220">
        <v>4.25</v>
      </c>
      <c r="G11" s="221">
        <v>5.75</v>
      </c>
      <c r="H11" s="207">
        <f>G11-F11</f>
        <v>1.5</v>
      </c>
      <c r="I11" s="333">
        <f>'II591'!H29</f>
        <v>0</v>
      </c>
      <c r="J11" s="333">
        <f t="shared" si="0"/>
        <v>0</v>
      </c>
      <c r="L11" s="413"/>
    </row>
    <row r="12" spans="2:12" ht="15.75" thickBot="1" x14ac:dyDescent="0.3">
      <c r="B12" s="465"/>
      <c r="C12" s="466"/>
      <c r="D12" s="466"/>
      <c r="E12" s="467" t="s">
        <v>86</v>
      </c>
      <c r="F12" s="467"/>
      <c r="G12" s="468"/>
      <c r="H12" s="222">
        <f>SUM(H5:H11)</f>
        <v>6.7109999999999985</v>
      </c>
      <c r="I12" s="223">
        <f>SUM(I5:I11)</f>
        <v>0</v>
      </c>
      <c r="J12" s="223">
        <f>SUM(J5:J11)</f>
        <v>0</v>
      </c>
      <c r="L12" s="412"/>
    </row>
    <row r="13" spans="2:12" x14ac:dyDescent="0.25">
      <c r="B13" s="224">
        <v>8</v>
      </c>
      <c r="C13" s="225" t="s">
        <v>87</v>
      </c>
      <c r="D13" s="226" t="s">
        <v>88</v>
      </c>
      <c r="E13" s="227" t="s">
        <v>89</v>
      </c>
      <c r="F13" s="228">
        <v>1.085</v>
      </c>
      <c r="G13" s="229">
        <v>1.3919999999999999</v>
      </c>
      <c r="H13" s="230">
        <f>G13-F13</f>
        <v>0.30699999999999994</v>
      </c>
      <c r="I13" s="336">
        <f>'III2370'!H30</f>
        <v>0</v>
      </c>
      <c r="J13" s="336">
        <f>I13*1.2</f>
        <v>0</v>
      </c>
      <c r="L13" s="412"/>
    </row>
    <row r="14" spans="2:12" x14ac:dyDescent="0.25">
      <c r="B14" s="231">
        <v>9</v>
      </c>
      <c r="C14" s="209" t="s">
        <v>90</v>
      </c>
      <c r="D14" s="210" t="s">
        <v>88</v>
      </c>
      <c r="E14" s="211" t="s">
        <v>91</v>
      </c>
      <c r="F14" s="210">
        <v>0.746</v>
      </c>
      <c r="G14" s="232">
        <v>1.6459999999999999</v>
      </c>
      <c r="H14" s="233">
        <f>G14-F14</f>
        <v>0.89999999999999991</v>
      </c>
      <c r="I14" s="337">
        <f>'III2373'!H29</f>
        <v>0</v>
      </c>
      <c r="J14" s="336">
        <f t="shared" ref="J14:J16" si="2">I14*1.2</f>
        <v>0</v>
      </c>
      <c r="L14" s="412"/>
    </row>
    <row r="15" spans="2:12" x14ac:dyDescent="0.25">
      <c r="B15" s="231">
        <v>10</v>
      </c>
      <c r="C15" s="209" t="s">
        <v>92</v>
      </c>
      <c r="D15" s="210" t="s">
        <v>88</v>
      </c>
      <c r="E15" s="211" t="s">
        <v>93</v>
      </c>
      <c r="F15" s="234">
        <v>6.407</v>
      </c>
      <c r="G15" s="235">
        <v>6.9889999999999999</v>
      </c>
      <c r="H15" s="233">
        <f>G15-F15</f>
        <v>0.58199999999999985</v>
      </c>
      <c r="I15" s="337">
        <f>'III2379'!H31</f>
        <v>0</v>
      </c>
      <c r="J15" s="336">
        <f t="shared" si="2"/>
        <v>0</v>
      </c>
    </row>
    <row r="16" spans="2:12" ht="15.75" thickBot="1" x14ac:dyDescent="0.3">
      <c r="B16" s="231">
        <v>11</v>
      </c>
      <c r="C16" s="209" t="s">
        <v>94</v>
      </c>
      <c r="D16" s="210" t="s">
        <v>88</v>
      </c>
      <c r="E16" s="211" t="s">
        <v>95</v>
      </c>
      <c r="F16" s="212">
        <v>0</v>
      </c>
      <c r="G16" s="236">
        <v>1.1279999999999999</v>
      </c>
      <c r="H16" s="233">
        <v>1.0229999999999999</v>
      </c>
      <c r="I16" s="337">
        <f>'III2396'!H30</f>
        <v>0</v>
      </c>
      <c r="J16" s="336">
        <f t="shared" si="2"/>
        <v>0</v>
      </c>
    </row>
    <row r="17" spans="1:11" ht="15.75" thickBot="1" x14ac:dyDescent="0.3">
      <c r="B17" s="469"/>
      <c r="C17" s="470"/>
      <c r="D17" s="470"/>
      <c r="E17" s="471" t="s">
        <v>96</v>
      </c>
      <c r="F17" s="471"/>
      <c r="G17" s="472"/>
      <c r="H17" s="222">
        <f>SUM(H13:H16)</f>
        <v>2.8119999999999994</v>
      </c>
      <c r="I17" s="223">
        <f>SUM(I13:I16)</f>
        <v>0</v>
      </c>
      <c r="J17" s="223">
        <f>SUM(J13:J16)</f>
        <v>0</v>
      </c>
    </row>
    <row r="18" spans="1:11" s="192" customFormat="1" ht="11.25" customHeight="1" thickBot="1" x14ac:dyDescent="0.3">
      <c r="A18" s="238"/>
      <c r="B18" s="339"/>
      <c r="C18" s="339"/>
      <c r="D18" s="339"/>
      <c r="E18" s="339"/>
      <c r="F18" s="339"/>
      <c r="G18" s="339"/>
      <c r="H18" s="339"/>
      <c r="I18" s="339"/>
      <c r="J18" s="339"/>
      <c r="K18" s="238"/>
    </row>
    <row r="19" spans="1:11" ht="15.75" thickBot="1" x14ac:dyDescent="0.3">
      <c r="B19" s="239"/>
      <c r="C19" s="240"/>
      <c r="D19" s="240"/>
      <c r="E19" s="463" t="s">
        <v>99</v>
      </c>
      <c r="F19" s="463"/>
      <c r="G19" s="464"/>
      <c r="H19" s="237">
        <f>H12+H17</f>
        <v>9.5229999999999979</v>
      </c>
      <c r="I19" s="241">
        <f>I12+I17</f>
        <v>0</v>
      </c>
      <c r="J19" s="241">
        <f>J12+J17</f>
        <v>0</v>
      </c>
    </row>
  </sheetData>
  <mergeCells count="5">
    <mergeCell ref="E19:G19"/>
    <mergeCell ref="B12:D12"/>
    <mergeCell ref="E12:G12"/>
    <mergeCell ref="B17:D17"/>
    <mergeCell ref="E17:G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1"/>
  <sheetViews>
    <sheetView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92" t="s">
        <v>40</v>
      </c>
      <c r="C4" s="1"/>
      <c r="D4" s="91"/>
      <c r="E4" s="91"/>
      <c r="F4" s="91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61</v>
      </c>
      <c r="B11" s="93"/>
      <c r="C11" s="9"/>
      <c r="D11" s="8"/>
      <c r="E11" s="94"/>
      <c r="F11" s="87"/>
      <c r="G11" s="88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62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73" t="s">
        <v>61</v>
      </c>
      <c r="B14" s="8"/>
      <c r="C14" s="8"/>
      <c r="D14" s="74"/>
      <c r="E14" s="8"/>
      <c r="F14" s="18"/>
      <c r="H14" s="74"/>
      <c r="I14" s="75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8"/>
      <c r="I15" s="79"/>
      <c r="J15" s="80"/>
      <c r="K15" s="22"/>
    </row>
    <row r="16" spans="1:11" x14ac:dyDescent="0.25">
      <c r="A16" s="23" t="s">
        <v>6</v>
      </c>
      <c r="B16" s="362">
        <v>824</v>
      </c>
      <c r="C16" s="8" t="s">
        <v>7</v>
      </c>
      <c r="D16" s="8"/>
      <c r="E16" s="8"/>
      <c r="F16" s="18"/>
      <c r="G16" s="8"/>
      <c r="H16" s="78"/>
      <c r="I16" s="79"/>
      <c r="J16" s="80"/>
      <c r="K16" s="24"/>
    </row>
    <row r="17" spans="1:11" x14ac:dyDescent="0.25">
      <c r="A17" s="25" t="s">
        <v>8</v>
      </c>
      <c r="B17" s="363">
        <v>6</v>
      </c>
      <c r="C17" s="8" t="s">
        <v>7</v>
      </c>
      <c r="D17" s="8"/>
      <c r="E17" s="8"/>
      <c r="F17" s="18"/>
      <c r="G17" s="8"/>
      <c r="H17" s="81"/>
      <c r="I17" s="79"/>
      <c r="J17" s="82"/>
      <c r="K17" s="22"/>
    </row>
    <row r="18" spans="1:11" ht="17.25" x14ac:dyDescent="0.25">
      <c r="A18" s="27" t="s">
        <v>9</v>
      </c>
      <c r="B18" s="364">
        <v>4944</v>
      </c>
      <c r="C18" t="s">
        <v>35</v>
      </c>
      <c r="D18" s="8"/>
      <c r="E18" s="8"/>
      <c r="F18" s="18"/>
      <c r="G18" s="8"/>
      <c r="H18" s="81"/>
      <c r="I18" s="79"/>
      <c r="J18" s="82"/>
      <c r="K18" s="22"/>
    </row>
    <row r="19" spans="1:11" ht="18" thickBot="1" x14ac:dyDescent="0.3">
      <c r="A19" s="28" t="s">
        <v>10</v>
      </c>
      <c r="B19" s="365">
        <v>0</v>
      </c>
      <c r="C19" t="s">
        <v>35</v>
      </c>
      <c r="D19" s="89"/>
      <c r="E19" s="8"/>
      <c r="F19" s="18"/>
      <c r="G19" s="8"/>
      <c r="H19" s="18"/>
      <c r="I19" s="8"/>
      <c r="J19" s="26"/>
      <c r="K19" s="22"/>
    </row>
    <row r="20" spans="1:1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1" ht="15.75" thickBot="1" x14ac:dyDescent="0.3">
      <c r="A21" s="368"/>
      <c r="B21" s="369"/>
      <c r="C21" s="370"/>
      <c r="D21" s="370"/>
      <c r="E21" s="370"/>
      <c r="F21" s="376"/>
      <c r="G21" s="370"/>
      <c r="H21" s="380"/>
      <c r="I21" s="375"/>
      <c r="J21" s="31"/>
      <c r="K21" s="32"/>
    </row>
    <row r="22" spans="1:11" ht="26.25" thickBot="1" x14ac:dyDescent="0.3">
      <c r="A22" s="420" t="s">
        <v>115</v>
      </c>
      <c r="B22" s="421"/>
      <c r="C22" s="422"/>
      <c r="D22" s="371" t="s">
        <v>11</v>
      </c>
      <c r="E22" s="373" t="s">
        <v>12</v>
      </c>
      <c r="F22" s="379" t="s">
        <v>116</v>
      </c>
      <c r="G22" s="378" t="s">
        <v>14</v>
      </c>
      <c r="H22" s="374" t="s">
        <v>117</v>
      </c>
      <c r="I22" s="33"/>
      <c r="J22" s="34"/>
      <c r="K22" s="22"/>
    </row>
    <row r="23" spans="1:11" x14ac:dyDescent="0.25">
      <c r="A23" s="101" t="s">
        <v>15</v>
      </c>
      <c r="B23" s="102"/>
      <c r="C23" s="102"/>
      <c r="D23" s="104" t="s">
        <v>7</v>
      </c>
      <c r="E23" s="348" t="s">
        <v>16</v>
      </c>
      <c r="F23" s="344">
        <v>0</v>
      </c>
      <c r="G23" s="352">
        <v>12</v>
      </c>
      <c r="H23" s="356">
        <f t="shared" ref="H23:H29" si="0">F23*G23</f>
        <v>0</v>
      </c>
      <c r="I23" s="33"/>
      <c r="J23" s="37"/>
      <c r="K23" s="42"/>
    </row>
    <row r="24" spans="1:11" x14ac:dyDescent="0.25">
      <c r="A24" s="417" t="s">
        <v>17</v>
      </c>
      <c r="B24" s="418"/>
      <c r="C24" s="419"/>
      <c r="D24" s="187" t="s">
        <v>18</v>
      </c>
      <c r="E24" s="77"/>
      <c r="F24" s="48">
        <v>0</v>
      </c>
      <c r="G24" s="353">
        <v>4944</v>
      </c>
      <c r="H24" s="357">
        <f t="shared" si="0"/>
        <v>0</v>
      </c>
      <c r="I24" s="33"/>
      <c r="J24" s="37"/>
      <c r="K24" s="42"/>
    </row>
    <row r="25" spans="1:11" ht="30" customHeight="1" x14ac:dyDescent="0.25">
      <c r="A25" s="424" t="s">
        <v>41</v>
      </c>
      <c r="B25" s="425"/>
      <c r="C25" s="426"/>
      <c r="D25" s="341" t="s">
        <v>18</v>
      </c>
      <c r="E25" s="349" t="s">
        <v>16</v>
      </c>
      <c r="F25" s="342">
        <v>0</v>
      </c>
      <c r="G25" s="354">
        <v>4944</v>
      </c>
      <c r="H25" s="358">
        <f>G25*F25</f>
        <v>0</v>
      </c>
      <c r="I25" s="33"/>
      <c r="J25" s="37"/>
      <c r="K25" s="42"/>
    </row>
    <row r="26" spans="1:11" x14ac:dyDescent="0.25">
      <c r="A26" s="345" t="s">
        <v>19</v>
      </c>
      <c r="B26" s="340"/>
      <c r="C26" s="340"/>
      <c r="D26" s="343" t="s">
        <v>20</v>
      </c>
      <c r="E26" s="350" t="s">
        <v>16</v>
      </c>
      <c r="F26" s="48">
        <v>0</v>
      </c>
      <c r="G26" s="353">
        <v>4944</v>
      </c>
      <c r="H26" s="357">
        <f t="shared" si="0"/>
        <v>0</v>
      </c>
      <c r="I26" s="33"/>
      <c r="J26" s="37"/>
      <c r="K26" s="42"/>
    </row>
    <row r="27" spans="1:11" x14ac:dyDescent="0.25">
      <c r="A27" s="417" t="s">
        <v>113</v>
      </c>
      <c r="B27" s="418"/>
      <c r="C27" s="419"/>
      <c r="D27" s="187" t="s">
        <v>18</v>
      </c>
      <c r="E27" s="350" t="s">
        <v>33</v>
      </c>
      <c r="F27" s="48">
        <v>0</v>
      </c>
      <c r="G27" s="353">
        <v>4944</v>
      </c>
      <c r="H27" s="357">
        <f t="shared" si="0"/>
        <v>0</v>
      </c>
      <c r="I27" s="33"/>
      <c r="J27" s="37"/>
      <c r="K27" s="42"/>
    </row>
    <row r="28" spans="1:11" x14ac:dyDescent="0.25">
      <c r="A28" s="345" t="s">
        <v>42</v>
      </c>
      <c r="B28" s="340"/>
      <c r="C28" s="340"/>
      <c r="D28" s="187" t="s">
        <v>37</v>
      </c>
      <c r="E28" s="350"/>
      <c r="F28" s="48">
        <v>0</v>
      </c>
      <c r="G28" s="353">
        <v>35</v>
      </c>
      <c r="H28" s="357">
        <f t="shared" si="0"/>
        <v>0</v>
      </c>
      <c r="I28" s="90"/>
      <c r="J28" s="37"/>
      <c r="K28" s="42"/>
    </row>
    <row r="29" spans="1:11" ht="15.75" thickBot="1" x14ac:dyDescent="0.3">
      <c r="A29" s="346" t="s">
        <v>31</v>
      </c>
      <c r="B29" s="347"/>
      <c r="C29" s="347"/>
      <c r="D29" s="193" t="s">
        <v>7</v>
      </c>
      <c r="E29" s="351"/>
      <c r="F29" s="195">
        <v>0</v>
      </c>
      <c r="G29" s="355">
        <v>836</v>
      </c>
      <c r="H29" s="359">
        <f t="shared" si="0"/>
        <v>0</v>
      </c>
      <c r="I29" s="90"/>
      <c r="J29" s="37"/>
      <c r="K29" s="42"/>
    </row>
    <row r="30" spans="1:11" ht="15.75" thickBot="1" x14ac:dyDescent="0.3">
      <c r="A30" s="52"/>
      <c r="B30" s="53"/>
      <c r="C30" s="53"/>
      <c r="D30" s="99"/>
      <c r="E30" s="49"/>
      <c r="F30" s="49"/>
      <c r="G30" s="49" t="s">
        <v>21</v>
      </c>
      <c r="H30" s="100">
        <f>SUM(H23:H29)</f>
        <v>0</v>
      </c>
      <c r="I30" s="49"/>
      <c r="J30" s="50"/>
      <c r="K30" s="51"/>
    </row>
    <row r="31" spans="1:11" ht="15.75" thickBot="1" x14ac:dyDescent="0.3">
      <c r="A31" s="52"/>
      <c r="B31" s="53"/>
      <c r="C31" s="53"/>
      <c r="D31" s="53"/>
      <c r="E31" s="54"/>
      <c r="F31" s="49"/>
      <c r="G31" s="49"/>
      <c r="H31" s="49"/>
      <c r="I31" s="49"/>
      <c r="J31" s="50" t="s">
        <v>22</v>
      </c>
      <c r="K31" s="55" t="s">
        <v>23</v>
      </c>
    </row>
    <row r="32" spans="1:11" ht="15.75" thickBot="1" x14ac:dyDescent="0.3">
      <c r="A32" s="52"/>
      <c r="B32" s="53"/>
      <c r="C32" s="53"/>
      <c r="D32" s="53"/>
      <c r="E32" s="49"/>
      <c r="F32" s="49"/>
      <c r="G32" s="49"/>
      <c r="H32" s="49" t="s">
        <v>24</v>
      </c>
      <c r="I32" s="56" t="s">
        <v>13</v>
      </c>
      <c r="J32" s="57">
        <f>H30*0.2</f>
        <v>0</v>
      </c>
      <c r="K32" s="58">
        <f>H30*1.2</f>
        <v>0</v>
      </c>
    </row>
    <row r="33" spans="1:14" ht="15.75" thickBot="1" x14ac:dyDescent="0.3">
      <c r="A33" s="59"/>
      <c r="B33" s="60"/>
      <c r="C33" s="60"/>
      <c r="D33" s="60"/>
      <c r="E33" s="60"/>
      <c r="F33" s="61"/>
      <c r="G33" s="62"/>
      <c r="H33" s="62"/>
      <c r="I33" s="63"/>
      <c r="J33" s="64"/>
      <c r="K33" s="65"/>
    </row>
    <row r="34" spans="1:14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  <c r="L34" s="192"/>
      <c r="M34" s="192"/>
      <c r="N34" s="192"/>
    </row>
    <row r="35" spans="1:14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  <c r="N35" s="192"/>
    </row>
    <row r="36" spans="1:14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  <c r="N36" s="192"/>
    </row>
    <row r="37" spans="1:14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192"/>
    </row>
    <row r="38" spans="1:14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4" x14ac:dyDescent="0.25">
      <c r="F39" s="3"/>
      <c r="H39" s="3"/>
      <c r="J39" s="3"/>
      <c r="K39" s="3"/>
    </row>
    <row r="40" spans="1:14" x14ac:dyDescent="0.25">
      <c r="A40" s="66"/>
      <c r="B40" s="66"/>
      <c r="C40" s="67"/>
      <c r="D40" s="68"/>
      <c r="E40" s="68"/>
      <c r="F40" s="68"/>
      <c r="G40" s="69" t="s">
        <v>28</v>
      </c>
      <c r="H40" s="69"/>
      <c r="I40" s="69"/>
      <c r="J40" s="3"/>
      <c r="K40" s="3"/>
    </row>
    <row r="41" spans="1:14" x14ac:dyDescent="0.25">
      <c r="A41" s="423" t="s">
        <v>29</v>
      </c>
      <c r="B41" s="423"/>
      <c r="C41" s="423"/>
      <c r="D41" s="70"/>
      <c r="E41" s="70"/>
      <c r="F41" s="67"/>
      <c r="G41" s="69" t="s">
        <v>30</v>
      </c>
      <c r="H41" s="69"/>
      <c r="I41" s="69"/>
      <c r="J41" s="3"/>
      <c r="K41" s="3"/>
    </row>
  </sheetData>
  <mergeCells count="5">
    <mergeCell ref="A22:C22"/>
    <mergeCell ref="A27:C27"/>
    <mergeCell ref="A41:C41"/>
    <mergeCell ref="A24:C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N41"/>
  <sheetViews>
    <sheetView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92" t="s">
        <v>40</v>
      </c>
      <c r="C4" s="1"/>
      <c r="D4" s="91"/>
      <c r="E4" s="91"/>
      <c r="F4" s="91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49</v>
      </c>
      <c r="B11" s="93"/>
      <c r="C11" s="9"/>
      <c r="D11" s="8"/>
      <c r="E11" s="94"/>
      <c r="F11" s="87"/>
      <c r="G11" s="88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44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73" t="s">
        <v>49</v>
      </c>
      <c r="B14" s="8"/>
      <c r="C14" s="8"/>
      <c r="D14" s="74"/>
      <c r="E14" s="8"/>
      <c r="F14" s="18"/>
      <c r="H14" s="74"/>
      <c r="I14" s="75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8"/>
      <c r="I15" s="79"/>
      <c r="J15" s="80"/>
      <c r="K15" s="22"/>
    </row>
    <row r="16" spans="1:11" x14ac:dyDescent="0.25">
      <c r="A16" s="23" t="s">
        <v>6</v>
      </c>
      <c r="B16" s="362">
        <v>1752</v>
      </c>
      <c r="C16" s="8" t="s">
        <v>7</v>
      </c>
      <c r="D16" s="8"/>
      <c r="E16" s="8"/>
      <c r="F16" s="18"/>
      <c r="G16" s="8"/>
      <c r="H16" s="78"/>
      <c r="I16" s="79"/>
      <c r="J16" s="80"/>
      <c r="K16" s="24"/>
    </row>
    <row r="17" spans="1:13" x14ac:dyDescent="0.25">
      <c r="A17" s="25" t="s">
        <v>8</v>
      </c>
      <c r="B17" s="363">
        <v>6.25</v>
      </c>
      <c r="C17" s="8" t="s">
        <v>7</v>
      </c>
      <c r="D17" s="8"/>
      <c r="E17" s="8"/>
      <c r="F17" s="18"/>
      <c r="G17" s="8"/>
      <c r="H17" s="81"/>
      <c r="I17" s="79"/>
      <c r="J17" s="82"/>
      <c r="K17" s="22"/>
    </row>
    <row r="18" spans="1:13" ht="17.25" x14ac:dyDescent="0.25">
      <c r="A18" s="27" t="s">
        <v>9</v>
      </c>
      <c r="B18" s="364">
        <v>10950</v>
      </c>
      <c r="C18" t="s">
        <v>35</v>
      </c>
      <c r="D18" s="8"/>
      <c r="E18" s="8"/>
      <c r="F18" s="18"/>
      <c r="G18" s="8"/>
      <c r="H18" s="81"/>
      <c r="I18" s="79"/>
      <c r="J18" s="82"/>
      <c r="K18" s="22"/>
    </row>
    <row r="19" spans="1:13" ht="18" thickBot="1" x14ac:dyDescent="0.3">
      <c r="A19" s="28" t="s">
        <v>10</v>
      </c>
      <c r="B19" s="365">
        <v>50</v>
      </c>
      <c r="C19" t="s">
        <v>35</v>
      </c>
      <c r="D19" s="89"/>
      <c r="E19" s="8"/>
      <c r="F19" s="18"/>
      <c r="G19" s="8"/>
      <c r="H19" s="18"/>
      <c r="I19" s="8"/>
      <c r="J19" s="26"/>
      <c r="K19" s="22"/>
    </row>
    <row r="20" spans="1:13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3" s="192" customFormat="1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s="192" customFormat="1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101" t="s">
        <v>15</v>
      </c>
      <c r="B23" s="102"/>
      <c r="C23" s="103"/>
      <c r="D23" s="104" t="s">
        <v>7</v>
      </c>
      <c r="E23" s="35" t="s">
        <v>16</v>
      </c>
      <c r="F23" s="36">
        <v>0</v>
      </c>
      <c r="G23" s="389">
        <v>12</v>
      </c>
      <c r="H23" s="356">
        <f t="shared" ref="H23:H28" si="0">F23*G23</f>
        <v>0</v>
      </c>
      <c r="I23" s="33"/>
      <c r="J23" s="37"/>
      <c r="K23" s="42"/>
    </row>
    <row r="24" spans="1:13" x14ac:dyDescent="0.25">
      <c r="A24" s="433" t="s">
        <v>17</v>
      </c>
      <c r="B24" s="434"/>
      <c r="C24" s="435"/>
      <c r="D24" s="187" t="s">
        <v>18</v>
      </c>
      <c r="E24" s="77"/>
      <c r="F24" s="83">
        <v>0</v>
      </c>
      <c r="G24" s="366">
        <v>11000</v>
      </c>
      <c r="H24" s="357">
        <f t="shared" si="0"/>
        <v>0</v>
      </c>
      <c r="I24" s="33"/>
      <c r="J24" s="37"/>
      <c r="K24" s="42"/>
    </row>
    <row r="25" spans="1:13" ht="30.6" customHeight="1" x14ac:dyDescent="0.25">
      <c r="A25" s="430" t="s">
        <v>41</v>
      </c>
      <c r="B25" s="431"/>
      <c r="C25" s="432"/>
      <c r="D25" s="43" t="s">
        <v>18</v>
      </c>
      <c r="E25" s="44" t="s">
        <v>16</v>
      </c>
      <c r="F25" s="45">
        <v>0</v>
      </c>
      <c r="G25" s="390">
        <v>11000</v>
      </c>
      <c r="H25" s="392">
        <f>G25*F25</f>
        <v>0</v>
      </c>
      <c r="I25" s="33"/>
      <c r="J25" s="37"/>
      <c r="K25" s="42"/>
    </row>
    <row r="26" spans="1:13" x14ac:dyDescent="0.25">
      <c r="A26" s="144" t="s">
        <v>19</v>
      </c>
      <c r="B26" s="145"/>
      <c r="C26" s="145"/>
      <c r="D26" s="146" t="s">
        <v>20</v>
      </c>
      <c r="E26" s="46" t="s">
        <v>16</v>
      </c>
      <c r="F26" s="84">
        <v>0</v>
      </c>
      <c r="G26" s="366">
        <v>11000</v>
      </c>
      <c r="H26" s="357">
        <f t="shared" si="0"/>
        <v>0</v>
      </c>
      <c r="I26" s="33"/>
      <c r="J26" s="37"/>
      <c r="K26" s="42"/>
    </row>
    <row r="27" spans="1:13" x14ac:dyDescent="0.25">
      <c r="A27" s="38" t="s">
        <v>113</v>
      </c>
      <c r="B27" s="39"/>
      <c r="C27" s="40"/>
      <c r="D27" s="142" t="s">
        <v>18</v>
      </c>
      <c r="E27" s="41" t="s">
        <v>33</v>
      </c>
      <c r="F27" s="85">
        <v>0</v>
      </c>
      <c r="G27" s="366">
        <v>11000</v>
      </c>
      <c r="H27" s="357">
        <f t="shared" si="0"/>
        <v>0</v>
      </c>
      <c r="I27" s="33"/>
      <c r="J27" s="37"/>
      <c r="K27" s="42"/>
    </row>
    <row r="28" spans="1:13" ht="15.6" customHeight="1" x14ac:dyDescent="0.25">
      <c r="A28" s="417" t="s">
        <v>42</v>
      </c>
      <c r="B28" s="418"/>
      <c r="C28" s="418"/>
      <c r="D28" s="187" t="s">
        <v>37</v>
      </c>
      <c r="E28" s="96"/>
      <c r="F28" s="71">
        <v>0</v>
      </c>
      <c r="G28" s="391">
        <v>5</v>
      </c>
      <c r="H28" s="393">
        <f t="shared" si="0"/>
        <v>0</v>
      </c>
      <c r="I28" s="90"/>
      <c r="J28" s="37"/>
      <c r="K28" s="42"/>
    </row>
    <row r="29" spans="1:13" ht="15.75" customHeight="1" thickBot="1" x14ac:dyDescent="0.3">
      <c r="A29" s="427" t="s">
        <v>31</v>
      </c>
      <c r="B29" s="428"/>
      <c r="C29" s="429"/>
      <c r="D29" s="193" t="s">
        <v>7</v>
      </c>
      <c r="E29" s="194"/>
      <c r="F29" s="195">
        <v>0</v>
      </c>
      <c r="G29" s="367">
        <v>1764</v>
      </c>
      <c r="H29" s="359">
        <f t="shared" ref="H29" si="1">F29*G29</f>
        <v>0</v>
      </c>
      <c r="I29" s="90"/>
      <c r="J29" s="37"/>
      <c r="K29" s="42"/>
    </row>
    <row r="30" spans="1:13" ht="15.75" thickBot="1" x14ac:dyDescent="0.3">
      <c r="A30" s="52"/>
      <c r="B30" s="53"/>
      <c r="C30" s="53"/>
      <c r="D30" s="99"/>
      <c r="E30" s="49"/>
      <c r="F30" s="49"/>
      <c r="G30" s="49" t="s">
        <v>21</v>
      </c>
      <c r="H30" s="100">
        <f>SUM(H23:H29)</f>
        <v>0</v>
      </c>
      <c r="I30" s="49"/>
      <c r="J30" s="50"/>
      <c r="K30" s="51"/>
    </row>
    <row r="31" spans="1:13" ht="15.75" thickBot="1" x14ac:dyDescent="0.3">
      <c r="A31" s="52"/>
      <c r="B31" s="53"/>
      <c r="C31" s="53"/>
      <c r="D31" s="53"/>
      <c r="E31" s="54"/>
      <c r="F31" s="49"/>
      <c r="G31" s="49"/>
      <c r="H31" s="49"/>
      <c r="I31" s="49"/>
      <c r="J31" s="50" t="s">
        <v>22</v>
      </c>
      <c r="K31" s="55" t="s">
        <v>23</v>
      </c>
    </row>
    <row r="32" spans="1:13" ht="15.75" thickBot="1" x14ac:dyDescent="0.3">
      <c r="A32" s="52"/>
      <c r="B32" s="53"/>
      <c r="C32" s="53"/>
      <c r="D32" s="53"/>
      <c r="E32" s="49"/>
      <c r="F32" s="49"/>
      <c r="G32" s="49"/>
      <c r="H32" s="49" t="s">
        <v>24</v>
      </c>
      <c r="I32" s="56" t="s">
        <v>13</v>
      </c>
      <c r="J32" s="57">
        <f>H30*0.2</f>
        <v>0</v>
      </c>
      <c r="K32" s="58">
        <f>H30*1.2</f>
        <v>0</v>
      </c>
    </row>
    <row r="33" spans="1:14" ht="15.75" thickBot="1" x14ac:dyDescent="0.3">
      <c r="A33" s="59"/>
      <c r="B33" s="60"/>
      <c r="C33" s="60"/>
      <c r="D33" s="60"/>
      <c r="E33" s="60"/>
      <c r="F33" s="61"/>
      <c r="G33" s="62"/>
      <c r="H33" s="62"/>
      <c r="I33" s="63"/>
      <c r="J33" s="64"/>
      <c r="K33" s="65"/>
    </row>
    <row r="34" spans="1:14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  <c r="L34" s="192"/>
      <c r="M34" s="192"/>
      <c r="N34" s="192"/>
    </row>
    <row r="35" spans="1:14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  <c r="N35" s="192"/>
    </row>
    <row r="36" spans="1:14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  <c r="N36" s="192"/>
    </row>
    <row r="37" spans="1:14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192"/>
    </row>
    <row r="38" spans="1:14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x14ac:dyDescent="0.25">
      <c r="F39" s="3"/>
      <c r="H39" s="3"/>
      <c r="J39" s="3"/>
      <c r="K39" s="3"/>
    </row>
    <row r="40" spans="1:14" x14ac:dyDescent="0.25">
      <c r="A40" s="66"/>
      <c r="B40" s="66"/>
      <c r="C40" s="67"/>
      <c r="D40" s="68"/>
      <c r="E40" s="68"/>
      <c r="F40" s="68"/>
      <c r="G40" s="69" t="s">
        <v>28</v>
      </c>
      <c r="H40" s="69"/>
      <c r="I40" s="69"/>
      <c r="J40" s="3"/>
      <c r="K40" s="3"/>
    </row>
    <row r="41" spans="1:14" x14ac:dyDescent="0.25">
      <c r="A41" s="423" t="s">
        <v>29</v>
      </c>
      <c r="B41" s="423"/>
      <c r="C41" s="423"/>
      <c r="D41" s="70"/>
      <c r="E41" s="70"/>
      <c r="F41" s="67"/>
      <c r="G41" s="69" t="s">
        <v>30</v>
      </c>
      <c r="H41" s="69"/>
      <c r="I41" s="69"/>
      <c r="J41" s="3"/>
      <c r="K41" s="3"/>
    </row>
  </sheetData>
  <mergeCells count="6">
    <mergeCell ref="A22:C22"/>
    <mergeCell ref="A28:C28"/>
    <mergeCell ref="A25:C25"/>
    <mergeCell ref="A24:C24"/>
    <mergeCell ref="A41:C41"/>
    <mergeCell ref="A29:C29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1"/>
  <sheetViews>
    <sheetView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1" x14ac:dyDescent="0.25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92" t="s">
        <v>40</v>
      </c>
      <c r="C4" s="1"/>
      <c r="D4" s="91"/>
      <c r="E4" s="91"/>
      <c r="F4" s="91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58</v>
      </c>
      <c r="B11" s="93"/>
      <c r="C11" s="9"/>
      <c r="D11" s="8"/>
      <c r="E11" s="94"/>
      <c r="F11" s="87"/>
      <c r="G11" s="88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59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73" t="s">
        <v>58</v>
      </c>
      <c r="B14" s="8"/>
      <c r="C14" s="8"/>
      <c r="D14" s="74"/>
      <c r="E14" s="8"/>
      <c r="F14" s="18"/>
      <c r="H14" s="74"/>
      <c r="I14" s="75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8"/>
      <c r="I15" s="79"/>
      <c r="J15" s="80"/>
      <c r="K15" s="22"/>
    </row>
    <row r="16" spans="1:11" x14ac:dyDescent="0.25">
      <c r="A16" s="23" t="s">
        <v>6</v>
      </c>
      <c r="B16" s="362">
        <v>647</v>
      </c>
      <c r="C16" s="8" t="s">
        <v>7</v>
      </c>
      <c r="D16" s="8"/>
      <c r="E16" s="8"/>
      <c r="F16" s="18"/>
      <c r="G16" s="8"/>
      <c r="H16" s="78"/>
      <c r="I16" s="79"/>
      <c r="J16" s="80"/>
      <c r="K16" s="24"/>
    </row>
    <row r="17" spans="1:13" x14ac:dyDescent="0.25">
      <c r="A17" s="25" t="s">
        <v>8</v>
      </c>
      <c r="B17" s="363">
        <v>6.5</v>
      </c>
      <c r="C17" s="8" t="s">
        <v>7</v>
      </c>
      <c r="D17" s="8"/>
      <c r="E17" s="8"/>
      <c r="F17" s="18"/>
      <c r="G17" s="8"/>
      <c r="H17" s="81"/>
      <c r="I17" s="79"/>
      <c r="J17" s="82"/>
      <c r="K17" s="22"/>
    </row>
    <row r="18" spans="1:13" ht="17.25" x14ac:dyDescent="0.25">
      <c r="A18" s="27" t="s">
        <v>9</v>
      </c>
      <c r="B18" s="364">
        <v>4205.5</v>
      </c>
      <c r="C18" t="s">
        <v>35</v>
      </c>
      <c r="D18" s="8"/>
      <c r="E18" s="8"/>
      <c r="F18" s="18"/>
      <c r="G18" s="8"/>
      <c r="H18" s="81"/>
      <c r="I18" s="79"/>
      <c r="J18" s="82"/>
      <c r="K18" s="22"/>
    </row>
    <row r="19" spans="1:13" ht="18" thickBot="1" x14ac:dyDescent="0.3">
      <c r="A19" s="28" t="s">
        <v>10</v>
      </c>
      <c r="B19" s="365">
        <v>294.5</v>
      </c>
      <c r="C19" t="s">
        <v>60</v>
      </c>
      <c r="D19" s="89"/>
      <c r="E19" s="8"/>
      <c r="F19" s="18"/>
      <c r="G19" s="8"/>
      <c r="H19" s="18"/>
      <c r="I19" s="8"/>
      <c r="J19" s="26"/>
      <c r="K19" s="22"/>
    </row>
    <row r="20" spans="1:13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3" s="192" customFormat="1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s="192" customFormat="1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101" t="s">
        <v>15</v>
      </c>
      <c r="B23" s="102"/>
      <c r="C23" s="103"/>
      <c r="D23" s="104" t="s">
        <v>7</v>
      </c>
      <c r="E23" s="35" t="s">
        <v>16</v>
      </c>
      <c r="F23" s="36">
        <v>0</v>
      </c>
      <c r="G23" s="389">
        <v>19.5</v>
      </c>
      <c r="H23" s="356">
        <f t="shared" ref="H23:H29" si="0">F23*G23</f>
        <v>0</v>
      </c>
      <c r="I23" s="33"/>
      <c r="J23" s="37"/>
      <c r="K23" s="42"/>
    </row>
    <row r="24" spans="1:13" x14ac:dyDescent="0.25">
      <c r="A24" s="436" t="s">
        <v>17</v>
      </c>
      <c r="B24" s="437"/>
      <c r="C24" s="438"/>
      <c r="D24" s="187" t="s">
        <v>18</v>
      </c>
      <c r="E24" s="77"/>
      <c r="F24" s="83">
        <v>0</v>
      </c>
      <c r="G24" s="366">
        <v>4500</v>
      </c>
      <c r="H24" s="357">
        <f t="shared" si="0"/>
        <v>0</v>
      </c>
      <c r="I24" s="33"/>
      <c r="J24" s="37"/>
      <c r="K24" s="42"/>
    </row>
    <row r="25" spans="1:13" ht="30" customHeight="1" x14ac:dyDescent="0.25">
      <c r="A25" s="430" t="s">
        <v>41</v>
      </c>
      <c r="B25" s="431"/>
      <c r="C25" s="432"/>
      <c r="D25" s="43" t="s">
        <v>18</v>
      </c>
      <c r="E25" s="44" t="s">
        <v>16</v>
      </c>
      <c r="F25" s="45">
        <v>0</v>
      </c>
      <c r="G25" s="390">
        <v>4500</v>
      </c>
      <c r="H25" s="392">
        <f>G25*F25</f>
        <v>0</v>
      </c>
      <c r="I25" s="33"/>
      <c r="J25" s="37"/>
      <c r="K25" s="42"/>
    </row>
    <row r="26" spans="1:13" x14ac:dyDescent="0.25">
      <c r="A26" s="144" t="s">
        <v>19</v>
      </c>
      <c r="B26" s="145"/>
      <c r="C26" s="145"/>
      <c r="D26" s="146" t="s">
        <v>20</v>
      </c>
      <c r="E26" s="46" t="s">
        <v>16</v>
      </c>
      <c r="F26" s="84">
        <v>0</v>
      </c>
      <c r="G26" s="366">
        <v>4500</v>
      </c>
      <c r="H26" s="357">
        <f t="shared" si="0"/>
        <v>0</v>
      </c>
      <c r="I26" s="33"/>
      <c r="J26" s="37"/>
      <c r="K26" s="42"/>
    </row>
    <row r="27" spans="1:13" x14ac:dyDescent="0.25">
      <c r="A27" s="38" t="s">
        <v>113</v>
      </c>
      <c r="B27" s="39"/>
      <c r="C27" s="40"/>
      <c r="D27" s="142" t="s">
        <v>18</v>
      </c>
      <c r="E27" s="41" t="s">
        <v>33</v>
      </c>
      <c r="F27" s="85">
        <v>0</v>
      </c>
      <c r="G27" s="366">
        <v>4500</v>
      </c>
      <c r="H27" s="357">
        <f t="shared" si="0"/>
        <v>0</v>
      </c>
      <c r="I27" s="33"/>
      <c r="J27" s="37"/>
      <c r="K27" s="42"/>
    </row>
    <row r="28" spans="1:13" x14ac:dyDescent="0.25">
      <c r="A28" s="417" t="s">
        <v>42</v>
      </c>
      <c r="B28" s="418"/>
      <c r="C28" s="418"/>
      <c r="D28" s="187" t="s">
        <v>37</v>
      </c>
      <c r="E28" s="96"/>
      <c r="F28" s="71">
        <v>0</v>
      </c>
      <c r="G28" s="391">
        <v>1</v>
      </c>
      <c r="H28" s="393">
        <f t="shared" si="0"/>
        <v>0</v>
      </c>
      <c r="I28" s="90"/>
      <c r="J28" s="37"/>
      <c r="K28" s="42"/>
    </row>
    <row r="29" spans="1:13" ht="15.75" thickBot="1" x14ac:dyDescent="0.3">
      <c r="A29" s="427" t="s">
        <v>31</v>
      </c>
      <c r="B29" s="428"/>
      <c r="C29" s="429"/>
      <c r="D29" s="193" t="s">
        <v>7</v>
      </c>
      <c r="E29" s="194"/>
      <c r="F29" s="195">
        <v>0</v>
      </c>
      <c r="G29" s="367">
        <v>702.5</v>
      </c>
      <c r="H29" s="359">
        <f t="shared" si="0"/>
        <v>0</v>
      </c>
      <c r="I29" s="90"/>
      <c r="J29" s="37"/>
      <c r="K29" s="42"/>
    </row>
    <row r="30" spans="1:13" ht="15.75" thickBot="1" x14ac:dyDescent="0.3">
      <c r="A30" s="52"/>
      <c r="B30" s="53"/>
      <c r="C30" s="53"/>
      <c r="D30" s="99"/>
      <c r="E30" s="49"/>
      <c r="F30" s="49"/>
      <c r="G30" s="49" t="s">
        <v>21</v>
      </c>
      <c r="H30" s="100">
        <f>SUM(H23:H29)</f>
        <v>0</v>
      </c>
      <c r="I30" s="49"/>
      <c r="J30" s="50"/>
      <c r="K30" s="51"/>
    </row>
    <row r="31" spans="1:13" ht="15.75" thickBot="1" x14ac:dyDescent="0.3">
      <c r="A31" s="52"/>
      <c r="B31" s="53"/>
      <c r="C31" s="53"/>
      <c r="D31" s="53"/>
      <c r="E31" s="54"/>
      <c r="F31" s="49"/>
      <c r="G31" s="49"/>
      <c r="H31" s="49"/>
      <c r="I31" s="49"/>
      <c r="J31" s="50" t="s">
        <v>22</v>
      </c>
      <c r="K31" s="55" t="s">
        <v>23</v>
      </c>
    </row>
    <row r="32" spans="1:13" ht="15.75" thickBot="1" x14ac:dyDescent="0.3">
      <c r="A32" s="52"/>
      <c r="B32" s="53"/>
      <c r="C32" s="53"/>
      <c r="D32" s="53"/>
      <c r="E32" s="49"/>
      <c r="F32" s="49"/>
      <c r="G32" s="49"/>
      <c r="H32" s="49" t="s">
        <v>24</v>
      </c>
      <c r="I32" s="56" t="s">
        <v>13</v>
      </c>
      <c r="J32" s="57">
        <f>H30*0.2</f>
        <v>0</v>
      </c>
      <c r="K32" s="58">
        <f>H30*1.2</f>
        <v>0</v>
      </c>
    </row>
    <row r="33" spans="1:14" ht="15.75" thickBot="1" x14ac:dyDescent="0.3">
      <c r="A33" s="59"/>
      <c r="B33" s="60"/>
      <c r="C33" s="60"/>
      <c r="D33" s="60"/>
      <c r="E33" s="60"/>
      <c r="F33" s="61"/>
      <c r="G33" s="62"/>
      <c r="H33" s="62"/>
      <c r="I33" s="63"/>
      <c r="J33" s="64"/>
      <c r="K33" s="65"/>
    </row>
    <row r="34" spans="1:14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  <c r="L34" s="192"/>
      <c r="M34" s="192"/>
      <c r="N34" s="192"/>
    </row>
    <row r="35" spans="1:14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  <c r="N35" s="192"/>
    </row>
    <row r="36" spans="1:14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  <c r="N36" s="192"/>
    </row>
    <row r="37" spans="1:14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192"/>
    </row>
    <row r="38" spans="1:14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4" x14ac:dyDescent="0.25">
      <c r="F39" s="3"/>
      <c r="H39" s="3"/>
      <c r="J39" s="3"/>
      <c r="K39" s="3"/>
    </row>
    <row r="40" spans="1:14" x14ac:dyDescent="0.25">
      <c r="A40" s="66"/>
      <c r="B40" s="66"/>
      <c r="C40" s="67"/>
      <c r="D40" s="68"/>
      <c r="E40" s="68"/>
      <c r="F40" s="68"/>
      <c r="G40" s="69" t="s">
        <v>28</v>
      </c>
      <c r="H40" s="69"/>
      <c r="I40" s="69"/>
      <c r="J40" s="3"/>
      <c r="K40" s="3"/>
    </row>
    <row r="41" spans="1:14" x14ac:dyDescent="0.25">
      <c r="A41" s="423" t="s">
        <v>29</v>
      </c>
      <c r="B41" s="423"/>
      <c r="C41" s="423"/>
      <c r="D41" s="70"/>
      <c r="E41" s="70"/>
      <c r="F41" s="67"/>
      <c r="G41" s="69" t="s">
        <v>30</v>
      </c>
      <c r="H41" s="69"/>
      <c r="I41" s="69"/>
      <c r="J41" s="3"/>
      <c r="K41" s="3"/>
    </row>
  </sheetData>
  <mergeCells count="6">
    <mergeCell ref="A22:C22"/>
    <mergeCell ref="A41:C41"/>
    <mergeCell ref="A24:C24"/>
    <mergeCell ref="A25:C25"/>
    <mergeCell ref="A28:C28"/>
    <mergeCell ref="A29:C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10" workbookViewId="0">
      <selection activeCell="J29" sqref="J29"/>
    </sheetView>
  </sheetViews>
  <sheetFormatPr defaultRowHeight="15" x14ac:dyDescent="0.25"/>
  <cols>
    <col min="1" max="2" width="14.28515625" customWidth="1"/>
    <col min="3" max="3" width="27.7109375" customWidth="1"/>
    <col min="4" max="5" width="10.7109375" customWidth="1"/>
    <col min="6" max="8" width="14.28515625" customWidth="1"/>
    <col min="9" max="9" width="12.85546875" customWidth="1"/>
    <col min="10" max="11" width="12.7109375" customWidth="1"/>
  </cols>
  <sheetData>
    <row r="1" spans="1:11" x14ac:dyDescent="0.25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92" t="s">
        <v>40</v>
      </c>
      <c r="C4" s="1"/>
      <c r="D4" s="91"/>
      <c r="E4" s="91"/>
      <c r="F4" s="91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50</v>
      </c>
      <c r="B11" s="93"/>
      <c r="C11" s="9"/>
      <c r="D11" s="8"/>
      <c r="E11" s="94"/>
      <c r="F11" s="87"/>
      <c r="G11" s="88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46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73" t="s">
        <v>50</v>
      </c>
      <c r="B14" s="8"/>
      <c r="C14" s="8"/>
      <c r="D14" s="74"/>
      <c r="E14" s="8"/>
      <c r="F14" s="18"/>
      <c r="H14" s="74"/>
      <c r="I14" s="75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8"/>
      <c r="I15" s="79"/>
      <c r="J15" s="80"/>
      <c r="K15" s="22"/>
    </row>
    <row r="16" spans="1:11" x14ac:dyDescent="0.25">
      <c r="A16" s="23" t="s">
        <v>6</v>
      </c>
      <c r="B16" s="362">
        <v>890</v>
      </c>
      <c r="C16" s="8" t="s">
        <v>7</v>
      </c>
      <c r="D16" s="8"/>
      <c r="E16" s="8"/>
      <c r="F16" s="18"/>
      <c r="G16" s="8"/>
      <c r="H16" s="78"/>
      <c r="I16" s="79"/>
      <c r="J16" s="80"/>
      <c r="K16" s="24"/>
    </row>
    <row r="17" spans="1:13" x14ac:dyDescent="0.25">
      <c r="A17" s="25" t="s">
        <v>8</v>
      </c>
      <c r="B17" s="363">
        <v>5.35</v>
      </c>
      <c r="C17" s="8" t="s">
        <v>7</v>
      </c>
      <c r="D17" s="8"/>
      <c r="E17" s="8"/>
      <c r="F17" s="18"/>
      <c r="G17" s="8"/>
      <c r="H17" s="81"/>
      <c r="I17" s="79"/>
      <c r="J17" s="82"/>
      <c r="K17" s="22"/>
    </row>
    <row r="18" spans="1:13" ht="17.25" x14ac:dyDescent="0.25">
      <c r="A18" s="27" t="s">
        <v>9</v>
      </c>
      <c r="B18" s="364">
        <v>4770</v>
      </c>
      <c r="C18" t="s">
        <v>35</v>
      </c>
      <c r="D18" s="8"/>
      <c r="E18" s="8"/>
      <c r="F18" s="18"/>
      <c r="G18" s="8"/>
      <c r="H18" s="81"/>
      <c r="I18" s="79"/>
      <c r="J18" s="82"/>
      <c r="K18" s="22"/>
    </row>
    <row r="19" spans="1:13" ht="18" thickBot="1" x14ac:dyDescent="0.3">
      <c r="A19" s="28" t="s">
        <v>10</v>
      </c>
      <c r="B19" s="365"/>
      <c r="C19" t="s">
        <v>35</v>
      </c>
      <c r="D19" s="89"/>
      <c r="E19" s="8"/>
      <c r="F19" s="18"/>
      <c r="G19" s="8"/>
      <c r="H19" s="18"/>
      <c r="I19" s="8"/>
      <c r="J19" s="26"/>
      <c r="K19" s="22"/>
    </row>
    <row r="20" spans="1:13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3" s="192" customFormat="1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s="192" customFormat="1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101" t="s">
        <v>15</v>
      </c>
      <c r="B23" s="102"/>
      <c r="C23" s="103"/>
      <c r="D23" s="104" t="s">
        <v>7</v>
      </c>
      <c r="E23" s="35" t="s">
        <v>16</v>
      </c>
      <c r="F23" s="36">
        <v>0</v>
      </c>
      <c r="G23" s="389">
        <v>10</v>
      </c>
      <c r="H23" s="356">
        <f t="shared" ref="H23:H30" si="0">F23*G23</f>
        <v>0</v>
      </c>
      <c r="I23" s="33"/>
      <c r="J23" s="37"/>
      <c r="K23" s="42"/>
    </row>
    <row r="24" spans="1:13" x14ac:dyDescent="0.25">
      <c r="A24" s="441" t="s">
        <v>17</v>
      </c>
      <c r="B24" s="442"/>
      <c r="C24" s="442"/>
      <c r="D24" s="187" t="s">
        <v>18</v>
      </c>
      <c r="E24" s="77"/>
      <c r="F24" s="83">
        <v>0</v>
      </c>
      <c r="G24" s="366">
        <v>4770</v>
      </c>
      <c r="H24" s="357">
        <f t="shared" si="0"/>
        <v>0</v>
      </c>
      <c r="I24" s="33"/>
      <c r="J24" s="37"/>
      <c r="K24" s="42"/>
    </row>
    <row r="25" spans="1:13" ht="30" customHeight="1" x14ac:dyDescent="0.25">
      <c r="A25" s="430" t="s">
        <v>41</v>
      </c>
      <c r="B25" s="431"/>
      <c r="C25" s="432"/>
      <c r="D25" s="43" t="s">
        <v>18</v>
      </c>
      <c r="E25" s="44" t="s">
        <v>16</v>
      </c>
      <c r="F25" s="45">
        <v>0</v>
      </c>
      <c r="G25" s="390">
        <v>1250</v>
      </c>
      <c r="H25" s="392">
        <f>G25*F25</f>
        <v>0</v>
      </c>
      <c r="I25" s="33" t="s">
        <v>51</v>
      </c>
      <c r="J25" s="37"/>
      <c r="K25" s="42"/>
    </row>
    <row r="26" spans="1:13" x14ac:dyDescent="0.25">
      <c r="A26" s="144" t="s">
        <v>19</v>
      </c>
      <c r="B26" s="145"/>
      <c r="C26" s="145"/>
      <c r="D26" s="146" t="s">
        <v>20</v>
      </c>
      <c r="E26" s="46" t="s">
        <v>16</v>
      </c>
      <c r="F26" s="84">
        <v>0</v>
      </c>
      <c r="G26" s="366">
        <v>4770</v>
      </c>
      <c r="H26" s="357">
        <f t="shared" si="0"/>
        <v>0</v>
      </c>
      <c r="I26" s="33"/>
      <c r="J26" s="37"/>
      <c r="K26" s="42"/>
    </row>
    <row r="27" spans="1:13" x14ac:dyDescent="0.25">
      <c r="A27" s="38" t="s">
        <v>113</v>
      </c>
      <c r="B27" s="39"/>
      <c r="C27" s="40"/>
      <c r="D27" s="142" t="s">
        <v>18</v>
      </c>
      <c r="E27" s="41" t="s">
        <v>33</v>
      </c>
      <c r="F27" s="85">
        <v>0</v>
      </c>
      <c r="G27" s="366">
        <v>8290</v>
      </c>
      <c r="H27" s="357">
        <f t="shared" si="0"/>
        <v>0</v>
      </c>
      <c r="I27" s="33"/>
      <c r="J27" s="37"/>
      <c r="K27" s="42"/>
    </row>
    <row r="28" spans="1:13" x14ac:dyDescent="0.25">
      <c r="A28" s="424" t="s">
        <v>34</v>
      </c>
      <c r="B28" s="425"/>
      <c r="C28" s="443"/>
      <c r="D28" s="146" t="s">
        <v>20</v>
      </c>
      <c r="E28" s="46" t="s">
        <v>16</v>
      </c>
      <c r="F28" s="86">
        <v>0</v>
      </c>
      <c r="G28" s="366">
        <v>3520</v>
      </c>
      <c r="H28" s="357">
        <f t="shared" si="0"/>
        <v>0</v>
      </c>
      <c r="I28" s="33" t="s">
        <v>52</v>
      </c>
      <c r="J28" s="37"/>
      <c r="K28" s="42"/>
    </row>
    <row r="29" spans="1:13" x14ac:dyDescent="0.25">
      <c r="A29" s="417" t="s">
        <v>31</v>
      </c>
      <c r="B29" s="418"/>
      <c r="C29" s="419"/>
      <c r="D29" s="187" t="s">
        <v>7</v>
      </c>
      <c r="E29" s="47"/>
      <c r="F29" s="48">
        <v>0</v>
      </c>
      <c r="G29" s="366">
        <v>900</v>
      </c>
      <c r="H29" s="357">
        <f t="shared" si="0"/>
        <v>0</v>
      </c>
      <c r="I29" s="90"/>
      <c r="J29" s="37"/>
      <c r="K29" s="42"/>
    </row>
    <row r="30" spans="1:13" ht="15.75" thickBot="1" x14ac:dyDescent="0.3">
      <c r="A30" s="439" t="s">
        <v>122</v>
      </c>
      <c r="B30" s="440"/>
      <c r="C30" s="440"/>
      <c r="D30" s="105" t="s">
        <v>39</v>
      </c>
      <c r="E30" s="106" t="s">
        <v>38</v>
      </c>
      <c r="F30" s="107">
        <v>0</v>
      </c>
      <c r="G30" s="407">
        <v>200</v>
      </c>
      <c r="H30" s="359">
        <f t="shared" si="0"/>
        <v>0</v>
      </c>
      <c r="I30" s="98"/>
      <c r="J30" s="90"/>
      <c r="K30" s="95"/>
    </row>
    <row r="31" spans="1:13" ht="15.75" thickBot="1" x14ac:dyDescent="0.3">
      <c r="A31" s="52"/>
      <c r="B31" s="53"/>
      <c r="C31" s="53"/>
      <c r="D31" s="99"/>
      <c r="E31" s="49"/>
      <c r="F31" s="49"/>
      <c r="G31" s="49" t="s">
        <v>21</v>
      </c>
      <c r="H31" s="100">
        <f>SUM(H23:H30)</f>
        <v>0</v>
      </c>
      <c r="I31" s="49"/>
      <c r="J31" s="50"/>
      <c r="K31" s="51"/>
    </row>
    <row r="32" spans="1:13" ht="15.75" thickBot="1" x14ac:dyDescent="0.3">
      <c r="A32" s="52"/>
      <c r="B32" s="53"/>
      <c r="C32" s="53"/>
      <c r="D32" s="53"/>
      <c r="E32" s="54"/>
      <c r="F32" s="49"/>
      <c r="G32" s="49"/>
      <c r="H32" s="49"/>
      <c r="I32" s="49"/>
      <c r="J32" s="50" t="s">
        <v>22</v>
      </c>
      <c r="K32" s="55" t="s">
        <v>23</v>
      </c>
    </row>
    <row r="33" spans="1:14" ht="15.75" thickBot="1" x14ac:dyDescent="0.3">
      <c r="A33" s="52"/>
      <c r="B33" s="53"/>
      <c r="C33" s="53"/>
      <c r="D33" s="53"/>
      <c r="E33" s="49"/>
      <c r="F33" s="49"/>
      <c r="G33" s="49"/>
      <c r="H33" s="49" t="s">
        <v>24</v>
      </c>
      <c r="I33" s="56" t="s">
        <v>13</v>
      </c>
      <c r="J33" s="57">
        <f>H31*0.2</f>
        <v>0</v>
      </c>
      <c r="K33" s="58">
        <f>H31*1.2</f>
        <v>0</v>
      </c>
    </row>
    <row r="34" spans="1:14" ht="15.75" thickBot="1" x14ac:dyDescent="0.3">
      <c r="A34" s="59"/>
      <c r="B34" s="60"/>
      <c r="C34" s="60"/>
      <c r="D34" s="60"/>
      <c r="E34" s="60"/>
      <c r="F34" s="61"/>
      <c r="G34" s="62"/>
      <c r="H34" s="62"/>
      <c r="I34" s="63"/>
      <c r="J34" s="64"/>
      <c r="K34" s="65"/>
    </row>
    <row r="35" spans="1:14" x14ac:dyDescent="0.25">
      <c r="A35" s="164"/>
      <c r="B35" s="165"/>
      <c r="C35" s="165"/>
      <c r="D35" s="165"/>
      <c r="E35" s="165"/>
      <c r="F35" s="166"/>
      <c r="G35" s="167"/>
      <c r="H35" s="168"/>
      <c r="I35" s="169"/>
      <c r="J35" s="170"/>
      <c r="K35" s="360"/>
      <c r="L35" s="192"/>
      <c r="M35" s="192"/>
      <c r="N35" s="192"/>
    </row>
    <row r="36" spans="1:14" x14ac:dyDescent="0.25">
      <c r="A36" s="171" t="s">
        <v>25</v>
      </c>
      <c r="B36" s="172"/>
      <c r="C36" s="172"/>
      <c r="D36" s="172"/>
      <c r="E36" s="172"/>
      <c r="F36" s="172"/>
      <c r="G36" s="173"/>
      <c r="H36" s="173"/>
      <c r="I36" s="174"/>
      <c r="J36" s="173"/>
      <c r="K36" s="173"/>
      <c r="L36" s="175"/>
      <c r="M36" s="175"/>
      <c r="N36" s="192"/>
    </row>
    <row r="37" spans="1:14" x14ac:dyDescent="0.25">
      <c r="A37" s="176" t="s">
        <v>26</v>
      </c>
      <c r="B37" s="177"/>
      <c r="C37" s="177"/>
      <c r="D37" s="177"/>
      <c r="E37" s="177"/>
      <c r="F37" s="177"/>
      <c r="G37" s="178"/>
      <c r="H37" s="178"/>
      <c r="I37" s="179"/>
      <c r="J37" s="180"/>
      <c r="K37" s="181"/>
      <c r="L37" s="175"/>
      <c r="M37" s="175"/>
      <c r="N37" s="192"/>
    </row>
    <row r="38" spans="1:14" ht="15" customHeight="1" x14ac:dyDescent="0.25">
      <c r="A38" s="171" t="s">
        <v>27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192"/>
    </row>
    <row r="39" spans="1:14" x14ac:dyDescent="0.25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</row>
    <row r="40" spans="1:14" x14ac:dyDescent="0.25">
      <c r="F40" s="3"/>
      <c r="H40" s="3"/>
      <c r="J40" s="3"/>
      <c r="K40" s="3"/>
    </row>
    <row r="41" spans="1:14" x14ac:dyDescent="0.25">
      <c r="A41" s="66"/>
      <c r="B41" s="66"/>
      <c r="C41" s="67"/>
      <c r="D41" s="68"/>
      <c r="E41" s="68"/>
      <c r="F41" s="68"/>
      <c r="G41" s="69" t="s">
        <v>28</v>
      </c>
      <c r="H41" s="69"/>
      <c r="I41" s="69"/>
      <c r="J41" s="3"/>
      <c r="K41" s="3"/>
    </row>
    <row r="42" spans="1:14" x14ac:dyDescent="0.25">
      <c r="A42" s="423" t="s">
        <v>29</v>
      </c>
      <c r="B42" s="423"/>
      <c r="C42" s="423"/>
      <c r="D42" s="70"/>
      <c r="E42" s="70"/>
      <c r="F42" s="67"/>
      <c r="G42" s="69" t="s">
        <v>30</v>
      </c>
      <c r="H42" s="69"/>
      <c r="I42" s="69"/>
      <c r="J42" s="3"/>
      <c r="K42" s="3"/>
    </row>
  </sheetData>
  <mergeCells count="7">
    <mergeCell ref="A22:C22"/>
    <mergeCell ref="A30:C30"/>
    <mergeCell ref="A42:C42"/>
    <mergeCell ref="A24:C24"/>
    <mergeCell ref="A25:C25"/>
    <mergeCell ref="A28:C28"/>
    <mergeCell ref="A29:C2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workbookViewId="0">
      <selection activeCell="F31" sqref="F31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42578125" customWidth="1"/>
    <col min="9" max="9" width="7.140625" customWidth="1"/>
    <col min="10" max="11" width="12.85546875" customWidth="1"/>
  </cols>
  <sheetData>
    <row r="1" spans="1:11" x14ac:dyDescent="0.25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92" t="s">
        <v>40</v>
      </c>
      <c r="C4" s="1"/>
      <c r="D4" s="91"/>
      <c r="E4" s="91"/>
      <c r="F4" s="91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9" t="s">
        <v>53</v>
      </c>
      <c r="B11" s="93"/>
      <c r="C11" s="9"/>
      <c r="D11" s="8"/>
      <c r="E11" s="94"/>
      <c r="F11" s="87"/>
      <c r="G11" s="88"/>
      <c r="H11" s="4"/>
      <c r="I11" s="4"/>
      <c r="J11" s="4"/>
      <c r="K11" s="3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12" t="s">
        <v>5</v>
      </c>
      <c r="B13" s="13"/>
      <c r="C13" s="14"/>
      <c r="D13" s="15" t="s">
        <v>48</v>
      </c>
      <c r="E13" s="14"/>
      <c r="F13" s="16"/>
      <c r="G13" s="14"/>
      <c r="H13" s="16"/>
      <c r="I13" s="14"/>
      <c r="J13" s="16"/>
      <c r="K13" s="17"/>
    </row>
    <row r="14" spans="1:11" x14ac:dyDescent="0.25">
      <c r="A14" s="73" t="s">
        <v>53</v>
      </c>
      <c r="B14" s="8"/>
      <c r="C14" s="8"/>
      <c r="D14" s="74"/>
      <c r="E14" s="8"/>
      <c r="F14" s="18"/>
      <c r="H14" s="74"/>
      <c r="I14" s="75"/>
      <c r="J14" s="19"/>
      <c r="K14" s="20"/>
    </row>
    <row r="15" spans="1:11" ht="15.75" thickBot="1" x14ac:dyDescent="0.3">
      <c r="A15" s="21"/>
      <c r="B15" s="8"/>
      <c r="C15" s="8"/>
      <c r="D15" s="8"/>
      <c r="E15" s="8"/>
      <c r="F15" s="18"/>
      <c r="G15" s="8"/>
      <c r="H15" s="78"/>
      <c r="I15" s="79"/>
      <c r="J15" s="80"/>
      <c r="K15" s="22"/>
    </row>
    <row r="16" spans="1:11" x14ac:dyDescent="0.25">
      <c r="A16" s="23" t="s">
        <v>6</v>
      </c>
      <c r="B16" s="362">
        <v>508</v>
      </c>
      <c r="C16" s="8" t="s">
        <v>7</v>
      </c>
      <c r="D16" s="8"/>
      <c r="E16" s="8"/>
      <c r="F16" s="18"/>
      <c r="G16" s="8"/>
      <c r="H16" s="78"/>
      <c r="I16" s="79"/>
      <c r="J16" s="80"/>
      <c r="K16" s="24"/>
    </row>
    <row r="17" spans="1:13" x14ac:dyDescent="0.25">
      <c r="A17" s="25" t="s">
        <v>8</v>
      </c>
      <c r="B17" s="363">
        <v>7.5</v>
      </c>
      <c r="C17" s="8" t="s">
        <v>7</v>
      </c>
      <c r="D17" s="8"/>
      <c r="E17" s="8"/>
      <c r="F17" s="18"/>
      <c r="G17" s="8"/>
      <c r="H17" s="81"/>
      <c r="I17" s="79"/>
      <c r="J17" s="82"/>
      <c r="K17" s="22"/>
    </row>
    <row r="18" spans="1:13" ht="17.25" x14ac:dyDescent="0.25">
      <c r="A18" s="27" t="s">
        <v>9</v>
      </c>
      <c r="B18" s="364">
        <v>3810</v>
      </c>
      <c r="C18" t="s">
        <v>35</v>
      </c>
      <c r="D18" s="8"/>
      <c r="E18" s="8"/>
      <c r="F18" s="18"/>
      <c r="G18" s="8"/>
      <c r="H18" s="81"/>
      <c r="I18" s="79"/>
      <c r="J18" s="82"/>
      <c r="K18" s="22"/>
    </row>
    <row r="19" spans="1:13" ht="18" thickBot="1" x14ac:dyDescent="0.3">
      <c r="A19" s="28" t="s">
        <v>10</v>
      </c>
      <c r="B19" s="365"/>
      <c r="C19" t="s">
        <v>35</v>
      </c>
      <c r="D19" s="89"/>
      <c r="E19" s="8"/>
      <c r="F19" s="18"/>
      <c r="G19" s="8"/>
      <c r="H19" s="18"/>
      <c r="I19" s="8"/>
      <c r="J19" s="26"/>
      <c r="K19" s="22"/>
    </row>
    <row r="20" spans="1:13" ht="15.75" customHeight="1" x14ac:dyDescent="0.25">
      <c r="A20" s="29"/>
      <c r="B20" s="30"/>
      <c r="C20" s="8"/>
      <c r="D20" s="8"/>
      <c r="E20" s="8"/>
      <c r="F20" s="18"/>
      <c r="G20" s="8"/>
      <c r="H20" s="18"/>
      <c r="I20" s="8"/>
      <c r="J20" s="26"/>
      <c r="K20" s="22"/>
    </row>
    <row r="21" spans="1:13" s="192" customFormat="1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s="192" customFormat="1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101" t="s">
        <v>15</v>
      </c>
      <c r="B23" s="102"/>
      <c r="C23" s="103"/>
      <c r="D23" s="104" t="s">
        <v>7</v>
      </c>
      <c r="E23" s="35" t="s">
        <v>16</v>
      </c>
      <c r="F23" s="36">
        <v>0</v>
      </c>
      <c r="G23" s="389">
        <v>14</v>
      </c>
      <c r="H23" s="356">
        <f t="shared" ref="H23:H29" si="0">F23*G23</f>
        <v>0</v>
      </c>
      <c r="I23" s="33"/>
      <c r="J23" s="37"/>
      <c r="K23" s="42"/>
    </row>
    <row r="24" spans="1:13" x14ac:dyDescent="0.25">
      <c r="A24" s="430" t="s">
        <v>17</v>
      </c>
      <c r="B24" s="431"/>
      <c r="C24" s="432"/>
      <c r="D24" s="187" t="s">
        <v>18</v>
      </c>
      <c r="E24" s="77"/>
      <c r="F24" s="83">
        <v>0</v>
      </c>
      <c r="G24" s="366">
        <v>3810</v>
      </c>
      <c r="H24" s="357">
        <f t="shared" si="0"/>
        <v>0</v>
      </c>
      <c r="I24" s="33"/>
      <c r="J24" s="37"/>
      <c r="K24" s="42"/>
    </row>
    <row r="25" spans="1:13" ht="30" customHeight="1" x14ac:dyDescent="0.25">
      <c r="A25" s="430" t="s">
        <v>41</v>
      </c>
      <c r="B25" s="431"/>
      <c r="C25" s="432"/>
      <c r="D25" s="43" t="s">
        <v>18</v>
      </c>
      <c r="E25" s="44" t="s">
        <v>16</v>
      </c>
      <c r="F25" s="45">
        <v>0</v>
      </c>
      <c r="G25" s="390">
        <v>3810</v>
      </c>
      <c r="H25" s="392">
        <f>G25*F25</f>
        <v>0</v>
      </c>
      <c r="I25" s="33"/>
      <c r="J25" s="37"/>
      <c r="K25" s="42"/>
    </row>
    <row r="26" spans="1:13" x14ac:dyDescent="0.25">
      <c r="A26" s="144" t="s">
        <v>19</v>
      </c>
      <c r="B26" s="145"/>
      <c r="C26" s="145"/>
      <c r="D26" s="146" t="s">
        <v>20</v>
      </c>
      <c r="E26" s="46" t="s">
        <v>16</v>
      </c>
      <c r="F26" s="84">
        <v>0</v>
      </c>
      <c r="G26" s="366">
        <v>3810</v>
      </c>
      <c r="H26" s="357">
        <f t="shared" si="0"/>
        <v>0</v>
      </c>
      <c r="I26" s="33"/>
      <c r="J26" s="37"/>
      <c r="K26" s="42"/>
    </row>
    <row r="27" spans="1:13" x14ac:dyDescent="0.25">
      <c r="A27" s="38" t="s">
        <v>113</v>
      </c>
      <c r="B27" s="39"/>
      <c r="C27" s="40"/>
      <c r="D27" s="142" t="s">
        <v>18</v>
      </c>
      <c r="E27" s="41" t="s">
        <v>33</v>
      </c>
      <c r="F27" s="85">
        <v>0</v>
      </c>
      <c r="G27" s="366">
        <v>3810</v>
      </c>
      <c r="H27" s="357">
        <f t="shared" si="0"/>
        <v>0</v>
      </c>
      <c r="I27" s="33"/>
      <c r="J27" s="37"/>
      <c r="K27" s="42"/>
    </row>
    <row r="28" spans="1:13" x14ac:dyDescent="0.25">
      <c r="A28" s="417" t="s">
        <v>42</v>
      </c>
      <c r="B28" s="418"/>
      <c r="C28" s="418"/>
      <c r="D28" s="187" t="s">
        <v>37</v>
      </c>
      <c r="E28" s="96"/>
      <c r="F28" s="71">
        <v>0</v>
      </c>
      <c r="G28" s="391">
        <v>7</v>
      </c>
      <c r="H28" s="393">
        <f t="shared" si="0"/>
        <v>0</v>
      </c>
      <c r="I28" s="90"/>
      <c r="J28" s="37"/>
      <c r="K28" s="42"/>
    </row>
    <row r="29" spans="1:13" ht="15.75" thickBot="1" x14ac:dyDescent="0.3">
      <c r="A29" s="427" t="s">
        <v>31</v>
      </c>
      <c r="B29" s="428"/>
      <c r="C29" s="429"/>
      <c r="D29" s="193" t="s">
        <v>7</v>
      </c>
      <c r="E29" s="194"/>
      <c r="F29" s="195">
        <v>0</v>
      </c>
      <c r="G29" s="367">
        <v>522</v>
      </c>
      <c r="H29" s="359">
        <f t="shared" si="0"/>
        <v>0</v>
      </c>
      <c r="I29" s="90"/>
      <c r="J29" s="37"/>
      <c r="K29" s="42"/>
    </row>
    <row r="30" spans="1:13" ht="15.75" thickBot="1" x14ac:dyDescent="0.3">
      <c r="A30" s="52"/>
      <c r="B30" s="53"/>
      <c r="C30" s="53"/>
      <c r="D30" s="99"/>
      <c r="E30" s="49"/>
      <c r="F30" s="49"/>
      <c r="G30" s="49" t="s">
        <v>21</v>
      </c>
      <c r="H30" s="100">
        <f>SUM(H23:H29)</f>
        <v>0</v>
      </c>
      <c r="I30" s="49"/>
      <c r="J30" s="50"/>
      <c r="K30" s="51"/>
    </row>
    <row r="31" spans="1:13" ht="15.75" thickBot="1" x14ac:dyDescent="0.3">
      <c r="A31" s="52"/>
      <c r="B31" s="53"/>
      <c r="C31" s="53"/>
      <c r="D31" s="53"/>
      <c r="E31" s="54"/>
      <c r="F31" s="49"/>
      <c r="G31" s="49"/>
      <c r="H31" s="49"/>
      <c r="I31" s="49"/>
      <c r="J31" s="50" t="s">
        <v>22</v>
      </c>
      <c r="K31" s="55" t="s">
        <v>23</v>
      </c>
    </row>
    <row r="32" spans="1:13" ht="15.75" thickBot="1" x14ac:dyDescent="0.3">
      <c r="A32" s="52"/>
      <c r="B32" s="53"/>
      <c r="C32" s="53"/>
      <c r="D32" s="53"/>
      <c r="E32" s="49"/>
      <c r="F32" s="49"/>
      <c r="G32" s="49"/>
      <c r="H32" s="49" t="s">
        <v>24</v>
      </c>
      <c r="I32" s="56" t="s">
        <v>13</v>
      </c>
      <c r="J32" s="57">
        <f>H30*0.2</f>
        <v>0</v>
      </c>
      <c r="K32" s="58">
        <f>H30*1.2</f>
        <v>0</v>
      </c>
    </row>
    <row r="33" spans="1:14" ht="15.75" thickBot="1" x14ac:dyDescent="0.3">
      <c r="A33" s="59"/>
      <c r="B33" s="60"/>
      <c r="C33" s="60"/>
      <c r="D33" s="60"/>
      <c r="E33" s="60"/>
      <c r="F33" s="61"/>
      <c r="G33" s="62"/>
      <c r="H33" s="62"/>
      <c r="I33" s="63"/>
      <c r="J33" s="64"/>
      <c r="K33" s="65"/>
    </row>
    <row r="34" spans="1:14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  <c r="L34" s="192"/>
      <c r="M34" s="192"/>
      <c r="N34" s="192"/>
    </row>
    <row r="35" spans="1:14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  <c r="N35" s="192"/>
    </row>
    <row r="36" spans="1:14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  <c r="N36" s="192"/>
    </row>
    <row r="37" spans="1:14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192"/>
    </row>
    <row r="38" spans="1:14" x14ac:dyDescent="0.25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</row>
    <row r="39" spans="1:14" x14ac:dyDescent="0.25">
      <c r="F39" s="3"/>
      <c r="H39" s="3"/>
      <c r="J39" s="3"/>
      <c r="K39" s="3"/>
    </row>
    <row r="40" spans="1:14" x14ac:dyDescent="0.25">
      <c r="A40" s="66"/>
      <c r="B40" s="66"/>
      <c r="C40" s="67"/>
      <c r="D40" s="68"/>
      <c r="E40" s="68"/>
      <c r="F40" s="68"/>
      <c r="G40" s="69" t="s">
        <v>28</v>
      </c>
      <c r="H40" s="69"/>
      <c r="I40" s="69"/>
      <c r="J40" s="3"/>
      <c r="K40" s="3"/>
    </row>
    <row r="41" spans="1:14" x14ac:dyDescent="0.25">
      <c r="A41" s="423" t="s">
        <v>29</v>
      </c>
      <c r="B41" s="423"/>
      <c r="C41" s="423"/>
      <c r="D41" s="70"/>
      <c r="E41" s="70"/>
      <c r="F41" s="67"/>
      <c r="G41" s="69" t="s">
        <v>30</v>
      </c>
      <c r="H41" s="69"/>
      <c r="I41" s="69"/>
      <c r="J41" s="3"/>
      <c r="K41" s="3"/>
    </row>
  </sheetData>
  <mergeCells count="6">
    <mergeCell ref="A22:C22"/>
    <mergeCell ref="A41:C41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workbookViewId="0">
      <selection activeCell="F30" sqref="F30"/>
    </sheetView>
  </sheetViews>
  <sheetFormatPr defaultRowHeight="15" x14ac:dyDescent="0.25"/>
  <cols>
    <col min="1" max="2" width="14.28515625" customWidth="1"/>
    <col min="3" max="3" width="20" customWidth="1"/>
    <col min="4" max="5" width="10.7109375" customWidth="1"/>
    <col min="6" max="8" width="14.28515625" customWidth="1"/>
    <col min="9" max="9" width="7.140625" customWidth="1"/>
    <col min="10" max="11" width="12.85546875" customWidth="1"/>
  </cols>
  <sheetData>
    <row r="1" spans="1:13" x14ac:dyDescent="0.25">
      <c r="A1" s="110" t="s">
        <v>68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09"/>
      <c r="M1" s="109"/>
    </row>
    <row r="2" spans="1:13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09"/>
      <c r="M2" s="109"/>
    </row>
    <row r="3" spans="1:13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09"/>
      <c r="M3" s="109"/>
    </row>
    <row r="4" spans="1:13" x14ac:dyDescent="0.25">
      <c r="A4" s="111"/>
      <c r="B4" s="92" t="s">
        <v>40</v>
      </c>
      <c r="C4" s="110"/>
      <c r="D4" s="91"/>
      <c r="E4" s="91"/>
      <c r="F4" s="91"/>
      <c r="G4" s="111"/>
      <c r="H4" s="111"/>
      <c r="I4" s="111"/>
      <c r="J4" s="111"/>
      <c r="K4" s="112"/>
      <c r="L4" s="109"/>
      <c r="M4" s="109"/>
    </row>
    <row r="5" spans="1:13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  <c r="L5" s="109"/>
      <c r="M5" s="109"/>
    </row>
    <row r="6" spans="1:13" x14ac:dyDescent="0.25">
      <c r="A6" s="115"/>
      <c r="B6" s="111"/>
      <c r="C6" s="111"/>
      <c r="D6" s="111"/>
      <c r="E6" s="111"/>
      <c r="F6" s="111"/>
      <c r="G6" s="111"/>
      <c r="H6" s="111"/>
      <c r="I6" s="111"/>
      <c r="J6" s="111"/>
      <c r="K6" s="112"/>
      <c r="L6" s="109"/>
      <c r="M6" s="109"/>
    </row>
    <row r="7" spans="1:13" x14ac:dyDescent="0.25">
      <c r="A7" s="116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  <c r="L7" s="109"/>
      <c r="M7" s="109"/>
    </row>
    <row r="8" spans="1:13" x14ac:dyDescent="0.25">
      <c r="A8" s="116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109"/>
      <c r="M8" s="109"/>
    </row>
    <row r="9" spans="1:13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  <c r="L9" s="109"/>
      <c r="M9" s="109"/>
    </row>
    <row r="10" spans="1:13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  <c r="L10" s="109"/>
      <c r="M10" s="109"/>
    </row>
    <row r="11" spans="1:13" x14ac:dyDescent="0.25">
      <c r="A11" s="93" t="s">
        <v>73</v>
      </c>
      <c r="B11" s="93"/>
      <c r="C11" s="118"/>
      <c r="D11" s="117"/>
      <c r="E11" s="94"/>
      <c r="F11" s="87"/>
      <c r="G11" s="88"/>
      <c r="H11" s="113"/>
      <c r="I11" s="113"/>
      <c r="J11" s="113"/>
      <c r="K11" s="112"/>
      <c r="L11" s="109"/>
      <c r="M11" s="109"/>
    </row>
    <row r="12" spans="1:13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  <c r="L12" s="109"/>
      <c r="M12" s="109"/>
    </row>
    <row r="13" spans="1:13" x14ac:dyDescent="0.25">
      <c r="A13" s="121" t="s">
        <v>5</v>
      </c>
      <c r="B13" s="122"/>
      <c r="C13" s="123"/>
      <c r="D13" s="15" t="s">
        <v>77</v>
      </c>
      <c r="E13" s="123"/>
      <c r="F13" s="124"/>
      <c r="G13" s="123"/>
      <c r="H13" s="124"/>
      <c r="I13" s="123"/>
      <c r="J13" s="124"/>
      <c r="K13" s="125"/>
      <c r="L13" s="109"/>
      <c r="M13" s="109"/>
    </row>
    <row r="14" spans="1:13" x14ac:dyDescent="0.25">
      <c r="A14" s="73" t="s">
        <v>73</v>
      </c>
      <c r="B14" s="117"/>
      <c r="C14" s="117"/>
      <c r="D14" s="74"/>
      <c r="E14" s="117"/>
      <c r="F14" s="126"/>
      <c r="G14" s="109"/>
      <c r="H14" s="74"/>
      <c r="I14" s="75"/>
      <c r="J14" s="19"/>
      <c r="K14" s="127"/>
      <c r="L14" s="109"/>
      <c r="M14" s="109"/>
    </row>
    <row r="15" spans="1:13" ht="15.75" thickBot="1" x14ac:dyDescent="0.3">
      <c r="A15" s="128"/>
      <c r="B15" s="117"/>
      <c r="C15" s="117"/>
      <c r="D15" s="117"/>
      <c r="E15" s="117"/>
      <c r="F15" s="126"/>
      <c r="G15" s="117"/>
      <c r="H15" s="78"/>
      <c r="I15" s="79"/>
      <c r="J15" s="80"/>
      <c r="K15" s="129"/>
      <c r="L15" s="109"/>
      <c r="M15" s="109"/>
    </row>
    <row r="16" spans="1:13" x14ac:dyDescent="0.25">
      <c r="A16" s="130" t="s">
        <v>6</v>
      </c>
      <c r="B16" s="362">
        <v>1500</v>
      </c>
      <c r="C16" s="117" t="s">
        <v>7</v>
      </c>
      <c r="D16" s="117"/>
      <c r="E16" s="117"/>
      <c r="F16" s="126"/>
      <c r="G16" s="117"/>
      <c r="H16" s="78"/>
      <c r="I16" s="79"/>
      <c r="J16" s="80"/>
      <c r="K16" s="131"/>
      <c r="L16" s="109"/>
      <c r="M16" s="109"/>
    </row>
    <row r="17" spans="1:13" x14ac:dyDescent="0.25">
      <c r="A17" s="132" t="s">
        <v>8</v>
      </c>
      <c r="B17" s="363">
        <v>7</v>
      </c>
      <c r="C17" s="117" t="s">
        <v>7</v>
      </c>
      <c r="D17" s="117"/>
      <c r="E17" s="117"/>
      <c r="F17" s="126"/>
      <c r="G17" s="117"/>
      <c r="H17" s="81"/>
      <c r="I17" s="79"/>
      <c r="J17" s="82"/>
      <c r="K17" s="129"/>
      <c r="L17" s="109"/>
      <c r="M17" s="109"/>
    </row>
    <row r="18" spans="1:13" ht="17.25" x14ac:dyDescent="0.25">
      <c r="A18" s="134" t="s">
        <v>9</v>
      </c>
      <c r="B18" s="364">
        <v>10500</v>
      </c>
      <c r="C18" s="109" t="s">
        <v>35</v>
      </c>
      <c r="D18" s="117"/>
      <c r="E18" s="117"/>
      <c r="F18" s="126"/>
      <c r="G18" s="117"/>
      <c r="H18" s="81"/>
      <c r="I18" s="79"/>
      <c r="J18" s="82"/>
      <c r="K18" s="129"/>
      <c r="L18" s="109"/>
      <c r="M18" s="109"/>
    </row>
    <row r="19" spans="1:13" ht="18" thickBot="1" x14ac:dyDescent="0.3">
      <c r="A19" s="135" t="s">
        <v>10</v>
      </c>
      <c r="B19" s="365">
        <v>0</v>
      </c>
      <c r="C19" s="109" t="s">
        <v>35</v>
      </c>
      <c r="D19" s="89"/>
      <c r="E19" s="117"/>
      <c r="F19" s="126"/>
      <c r="G19" s="117"/>
      <c r="H19" s="126"/>
      <c r="I19" s="117"/>
      <c r="J19" s="133"/>
      <c r="K19" s="129"/>
      <c r="L19" s="109"/>
      <c r="M19" s="109"/>
    </row>
    <row r="20" spans="1:13" x14ac:dyDescent="0.25">
      <c r="A20" s="136"/>
      <c r="B20" s="137"/>
      <c r="C20" s="117"/>
      <c r="D20" s="117"/>
      <c r="E20" s="117"/>
      <c r="F20" s="126"/>
      <c r="G20" s="117"/>
      <c r="H20" s="126"/>
      <c r="I20" s="117"/>
      <c r="J20" s="133"/>
      <c r="K20" s="129"/>
      <c r="L20" s="109"/>
      <c r="M20" s="109"/>
    </row>
    <row r="21" spans="1:13" s="192" customFormat="1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s="192" customFormat="1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101" t="s">
        <v>15</v>
      </c>
      <c r="B23" s="102"/>
      <c r="C23" s="103"/>
      <c r="D23" s="104" t="s">
        <v>7</v>
      </c>
      <c r="E23" s="35" t="s">
        <v>16</v>
      </c>
      <c r="F23" s="36">
        <v>0</v>
      </c>
      <c r="G23" s="389">
        <v>14</v>
      </c>
      <c r="H23" s="356">
        <f t="shared" ref="H23:H28" si="0">F23*G23</f>
        <v>0</v>
      </c>
      <c r="I23" s="139"/>
      <c r="J23" s="141"/>
      <c r="K23" s="143"/>
      <c r="L23" s="109"/>
      <c r="M23" s="109"/>
    </row>
    <row r="24" spans="1:13" x14ac:dyDescent="0.25">
      <c r="A24" s="430" t="s">
        <v>17</v>
      </c>
      <c r="B24" s="431"/>
      <c r="C24" s="432"/>
      <c r="D24" s="187" t="s">
        <v>18</v>
      </c>
      <c r="E24" s="77"/>
      <c r="F24" s="83">
        <v>0</v>
      </c>
      <c r="G24" s="366">
        <v>10500</v>
      </c>
      <c r="H24" s="357">
        <f t="shared" si="0"/>
        <v>0</v>
      </c>
      <c r="I24" s="139"/>
      <c r="J24" s="141"/>
      <c r="K24" s="143"/>
      <c r="L24" s="109"/>
      <c r="M24" s="109"/>
    </row>
    <row r="25" spans="1:13" ht="30" customHeight="1" x14ac:dyDescent="0.25">
      <c r="A25" s="430" t="s">
        <v>41</v>
      </c>
      <c r="B25" s="431"/>
      <c r="C25" s="432"/>
      <c r="D25" s="43" t="s">
        <v>18</v>
      </c>
      <c r="E25" s="44" t="s">
        <v>16</v>
      </c>
      <c r="F25" s="45">
        <v>0</v>
      </c>
      <c r="G25" s="390">
        <v>10500</v>
      </c>
      <c r="H25" s="392">
        <f>G25*F25</f>
        <v>0</v>
      </c>
      <c r="I25" s="139"/>
      <c r="J25" s="141"/>
      <c r="K25" s="143"/>
      <c r="L25" s="109"/>
      <c r="M25" s="109"/>
    </row>
    <row r="26" spans="1:13" x14ac:dyDescent="0.25">
      <c r="A26" s="144" t="s">
        <v>19</v>
      </c>
      <c r="B26" s="145"/>
      <c r="C26" s="145"/>
      <c r="D26" s="146" t="s">
        <v>20</v>
      </c>
      <c r="E26" s="46" t="s">
        <v>16</v>
      </c>
      <c r="F26" s="84">
        <v>0</v>
      </c>
      <c r="G26" s="366">
        <v>10500</v>
      </c>
      <c r="H26" s="357">
        <f t="shared" si="0"/>
        <v>0</v>
      </c>
      <c r="I26" s="139"/>
      <c r="J26" s="141"/>
      <c r="K26" s="143"/>
      <c r="L26" s="109"/>
      <c r="M26" s="109"/>
    </row>
    <row r="27" spans="1:13" x14ac:dyDescent="0.25">
      <c r="A27" s="38" t="s">
        <v>113</v>
      </c>
      <c r="B27" s="39"/>
      <c r="C27" s="40"/>
      <c r="D27" s="142" t="s">
        <v>18</v>
      </c>
      <c r="E27" s="41" t="s">
        <v>33</v>
      </c>
      <c r="F27" s="85">
        <v>0</v>
      </c>
      <c r="G27" s="366">
        <v>10500</v>
      </c>
      <c r="H27" s="357">
        <f t="shared" si="0"/>
        <v>0</v>
      </c>
      <c r="I27" s="139"/>
      <c r="J27" s="141"/>
      <c r="K27" s="143"/>
      <c r="L27" s="109"/>
      <c r="M27" s="109"/>
    </row>
    <row r="28" spans="1:13" ht="15.75" thickBot="1" x14ac:dyDescent="0.3">
      <c r="A28" s="427" t="s">
        <v>31</v>
      </c>
      <c r="B28" s="428"/>
      <c r="C28" s="429"/>
      <c r="D28" s="193" t="s">
        <v>7</v>
      </c>
      <c r="E28" s="194"/>
      <c r="F28" s="195">
        <v>0</v>
      </c>
      <c r="G28" s="367">
        <v>1514</v>
      </c>
      <c r="H28" s="359">
        <f t="shared" si="0"/>
        <v>0</v>
      </c>
      <c r="I28" s="90"/>
      <c r="J28" s="141"/>
      <c r="K28" s="143"/>
      <c r="L28" s="109"/>
      <c r="M28" s="109"/>
    </row>
    <row r="29" spans="1:13" ht="15.75" thickBot="1" x14ac:dyDescent="0.3">
      <c r="A29" s="150"/>
      <c r="B29" s="151"/>
      <c r="C29" s="151"/>
      <c r="D29" s="99"/>
      <c r="E29" s="147"/>
      <c r="F29" s="147"/>
      <c r="G29" s="147" t="s">
        <v>21</v>
      </c>
      <c r="H29" s="100">
        <f>SUM(H23:H28)</f>
        <v>0</v>
      </c>
      <c r="I29" s="147"/>
      <c r="J29" s="148"/>
      <c r="K29" s="149"/>
      <c r="L29" s="109"/>
      <c r="M29" s="109"/>
    </row>
    <row r="30" spans="1:13" ht="15.75" thickBot="1" x14ac:dyDescent="0.3">
      <c r="A30" s="150"/>
      <c r="B30" s="151"/>
      <c r="C30" s="151"/>
      <c r="D30" s="151"/>
      <c r="E30" s="152"/>
      <c r="F30" s="147"/>
      <c r="G30" s="147"/>
      <c r="H30" s="147"/>
      <c r="I30" s="147"/>
      <c r="J30" s="148" t="s">
        <v>22</v>
      </c>
      <c r="K30" s="153" t="s">
        <v>23</v>
      </c>
      <c r="L30" s="109"/>
      <c r="M30" s="109"/>
    </row>
    <row r="31" spans="1:13" ht="15.75" thickBot="1" x14ac:dyDescent="0.3">
      <c r="A31" s="150"/>
      <c r="B31" s="151"/>
      <c r="C31" s="151"/>
      <c r="D31" s="151"/>
      <c r="E31" s="147"/>
      <c r="F31" s="147"/>
      <c r="G31" s="147"/>
      <c r="H31" s="147" t="s">
        <v>24</v>
      </c>
      <c r="I31" s="154" t="s">
        <v>13</v>
      </c>
      <c r="J31" s="155">
        <f>H29*0.2</f>
        <v>0</v>
      </c>
      <c r="K31" s="156">
        <f>H29*1.2</f>
        <v>0</v>
      </c>
      <c r="L31" s="109"/>
      <c r="M31" s="109"/>
    </row>
    <row r="32" spans="1:13" ht="15.75" thickBot="1" x14ac:dyDescent="0.3">
      <c r="A32" s="157"/>
      <c r="B32" s="158"/>
      <c r="C32" s="158"/>
      <c r="D32" s="158"/>
      <c r="E32" s="158"/>
      <c r="F32" s="159"/>
      <c r="G32" s="160"/>
      <c r="H32" s="160"/>
      <c r="I32" s="161"/>
      <c r="J32" s="162"/>
      <c r="K32" s="163"/>
      <c r="L32" s="109"/>
      <c r="M32" s="109"/>
    </row>
    <row r="33" spans="1:14" x14ac:dyDescent="0.25">
      <c r="A33" s="164"/>
      <c r="B33" s="165"/>
      <c r="C33" s="165"/>
      <c r="D33" s="165"/>
      <c r="E33" s="165"/>
      <c r="F33" s="166"/>
      <c r="G33" s="167"/>
      <c r="H33" s="168"/>
      <c r="I33" s="169"/>
      <c r="J33" s="170"/>
      <c r="K33" s="360"/>
      <c r="L33" s="192"/>
      <c r="M33" s="192"/>
      <c r="N33" s="192"/>
    </row>
    <row r="34" spans="1:14" x14ac:dyDescent="0.25">
      <c r="A34" s="171" t="s">
        <v>25</v>
      </c>
      <c r="B34" s="172"/>
      <c r="C34" s="172"/>
      <c r="D34" s="172"/>
      <c r="E34" s="172"/>
      <c r="F34" s="172"/>
      <c r="G34" s="173"/>
      <c r="H34" s="173"/>
      <c r="I34" s="174"/>
      <c r="J34" s="173"/>
      <c r="K34" s="173"/>
      <c r="L34" s="175"/>
      <c r="M34" s="175"/>
      <c r="N34" s="192"/>
    </row>
    <row r="35" spans="1:14" x14ac:dyDescent="0.25">
      <c r="A35" s="176" t="s">
        <v>26</v>
      </c>
      <c r="B35" s="177"/>
      <c r="C35" s="177"/>
      <c r="D35" s="177"/>
      <c r="E35" s="177"/>
      <c r="F35" s="177"/>
      <c r="G35" s="178"/>
      <c r="H35" s="178"/>
      <c r="I35" s="179"/>
      <c r="J35" s="180"/>
      <c r="K35" s="181"/>
      <c r="L35" s="175"/>
      <c r="M35" s="175"/>
      <c r="N35" s="192"/>
    </row>
    <row r="36" spans="1:14" ht="15" customHeight="1" x14ac:dyDescent="0.25">
      <c r="A36" s="171" t="s">
        <v>27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192"/>
    </row>
    <row r="37" spans="1:14" x14ac:dyDescent="0.25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</row>
    <row r="38" spans="1:14" x14ac:dyDescent="0.25">
      <c r="A38" s="109"/>
      <c r="B38" s="109"/>
      <c r="C38" s="109"/>
      <c r="D38" s="109"/>
      <c r="E38" s="109"/>
      <c r="F38" s="112"/>
      <c r="G38" s="109"/>
      <c r="H38" s="112"/>
      <c r="I38" s="109"/>
      <c r="J38" s="112"/>
      <c r="K38" s="112"/>
      <c r="L38" s="109"/>
      <c r="M38" s="109"/>
    </row>
    <row r="39" spans="1:14" x14ac:dyDescent="0.25">
      <c r="A39" s="182"/>
      <c r="B39" s="182"/>
      <c r="C39" s="183"/>
      <c r="D39" s="184"/>
      <c r="E39" s="184"/>
      <c r="F39" s="184"/>
      <c r="G39" s="185" t="s">
        <v>28</v>
      </c>
      <c r="H39" s="185"/>
      <c r="I39" s="185"/>
      <c r="J39" s="112"/>
      <c r="K39" s="112"/>
      <c r="L39" s="109"/>
      <c r="M39" s="109"/>
    </row>
    <row r="40" spans="1:14" x14ac:dyDescent="0.25">
      <c r="A40" s="423" t="s">
        <v>29</v>
      </c>
      <c r="B40" s="423"/>
      <c r="C40" s="423"/>
      <c r="D40" s="186"/>
      <c r="E40" s="186"/>
      <c r="F40" s="183"/>
      <c r="G40" s="185" t="s">
        <v>30</v>
      </c>
      <c r="H40" s="185"/>
      <c r="I40" s="185"/>
      <c r="J40" s="112"/>
      <c r="K40" s="112"/>
      <c r="L40" s="109"/>
      <c r="M40" s="109"/>
    </row>
    <row r="41" spans="1:14" x14ac:dyDescent="0.25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</row>
  </sheetData>
  <mergeCells count="5">
    <mergeCell ref="A22:C22"/>
    <mergeCell ref="A40:C40"/>
    <mergeCell ref="A24:C24"/>
    <mergeCell ref="A25:C25"/>
    <mergeCell ref="A28:C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D6A7-FA35-442E-83A3-8C0E7A7212D4}">
  <dimension ref="A1:M41"/>
  <sheetViews>
    <sheetView workbookViewId="0">
      <selection activeCell="F31" sqref="F31"/>
    </sheetView>
  </sheetViews>
  <sheetFormatPr defaultRowHeight="15" x14ac:dyDescent="0.25"/>
  <cols>
    <col min="1" max="2" width="14.28515625" style="192" customWidth="1"/>
    <col min="3" max="3" width="20" style="192" customWidth="1"/>
    <col min="4" max="5" width="10.7109375" style="192" customWidth="1"/>
    <col min="6" max="8" width="14.28515625" style="192" customWidth="1"/>
    <col min="9" max="9" width="7.140625" style="192" customWidth="1"/>
    <col min="10" max="11" width="12.85546875" style="192" customWidth="1"/>
    <col min="12" max="16384" width="9.140625" style="192"/>
  </cols>
  <sheetData>
    <row r="1" spans="1:11" x14ac:dyDescent="0.25">
      <c r="A1" s="110" t="s">
        <v>69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1"/>
      <c r="B4" s="92" t="s">
        <v>40</v>
      </c>
      <c r="C4" s="110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3"/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25">
      <c r="A7" s="111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x14ac:dyDescent="0.25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1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</row>
    <row r="10" spans="1:11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</row>
    <row r="11" spans="1:11" x14ac:dyDescent="0.25">
      <c r="A11" s="92" t="s">
        <v>100</v>
      </c>
      <c r="B11" s="244"/>
      <c r="C11" s="92"/>
      <c r="E11" s="245"/>
      <c r="F11" s="246"/>
      <c r="G11" s="88"/>
      <c r="H11" s="113"/>
      <c r="I11" s="113"/>
      <c r="J11" s="113"/>
      <c r="K11" s="112"/>
    </row>
    <row r="12" spans="1:11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</row>
    <row r="13" spans="1:11" x14ac:dyDescent="0.25">
      <c r="A13" s="247" t="s">
        <v>5</v>
      </c>
      <c r="B13" s="248"/>
      <c r="C13" s="249"/>
      <c r="D13" s="249" t="s">
        <v>101</v>
      </c>
      <c r="E13" s="249"/>
      <c r="F13" s="250"/>
      <c r="G13" s="249"/>
      <c r="H13" s="250"/>
      <c r="I13" s="249"/>
      <c r="J13" s="250"/>
      <c r="K13" s="251"/>
    </row>
    <row r="14" spans="1:11" x14ac:dyDescent="0.25">
      <c r="A14" s="252" t="s">
        <v>100</v>
      </c>
      <c r="D14" s="253"/>
      <c r="F14" s="112"/>
      <c r="H14" s="253"/>
      <c r="I14" s="253"/>
      <c r="K14" s="254"/>
    </row>
    <row r="15" spans="1:11" ht="15.75" thickBot="1" x14ac:dyDescent="0.3">
      <c r="A15" s="255"/>
      <c r="F15" s="112"/>
      <c r="H15" s="256"/>
      <c r="I15" s="79"/>
      <c r="J15" s="257"/>
      <c r="K15" s="258"/>
    </row>
    <row r="16" spans="1:11" x14ac:dyDescent="0.25">
      <c r="A16" s="259" t="s">
        <v>6</v>
      </c>
      <c r="B16" s="408">
        <v>307</v>
      </c>
      <c r="C16" s="192" t="s">
        <v>7</v>
      </c>
      <c r="F16" s="112"/>
      <c r="H16" s="256"/>
      <c r="I16" s="79"/>
      <c r="J16" s="257"/>
      <c r="K16" s="260"/>
    </row>
    <row r="17" spans="1:13" x14ac:dyDescent="0.25">
      <c r="A17" s="261" t="s">
        <v>8</v>
      </c>
      <c r="B17" s="409">
        <v>5</v>
      </c>
      <c r="C17" s="192" t="s">
        <v>7</v>
      </c>
      <c r="F17" s="112"/>
      <c r="H17" s="79"/>
      <c r="I17" s="79"/>
      <c r="J17" s="262"/>
      <c r="K17" s="258"/>
    </row>
    <row r="18" spans="1:13" ht="17.25" x14ac:dyDescent="0.25">
      <c r="A18" s="263" t="s">
        <v>9</v>
      </c>
      <c r="B18" s="410">
        <v>1535</v>
      </c>
      <c r="C18" s="192" t="s">
        <v>35</v>
      </c>
      <c r="F18" s="112"/>
      <c r="H18" s="79"/>
      <c r="I18" s="79"/>
      <c r="J18" s="262"/>
      <c r="K18" s="258"/>
    </row>
    <row r="19" spans="1:13" ht="18" thickBot="1" x14ac:dyDescent="0.3">
      <c r="A19" s="264" t="s">
        <v>10</v>
      </c>
      <c r="B19" s="411">
        <v>265</v>
      </c>
      <c r="C19" s="192" t="s">
        <v>35</v>
      </c>
      <c r="D19" s="265"/>
      <c r="F19" s="112"/>
      <c r="H19" s="112"/>
      <c r="J19" s="266"/>
      <c r="K19" s="258"/>
    </row>
    <row r="20" spans="1:13" x14ac:dyDescent="0.25">
      <c r="A20" s="255"/>
      <c r="B20" s="267"/>
      <c r="F20" s="112"/>
      <c r="H20" s="112"/>
      <c r="J20" s="266"/>
      <c r="K20" s="258"/>
    </row>
    <row r="21" spans="1:13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269" t="s">
        <v>15</v>
      </c>
      <c r="B23" s="270"/>
      <c r="C23" s="271"/>
      <c r="D23" s="272" t="s">
        <v>7</v>
      </c>
      <c r="E23" s="273" t="s">
        <v>16</v>
      </c>
      <c r="F23" s="274">
        <v>0</v>
      </c>
      <c r="G23" s="394">
        <v>10</v>
      </c>
      <c r="H23" s="399">
        <f t="shared" ref="H23:H29" si="0">F23*G23</f>
        <v>0</v>
      </c>
      <c r="I23" s="268"/>
      <c r="J23" s="275"/>
      <c r="K23" s="276"/>
    </row>
    <row r="24" spans="1:13" x14ac:dyDescent="0.25">
      <c r="A24" s="445" t="s">
        <v>17</v>
      </c>
      <c r="B24" s="446"/>
      <c r="C24" s="447"/>
      <c r="D24" s="277" t="s">
        <v>18</v>
      </c>
      <c r="E24" s="278"/>
      <c r="F24" s="279">
        <v>0</v>
      </c>
      <c r="G24" s="395">
        <v>1800</v>
      </c>
      <c r="H24" s="400">
        <f t="shared" si="0"/>
        <v>0</v>
      </c>
      <c r="I24" s="268"/>
      <c r="J24" s="275"/>
      <c r="K24" s="276"/>
    </row>
    <row r="25" spans="1:13" ht="30" customHeight="1" x14ac:dyDescent="0.25">
      <c r="A25" s="445" t="s">
        <v>41</v>
      </c>
      <c r="B25" s="446"/>
      <c r="C25" s="447"/>
      <c r="D25" s="280" t="s">
        <v>18</v>
      </c>
      <c r="E25" s="281" t="s">
        <v>16</v>
      </c>
      <c r="F25" s="282">
        <v>0</v>
      </c>
      <c r="G25" s="396">
        <v>1800</v>
      </c>
      <c r="H25" s="401">
        <f>G25*F25</f>
        <v>0</v>
      </c>
      <c r="I25" s="268"/>
      <c r="J25" s="275"/>
      <c r="K25" s="276"/>
    </row>
    <row r="26" spans="1:13" x14ac:dyDescent="0.25">
      <c r="A26" s="283" t="s">
        <v>19</v>
      </c>
      <c r="B26" s="284"/>
      <c r="C26" s="284"/>
      <c r="D26" s="285" t="s">
        <v>20</v>
      </c>
      <c r="E26" s="286" t="s">
        <v>16</v>
      </c>
      <c r="F26" s="287">
        <v>0</v>
      </c>
      <c r="G26" s="395">
        <v>1800</v>
      </c>
      <c r="H26" s="400">
        <f t="shared" si="0"/>
        <v>0</v>
      </c>
      <c r="I26" s="268"/>
      <c r="J26" s="275"/>
      <c r="K26" s="276"/>
    </row>
    <row r="27" spans="1:13" x14ac:dyDescent="0.25">
      <c r="A27" s="288" t="s">
        <v>113</v>
      </c>
      <c r="B27" s="289"/>
      <c r="C27" s="290"/>
      <c r="D27" s="291" t="s">
        <v>18</v>
      </c>
      <c r="E27" s="292" t="s">
        <v>33</v>
      </c>
      <c r="F27" s="293">
        <v>0</v>
      </c>
      <c r="G27" s="395">
        <v>1800</v>
      </c>
      <c r="H27" s="400">
        <f t="shared" si="0"/>
        <v>0</v>
      </c>
      <c r="I27" s="268"/>
      <c r="J27" s="275"/>
      <c r="K27" s="276"/>
    </row>
    <row r="28" spans="1:13" x14ac:dyDescent="0.25">
      <c r="A28" s="448" t="s">
        <v>42</v>
      </c>
      <c r="B28" s="449"/>
      <c r="C28" s="449"/>
      <c r="D28" s="277" t="s">
        <v>37</v>
      </c>
      <c r="E28" s="294"/>
      <c r="F28" s="295">
        <v>0</v>
      </c>
      <c r="G28" s="397">
        <v>10</v>
      </c>
      <c r="H28" s="402">
        <f t="shared" si="0"/>
        <v>0</v>
      </c>
      <c r="I28" s="296"/>
      <c r="J28" s="275"/>
      <c r="K28" s="276"/>
    </row>
    <row r="29" spans="1:13" ht="15.75" thickBot="1" x14ac:dyDescent="0.3">
      <c r="A29" s="450" t="s">
        <v>31</v>
      </c>
      <c r="B29" s="451"/>
      <c r="C29" s="452"/>
      <c r="D29" s="297" t="s">
        <v>7</v>
      </c>
      <c r="E29" s="298"/>
      <c r="F29" s="299">
        <v>0</v>
      </c>
      <c r="G29" s="398">
        <v>3017</v>
      </c>
      <c r="H29" s="403">
        <f t="shared" si="0"/>
        <v>0</v>
      </c>
      <c r="I29" s="296"/>
      <c r="J29" s="275"/>
      <c r="K29" s="276"/>
    </row>
    <row r="30" spans="1:13" ht="15.75" thickBot="1" x14ac:dyDescent="0.3">
      <c r="A30" s="300"/>
      <c r="B30" s="301"/>
      <c r="C30" s="301"/>
      <c r="D30" s="302"/>
      <c r="E30" s="303"/>
      <c r="F30" s="303"/>
      <c r="G30" s="303" t="s">
        <v>21</v>
      </c>
      <c r="H30" s="304">
        <f>SUM(H23:H29)</f>
        <v>0</v>
      </c>
      <c r="I30" s="303"/>
      <c r="J30" s="305"/>
      <c r="K30" s="306"/>
    </row>
    <row r="31" spans="1:13" ht="15.75" thickBot="1" x14ac:dyDescent="0.3">
      <c r="A31" s="300"/>
      <c r="B31" s="301"/>
      <c r="C31" s="301"/>
      <c r="D31" s="301"/>
      <c r="E31" s="307"/>
      <c r="F31" s="303"/>
      <c r="G31" s="303"/>
      <c r="H31" s="303"/>
      <c r="I31" s="303"/>
      <c r="J31" s="305" t="s">
        <v>22</v>
      </c>
      <c r="K31" s="308" t="s">
        <v>23</v>
      </c>
    </row>
    <row r="32" spans="1:13" ht="15.75" thickBot="1" x14ac:dyDescent="0.3">
      <c r="A32" s="300"/>
      <c r="B32" s="301"/>
      <c r="C32" s="301"/>
      <c r="D32" s="301"/>
      <c r="E32" s="303"/>
      <c r="F32" s="303"/>
      <c r="G32" s="303"/>
      <c r="H32" s="303" t="s">
        <v>24</v>
      </c>
      <c r="I32" s="309" t="s">
        <v>13</v>
      </c>
      <c r="J32" s="310">
        <f>H30*0.2</f>
        <v>0</v>
      </c>
      <c r="K32" s="156">
        <f>H30*1.2</f>
        <v>0</v>
      </c>
    </row>
    <row r="33" spans="1:13" ht="15.75" thickBot="1" x14ac:dyDescent="0.3">
      <c r="A33" s="311"/>
      <c r="B33" s="312"/>
      <c r="C33" s="312"/>
      <c r="D33" s="312"/>
      <c r="E33" s="312"/>
      <c r="F33" s="313"/>
      <c r="G33" s="314"/>
      <c r="H33" s="314"/>
      <c r="I33" s="315"/>
      <c r="J33" s="316"/>
      <c r="K33" s="317"/>
    </row>
    <row r="34" spans="1:13" x14ac:dyDescent="0.25">
      <c r="A34" s="164"/>
      <c r="B34" s="165"/>
      <c r="C34" s="165"/>
      <c r="D34" s="165"/>
      <c r="E34" s="165"/>
      <c r="F34" s="166"/>
      <c r="G34" s="167"/>
      <c r="H34" s="168"/>
      <c r="I34" s="169"/>
      <c r="J34" s="170"/>
      <c r="K34" s="360"/>
    </row>
    <row r="35" spans="1:13" x14ac:dyDescent="0.25">
      <c r="A35" s="171" t="s">
        <v>25</v>
      </c>
      <c r="B35" s="172"/>
      <c r="C35" s="172"/>
      <c r="D35" s="172"/>
      <c r="E35" s="172"/>
      <c r="F35" s="172"/>
      <c r="G35" s="173"/>
      <c r="H35" s="173"/>
      <c r="I35" s="174"/>
      <c r="J35" s="173"/>
      <c r="K35" s="173"/>
      <c r="L35" s="175"/>
      <c r="M35" s="175"/>
    </row>
    <row r="36" spans="1:13" x14ac:dyDescent="0.25">
      <c r="A36" s="176" t="s">
        <v>26</v>
      </c>
      <c r="B36" s="177"/>
      <c r="C36" s="177"/>
      <c r="D36" s="177"/>
      <c r="E36" s="177"/>
      <c r="F36" s="177"/>
      <c r="G36" s="178"/>
      <c r="H36" s="178"/>
      <c r="I36" s="179"/>
      <c r="J36" s="180"/>
      <c r="K36" s="181"/>
      <c r="L36" s="175"/>
      <c r="M36" s="175"/>
    </row>
    <row r="37" spans="1:13" ht="15" customHeight="1" x14ac:dyDescent="0.25">
      <c r="A37" s="171" t="s">
        <v>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13" x14ac:dyDescent="0.25">
      <c r="A38" s="318"/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</row>
    <row r="39" spans="1:13" x14ac:dyDescent="0.25">
      <c r="F39" s="112"/>
      <c r="H39" s="112"/>
      <c r="J39" s="112"/>
      <c r="K39" s="112"/>
    </row>
    <row r="40" spans="1:13" x14ac:dyDescent="0.25">
      <c r="A40" s="319"/>
      <c r="B40" s="319"/>
      <c r="C40" s="111"/>
      <c r="D40" s="111"/>
      <c r="E40" s="111"/>
      <c r="F40" s="111"/>
      <c r="G40" s="320" t="s">
        <v>28</v>
      </c>
      <c r="H40" s="320"/>
      <c r="I40" s="320"/>
      <c r="J40" s="112"/>
      <c r="K40" s="112"/>
    </row>
    <row r="41" spans="1:13" x14ac:dyDescent="0.25">
      <c r="A41" s="444" t="s">
        <v>29</v>
      </c>
      <c r="B41" s="444"/>
      <c r="C41" s="444"/>
      <c r="D41" s="110"/>
      <c r="E41" s="110"/>
      <c r="F41" s="111"/>
      <c r="G41" s="320" t="s">
        <v>30</v>
      </c>
      <c r="H41" s="320"/>
      <c r="I41" s="320"/>
      <c r="J41" s="112"/>
      <c r="K41" s="112"/>
    </row>
  </sheetData>
  <mergeCells count="6">
    <mergeCell ref="A41:C41"/>
    <mergeCell ref="A22:C22"/>
    <mergeCell ref="A24:C24"/>
    <mergeCell ref="A25:C25"/>
    <mergeCell ref="A28:C28"/>
    <mergeCell ref="A29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DA50-08E0-472E-809B-6AF024CFC6C8}">
  <dimension ref="A1:M40"/>
  <sheetViews>
    <sheetView workbookViewId="0">
      <selection activeCell="F30" sqref="F30"/>
    </sheetView>
  </sheetViews>
  <sheetFormatPr defaultRowHeight="15" x14ac:dyDescent="0.25"/>
  <cols>
    <col min="1" max="2" width="14.28515625" style="192" customWidth="1"/>
    <col min="3" max="3" width="20" style="192" customWidth="1"/>
    <col min="4" max="5" width="10.7109375" style="192" customWidth="1"/>
    <col min="6" max="8" width="14.28515625" style="192" customWidth="1"/>
    <col min="9" max="9" width="7.140625" style="192" customWidth="1"/>
    <col min="10" max="11" width="12.85546875" style="192" customWidth="1"/>
    <col min="12" max="16384" width="9.140625" style="192"/>
  </cols>
  <sheetData>
    <row r="1" spans="1:11" x14ac:dyDescent="0.25">
      <c r="A1" s="110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</row>
    <row r="2" spans="1:11" x14ac:dyDescent="0.25">
      <c r="A2" s="113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1"/>
      <c r="B4" s="92" t="s">
        <v>40</v>
      </c>
      <c r="C4" s="110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4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3"/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x14ac:dyDescent="0.25">
      <c r="A7" s="111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2"/>
    </row>
    <row r="8" spans="1:11" x14ac:dyDescent="0.25">
      <c r="A8" s="111" t="s">
        <v>3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</row>
    <row r="9" spans="1:1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2"/>
    </row>
    <row r="10" spans="1:11" x14ac:dyDescent="0.25">
      <c r="A10" s="113" t="s">
        <v>4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2"/>
    </row>
    <row r="11" spans="1:11" x14ac:dyDescent="0.25">
      <c r="A11" s="92" t="s">
        <v>103</v>
      </c>
      <c r="B11" s="244"/>
      <c r="C11" s="92"/>
      <c r="E11" s="245"/>
      <c r="F11" s="246"/>
      <c r="G11" s="88"/>
      <c r="H11" s="113"/>
      <c r="I11" s="113"/>
      <c r="J11" s="113"/>
      <c r="K11" s="112"/>
    </row>
    <row r="12" spans="1:11" ht="16.5" thickBot="1" x14ac:dyDescent="0.3">
      <c r="A12" s="119"/>
      <c r="B12" s="119"/>
      <c r="C12" s="119"/>
      <c r="D12" s="119"/>
      <c r="E12" s="119"/>
      <c r="F12" s="120"/>
      <c r="G12" s="119"/>
      <c r="H12" s="120"/>
      <c r="I12" s="119"/>
      <c r="J12" s="120"/>
      <c r="K12" s="120"/>
    </row>
    <row r="13" spans="1:11" x14ac:dyDescent="0.25">
      <c r="A13" s="247" t="s">
        <v>5</v>
      </c>
      <c r="B13" s="248"/>
      <c r="C13" s="249"/>
      <c r="D13" s="249" t="s">
        <v>104</v>
      </c>
      <c r="E13" s="249"/>
      <c r="F13" s="250"/>
      <c r="G13" s="249"/>
      <c r="H13" s="250"/>
      <c r="I13" s="249"/>
      <c r="J13" s="250"/>
      <c r="K13" s="251"/>
    </row>
    <row r="14" spans="1:11" x14ac:dyDescent="0.25">
      <c r="A14" s="252" t="s">
        <v>103</v>
      </c>
      <c r="D14" s="253"/>
      <c r="F14" s="112"/>
      <c r="H14" s="253"/>
      <c r="I14" s="253"/>
      <c r="K14" s="254"/>
    </row>
    <row r="15" spans="1:11" ht="15.75" thickBot="1" x14ac:dyDescent="0.3">
      <c r="A15" s="255"/>
      <c r="F15" s="112"/>
      <c r="H15" s="256"/>
      <c r="I15" s="79"/>
      <c r="J15" s="257"/>
      <c r="K15" s="258"/>
    </row>
    <row r="16" spans="1:11" x14ac:dyDescent="0.25">
      <c r="A16" s="259" t="s">
        <v>6</v>
      </c>
      <c r="B16" s="408">
        <v>900</v>
      </c>
      <c r="C16" s="192" t="s">
        <v>7</v>
      </c>
      <c r="F16" s="112"/>
      <c r="H16" s="256"/>
      <c r="I16" s="79"/>
      <c r="J16" s="257"/>
      <c r="K16" s="260"/>
    </row>
    <row r="17" spans="1:13" x14ac:dyDescent="0.25">
      <c r="A17" s="261" t="s">
        <v>8</v>
      </c>
      <c r="B17" s="409">
        <v>5.5</v>
      </c>
      <c r="C17" s="192" t="s">
        <v>7</v>
      </c>
      <c r="F17" s="112"/>
      <c r="H17" s="79"/>
      <c r="I17" s="79"/>
      <c r="J17" s="262"/>
      <c r="K17" s="258"/>
    </row>
    <row r="18" spans="1:13" ht="17.25" x14ac:dyDescent="0.25">
      <c r="A18" s="263" t="s">
        <v>9</v>
      </c>
      <c r="B18" s="410">
        <v>4950</v>
      </c>
      <c r="C18" s="192" t="s">
        <v>35</v>
      </c>
      <c r="F18" s="112"/>
      <c r="H18" s="79"/>
      <c r="I18" s="79"/>
      <c r="J18" s="262"/>
      <c r="K18" s="258"/>
    </row>
    <row r="19" spans="1:13" ht="18" thickBot="1" x14ac:dyDescent="0.3">
      <c r="A19" s="264" t="s">
        <v>10</v>
      </c>
      <c r="B19" s="411">
        <v>0</v>
      </c>
      <c r="C19" s="192" t="s">
        <v>35</v>
      </c>
      <c r="D19" s="265"/>
      <c r="F19" s="112"/>
      <c r="H19" s="112"/>
      <c r="J19" s="266"/>
      <c r="K19" s="258"/>
    </row>
    <row r="20" spans="1:13" x14ac:dyDescent="0.25">
      <c r="A20" s="255"/>
      <c r="B20" s="267"/>
      <c r="F20" s="112"/>
      <c r="H20" s="112"/>
      <c r="J20" s="266"/>
      <c r="K20" s="258"/>
    </row>
    <row r="21" spans="1:13" ht="15.75" thickBot="1" x14ac:dyDescent="0.3">
      <c r="A21" s="385"/>
      <c r="B21" s="386"/>
      <c r="C21" s="384"/>
      <c r="D21" s="384"/>
      <c r="E21" s="384"/>
      <c r="F21" s="387"/>
      <c r="G21" s="384"/>
      <c r="H21" s="388"/>
      <c r="I21" s="384"/>
      <c r="J21" s="388"/>
      <c r="K21" s="383"/>
      <c r="L21" s="384"/>
      <c r="M21" s="384"/>
    </row>
    <row r="22" spans="1:13" ht="26.25" customHeight="1" thickBot="1" x14ac:dyDescent="0.3">
      <c r="A22" s="420" t="s">
        <v>115</v>
      </c>
      <c r="B22" s="421"/>
      <c r="C22" s="422"/>
      <c r="D22" s="371" t="s">
        <v>11</v>
      </c>
      <c r="E22" s="371" t="s">
        <v>12</v>
      </c>
      <c r="F22" s="372" t="s">
        <v>116</v>
      </c>
      <c r="G22" s="373" t="s">
        <v>14</v>
      </c>
      <c r="H22" s="374" t="s">
        <v>117</v>
      </c>
      <c r="I22" s="381"/>
      <c r="J22" s="382"/>
      <c r="K22" s="383"/>
      <c r="L22" s="384"/>
      <c r="M22" s="384"/>
    </row>
    <row r="23" spans="1:13" x14ac:dyDescent="0.25">
      <c r="A23" s="269" t="s">
        <v>15</v>
      </c>
      <c r="B23" s="270"/>
      <c r="C23" s="271"/>
      <c r="D23" s="272" t="s">
        <v>7</v>
      </c>
      <c r="E23" s="273" t="s">
        <v>16</v>
      </c>
      <c r="F23" s="274">
        <v>0</v>
      </c>
      <c r="G23" s="394">
        <v>11</v>
      </c>
      <c r="H23" s="399">
        <f t="shared" ref="H23:H28" si="0">F23*G23</f>
        <v>0</v>
      </c>
      <c r="I23" s="268"/>
      <c r="J23" s="275"/>
      <c r="K23" s="276"/>
    </row>
    <row r="24" spans="1:13" x14ac:dyDescent="0.25">
      <c r="A24" s="445" t="s">
        <v>17</v>
      </c>
      <c r="B24" s="446"/>
      <c r="C24" s="447"/>
      <c r="D24" s="277" t="s">
        <v>18</v>
      </c>
      <c r="E24" s="278"/>
      <c r="F24" s="279">
        <v>0</v>
      </c>
      <c r="G24" s="395">
        <v>4950</v>
      </c>
      <c r="H24" s="400">
        <f t="shared" si="0"/>
        <v>0</v>
      </c>
      <c r="I24" s="268"/>
      <c r="J24" s="275"/>
      <c r="K24" s="276"/>
    </row>
    <row r="25" spans="1:13" ht="30" customHeight="1" x14ac:dyDescent="0.25">
      <c r="A25" s="445" t="s">
        <v>41</v>
      </c>
      <c r="B25" s="446"/>
      <c r="C25" s="447"/>
      <c r="D25" s="280" t="s">
        <v>18</v>
      </c>
      <c r="E25" s="281" t="s">
        <v>16</v>
      </c>
      <c r="F25" s="282">
        <v>0</v>
      </c>
      <c r="G25" s="396">
        <v>4950</v>
      </c>
      <c r="H25" s="401">
        <f>G25*F25</f>
        <v>0</v>
      </c>
      <c r="I25" s="268"/>
      <c r="J25" s="275"/>
      <c r="K25" s="276"/>
    </row>
    <row r="26" spans="1:13" x14ac:dyDescent="0.25">
      <c r="A26" s="283" t="s">
        <v>19</v>
      </c>
      <c r="B26" s="284"/>
      <c r="C26" s="284"/>
      <c r="D26" s="285" t="s">
        <v>20</v>
      </c>
      <c r="E26" s="286" t="s">
        <v>16</v>
      </c>
      <c r="F26" s="287">
        <v>0</v>
      </c>
      <c r="G26" s="395">
        <v>4950</v>
      </c>
      <c r="H26" s="400">
        <f t="shared" si="0"/>
        <v>0</v>
      </c>
      <c r="I26" s="268"/>
      <c r="J26" s="275"/>
      <c r="K26" s="276"/>
    </row>
    <row r="27" spans="1:13" x14ac:dyDescent="0.25">
      <c r="A27" s="288" t="s">
        <v>113</v>
      </c>
      <c r="B27" s="289"/>
      <c r="C27" s="290"/>
      <c r="D27" s="291" t="s">
        <v>18</v>
      </c>
      <c r="E27" s="292" t="s">
        <v>33</v>
      </c>
      <c r="F27" s="293">
        <v>0</v>
      </c>
      <c r="G27" s="395">
        <v>4944</v>
      </c>
      <c r="H27" s="400">
        <f t="shared" si="0"/>
        <v>0</v>
      </c>
      <c r="I27" s="268"/>
      <c r="J27" s="275"/>
      <c r="K27" s="276"/>
    </row>
    <row r="28" spans="1:13" ht="15.75" thickBot="1" x14ac:dyDescent="0.3">
      <c r="A28" s="450" t="s">
        <v>31</v>
      </c>
      <c r="B28" s="451"/>
      <c r="C28" s="452"/>
      <c r="D28" s="297" t="s">
        <v>7</v>
      </c>
      <c r="E28" s="298"/>
      <c r="F28" s="299">
        <v>0</v>
      </c>
      <c r="G28" s="398">
        <v>911</v>
      </c>
      <c r="H28" s="403">
        <f t="shared" si="0"/>
        <v>0</v>
      </c>
      <c r="I28" s="296"/>
      <c r="J28" s="275"/>
      <c r="K28" s="276"/>
    </row>
    <row r="29" spans="1:13" ht="15.75" thickBot="1" x14ac:dyDescent="0.3">
      <c r="A29" s="300"/>
      <c r="B29" s="301"/>
      <c r="C29" s="301"/>
      <c r="D29" s="302"/>
      <c r="E29" s="303"/>
      <c r="F29" s="303"/>
      <c r="G29" s="303" t="s">
        <v>21</v>
      </c>
      <c r="H29" s="304">
        <f>SUM(H23:H28)</f>
        <v>0</v>
      </c>
      <c r="I29" s="303"/>
      <c r="J29" s="305"/>
      <c r="K29" s="306"/>
    </row>
    <row r="30" spans="1:13" ht="15.75" thickBot="1" x14ac:dyDescent="0.3">
      <c r="A30" s="300"/>
      <c r="B30" s="301"/>
      <c r="C30" s="301"/>
      <c r="D30" s="301"/>
      <c r="E30" s="307"/>
      <c r="F30" s="303"/>
      <c r="G30" s="303"/>
      <c r="H30" s="303"/>
      <c r="I30" s="303"/>
      <c r="J30" s="305" t="s">
        <v>22</v>
      </c>
      <c r="K30" s="308" t="s">
        <v>23</v>
      </c>
    </row>
    <row r="31" spans="1:13" ht="15.75" thickBot="1" x14ac:dyDescent="0.3">
      <c r="A31" s="300"/>
      <c r="B31" s="301"/>
      <c r="C31" s="301"/>
      <c r="D31" s="301"/>
      <c r="E31" s="303"/>
      <c r="F31" s="303"/>
      <c r="G31" s="303"/>
      <c r="H31" s="303" t="s">
        <v>24</v>
      </c>
      <c r="I31" s="309" t="s">
        <v>13</v>
      </c>
      <c r="J31" s="310">
        <f>H29*0.2</f>
        <v>0</v>
      </c>
      <c r="K31" s="156">
        <f>H29*1.2</f>
        <v>0</v>
      </c>
    </row>
    <row r="32" spans="1:13" ht="15.75" thickBot="1" x14ac:dyDescent="0.3">
      <c r="A32" s="311"/>
      <c r="B32" s="312"/>
      <c r="C32" s="312"/>
      <c r="D32" s="312"/>
      <c r="E32" s="312"/>
      <c r="F32" s="313"/>
      <c r="G32" s="314"/>
      <c r="H32" s="314"/>
      <c r="I32" s="315"/>
      <c r="J32" s="316"/>
      <c r="K32" s="317"/>
    </row>
    <row r="33" spans="1:13" x14ac:dyDescent="0.25">
      <c r="A33" s="164"/>
      <c r="B33" s="165"/>
      <c r="C33" s="165"/>
      <c r="D33" s="165"/>
      <c r="E33" s="165"/>
      <c r="F33" s="166"/>
      <c r="G33" s="167"/>
      <c r="H33" s="168"/>
      <c r="I33" s="169"/>
      <c r="J33" s="170"/>
      <c r="K33" s="360"/>
    </row>
    <row r="34" spans="1:13" x14ac:dyDescent="0.25">
      <c r="A34" s="171" t="s">
        <v>25</v>
      </c>
      <c r="B34" s="172"/>
      <c r="C34" s="172"/>
      <c r="D34" s="172"/>
      <c r="E34" s="172"/>
      <c r="F34" s="172"/>
      <c r="G34" s="173"/>
      <c r="H34" s="173"/>
      <c r="I34" s="174"/>
      <c r="J34" s="173"/>
      <c r="K34" s="173"/>
      <c r="L34" s="175"/>
      <c r="M34" s="175"/>
    </row>
    <row r="35" spans="1:13" x14ac:dyDescent="0.25">
      <c r="A35" s="176" t="s">
        <v>26</v>
      </c>
      <c r="B35" s="177"/>
      <c r="C35" s="177"/>
      <c r="D35" s="177"/>
      <c r="E35" s="177"/>
      <c r="F35" s="177"/>
      <c r="G35" s="178"/>
      <c r="H35" s="178"/>
      <c r="I35" s="179"/>
      <c r="J35" s="180"/>
      <c r="K35" s="181"/>
      <c r="L35" s="175"/>
      <c r="M35" s="175"/>
    </row>
    <row r="36" spans="1:13" ht="15" customHeight="1" x14ac:dyDescent="0.25">
      <c r="A36" s="171" t="s">
        <v>27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</row>
    <row r="37" spans="1:13" x14ac:dyDescent="0.25">
      <c r="A37" s="318"/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</row>
    <row r="38" spans="1:13" x14ac:dyDescent="0.25">
      <c r="F38" s="112"/>
      <c r="H38" s="112"/>
      <c r="J38" s="112"/>
      <c r="K38" s="112"/>
    </row>
    <row r="39" spans="1:13" x14ac:dyDescent="0.25">
      <c r="A39" s="319"/>
      <c r="B39" s="319"/>
      <c r="C39" s="111"/>
      <c r="D39" s="111"/>
      <c r="E39" s="111"/>
      <c r="F39" s="111"/>
      <c r="G39" s="320" t="s">
        <v>28</v>
      </c>
      <c r="H39" s="320"/>
      <c r="I39" s="320"/>
      <c r="J39" s="112"/>
      <c r="K39" s="112"/>
    </row>
    <row r="40" spans="1:13" x14ac:dyDescent="0.25">
      <c r="A40" s="444" t="s">
        <v>29</v>
      </c>
      <c r="B40" s="444"/>
      <c r="C40" s="444"/>
      <c r="D40" s="110"/>
      <c r="E40" s="110"/>
      <c r="F40" s="111"/>
      <c r="G40" s="320" t="s">
        <v>30</v>
      </c>
      <c r="H40" s="320"/>
      <c r="I40" s="320"/>
      <c r="J40" s="112"/>
      <c r="K40" s="112"/>
    </row>
  </sheetData>
  <mergeCells count="5">
    <mergeCell ref="A22:C22"/>
    <mergeCell ref="A24:C24"/>
    <mergeCell ref="A25:C25"/>
    <mergeCell ref="A28:C28"/>
    <mergeCell ref="A40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III2413</vt:lpstr>
      <vt:lpstr>III2419</vt:lpstr>
      <vt:lpstr>III2420 - I</vt:lpstr>
      <vt:lpstr>III2420 - II</vt:lpstr>
      <vt:lpstr>III2421</vt:lpstr>
      <vt:lpstr>III2427</vt:lpstr>
      <vt:lpstr>II591</vt:lpstr>
      <vt:lpstr>III2370</vt:lpstr>
      <vt:lpstr>III2373</vt:lpstr>
      <vt:lpstr>III2379</vt:lpstr>
      <vt:lpstr>III2396</vt:lpstr>
      <vt:lpstr>okres BB+BR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Polubňáková Daniela</cp:lastModifiedBy>
  <cp:lastPrinted>2022-01-31T13:21:37Z</cp:lastPrinted>
  <dcterms:created xsi:type="dcterms:W3CDTF">2018-05-11T08:20:24Z</dcterms:created>
  <dcterms:modified xsi:type="dcterms:W3CDTF">2022-02-03T07:37:38Z</dcterms:modified>
</cp:coreProperties>
</file>