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Ťažba DNS\Podklady DNS TČ\Minisúťaž\LS Jelšava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_FilterDatabase" localSheetId="0" hidden="1">'rozsah zákazky a cenová ponuka'!$A$9:$O$72</definedName>
    <definedName name="_xlnm.Print_Area" localSheetId="0">'rozsah zákazky a cenová ponuka'!$A$1:$S$74</definedName>
  </definedNames>
  <calcPr calcId="162913"/>
</workbook>
</file>

<file path=xl/calcChain.xml><?xml version="1.0" encoding="utf-8"?>
<calcChain xmlns="http://schemas.openxmlformats.org/spreadsheetml/2006/main">
  <c r="G41" i="1" l="1"/>
  <c r="G42" i="1"/>
  <c r="G43" i="1"/>
  <c r="G44" i="1"/>
  <c r="G45" i="1"/>
  <c r="G46" i="1"/>
  <c r="G47" i="1"/>
  <c r="G40" i="1"/>
  <c r="G39" i="1"/>
  <c r="G31" i="1"/>
  <c r="G32" i="1"/>
  <c r="G33" i="1"/>
  <c r="G34" i="1"/>
  <c r="G35" i="1"/>
  <c r="G36" i="1"/>
  <c r="G37" i="1"/>
  <c r="G38" i="1"/>
  <c r="G30" i="1"/>
  <c r="G14" i="1" l="1"/>
  <c r="L58" i="1" l="1"/>
  <c r="G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G48" i="1"/>
  <c r="G49" i="1"/>
  <c r="G50" i="1"/>
  <c r="G51" i="1"/>
  <c r="G52" i="1"/>
  <c r="G53" i="1"/>
  <c r="G54" i="1"/>
  <c r="G55" i="1"/>
  <c r="G56" i="1"/>
  <c r="O56" i="1" s="1"/>
  <c r="G57" i="1"/>
  <c r="O57" i="1" s="1"/>
  <c r="G12" i="1"/>
  <c r="F58" i="1"/>
  <c r="E58" i="1"/>
  <c r="O55" i="1" l="1"/>
  <c r="O51" i="1"/>
  <c r="O54" i="1"/>
  <c r="O50" i="1"/>
  <c r="O53" i="1"/>
  <c r="O49" i="1"/>
  <c r="O13" i="1"/>
  <c r="O52" i="1"/>
  <c r="O48" i="1"/>
  <c r="G58" i="1"/>
  <c r="O12" i="1"/>
  <c r="O59" i="1" l="1"/>
  <c r="O61" i="1"/>
  <c r="O60" i="1" s="1"/>
</calcChain>
</file>

<file path=xl/sharedStrings.xml><?xml version="1.0" encoding="utf-8"?>
<sst xmlns="http://schemas.openxmlformats.org/spreadsheetml/2006/main" count="338" uniqueCount="144">
  <si>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</si>
  <si>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</si>
  <si>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</si>
  <si>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</si>
  <si>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</si>
  <si>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</si>
  <si>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</si>
  <si>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</si>
  <si>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</si>
  <si>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</si>
  <si>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</si>
  <si>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</si>
  <si>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</si>
  <si>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</si>
  <si>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</si>
  <si>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</si>
  <si>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</si>
  <si>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</si>
  <si>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</si>
  <si>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</si>
  <si>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</si>
  <si>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</si>
  <si>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</si>
  <si>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</si>
  <si>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</si>
  <si>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</si>
  <si>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</si>
  <si>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</si>
  <si>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</si>
  <si>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</si>
  <si>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</si>
  <si>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</si>
  <si>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</si>
  <si>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</si>
  <si>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</si>
  <si>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</si>
  <si>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</si>
  <si>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</si>
  <si>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</si>
  <si>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</si>
  <si>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</si>
  <si>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</si>
  <si>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</si>
  <si>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</si>
  <si>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</si>
  <si>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</si>
  <si>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</si>
  <si>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</si>
  <si>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</si>
  <si>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</si>
  <si>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</si>
  <si>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</si>
  <si>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</si>
  <si>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</si>
  <si>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</si>
  <si>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</si>
  <si>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</si>
  <si>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</si>
  <si>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</si>
  <si>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</si>
  <si>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</si>
  <si>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</si>
  <si>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</si>
  <si>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</si>
  <si>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</si>
  <si>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</si>
  <si>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</si>
  <si>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</si>
  <si>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</si>
  <si>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</si>
  <si>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</si>
  <si>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1,2,4d,4a,6,7 - SKM</t>
  </si>
  <si>
    <t>1,2,4a,6,7 - SKM</t>
  </si>
  <si>
    <t>0/1100</t>
  </si>
  <si>
    <t>0/900</t>
  </si>
  <si>
    <t>0/500</t>
  </si>
  <si>
    <t>0/400</t>
  </si>
  <si>
    <t>0/600</t>
  </si>
  <si>
    <t>0/1300</t>
  </si>
  <si>
    <t>0/1000</t>
  </si>
  <si>
    <t>VU-50</t>
  </si>
  <si>
    <t>VU+50</t>
  </si>
  <si>
    <t>OU</t>
  </si>
  <si>
    <t>0/1700</t>
  </si>
  <si>
    <t>0/800</t>
  </si>
  <si>
    <t>1013.1</t>
  </si>
  <si>
    <t>1040.1</t>
  </si>
  <si>
    <t>0/570</t>
  </si>
  <si>
    <t>1041.1</t>
  </si>
  <si>
    <t>1044A1</t>
  </si>
  <si>
    <t>1046.1</t>
  </si>
  <si>
    <t>1047A1</t>
  </si>
  <si>
    <t>0/650</t>
  </si>
  <si>
    <t>1601B0</t>
  </si>
  <si>
    <t>1597B0</t>
  </si>
  <si>
    <t>456.2</t>
  </si>
  <si>
    <t>458.0</t>
  </si>
  <si>
    <t>900/4000</t>
  </si>
  <si>
    <t>2100/4000</t>
  </si>
  <si>
    <t>570/4000</t>
  </si>
  <si>
    <t>515.2</t>
  </si>
  <si>
    <t>800/4000</t>
  </si>
  <si>
    <t>325.1</t>
  </si>
  <si>
    <t>1700/4000</t>
  </si>
  <si>
    <t>326.1</t>
  </si>
  <si>
    <t>0/1150</t>
  </si>
  <si>
    <t>1150/4000</t>
  </si>
  <si>
    <t>331.1</t>
  </si>
  <si>
    <t>400/4000</t>
  </si>
  <si>
    <t>334.1</t>
  </si>
  <si>
    <t>1320/4000</t>
  </si>
  <si>
    <t>1100/4000</t>
  </si>
  <si>
    <t>335.1</t>
  </si>
  <si>
    <t>0/1320</t>
  </si>
  <si>
    <t>1,2,4a,4c,6,7 - SORTIM</t>
  </si>
  <si>
    <t>Ďurová</t>
  </si>
  <si>
    <t>Hanová</t>
  </si>
  <si>
    <t>Kopráš</t>
  </si>
  <si>
    <t>336.0</t>
  </si>
  <si>
    <t>1300/4000</t>
  </si>
  <si>
    <t>338.1</t>
  </si>
  <si>
    <t>1000/4000</t>
  </si>
  <si>
    <t>341.1</t>
  </si>
  <si>
    <t>500/4000</t>
  </si>
  <si>
    <t>357.2</t>
  </si>
  <si>
    <t>650/4000</t>
  </si>
  <si>
    <t>369.2</t>
  </si>
  <si>
    <t>300/4000</t>
  </si>
  <si>
    <t>377.2</t>
  </si>
  <si>
    <t>700/4000</t>
  </si>
  <si>
    <t>388A0</t>
  </si>
  <si>
    <t>327.0</t>
  </si>
  <si>
    <t>Strieborné</t>
  </si>
  <si>
    <t>322.0</t>
  </si>
  <si>
    <t>0/1570</t>
  </si>
  <si>
    <t>1570/4000</t>
  </si>
  <si>
    <t>328.1</t>
  </si>
  <si>
    <t>329.1</t>
  </si>
  <si>
    <t>0/630</t>
  </si>
  <si>
    <t>630/4000</t>
  </si>
  <si>
    <t>330.1</t>
  </si>
  <si>
    <t>LS</t>
  </si>
  <si>
    <t>LESY SR š.p. OZ Gemer</t>
  </si>
  <si>
    <t>Lesnícke služby v ťažbovom procese na OZ Gemer, VC Jelšava I.- výzva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</si>
</sst>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6" fillId="3" borderId="10" xfId="0" applyFont="1" applyFill="1" applyBorder="1" applyAlignment="1" applyProtection="1">
      <alignment horizontal="center" vertical="center"/>
    </xf>
    <xf numFmtId="0" fontId="3" fillId="3" borderId="26" xfId="0" applyFont="1" applyFill="1" applyBorder="1" applyProtection="1"/>
    <xf numFmtId="0" fontId="0" fillId="3" borderId="24" xfId="0" applyFill="1" applyBorder="1" applyProtection="1"/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left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 wrapText="1"/>
    </xf>
    <xf numFmtId="4" fontId="6" fillId="3" borderId="6" xfId="0" applyNumberFormat="1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4" fontId="6" fillId="3" borderId="15" xfId="0" applyNumberFormat="1" applyFont="1" applyFill="1" applyBorder="1" applyAlignment="1" applyProtection="1">
      <alignment horizontal="center" vertical="center"/>
    </xf>
    <xf numFmtId="3" fontId="6" fillId="3" borderId="15" xfId="0" applyNumberFormat="1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right" vertical="center"/>
    </xf>
    <xf numFmtId="4" fontId="6" fillId="3" borderId="0" xfId="0" applyNumberFormat="1" applyFont="1" applyFill="1" applyBorder="1" applyAlignment="1" applyProtection="1">
      <alignment horizontal="center" vertical="center"/>
    </xf>
    <xf numFmtId="3" fontId="6" fillId="3" borderId="16" xfId="0" applyNumberFormat="1" applyFont="1" applyFill="1" applyBorder="1" applyAlignment="1" applyProtection="1">
      <alignment horizontal="center" vertical="center"/>
    </xf>
    <xf numFmtId="3" fontId="6" fillId="3" borderId="16" xfId="0" applyNumberFormat="1" applyFont="1" applyFill="1" applyBorder="1" applyAlignment="1" applyProtection="1">
      <alignment horizontal="center" vertical="center" wrapText="1"/>
    </xf>
    <xf numFmtId="3" fontId="6" fillId="3" borderId="15" xfId="0" applyNumberFormat="1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2" fontId="5" fillId="3" borderId="16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9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8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4.8554687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1" t="s">
        <v>64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15" t="s">
        <v>69</v>
      </c>
      <c r="O1" s="14"/>
    </row>
    <row r="2" spans="1:16" ht="11.2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5" t="s">
        <v>70</v>
      </c>
      <c r="O2" s="14"/>
    </row>
    <row r="3" spans="1:16" ht="18" x14ac:dyDescent="0.25">
      <c r="A3" s="16" t="s">
        <v>0</v>
      </c>
      <c r="B3" s="12"/>
      <c r="C3" s="84" t="s">
        <v>143</v>
      </c>
      <c r="D3" s="85"/>
      <c r="E3" s="85"/>
      <c r="F3" s="85"/>
      <c r="G3" s="85"/>
      <c r="H3" s="85"/>
      <c r="I3" s="85"/>
      <c r="J3" s="85"/>
      <c r="K3" s="85"/>
      <c r="L3" s="12"/>
      <c r="N3" s="13"/>
      <c r="O3" s="14"/>
    </row>
    <row r="4" spans="1:16" ht="10.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x14ac:dyDescent="0.25">
      <c r="A5" s="17"/>
      <c r="B5" s="17"/>
      <c r="C5" s="17"/>
      <c r="D5" s="17"/>
      <c r="E5" s="108"/>
      <c r="F5" s="108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109" t="s">
        <v>142</v>
      </c>
      <c r="C6" s="109"/>
      <c r="D6" s="109"/>
      <c r="E6" s="109"/>
      <c r="F6" s="109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21"/>
      <c r="B7" s="110"/>
      <c r="C7" s="110"/>
      <c r="D7" s="110"/>
      <c r="E7" s="110"/>
      <c r="F7" s="110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106" t="s">
        <v>66</v>
      </c>
      <c r="B8" s="107"/>
      <c r="C8" s="22"/>
      <c r="D8" s="23"/>
      <c r="E8" s="23"/>
      <c r="F8" s="23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39" t="s">
        <v>8</v>
      </c>
      <c r="B9" s="111" t="s">
        <v>2</v>
      </c>
      <c r="C9" s="114" t="s">
        <v>53</v>
      </c>
      <c r="D9" s="115"/>
      <c r="E9" s="131" t="s">
        <v>3</v>
      </c>
      <c r="F9" s="132"/>
      <c r="G9" s="133"/>
      <c r="H9" s="94" t="s">
        <v>4</v>
      </c>
      <c r="I9" s="97" t="s">
        <v>5</v>
      </c>
      <c r="J9" s="100" t="s">
        <v>6</v>
      </c>
      <c r="K9" s="103" t="s">
        <v>7</v>
      </c>
      <c r="L9" s="97" t="s">
        <v>54</v>
      </c>
      <c r="M9" s="97" t="s">
        <v>60</v>
      </c>
      <c r="N9" s="121" t="s">
        <v>58</v>
      </c>
      <c r="O9" s="124" t="s">
        <v>59</v>
      </c>
    </row>
    <row r="10" spans="1:16" ht="21.75" customHeight="1" x14ac:dyDescent="0.25">
      <c r="A10" s="24"/>
      <c r="B10" s="112"/>
      <c r="C10" s="127" t="s">
        <v>68</v>
      </c>
      <c r="D10" s="128"/>
      <c r="E10" s="127" t="s">
        <v>9</v>
      </c>
      <c r="F10" s="98" t="s">
        <v>10</v>
      </c>
      <c r="G10" s="97" t="s">
        <v>11</v>
      </c>
      <c r="H10" s="95"/>
      <c r="I10" s="98"/>
      <c r="J10" s="101"/>
      <c r="K10" s="104"/>
      <c r="L10" s="98"/>
      <c r="M10" s="98"/>
      <c r="N10" s="122"/>
      <c r="O10" s="125"/>
    </row>
    <row r="11" spans="1:16" ht="50.25" customHeight="1" thickBot="1" x14ac:dyDescent="0.3">
      <c r="A11" s="47"/>
      <c r="B11" s="113"/>
      <c r="C11" s="129"/>
      <c r="D11" s="130"/>
      <c r="E11" s="129"/>
      <c r="F11" s="99"/>
      <c r="G11" s="99"/>
      <c r="H11" s="96"/>
      <c r="I11" s="99"/>
      <c r="J11" s="102"/>
      <c r="K11" s="105"/>
      <c r="L11" s="99"/>
      <c r="M11" s="99"/>
      <c r="N11" s="123"/>
      <c r="O11" s="126"/>
    </row>
    <row r="12" spans="1:16" x14ac:dyDescent="0.25">
      <c r="A12" s="43" t="s">
        <v>115</v>
      </c>
      <c r="B12" s="59" t="s">
        <v>85</v>
      </c>
      <c r="C12" s="92" t="s">
        <v>72</v>
      </c>
      <c r="D12" s="93"/>
      <c r="E12" s="62"/>
      <c r="F12" s="43">
        <v>250</v>
      </c>
      <c r="G12" s="62">
        <f>E12+F12</f>
        <v>250</v>
      </c>
      <c r="H12" s="43" t="s">
        <v>82</v>
      </c>
      <c r="I12" s="62">
        <v>40</v>
      </c>
      <c r="J12" s="43">
        <v>1.73</v>
      </c>
      <c r="K12" s="73" t="s">
        <v>74</v>
      </c>
      <c r="L12" s="25">
        <v>3260</v>
      </c>
      <c r="M12" s="77" t="s">
        <v>61</v>
      </c>
      <c r="N12" s="78"/>
      <c r="O12" s="38">
        <f t="shared" ref="O12:O55" si="0">SUM(N12*G12)</f>
        <v>0</v>
      </c>
      <c r="P12" s="45"/>
    </row>
    <row r="13" spans="1:16" x14ac:dyDescent="0.25">
      <c r="A13" s="44" t="s">
        <v>115</v>
      </c>
      <c r="B13" s="60" t="s">
        <v>85</v>
      </c>
      <c r="C13" s="82" t="s">
        <v>114</v>
      </c>
      <c r="D13" s="83"/>
      <c r="E13" s="42"/>
      <c r="F13" s="44">
        <v>365</v>
      </c>
      <c r="G13" s="42">
        <f t="shared" ref="G13:G55" si="1">E13+F13</f>
        <v>365</v>
      </c>
      <c r="H13" s="44" t="s">
        <v>82</v>
      </c>
      <c r="I13" s="42">
        <v>40</v>
      </c>
      <c r="J13" s="44">
        <v>1.73</v>
      </c>
      <c r="K13" s="74" t="s">
        <v>97</v>
      </c>
      <c r="L13" s="75">
        <v>7748.95</v>
      </c>
      <c r="M13" s="63" t="s">
        <v>61</v>
      </c>
      <c r="N13" s="79"/>
      <c r="O13" s="57">
        <f t="shared" si="0"/>
        <v>0</v>
      </c>
      <c r="P13" s="45"/>
    </row>
    <row r="14" spans="1:16" x14ac:dyDescent="0.25">
      <c r="A14" s="44" t="s">
        <v>115</v>
      </c>
      <c r="B14" s="60" t="s">
        <v>86</v>
      </c>
      <c r="C14" s="82" t="s">
        <v>71</v>
      </c>
      <c r="D14" s="83"/>
      <c r="E14" s="42">
        <v>15</v>
      </c>
      <c r="F14" s="44">
        <v>885</v>
      </c>
      <c r="G14" s="42">
        <f>SUM(E14:F14)</f>
        <v>900</v>
      </c>
      <c r="H14" s="44" t="s">
        <v>82</v>
      </c>
      <c r="I14" s="42">
        <v>45</v>
      </c>
      <c r="J14" s="44">
        <v>2.29</v>
      </c>
      <c r="K14" s="74" t="s">
        <v>87</v>
      </c>
      <c r="L14" s="75">
        <v>10938.12</v>
      </c>
      <c r="M14" s="63" t="s">
        <v>61</v>
      </c>
      <c r="N14" s="79"/>
      <c r="O14" s="57">
        <f t="shared" si="0"/>
        <v>0</v>
      </c>
      <c r="P14" s="45"/>
    </row>
    <row r="15" spans="1:16" x14ac:dyDescent="0.25">
      <c r="A15" s="44" t="s">
        <v>115</v>
      </c>
      <c r="B15" s="60" t="s">
        <v>88</v>
      </c>
      <c r="C15" s="82" t="s">
        <v>71</v>
      </c>
      <c r="D15" s="83"/>
      <c r="E15" s="42">
        <v>21</v>
      </c>
      <c r="F15" s="44">
        <v>1914</v>
      </c>
      <c r="G15" s="42">
        <v>1935</v>
      </c>
      <c r="H15" s="44" t="s">
        <v>82</v>
      </c>
      <c r="I15" s="42">
        <v>45</v>
      </c>
      <c r="J15" s="44">
        <v>2.5499999999999998</v>
      </c>
      <c r="K15" s="74" t="s">
        <v>84</v>
      </c>
      <c r="L15" s="75">
        <v>26640.48</v>
      </c>
      <c r="M15" s="63" t="s">
        <v>61</v>
      </c>
      <c r="N15" s="79"/>
      <c r="O15" s="57">
        <f t="shared" si="0"/>
        <v>0</v>
      </c>
      <c r="P15" s="45"/>
    </row>
    <row r="16" spans="1:16" x14ac:dyDescent="0.25">
      <c r="A16" s="44" t="s">
        <v>115</v>
      </c>
      <c r="B16" s="60" t="s">
        <v>89</v>
      </c>
      <c r="C16" s="82" t="s">
        <v>71</v>
      </c>
      <c r="D16" s="83"/>
      <c r="E16" s="42">
        <v>6</v>
      </c>
      <c r="F16" s="44">
        <v>234</v>
      </c>
      <c r="G16" s="42">
        <v>240</v>
      </c>
      <c r="H16" s="44" t="s">
        <v>82</v>
      </c>
      <c r="I16" s="42">
        <v>40</v>
      </c>
      <c r="J16" s="44">
        <v>2.33</v>
      </c>
      <c r="K16" s="74" t="s">
        <v>79</v>
      </c>
      <c r="L16" s="75">
        <v>3470.73</v>
      </c>
      <c r="M16" s="63" t="s">
        <v>61</v>
      </c>
      <c r="N16" s="79"/>
      <c r="O16" s="57">
        <f t="shared" si="0"/>
        <v>0</v>
      </c>
      <c r="P16" s="45"/>
    </row>
    <row r="17" spans="1:16" x14ac:dyDescent="0.25">
      <c r="A17" s="44" t="s">
        <v>115</v>
      </c>
      <c r="B17" s="60" t="s">
        <v>90</v>
      </c>
      <c r="C17" s="82" t="s">
        <v>71</v>
      </c>
      <c r="D17" s="83"/>
      <c r="E17" s="42"/>
      <c r="F17" s="44">
        <v>110</v>
      </c>
      <c r="G17" s="42">
        <v>110</v>
      </c>
      <c r="H17" s="44" t="s">
        <v>82</v>
      </c>
      <c r="I17" s="42">
        <v>50</v>
      </c>
      <c r="J17" s="44">
        <v>2.76</v>
      </c>
      <c r="K17" s="74" t="s">
        <v>77</v>
      </c>
      <c r="L17" s="75">
        <v>1454.19</v>
      </c>
      <c r="M17" s="63" t="s">
        <v>61</v>
      </c>
      <c r="N17" s="79"/>
      <c r="O17" s="57">
        <f t="shared" si="0"/>
        <v>0</v>
      </c>
      <c r="P17" s="45"/>
    </row>
    <row r="18" spans="1:16" x14ac:dyDescent="0.25">
      <c r="A18" s="44" t="s">
        <v>115</v>
      </c>
      <c r="B18" s="60" t="s">
        <v>91</v>
      </c>
      <c r="C18" s="82" t="s">
        <v>71</v>
      </c>
      <c r="D18" s="83"/>
      <c r="E18" s="42">
        <v>8</v>
      </c>
      <c r="F18" s="44">
        <v>387</v>
      </c>
      <c r="G18" s="42">
        <v>395</v>
      </c>
      <c r="H18" s="44" t="s">
        <v>82</v>
      </c>
      <c r="I18" s="42">
        <v>50</v>
      </c>
      <c r="J18" s="44">
        <v>1.89</v>
      </c>
      <c r="K18" s="74" t="s">
        <v>92</v>
      </c>
      <c r="L18" s="75">
        <v>5600.13</v>
      </c>
      <c r="M18" s="63" t="s">
        <v>61</v>
      </c>
      <c r="N18" s="79"/>
      <c r="O18" s="57">
        <f t="shared" si="0"/>
        <v>0</v>
      </c>
      <c r="P18" s="45"/>
    </row>
    <row r="19" spans="1:16" x14ac:dyDescent="0.25">
      <c r="A19" s="44" t="s">
        <v>115</v>
      </c>
      <c r="B19" s="42" t="s">
        <v>94</v>
      </c>
      <c r="C19" s="82" t="s">
        <v>114</v>
      </c>
      <c r="D19" s="83"/>
      <c r="E19" s="63"/>
      <c r="F19" s="67">
        <v>13</v>
      </c>
      <c r="G19" s="42">
        <v>13</v>
      </c>
      <c r="H19" s="44" t="s">
        <v>80</v>
      </c>
      <c r="I19" s="42">
        <v>40</v>
      </c>
      <c r="J19" s="44">
        <v>0.08</v>
      </c>
      <c r="K19" s="74" t="s">
        <v>78</v>
      </c>
      <c r="L19" s="26">
        <v>194.74</v>
      </c>
      <c r="M19" s="63" t="s">
        <v>61</v>
      </c>
      <c r="N19" s="80"/>
      <c r="O19" s="57">
        <f t="shared" si="0"/>
        <v>0</v>
      </c>
      <c r="P19" s="45"/>
    </row>
    <row r="20" spans="1:16" x14ac:dyDescent="0.25">
      <c r="A20" s="44" t="s">
        <v>115</v>
      </c>
      <c r="B20" s="42" t="s">
        <v>93</v>
      </c>
      <c r="C20" s="82" t="s">
        <v>114</v>
      </c>
      <c r="D20" s="83"/>
      <c r="E20" s="63"/>
      <c r="F20" s="67">
        <v>15</v>
      </c>
      <c r="G20" s="42">
        <v>15</v>
      </c>
      <c r="H20" s="44" t="s">
        <v>80</v>
      </c>
      <c r="I20" s="42">
        <v>40</v>
      </c>
      <c r="J20" s="44">
        <v>0.09</v>
      </c>
      <c r="K20" s="74" t="s">
        <v>79</v>
      </c>
      <c r="L20" s="26">
        <v>218.26</v>
      </c>
      <c r="M20" s="63" t="s">
        <v>61</v>
      </c>
      <c r="N20" s="80"/>
      <c r="O20" s="57">
        <f t="shared" si="0"/>
        <v>0</v>
      </c>
      <c r="P20" s="45"/>
    </row>
    <row r="21" spans="1:16" x14ac:dyDescent="0.25">
      <c r="A21" s="57" t="s">
        <v>116</v>
      </c>
      <c r="B21" s="42" t="s">
        <v>95</v>
      </c>
      <c r="C21" s="82" t="s">
        <v>114</v>
      </c>
      <c r="D21" s="83"/>
      <c r="E21" s="63"/>
      <c r="F21" s="67">
        <v>93</v>
      </c>
      <c r="G21" s="42">
        <v>93</v>
      </c>
      <c r="H21" s="44" t="s">
        <v>80</v>
      </c>
      <c r="I21" s="42">
        <v>50</v>
      </c>
      <c r="J21" s="44">
        <v>0.05</v>
      </c>
      <c r="K21" s="74" t="s">
        <v>98</v>
      </c>
      <c r="L21" s="26">
        <v>1393.14</v>
      </c>
      <c r="M21" s="63" t="s">
        <v>61</v>
      </c>
      <c r="N21" s="80"/>
      <c r="O21" s="57">
        <f t="shared" si="0"/>
        <v>0</v>
      </c>
      <c r="P21" s="45"/>
    </row>
    <row r="22" spans="1:16" x14ac:dyDescent="0.25">
      <c r="A22" s="57" t="s">
        <v>116</v>
      </c>
      <c r="B22" s="42" t="s">
        <v>96</v>
      </c>
      <c r="C22" s="82" t="s">
        <v>71</v>
      </c>
      <c r="D22" s="83"/>
      <c r="E22" s="63"/>
      <c r="F22" s="67">
        <v>39</v>
      </c>
      <c r="G22" s="42">
        <v>39</v>
      </c>
      <c r="H22" s="44" t="s">
        <v>81</v>
      </c>
      <c r="I22" s="42">
        <v>60</v>
      </c>
      <c r="J22" s="44">
        <v>0.68</v>
      </c>
      <c r="K22" s="74" t="s">
        <v>99</v>
      </c>
      <c r="L22" s="26">
        <v>941.91</v>
      </c>
      <c r="M22" s="63" t="s">
        <v>61</v>
      </c>
      <c r="N22" s="80"/>
      <c r="O22" s="57">
        <f t="shared" si="0"/>
        <v>0</v>
      </c>
      <c r="P22" s="45"/>
    </row>
    <row r="23" spans="1:16" x14ac:dyDescent="0.25">
      <c r="A23" s="57" t="s">
        <v>116</v>
      </c>
      <c r="B23" s="42" t="s">
        <v>100</v>
      </c>
      <c r="C23" s="82" t="s">
        <v>114</v>
      </c>
      <c r="D23" s="83"/>
      <c r="E23" s="64">
        <v>2</v>
      </c>
      <c r="F23" s="67">
        <v>34</v>
      </c>
      <c r="G23" s="42">
        <v>36</v>
      </c>
      <c r="H23" s="44" t="s">
        <v>80</v>
      </c>
      <c r="I23" s="42">
        <v>45</v>
      </c>
      <c r="J23" s="44">
        <v>0.02</v>
      </c>
      <c r="K23" s="74" t="s">
        <v>101</v>
      </c>
      <c r="L23" s="26">
        <v>514.84</v>
      </c>
      <c r="M23" s="63" t="s">
        <v>61</v>
      </c>
      <c r="N23" s="80"/>
      <c r="O23" s="57">
        <f t="shared" si="0"/>
        <v>0</v>
      </c>
      <c r="P23" s="45"/>
    </row>
    <row r="24" spans="1:16" ht="14.45" customHeight="1" x14ac:dyDescent="0.25">
      <c r="A24" s="57" t="s">
        <v>117</v>
      </c>
      <c r="B24" s="42" t="s">
        <v>102</v>
      </c>
      <c r="C24" s="82" t="s">
        <v>72</v>
      </c>
      <c r="D24" s="83"/>
      <c r="E24" s="63"/>
      <c r="F24" s="67">
        <v>102</v>
      </c>
      <c r="G24" s="42">
        <v>102</v>
      </c>
      <c r="H24" s="44" t="s">
        <v>82</v>
      </c>
      <c r="I24" s="42">
        <v>40</v>
      </c>
      <c r="J24" s="44">
        <v>2.76</v>
      </c>
      <c r="K24" s="74" t="s">
        <v>83</v>
      </c>
      <c r="L24" s="26">
        <v>1548.36</v>
      </c>
      <c r="M24" s="63" t="s">
        <v>61</v>
      </c>
      <c r="N24" s="80"/>
      <c r="O24" s="57">
        <f t="shared" si="0"/>
        <v>0</v>
      </c>
      <c r="P24" s="45"/>
    </row>
    <row r="25" spans="1:16" ht="15" customHeight="1" x14ac:dyDescent="0.25">
      <c r="A25" s="57" t="s">
        <v>117</v>
      </c>
      <c r="B25" s="42" t="s">
        <v>102</v>
      </c>
      <c r="C25" s="82" t="s">
        <v>114</v>
      </c>
      <c r="D25" s="83"/>
      <c r="E25" s="63"/>
      <c r="F25" s="67">
        <v>183</v>
      </c>
      <c r="G25" s="42">
        <v>183</v>
      </c>
      <c r="H25" s="44" t="s">
        <v>82</v>
      </c>
      <c r="I25" s="42">
        <v>40</v>
      </c>
      <c r="J25" s="44">
        <v>2.76</v>
      </c>
      <c r="K25" s="74" t="s">
        <v>103</v>
      </c>
      <c r="L25" s="26">
        <v>4308.28</v>
      </c>
      <c r="M25" s="63" t="s">
        <v>61</v>
      </c>
      <c r="N25" s="80"/>
      <c r="O25" s="57">
        <f t="shared" si="0"/>
        <v>0</v>
      </c>
      <c r="P25" s="45"/>
    </row>
    <row r="26" spans="1:16" x14ac:dyDescent="0.25">
      <c r="A26" s="57" t="s">
        <v>117</v>
      </c>
      <c r="B26" s="42" t="s">
        <v>104</v>
      </c>
      <c r="C26" s="82" t="s">
        <v>72</v>
      </c>
      <c r="D26" s="83"/>
      <c r="E26" s="63"/>
      <c r="F26" s="67">
        <v>35</v>
      </c>
      <c r="G26" s="42">
        <v>35</v>
      </c>
      <c r="H26" s="44" t="s">
        <v>82</v>
      </c>
      <c r="I26" s="42">
        <v>35</v>
      </c>
      <c r="J26" s="44">
        <v>2.25</v>
      </c>
      <c r="K26" s="74" t="s">
        <v>105</v>
      </c>
      <c r="L26" s="26">
        <v>457.1</v>
      </c>
      <c r="M26" s="63" t="s">
        <v>61</v>
      </c>
      <c r="N26" s="80"/>
      <c r="O26" s="57">
        <f t="shared" si="0"/>
        <v>0</v>
      </c>
      <c r="P26" s="45"/>
    </row>
    <row r="27" spans="1:16" ht="18" customHeight="1" x14ac:dyDescent="0.25">
      <c r="A27" s="57" t="s">
        <v>117</v>
      </c>
      <c r="B27" s="42" t="s">
        <v>104</v>
      </c>
      <c r="C27" s="82" t="s">
        <v>114</v>
      </c>
      <c r="D27" s="83"/>
      <c r="E27" s="63"/>
      <c r="F27" s="67">
        <v>20</v>
      </c>
      <c r="G27" s="42">
        <v>20</v>
      </c>
      <c r="H27" s="44" t="s">
        <v>82</v>
      </c>
      <c r="I27" s="42">
        <v>35</v>
      </c>
      <c r="J27" s="44">
        <v>2.25</v>
      </c>
      <c r="K27" s="74" t="s">
        <v>106</v>
      </c>
      <c r="L27" s="26">
        <v>428.34</v>
      </c>
      <c r="M27" s="63" t="s">
        <v>61</v>
      </c>
      <c r="N27" s="80"/>
      <c r="O27" s="57">
        <f t="shared" si="0"/>
        <v>0</v>
      </c>
      <c r="P27" s="45"/>
    </row>
    <row r="28" spans="1:16" x14ac:dyDescent="0.25">
      <c r="A28" s="57" t="s">
        <v>117</v>
      </c>
      <c r="B28" s="42" t="s">
        <v>107</v>
      </c>
      <c r="C28" s="82" t="s">
        <v>72</v>
      </c>
      <c r="D28" s="83"/>
      <c r="E28" s="63"/>
      <c r="F28" s="67">
        <v>60</v>
      </c>
      <c r="G28" s="42">
        <v>60</v>
      </c>
      <c r="H28" s="44" t="s">
        <v>82</v>
      </c>
      <c r="I28" s="42">
        <v>25</v>
      </c>
      <c r="J28" s="44">
        <v>2.5299999999999998</v>
      </c>
      <c r="K28" s="74" t="s">
        <v>76</v>
      </c>
      <c r="L28" s="26">
        <v>669.6</v>
      </c>
      <c r="M28" s="63" t="s">
        <v>61</v>
      </c>
      <c r="N28" s="80"/>
      <c r="O28" s="57">
        <f t="shared" si="0"/>
        <v>0</v>
      </c>
      <c r="P28" s="45"/>
    </row>
    <row r="29" spans="1:16" x14ac:dyDescent="0.25">
      <c r="A29" s="57" t="s">
        <v>117</v>
      </c>
      <c r="B29" s="42" t="s">
        <v>107</v>
      </c>
      <c r="C29" s="82" t="s">
        <v>114</v>
      </c>
      <c r="D29" s="83"/>
      <c r="E29" s="63"/>
      <c r="F29" s="67">
        <v>115</v>
      </c>
      <c r="G29" s="42">
        <v>115</v>
      </c>
      <c r="H29" s="44" t="s">
        <v>82</v>
      </c>
      <c r="I29" s="42">
        <v>25</v>
      </c>
      <c r="J29" s="44">
        <v>2.5299999999999998</v>
      </c>
      <c r="K29" s="74" t="s">
        <v>108</v>
      </c>
      <c r="L29" s="26">
        <v>2259.63</v>
      </c>
      <c r="M29" s="63" t="s">
        <v>61</v>
      </c>
      <c r="N29" s="80"/>
      <c r="O29" s="57">
        <f t="shared" si="0"/>
        <v>0</v>
      </c>
      <c r="P29" s="45"/>
    </row>
    <row r="30" spans="1:16" x14ac:dyDescent="0.25">
      <c r="A30" s="57" t="s">
        <v>117</v>
      </c>
      <c r="B30" s="42" t="s">
        <v>109</v>
      </c>
      <c r="C30" s="82" t="s">
        <v>72</v>
      </c>
      <c r="D30" s="83"/>
      <c r="E30" s="63"/>
      <c r="F30" s="67">
        <v>541</v>
      </c>
      <c r="G30" s="69">
        <f>SUM(E30:F30)</f>
        <v>541</v>
      </c>
      <c r="H30" s="44" t="s">
        <v>82</v>
      </c>
      <c r="I30" s="42">
        <v>35</v>
      </c>
      <c r="J30" s="44">
        <v>2.38</v>
      </c>
      <c r="K30" s="74" t="s">
        <v>113</v>
      </c>
      <c r="L30" s="26">
        <v>8282.7099999999991</v>
      </c>
      <c r="M30" s="63" t="s">
        <v>61</v>
      </c>
      <c r="N30" s="80"/>
      <c r="O30" s="57">
        <f t="shared" si="0"/>
        <v>0</v>
      </c>
      <c r="P30" s="45"/>
    </row>
    <row r="31" spans="1:16" x14ac:dyDescent="0.25">
      <c r="A31" s="57" t="s">
        <v>117</v>
      </c>
      <c r="B31" s="60" t="s">
        <v>109</v>
      </c>
      <c r="C31" s="82" t="s">
        <v>114</v>
      </c>
      <c r="D31" s="83"/>
      <c r="E31" s="42"/>
      <c r="F31" s="68">
        <v>419</v>
      </c>
      <c r="G31" s="69">
        <f t="shared" ref="G31:G47" si="2">SUM(E31:F31)</f>
        <v>419</v>
      </c>
      <c r="H31" s="44" t="s">
        <v>82</v>
      </c>
      <c r="I31" s="42">
        <v>35</v>
      </c>
      <c r="J31" s="44">
        <v>2.38</v>
      </c>
      <c r="K31" s="74" t="s">
        <v>110</v>
      </c>
      <c r="L31" s="75">
        <v>9926.44</v>
      </c>
      <c r="M31" s="63" t="s">
        <v>61</v>
      </c>
      <c r="N31" s="79"/>
      <c r="O31" s="57">
        <f t="shared" si="0"/>
        <v>0</v>
      </c>
      <c r="P31" s="45"/>
    </row>
    <row r="32" spans="1:16" x14ac:dyDescent="0.25">
      <c r="A32" s="57" t="s">
        <v>117</v>
      </c>
      <c r="B32" s="60">
        <v>335.1</v>
      </c>
      <c r="C32" s="82" t="s">
        <v>72</v>
      </c>
      <c r="D32" s="83"/>
      <c r="E32" s="42"/>
      <c r="F32" s="68">
        <v>80</v>
      </c>
      <c r="G32" s="69">
        <f t="shared" si="2"/>
        <v>80</v>
      </c>
      <c r="H32" s="44" t="s">
        <v>82</v>
      </c>
      <c r="I32" s="42">
        <v>45</v>
      </c>
      <c r="J32" s="44">
        <v>1.32</v>
      </c>
      <c r="K32" s="74" t="s">
        <v>73</v>
      </c>
      <c r="L32" s="75">
        <v>1164.8</v>
      </c>
      <c r="M32" s="63" t="s">
        <v>61</v>
      </c>
      <c r="N32" s="79"/>
      <c r="O32" s="57">
        <f t="shared" si="0"/>
        <v>0</v>
      </c>
      <c r="P32" s="45"/>
    </row>
    <row r="33" spans="1:16" x14ac:dyDescent="0.25">
      <c r="A33" s="57" t="s">
        <v>117</v>
      </c>
      <c r="B33" s="42" t="s">
        <v>112</v>
      </c>
      <c r="C33" s="82" t="s">
        <v>114</v>
      </c>
      <c r="D33" s="83"/>
      <c r="E33" s="63"/>
      <c r="F33" s="67">
        <v>380</v>
      </c>
      <c r="G33" s="69">
        <f t="shared" si="2"/>
        <v>380</v>
      </c>
      <c r="H33" s="44" t="s">
        <v>82</v>
      </c>
      <c r="I33" s="42">
        <v>45</v>
      </c>
      <c r="J33" s="44">
        <v>1.32</v>
      </c>
      <c r="K33" s="74" t="s">
        <v>111</v>
      </c>
      <c r="L33" s="26">
        <v>8842.2900000000009</v>
      </c>
      <c r="M33" s="63" t="s">
        <v>61</v>
      </c>
      <c r="N33" s="80"/>
      <c r="O33" s="57">
        <f t="shared" si="0"/>
        <v>0</v>
      </c>
      <c r="P33" s="45"/>
    </row>
    <row r="34" spans="1:16" x14ac:dyDescent="0.25">
      <c r="A34" s="57" t="s">
        <v>117</v>
      </c>
      <c r="B34" s="42" t="s">
        <v>118</v>
      </c>
      <c r="C34" s="82" t="s">
        <v>72</v>
      </c>
      <c r="D34" s="83"/>
      <c r="E34" s="63"/>
      <c r="F34" s="67">
        <v>200</v>
      </c>
      <c r="G34" s="69">
        <f t="shared" si="2"/>
        <v>200</v>
      </c>
      <c r="H34" s="44" t="s">
        <v>82</v>
      </c>
      <c r="I34" s="42">
        <v>55</v>
      </c>
      <c r="J34" s="44">
        <v>2.3199999999999998</v>
      </c>
      <c r="K34" s="74" t="s">
        <v>78</v>
      </c>
      <c r="L34" s="26">
        <v>2686</v>
      </c>
      <c r="M34" s="63" t="s">
        <v>61</v>
      </c>
      <c r="N34" s="80"/>
      <c r="O34" s="57">
        <f t="shared" si="0"/>
        <v>0</v>
      </c>
      <c r="P34" s="45"/>
    </row>
    <row r="35" spans="1:16" x14ac:dyDescent="0.25">
      <c r="A35" s="57" t="s">
        <v>117</v>
      </c>
      <c r="B35" s="60" t="s">
        <v>118</v>
      </c>
      <c r="C35" s="82" t="s">
        <v>114</v>
      </c>
      <c r="D35" s="83"/>
      <c r="E35" s="42"/>
      <c r="F35" s="68">
        <v>130</v>
      </c>
      <c r="G35" s="69">
        <f t="shared" si="2"/>
        <v>130</v>
      </c>
      <c r="H35" s="44" t="s">
        <v>82</v>
      </c>
      <c r="I35" s="42">
        <v>55</v>
      </c>
      <c r="J35" s="44">
        <v>2.3199999999999998</v>
      </c>
      <c r="K35" s="74" t="s">
        <v>119</v>
      </c>
      <c r="L35" s="75">
        <v>2831.89</v>
      </c>
      <c r="M35" s="63" t="s">
        <v>61</v>
      </c>
      <c r="N35" s="79"/>
      <c r="O35" s="57">
        <f t="shared" si="0"/>
        <v>0</v>
      </c>
      <c r="P35" s="45"/>
    </row>
    <row r="36" spans="1:16" x14ac:dyDescent="0.25">
      <c r="A36" s="57" t="s">
        <v>117</v>
      </c>
      <c r="B36" s="60" t="s">
        <v>120</v>
      </c>
      <c r="C36" s="82" t="s">
        <v>72</v>
      </c>
      <c r="D36" s="83"/>
      <c r="E36" s="42"/>
      <c r="F36" s="68">
        <v>60</v>
      </c>
      <c r="G36" s="69">
        <f t="shared" si="2"/>
        <v>60</v>
      </c>
      <c r="H36" s="44" t="s">
        <v>82</v>
      </c>
      <c r="I36" s="42">
        <v>45</v>
      </c>
      <c r="J36" s="44">
        <v>2.09</v>
      </c>
      <c r="K36" s="74" t="s">
        <v>79</v>
      </c>
      <c r="L36" s="76">
        <v>763.8</v>
      </c>
      <c r="M36" s="63" t="s">
        <v>61</v>
      </c>
      <c r="N36" s="79"/>
      <c r="O36" s="57">
        <f t="shared" si="0"/>
        <v>0</v>
      </c>
      <c r="P36" s="45"/>
    </row>
    <row r="37" spans="1:16" x14ac:dyDescent="0.25">
      <c r="A37" s="57" t="s">
        <v>117</v>
      </c>
      <c r="B37" s="60" t="s">
        <v>120</v>
      </c>
      <c r="C37" s="82" t="s">
        <v>114</v>
      </c>
      <c r="D37" s="83"/>
      <c r="E37" s="42"/>
      <c r="F37" s="68">
        <v>160</v>
      </c>
      <c r="G37" s="69">
        <f t="shared" si="2"/>
        <v>160</v>
      </c>
      <c r="H37" s="44" t="s">
        <v>82</v>
      </c>
      <c r="I37" s="42">
        <v>45</v>
      </c>
      <c r="J37" s="44">
        <v>2.09</v>
      </c>
      <c r="K37" s="74" t="s">
        <v>121</v>
      </c>
      <c r="L37" s="75">
        <v>3354.82</v>
      </c>
      <c r="M37" s="63" t="s">
        <v>61</v>
      </c>
      <c r="N37" s="79"/>
      <c r="O37" s="57">
        <f t="shared" si="0"/>
        <v>0</v>
      </c>
      <c r="P37" s="45"/>
    </row>
    <row r="38" spans="1:16" x14ac:dyDescent="0.25">
      <c r="A38" s="57" t="s">
        <v>117</v>
      </c>
      <c r="B38" s="42" t="s">
        <v>122</v>
      </c>
      <c r="C38" s="82" t="s">
        <v>72</v>
      </c>
      <c r="D38" s="83"/>
      <c r="E38" s="63"/>
      <c r="F38" s="67">
        <v>200</v>
      </c>
      <c r="G38" s="69">
        <f t="shared" si="2"/>
        <v>200</v>
      </c>
      <c r="H38" s="44" t="s">
        <v>82</v>
      </c>
      <c r="I38" s="42">
        <v>55</v>
      </c>
      <c r="J38" s="44">
        <v>2.29</v>
      </c>
      <c r="K38" s="74" t="s">
        <v>75</v>
      </c>
      <c r="L38" s="26">
        <v>2504</v>
      </c>
      <c r="M38" s="63" t="s">
        <v>61</v>
      </c>
      <c r="N38" s="80"/>
      <c r="O38" s="57">
        <f t="shared" si="0"/>
        <v>0</v>
      </c>
      <c r="P38" s="45"/>
    </row>
    <row r="39" spans="1:16" x14ac:dyDescent="0.25">
      <c r="A39" s="57" t="s">
        <v>117</v>
      </c>
      <c r="B39" s="42" t="s">
        <v>122</v>
      </c>
      <c r="C39" s="82" t="s">
        <v>114</v>
      </c>
      <c r="D39" s="83"/>
      <c r="E39" s="63"/>
      <c r="F39" s="67">
        <v>160</v>
      </c>
      <c r="G39" s="69">
        <f t="shared" si="2"/>
        <v>160</v>
      </c>
      <c r="H39" s="70" t="s">
        <v>82</v>
      </c>
      <c r="I39" s="42">
        <v>55</v>
      </c>
      <c r="J39" s="44">
        <v>2.29</v>
      </c>
      <c r="K39" s="74" t="s">
        <v>123</v>
      </c>
      <c r="L39" s="26">
        <v>3367.55</v>
      </c>
      <c r="M39" s="63" t="s">
        <v>61</v>
      </c>
      <c r="N39" s="80"/>
      <c r="O39" s="57">
        <f t="shared" si="0"/>
        <v>0</v>
      </c>
      <c r="P39" s="45"/>
    </row>
    <row r="40" spans="1:16" x14ac:dyDescent="0.25">
      <c r="A40" s="57" t="s">
        <v>117</v>
      </c>
      <c r="B40" s="42" t="s">
        <v>124</v>
      </c>
      <c r="C40" s="82" t="s">
        <v>114</v>
      </c>
      <c r="D40" s="83"/>
      <c r="E40" s="63"/>
      <c r="F40" s="67">
        <v>37</v>
      </c>
      <c r="G40" s="69">
        <f t="shared" si="2"/>
        <v>37</v>
      </c>
      <c r="H40" s="44" t="s">
        <v>80</v>
      </c>
      <c r="I40" s="42">
        <v>35</v>
      </c>
      <c r="J40" s="44">
        <v>0.06</v>
      </c>
      <c r="K40" s="74" t="s">
        <v>125</v>
      </c>
      <c r="L40" s="26">
        <v>553.52</v>
      </c>
      <c r="M40" s="63" t="s">
        <v>61</v>
      </c>
      <c r="N40" s="80"/>
      <c r="O40" s="57">
        <f t="shared" si="0"/>
        <v>0</v>
      </c>
      <c r="P40" s="45"/>
    </row>
    <row r="41" spans="1:16" x14ac:dyDescent="0.25">
      <c r="A41" s="57" t="s">
        <v>117</v>
      </c>
      <c r="B41" s="42" t="s">
        <v>126</v>
      </c>
      <c r="C41" s="82" t="s">
        <v>114</v>
      </c>
      <c r="D41" s="83"/>
      <c r="E41" s="63"/>
      <c r="F41" s="67">
        <v>34</v>
      </c>
      <c r="G41" s="69">
        <f t="shared" si="2"/>
        <v>34</v>
      </c>
      <c r="H41" s="44" t="s">
        <v>80</v>
      </c>
      <c r="I41" s="42">
        <v>40</v>
      </c>
      <c r="J41" s="44">
        <v>0.01</v>
      </c>
      <c r="K41" s="74" t="s">
        <v>127</v>
      </c>
      <c r="L41" s="26">
        <v>508.3</v>
      </c>
      <c r="M41" s="63" t="s">
        <v>61</v>
      </c>
      <c r="N41" s="80"/>
      <c r="O41" s="57">
        <f t="shared" si="0"/>
        <v>0</v>
      </c>
      <c r="P41" s="45"/>
    </row>
    <row r="42" spans="1:16" x14ac:dyDescent="0.25">
      <c r="A42" s="57" t="s">
        <v>117</v>
      </c>
      <c r="B42" s="42" t="s">
        <v>128</v>
      </c>
      <c r="C42" s="82" t="s">
        <v>114</v>
      </c>
      <c r="D42" s="83"/>
      <c r="E42" s="63"/>
      <c r="F42" s="67">
        <v>21</v>
      </c>
      <c r="G42" s="69">
        <f t="shared" si="2"/>
        <v>21</v>
      </c>
      <c r="H42" s="44" t="s">
        <v>80</v>
      </c>
      <c r="I42" s="42">
        <v>40</v>
      </c>
      <c r="J42" s="44">
        <v>0.02</v>
      </c>
      <c r="K42" s="74" t="s">
        <v>129</v>
      </c>
      <c r="L42" s="26">
        <v>315.20999999999998</v>
      </c>
      <c r="M42" s="63" t="s">
        <v>61</v>
      </c>
      <c r="N42" s="80"/>
      <c r="O42" s="57">
        <f t="shared" si="0"/>
        <v>0</v>
      </c>
      <c r="P42" s="45"/>
    </row>
    <row r="43" spans="1:16" x14ac:dyDescent="0.25">
      <c r="A43" s="57" t="s">
        <v>117</v>
      </c>
      <c r="B43" s="42" t="s">
        <v>130</v>
      </c>
      <c r="C43" s="82" t="s">
        <v>114</v>
      </c>
      <c r="D43" s="83"/>
      <c r="E43" s="63"/>
      <c r="F43" s="67">
        <v>15</v>
      </c>
      <c r="G43" s="69">
        <f t="shared" si="2"/>
        <v>15</v>
      </c>
      <c r="H43" s="44" t="s">
        <v>80</v>
      </c>
      <c r="I43" s="42">
        <v>50</v>
      </c>
      <c r="J43" s="44">
        <v>0.08</v>
      </c>
      <c r="K43" s="74" t="s">
        <v>127</v>
      </c>
      <c r="L43" s="26">
        <v>214.82</v>
      </c>
      <c r="M43" s="63" t="s">
        <v>61</v>
      </c>
      <c r="N43" s="80"/>
      <c r="O43" s="57">
        <f t="shared" si="0"/>
        <v>0</v>
      </c>
      <c r="P43" s="45"/>
    </row>
    <row r="44" spans="1:16" x14ac:dyDescent="0.25">
      <c r="A44" s="46" t="s">
        <v>132</v>
      </c>
      <c r="B44" s="42" t="s">
        <v>133</v>
      </c>
      <c r="C44" s="82" t="s">
        <v>72</v>
      </c>
      <c r="D44" s="83"/>
      <c r="E44" s="63"/>
      <c r="F44" s="67">
        <v>600</v>
      </c>
      <c r="G44" s="69">
        <f t="shared" si="2"/>
        <v>600</v>
      </c>
      <c r="H44" s="44" t="s">
        <v>82</v>
      </c>
      <c r="I44" s="42">
        <v>55</v>
      </c>
      <c r="J44" s="72">
        <v>2.2999999999999998</v>
      </c>
      <c r="K44" s="74" t="s">
        <v>78</v>
      </c>
      <c r="L44" s="26">
        <v>8856</v>
      </c>
      <c r="M44" s="63" t="s">
        <v>61</v>
      </c>
      <c r="N44" s="80"/>
      <c r="O44" s="57">
        <f t="shared" si="0"/>
        <v>0</v>
      </c>
      <c r="P44" s="45"/>
    </row>
    <row r="45" spans="1:16" x14ac:dyDescent="0.25">
      <c r="A45" s="46" t="s">
        <v>132</v>
      </c>
      <c r="B45" s="42" t="s">
        <v>133</v>
      </c>
      <c r="C45" s="82" t="s">
        <v>114</v>
      </c>
      <c r="D45" s="83"/>
      <c r="E45" s="63"/>
      <c r="F45" s="67">
        <v>380</v>
      </c>
      <c r="G45" s="69">
        <f t="shared" si="2"/>
        <v>380</v>
      </c>
      <c r="H45" s="70" t="s">
        <v>82</v>
      </c>
      <c r="I45" s="42">
        <v>55</v>
      </c>
      <c r="J45" s="72">
        <v>2.2999999999999998</v>
      </c>
      <c r="K45" s="74" t="s">
        <v>119</v>
      </c>
      <c r="L45" s="26">
        <v>8866.4599999999991</v>
      </c>
      <c r="M45" s="63" t="s">
        <v>61</v>
      </c>
      <c r="N45" s="80"/>
      <c r="O45" s="57">
        <f t="shared" si="0"/>
        <v>0</v>
      </c>
      <c r="P45" s="45"/>
    </row>
    <row r="46" spans="1:16" x14ac:dyDescent="0.25">
      <c r="A46" s="46" t="s">
        <v>132</v>
      </c>
      <c r="B46" s="60" t="s">
        <v>131</v>
      </c>
      <c r="C46" s="82" t="s">
        <v>72</v>
      </c>
      <c r="D46" s="83"/>
      <c r="E46" s="42"/>
      <c r="F46" s="68">
        <v>120</v>
      </c>
      <c r="G46" s="69">
        <f t="shared" si="2"/>
        <v>120</v>
      </c>
      <c r="H46" s="44" t="s">
        <v>82</v>
      </c>
      <c r="I46" s="42">
        <v>50</v>
      </c>
      <c r="J46" s="72">
        <v>2.25</v>
      </c>
      <c r="K46" s="74" t="s">
        <v>134</v>
      </c>
      <c r="L46" s="75">
        <v>1796.4</v>
      </c>
      <c r="M46" s="63" t="s">
        <v>61</v>
      </c>
      <c r="N46" s="79"/>
      <c r="O46" s="57">
        <f t="shared" si="0"/>
        <v>0</v>
      </c>
      <c r="P46" s="45"/>
    </row>
    <row r="47" spans="1:16" x14ac:dyDescent="0.25">
      <c r="A47" s="46" t="s">
        <v>132</v>
      </c>
      <c r="B47" s="42" t="s">
        <v>131</v>
      </c>
      <c r="C47" s="82" t="s">
        <v>114</v>
      </c>
      <c r="D47" s="83"/>
      <c r="E47" s="63"/>
      <c r="F47" s="67">
        <v>80</v>
      </c>
      <c r="G47" s="69">
        <f t="shared" si="2"/>
        <v>80</v>
      </c>
      <c r="H47" s="44" t="s">
        <v>82</v>
      </c>
      <c r="I47" s="42">
        <v>50</v>
      </c>
      <c r="J47" s="72">
        <v>2.25</v>
      </c>
      <c r="K47" s="74" t="s">
        <v>135</v>
      </c>
      <c r="L47" s="26">
        <v>1864.98</v>
      </c>
      <c r="M47" s="63" t="s">
        <v>61</v>
      </c>
      <c r="N47" s="79"/>
      <c r="O47" s="57">
        <f t="shared" si="0"/>
        <v>0</v>
      </c>
      <c r="P47" s="45"/>
    </row>
    <row r="48" spans="1:16" x14ac:dyDescent="0.25">
      <c r="A48" s="46" t="s">
        <v>132</v>
      </c>
      <c r="B48" s="42" t="s">
        <v>136</v>
      </c>
      <c r="C48" s="82" t="s">
        <v>72</v>
      </c>
      <c r="D48" s="83"/>
      <c r="E48" s="63"/>
      <c r="F48" s="67">
        <v>300</v>
      </c>
      <c r="G48" s="42">
        <f t="shared" si="1"/>
        <v>300</v>
      </c>
      <c r="H48" s="44" t="s">
        <v>82</v>
      </c>
      <c r="I48" s="42">
        <v>45</v>
      </c>
      <c r="J48" s="72">
        <v>2.17</v>
      </c>
      <c r="K48" s="74" t="s">
        <v>78</v>
      </c>
      <c r="L48" s="26">
        <v>4314</v>
      </c>
      <c r="M48" s="63" t="s">
        <v>61</v>
      </c>
      <c r="N48" s="80"/>
      <c r="O48" s="57">
        <f t="shared" si="0"/>
        <v>0</v>
      </c>
      <c r="P48" s="45"/>
    </row>
    <row r="49" spans="1:16" x14ac:dyDescent="0.25">
      <c r="A49" s="46" t="s">
        <v>132</v>
      </c>
      <c r="B49" s="42" t="s">
        <v>136</v>
      </c>
      <c r="C49" s="82" t="s">
        <v>114</v>
      </c>
      <c r="D49" s="83"/>
      <c r="E49" s="63"/>
      <c r="F49" s="67">
        <v>260</v>
      </c>
      <c r="G49" s="42">
        <f t="shared" si="1"/>
        <v>260</v>
      </c>
      <c r="H49" s="44" t="s">
        <v>82</v>
      </c>
      <c r="I49" s="42">
        <v>45</v>
      </c>
      <c r="J49" s="72">
        <v>2.17</v>
      </c>
      <c r="K49" s="74" t="s">
        <v>119</v>
      </c>
      <c r="L49" s="26">
        <v>5940.34</v>
      </c>
      <c r="M49" s="63" t="s">
        <v>61</v>
      </c>
      <c r="N49" s="80"/>
      <c r="O49" s="57">
        <f t="shared" si="0"/>
        <v>0</v>
      </c>
      <c r="P49" s="45"/>
    </row>
    <row r="50" spans="1:16" x14ac:dyDescent="0.25">
      <c r="A50" s="46" t="s">
        <v>132</v>
      </c>
      <c r="B50" s="42" t="s">
        <v>137</v>
      </c>
      <c r="C50" s="82" t="s">
        <v>72</v>
      </c>
      <c r="D50" s="83"/>
      <c r="E50" s="63"/>
      <c r="F50" s="67">
        <v>200</v>
      </c>
      <c r="G50" s="42">
        <f t="shared" si="1"/>
        <v>200</v>
      </c>
      <c r="H50" s="44" t="s">
        <v>82</v>
      </c>
      <c r="I50" s="42">
        <v>35</v>
      </c>
      <c r="J50" s="72">
        <v>2.29</v>
      </c>
      <c r="K50" s="74" t="s">
        <v>138</v>
      </c>
      <c r="L50" s="26">
        <v>2598</v>
      </c>
      <c r="M50" s="63" t="s">
        <v>61</v>
      </c>
      <c r="N50" s="80"/>
      <c r="O50" s="57">
        <f t="shared" si="0"/>
        <v>0</v>
      </c>
      <c r="P50" s="45"/>
    </row>
    <row r="51" spans="1:16" x14ac:dyDescent="0.25">
      <c r="A51" s="46" t="s">
        <v>132</v>
      </c>
      <c r="B51" s="42" t="s">
        <v>137</v>
      </c>
      <c r="C51" s="82" t="s">
        <v>114</v>
      </c>
      <c r="D51" s="83"/>
      <c r="E51" s="63"/>
      <c r="F51" s="67">
        <v>200</v>
      </c>
      <c r="G51" s="42">
        <f t="shared" si="1"/>
        <v>200</v>
      </c>
      <c r="H51" s="44" t="s">
        <v>82</v>
      </c>
      <c r="I51" s="42">
        <v>35</v>
      </c>
      <c r="J51" s="72">
        <v>2.29</v>
      </c>
      <c r="K51" s="74" t="s">
        <v>139</v>
      </c>
      <c r="L51" s="26">
        <v>4305.24</v>
      </c>
      <c r="M51" s="63" t="s">
        <v>61</v>
      </c>
      <c r="N51" s="80"/>
      <c r="O51" s="57">
        <f t="shared" si="0"/>
        <v>0</v>
      </c>
      <c r="P51" s="45"/>
    </row>
    <row r="52" spans="1:16" x14ac:dyDescent="0.25">
      <c r="A52" s="46" t="s">
        <v>132</v>
      </c>
      <c r="B52" s="42" t="s">
        <v>140</v>
      </c>
      <c r="C52" s="82" t="s">
        <v>72</v>
      </c>
      <c r="D52" s="83"/>
      <c r="E52" s="63"/>
      <c r="F52" s="67">
        <v>120</v>
      </c>
      <c r="G52" s="42">
        <f t="shared" si="1"/>
        <v>120</v>
      </c>
      <c r="H52" s="44" t="s">
        <v>82</v>
      </c>
      <c r="I52" s="42">
        <v>35</v>
      </c>
      <c r="J52" s="72">
        <v>2.48</v>
      </c>
      <c r="K52" s="74" t="s">
        <v>76</v>
      </c>
      <c r="L52" s="26">
        <v>1423.2</v>
      </c>
      <c r="M52" s="63" t="s">
        <v>61</v>
      </c>
      <c r="N52" s="79"/>
      <c r="O52" s="57">
        <f t="shared" si="0"/>
        <v>0</v>
      </c>
      <c r="P52" s="45"/>
    </row>
    <row r="53" spans="1:16" x14ac:dyDescent="0.25">
      <c r="A53" s="46" t="s">
        <v>132</v>
      </c>
      <c r="B53" s="42" t="s">
        <v>140</v>
      </c>
      <c r="C53" s="82" t="s">
        <v>114</v>
      </c>
      <c r="D53" s="83"/>
      <c r="E53" s="65"/>
      <c r="F53" s="67">
        <v>230</v>
      </c>
      <c r="G53" s="42">
        <f t="shared" si="1"/>
        <v>230</v>
      </c>
      <c r="H53" s="44" t="s">
        <v>82</v>
      </c>
      <c r="I53" s="42">
        <v>35</v>
      </c>
      <c r="J53" s="72">
        <v>2.48</v>
      </c>
      <c r="K53" s="74" t="s">
        <v>108</v>
      </c>
      <c r="L53" s="26">
        <v>4585.51</v>
      </c>
      <c r="M53" s="63" t="s">
        <v>61</v>
      </c>
      <c r="N53" s="80"/>
      <c r="O53" s="57">
        <f t="shared" si="0"/>
        <v>0</v>
      </c>
      <c r="P53" s="45"/>
    </row>
    <row r="54" spans="1:16" x14ac:dyDescent="0.25">
      <c r="A54" s="46" t="s">
        <v>141</v>
      </c>
      <c r="B54" s="42"/>
      <c r="C54" s="82" t="s">
        <v>72</v>
      </c>
      <c r="D54" s="83"/>
      <c r="E54" s="65">
        <v>100</v>
      </c>
      <c r="F54" s="67">
        <v>888</v>
      </c>
      <c r="G54" s="42">
        <f t="shared" si="1"/>
        <v>988</v>
      </c>
      <c r="H54" s="44" t="s">
        <v>37</v>
      </c>
      <c r="I54" s="42">
        <v>60</v>
      </c>
      <c r="J54" s="72">
        <v>0.8</v>
      </c>
      <c r="K54" s="74" t="s">
        <v>76</v>
      </c>
      <c r="L54" s="26">
        <v>18525</v>
      </c>
      <c r="M54" s="63" t="s">
        <v>61</v>
      </c>
      <c r="N54" s="80"/>
      <c r="O54" s="57">
        <f t="shared" si="0"/>
        <v>0</v>
      </c>
      <c r="P54" s="45"/>
    </row>
    <row r="55" spans="1:16" x14ac:dyDescent="0.25">
      <c r="A55" s="46" t="s">
        <v>141</v>
      </c>
      <c r="B55" s="42"/>
      <c r="C55" s="82" t="s">
        <v>114</v>
      </c>
      <c r="D55" s="83"/>
      <c r="E55" s="63"/>
      <c r="F55" s="67">
        <v>380</v>
      </c>
      <c r="G55" s="42">
        <f t="shared" si="1"/>
        <v>380</v>
      </c>
      <c r="H55" s="44" t="s">
        <v>37</v>
      </c>
      <c r="I55" s="42">
        <v>60</v>
      </c>
      <c r="J55" s="72">
        <v>0.8</v>
      </c>
      <c r="K55" s="74" t="s">
        <v>108</v>
      </c>
      <c r="L55" s="26">
        <v>10955.23</v>
      </c>
      <c r="M55" s="63" t="s">
        <v>61</v>
      </c>
      <c r="N55" s="79"/>
      <c r="O55" s="57">
        <f t="shared" si="0"/>
        <v>0</v>
      </c>
      <c r="P55" s="45"/>
    </row>
    <row r="56" spans="1:16" x14ac:dyDescent="0.25">
      <c r="A56" s="57"/>
      <c r="B56" s="42"/>
      <c r="C56" s="82"/>
      <c r="D56" s="83"/>
      <c r="E56" s="63"/>
      <c r="F56" s="26"/>
      <c r="G56" s="42">
        <f t="shared" ref="G56:G57" si="3">E56+F56</f>
        <v>0</v>
      </c>
      <c r="H56" s="44"/>
      <c r="I56" s="42"/>
      <c r="J56" s="44"/>
      <c r="K56" s="74"/>
      <c r="L56" s="26"/>
      <c r="M56" s="63" t="s">
        <v>61</v>
      </c>
      <c r="N56" s="80"/>
      <c r="O56" s="57">
        <f t="shared" ref="O56:O57" si="4">SUM(N56*G56)</f>
        <v>0</v>
      </c>
    </row>
    <row r="57" spans="1:16" ht="15.75" thickBot="1" x14ac:dyDescent="0.3">
      <c r="A57" s="58"/>
      <c r="B57" s="61"/>
      <c r="C57" s="89"/>
      <c r="D57" s="90"/>
      <c r="E57" s="66"/>
      <c r="F57" s="30"/>
      <c r="G57" s="61">
        <f t="shared" si="3"/>
        <v>0</v>
      </c>
      <c r="H57" s="41"/>
      <c r="I57" s="61"/>
      <c r="J57" s="41"/>
      <c r="K57" s="71"/>
      <c r="L57" s="30"/>
      <c r="M57" s="66" t="s">
        <v>61</v>
      </c>
      <c r="N57" s="81"/>
      <c r="O57" s="58">
        <f t="shared" si="4"/>
        <v>0</v>
      </c>
    </row>
    <row r="58" spans="1:16" ht="15.75" thickBot="1" x14ac:dyDescent="0.3">
      <c r="A58" s="48"/>
      <c r="B58" s="49"/>
      <c r="C58" s="50"/>
      <c r="D58" s="51"/>
      <c r="E58" s="52">
        <f>SUM(E12:E57)</f>
        <v>152</v>
      </c>
      <c r="F58" s="53">
        <f>SUM(F12:F57)</f>
        <v>11049</v>
      </c>
      <c r="G58" s="53">
        <f>SUM(G12:G57)</f>
        <v>11201</v>
      </c>
      <c r="H58" s="54"/>
      <c r="I58" s="49"/>
      <c r="J58" s="49"/>
      <c r="K58" s="50"/>
      <c r="L58" s="27">
        <f>SUM(L12:L57)</f>
        <v>191393.31000000006</v>
      </c>
      <c r="M58" s="55"/>
      <c r="N58" s="56"/>
      <c r="O58" s="27"/>
    </row>
    <row r="59" spans="1:16" ht="15.75" thickBot="1" x14ac:dyDescent="0.3">
      <c r="A59" s="40"/>
      <c r="B59" s="28"/>
      <c r="C59" s="28"/>
      <c r="D59" s="28"/>
      <c r="E59" s="28"/>
      <c r="F59" s="28"/>
      <c r="G59" s="28"/>
      <c r="H59" s="28"/>
      <c r="I59" s="28"/>
      <c r="J59" s="116" t="s">
        <v>13</v>
      </c>
      <c r="K59" s="116"/>
      <c r="L59" s="30"/>
      <c r="M59" s="29"/>
      <c r="N59" s="31" t="s">
        <v>14</v>
      </c>
      <c r="O59" s="27">
        <f>SUM(O12:O57)</f>
        <v>0</v>
      </c>
    </row>
    <row r="60" spans="1:16" ht="15.75" thickBot="1" x14ac:dyDescent="0.3">
      <c r="A60" s="117" t="s">
        <v>15</v>
      </c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9"/>
      <c r="O60" s="27">
        <f>O61-O59</f>
        <v>0</v>
      </c>
    </row>
    <row r="61" spans="1:16" ht="15.75" thickBot="1" x14ac:dyDescent="0.3">
      <c r="A61" s="117" t="s">
        <v>16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9"/>
      <c r="O61" s="27">
        <f>IF("nie"=MID(I69,1,3),O59,(O59*1.2))</f>
        <v>0</v>
      </c>
    </row>
    <row r="62" spans="1:16" x14ac:dyDescent="0.25">
      <c r="A62" s="137" t="s">
        <v>17</v>
      </c>
      <c r="B62" s="137"/>
      <c r="C62" s="13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</row>
    <row r="63" spans="1:16" x14ac:dyDescent="0.25">
      <c r="A63" s="120" t="s">
        <v>65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</row>
    <row r="64" spans="1:16" x14ac:dyDescent="0.25">
      <c r="A64" s="33" t="s">
        <v>57</v>
      </c>
      <c r="B64" s="33"/>
      <c r="C64" s="33"/>
      <c r="D64" s="33"/>
      <c r="E64" s="33"/>
      <c r="F64" s="33"/>
      <c r="G64" s="34" t="s">
        <v>55</v>
      </c>
      <c r="H64" s="33"/>
      <c r="I64" s="33"/>
      <c r="J64" s="35"/>
      <c r="K64" s="35"/>
      <c r="L64" s="35"/>
      <c r="M64" s="35"/>
      <c r="N64" s="35"/>
      <c r="O64" s="35"/>
    </row>
    <row r="65" spans="1:15" x14ac:dyDescent="0.25">
      <c r="A65" s="139" t="s">
        <v>67</v>
      </c>
      <c r="B65" s="140"/>
      <c r="C65" s="140"/>
      <c r="D65" s="140"/>
      <c r="E65" s="141"/>
      <c r="F65" s="138" t="s">
        <v>56</v>
      </c>
      <c r="G65" s="36" t="s">
        <v>18</v>
      </c>
      <c r="H65" s="86"/>
      <c r="I65" s="87"/>
      <c r="J65" s="87"/>
      <c r="K65" s="87"/>
      <c r="L65" s="87"/>
      <c r="M65" s="87"/>
      <c r="N65" s="87"/>
      <c r="O65" s="88"/>
    </row>
    <row r="66" spans="1:15" x14ac:dyDescent="0.25">
      <c r="A66" s="142"/>
      <c r="B66" s="143"/>
      <c r="C66" s="143"/>
      <c r="D66" s="143"/>
      <c r="E66" s="144"/>
      <c r="F66" s="138"/>
      <c r="G66" s="36" t="s">
        <v>19</v>
      </c>
      <c r="H66" s="86"/>
      <c r="I66" s="87"/>
      <c r="J66" s="87"/>
      <c r="K66" s="87"/>
      <c r="L66" s="87"/>
      <c r="M66" s="87"/>
      <c r="N66" s="87"/>
      <c r="O66" s="88"/>
    </row>
    <row r="67" spans="1:15" x14ac:dyDescent="0.25">
      <c r="A67" s="142"/>
      <c r="B67" s="143"/>
      <c r="C67" s="143"/>
      <c r="D67" s="143"/>
      <c r="E67" s="144"/>
      <c r="F67" s="138"/>
      <c r="G67" s="36" t="s">
        <v>20</v>
      </c>
      <c r="H67" s="86"/>
      <c r="I67" s="87"/>
      <c r="J67" s="87"/>
      <c r="K67" s="87"/>
      <c r="L67" s="87"/>
      <c r="M67" s="87"/>
      <c r="N67" s="87"/>
      <c r="O67" s="88"/>
    </row>
    <row r="68" spans="1:15" x14ac:dyDescent="0.25">
      <c r="A68" s="142"/>
      <c r="B68" s="143"/>
      <c r="C68" s="143"/>
      <c r="D68" s="143"/>
      <c r="E68" s="144"/>
      <c r="F68" s="138"/>
      <c r="G68" s="36" t="s">
        <v>21</v>
      </c>
      <c r="H68" s="86"/>
      <c r="I68" s="87"/>
      <c r="J68" s="87"/>
      <c r="K68" s="87"/>
      <c r="L68" s="87"/>
      <c r="M68" s="87"/>
      <c r="N68" s="87"/>
      <c r="O68" s="88"/>
    </row>
    <row r="69" spans="1:15" x14ac:dyDescent="0.25">
      <c r="A69" s="142"/>
      <c r="B69" s="143"/>
      <c r="C69" s="143"/>
      <c r="D69" s="143"/>
      <c r="E69" s="144"/>
      <c r="F69" s="138"/>
      <c r="G69" s="36" t="s">
        <v>22</v>
      </c>
      <c r="H69" s="86"/>
      <c r="I69" s="87"/>
      <c r="J69" s="87"/>
      <c r="K69" s="87"/>
      <c r="L69" s="87"/>
      <c r="M69" s="87"/>
      <c r="N69" s="87"/>
      <c r="O69" s="88"/>
    </row>
    <row r="70" spans="1:15" x14ac:dyDescent="0.25">
      <c r="A70" s="142"/>
      <c r="B70" s="143"/>
      <c r="C70" s="143"/>
      <c r="D70" s="143"/>
      <c r="E70" s="144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5" x14ac:dyDescent="0.25">
      <c r="A71" s="142"/>
      <c r="B71" s="143"/>
      <c r="C71" s="143"/>
      <c r="D71" s="143"/>
      <c r="E71" s="144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15" x14ac:dyDescent="0.25">
      <c r="A72" s="145"/>
      <c r="B72" s="146"/>
      <c r="C72" s="146"/>
      <c r="D72" s="146"/>
      <c r="E72" s="147"/>
      <c r="F72" s="35"/>
      <c r="G72" s="23"/>
      <c r="H72" s="17"/>
      <c r="I72" s="23"/>
      <c r="J72" s="23" t="s">
        <v>23</v>
      </c>
      <c r="K72" s="23"/>
      <c r="L72" s="134"/>
      <c r="M72" s="135"/>
      <c r="N72" s="136"/>
      <c r="O72" s="23"/>
    </row>
    <row r="73" spans="1:15" x14ac:dyDescent="0.25">
      <c r="A73" s="35"/>
      <c r="B73" s="35"/>
      <c r="C73" s="35"/>
      <c r="D73" s="35"/>
      <c r="E73" s="35"/>
      <c r="F73" s="35"/>
      <c r="G73" s="23"/>
      <c r="H73" s="23"/>
      <c r="I73" s="23"/>
      <c r="J73" s="23"/>
      <c r="K73" s="23"/>
      <c r="L73" s="23"/>
      <c r="M73" s="23"/>
      <c r="N73" s="23"/>
      <c r="O73" s="23"/>
    </row>
    <row r="74" spans="1:15" x14ac:dyDescent="0.25">
      <c r="A74" s="20"/>
      <c r="B74" s="20"/>
      <c r="C74" s="20"/>
      <c r="D74" s="20"/>
      <c r="E74" s="20"/>
      <c r="F74" s="20"/>
      <c r="G74" s="23"/>
      <c r="H74" s="23"/>
      <c r="I74" s="23"/>
      <c r="J74" s="23"/>
      <c r="K74" s="23"/>
      <c r="L74" s="23"/>
      <c r="M74" s="23"/>
      <c r="N74" s="23"/>
      <c r="O74" s="23"/>
    </row>
  </sheetData>
  <mergeCells count="80">
    <mergeCell ref="L72:N72"/>
    <mergeCell ref="A62:C62"/>
    <mergeCell ref="F65:F69"/>
    <mergeCell ref="H65:O65"/>
    <mergeCell ref="H66:O66"/>
    <mergeCell ref="H67:O67"/>
    <mergeCell ref="H68:O68"/>
    <mergeCell ref="A65:E72"/>
    <mergeCell ref="A60:N60"/>
    <mergeCell ref="A61:N61"/>
    <mergeCell ref="A63:O63"/>
    <mergeCell ref="N9:N11"/>
    <mergeCell ref="O9:O11"/>
    <mergeCell ref="C10:D11"/>
    <mergeCell ref="E10:E11"/>
    <mergeCell ref="F10:F11"/>
    <mergeCell ref="G10:G11"/>
    <mergeCell ref="M9:M11"/>
    <mergeCell ref="E9:G9"/>
    <mergeCell ref="L9:L11"/>
    <mergeCell ref="C55:D55"/>
    <mergeCell ref="C48:D48"/>
    <mergeCell ref="C49:D49"/>
    <mergeCell ref="H69:O69"/>
    <mergeCell ref="C57:D57"/>
    <mergeCell ref="C56:D56"/>
    <mergeCell ref="A1:L1"/>
    <mergeCell ref="C12:D12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J59:K59"/>
    <mergeCell ref="C54:D54"/>
    <mergeCell ref="C50:D50"/>
    <mergeCell ref="C51:D51"/>
    <mergeCell ref="C53:D53"/>
    <mergeCell ref="C3:K3"/>
    <mergeCell ref="C15:D15"/>
    <mergeCell ref="C16:D16"/>
    <mergeCell ref="C17:D17"/>
    <mergeCell ref="C18:D18"/>
    <mergeCell ref="C52:D52"/>
    <mergeCell ref="C46:D46"/>
    <mergeCell ref="C47:D47"/>
    <mergeCell ref="C26:D26"/>
    <mergeCell ref="C27:D27"/>
    <mergeCell ref="C28:D28"/>
    <mergeCell ref="C29:D29"/>
    <mergeCell ref="C30:D30"/>
    <mergeCell ref="C33:D33"/>
    <mergeCell ref="C34:D34"/>
    <mergeCell ref="C31:D31"/>
    <mergeCell ref="C32:D32"/>
    <mergeCell ref="C35:D35"/>
    <mergeCell ref="C36:D36"/>
    <mergeCell ref="C40:D40"/>
    <mergeCell ref="C41:D41"/>
    <mergeCell ref="C13:D13"/>
    <mergeCell ref="C42:D42"/>
    <mergeCell ref="C43:D43"/>
    <mergeCell ref="C44:D44"/>
    <mergeCell ref="C45:D45"/>
    <mergeCell ref="C38:D38"/>
    <mergeCell ref="C39:D39"/>
    <mergeCell ref="C37:D37"/>
    <mergeCell ref="C19:D19"/>
    <mergeCell ref="C20:D20"/>
    <mergeCell ref="C21:D21"/>
    <mergeCell ref="C25:D25"/>
    <mergeCell ref="C22:D22"/>
    <mergeCell ref="C23:D23"/>
    <mergeCell ref="C24:D24"/>
    <mergeCell ref="C14:D14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&amp;RStrana &amp;P z &amp;N</oddFooter>
  </headerFooter>
  <rowBreaks count="1" manualBreakCount="1">
    <brk id="45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2" t="s">
        <v>51</v>
      </c>
      <c r="M2" s="152"/>
    </row>
    <row r="3" spans="1:14" x14ac:dyDescent="0.25">
      <c r="A3" s="5" t="s">
        <v>25</v>
      </c>
      <c r="B3" s="149" t="s">
        <v>26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x14ac:dyDescent="0.25">
      <c r="A4" s="5" t="s">
        <v>27</v>
      </c>
      <c r="B4" s="149" t="s">
        <v>28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x14ac:dyDescent="0.25">
      <c r="A5" s="5" t="s">
        <v>8</v>
      </c>
      <c r="B5" s="149" t="s">
        <v>29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 x14ac:dyDescent="0.25">
      <c r="A6" s="5" t="s">
        <v>2</v>
      </c>
      <c r="B6" s="149" t="s">
        <v>30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x14ac:dyDescent="0.25">
      <c r="A7" s="6" t="s">
        <v>31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</row>
    <row r="8" spans="1:14" x14ac:dyDescent="0.25">
      <c r="A8" s="5" t="s">
        <v>12</v>
      </c>
      <c r="B8" s="149" t="s">
        <v>32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4" x14ac:dyDescent="0.25">
      <c r="A9" s="7" t="s">
        <v>33</v>
      </c>
      <c r="B9" s="149" t="s">
        <v>34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1:14" x14ac:dyDescent="0.25">
      <c r="A10" s="7" t="s">
        <v>35</v>
      </c>
      <c r="B10" s="149" t="s">
        <v>36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1:14" x14ac:dyDescent="0.25">
      <c r="A11" s="8" t="s">
        <v>37</v>
      </c>
      <c r="B11" s="149" t="s">
        <v>38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</row>
    <row r="12" spans="1:14" x14ac:dyDescent="0.25">
      <c r="A12" s="9" t="s">
        <v>39</v>
      </c>
      <c r="B12" s="149" t="s">
        <v>40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</row>
    <row r="13" spans="1:14" ht="24" customHeight="1" x14ac:dyDescent="0.25">
      <c r="A13" s="8" t="s">
        <v>41</v>
      </c>
      <c r="B13" s="149" t="s">
        <v>42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</row>
    <row r="14" spans="1:14" ht="16.5" customHeight="1" x14ac:dyDescent="0.25">
      <c r="A14" s="8" t="s">
        <v>5</v>
      </c>
      <c r="B14" s="149" t="s">
        <v>52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</row>
    <row r="15" spans="1:14" x14ac:dyDescent="0.25">
      <c r="A15" s="8" t="s">
        <v>43</v>
      </c>
      <c r="B15" s="149" t="s">
        <v>44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</row>
    <row r="16" spans="1:14" ht="38.25" x14ac:dyDescent="0.25">
      <c r="A16" s="10" t="s">
        <v>45</v>
      </c>
      <c r="B16" s="149" t="s">
        <v>46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</row>
    <row r="17" spans="1:14" ht="28.5" customHeight="1" x14ac:dyDescent="0.25">
      <c r="A17" s="10" t="s">
        <v>47</v>
      </c>
      <c r="B17" s="149" t="s">
        <v>48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</row>
    <row r="18" spans="1:14" ht="27" customHeight="1" x14ac:dyDescent="0.25">
      <c r="A18" s="11" t="s">
        <v>49</v>
      </c>
      <c r="B18" s="149" t="s">
        <v>50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</row>
    <row r="19" spans="1:14" ht="75" customHeight="1" x14ac:dyDescent="0.25">
      <c r="A19" s="37" t="s">
        <v>62</v>
      </c>
      <c r="B19" s="148" t="s">
        <v>63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peter.fedor</cp:lastModifiedBy>
  <cp:lastPrinted>2020-12-16T07:24:06Z</cp:lastPrinted>
  <dcterms:created xsi:type="dcterms:W3CDTF">2012-08-13T12:29:09Z</dcterms:created>
  <dcterms:modified xsi:type="dcterms:W3CDTF">2022-04-14T07:33:18Z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