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2022 VEREJNÉ OBSTARÁVANIE\OZ TATRY\DNS  ťažba\Čiastkové zákazky DNS TATRY 2022\Tatry 12 - Osada\"/>
    </mc:Choice>
  </mc:AlternateContent>
  <bookViews>
    <workbookView xWindow="360" yWindow="15" windowWidth="11340" windowHeight="6795"/>
  </bookViews>
  <sheets>
    <sheet name="Rozsah zákazky a cenová ponuka" sheetId="3" r:id="rId1"/>
    <sheet name="Vysvetlívky" sheetId="2" r:id="rId2"/>
  </sheets>
  <definedNames>
    <definedName name="Balicek">#REF!</definedName>
    <definedName name="CenaCelkom">#REF!</definedName>
    <definedName name="CenaZaJPRL">#REF!</definedName>
    <definedName name="CenaZaM3">#REF!</definedName>
    <definedName name="CisloVC">#REF!</definedName>
    <definedName name="DodavatelDIC">#REF!</definedName>
    <definedName name="DodavatelICO">#REF!</definedName>
    <definedName name="DodavatelICpreDPH">#REF!</definedName>
    <definedName name="DodavatelNazov">#REF!</definedName>
    <definedName name="DodavatelSidlo">#REF!</definedName>
    <definedName name="DPH">#REF!</definedName>
    <definedName name="DruhTazby">#REF!</definedName>
    <definedName name="HmotnatostIhlicnate">#REF!</definedName>
    <definedName name="HmotnatostListnate">#REF!</definedName>
    <definedName name="JPRL">#REF!</definedName>
    <definedName name="LO">#REF!</definedName>
    <definedName name="Objednavatel">#REF!</definedName>
    <definedName name="ObjemIhlicnate">#REF!</definedName>
    <definedName name="ObjemListnate">#REF!</definedName>
    <definedName name="ObjemSpolu">#REF!</definedName>
    <definedName name="_xlnm.Print_Area" localSheetId="0">'Rozsah zákazky a cenová ponuka'!$A$1:$P$33</definedName>
    <definedName name="Opis">#REF!</definedName>
    <definedName name="PlatcaDPH">#REF!</definedName>
    <definedName name="PredmetZakazky">#REF!</definedName>
    <definedName name="PriblizovaciaVzdalenost">#REF!</definedName>
    <definedName name="Sklon">#REF!</definedName>
    <definedName name="SumCenaCelkom">#REF!</definedName>
    <definedName name="SumCenaSDPH">#REF!</definedName>
    <definedName name="SumCenaZaJPRL">#REF!</definedName>
    <definedName name="TJ">#REF!</definedName>
  </definedNames>
  <calcPr calcId="162913"/>
</workbook>
</file>

<file path=xl/calcChain.xml><?xml version="1.0" encoding="utf-8"?>
<calcChain xmlns="http://schemas.openxmlformats.org/spreadsheetml/2006/main">
  <c r="G19" i="3" l="1"/>
  <c r="P19" i="3" s="1"/>
  <c r="G18" i="3"/>
  <c r="P18" i="3" s="1"/>
  <c r="G17" i="3"/>
  <c r="P17" i="3" s="1"/>
  <c r="G16" i="3"/>
  <c r="P16" i="3" s="1"/>
  <c r="G15" i="3"/>
  <c r="P15" i="3" s="1"/>
  <c r="G14" i="3"/>
  <c r="P14" i="3" s="1"/>
  <c r="G13" i="3"/>
  <c r="P13" i="3" s="1"/>
  <c r="G12" i="3"/>
  <c r="G20" i="3" s="1"/>
  <c r="M20" i="3"/>
  <c r="P12" i="3" l="1"/>
  <c r="P20" i="3" l="1"/>
  <c r="P22" i="3" s="1"/>
  <c r="P21" i="3" s="1"/>
</calcChain>
</file>

<file path=xl/sharedStrings.xml><?xml version="1.0" encoding="utf-8"?>
<sst xmlns="http://schemas.openxmlformats.org/spreadsheetml/2006/main" count="131" uniqueCount="101">
  <si>
    <t>Názov predmetu zákazky</t>
  </si>
  <si>
    <t>Objednávateľ</t>
  </si>
  <si>
    <t>LESY Slovenskej republiky, štátny podnik Organizačná zložka OZ Tatry</t>
  </si>
  <si>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</si>
  <si>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</si>
  <si>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</si>
  <si>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</si>
  <si>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</si>
  <si>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</si>
  <si>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</si>
  <si>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</si>
  <si>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</si>
  <si>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tj.</t>
  </si>
  <si>
    <t>Cena bez DPH (ponuka dodávateľa) v €/m3 na dve desatinné miesta</t>
  </si>
  <si>
    <t>Celkom cena bez DPH (ponuka dodávateľa)
v €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</si>
  <si>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</si>
  <si>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</si>
  <si>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</si>
  <si>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</si>
  <si>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>DPH 20%</t>
  </si>
  <si>
    <t>Spolu s  DPH</t>
  </si>
  <si>
    <t>Záväzný termín vykonania:</t>
  </si>
  <si>
    <t xml:space="preserve"> Určenie začiatku a ukončenia prác bude určené v Objednávke a Zákazkovom liste.</t>
  </si>
  <si>
    <t>Som plátcom DPH (A/N):</t>
  </si>
  <si>
    <t>* Požiadavky</t>
  </si>
  <si>
    <t>Dodávateľ:</t>
  </si>
  <si>
    <t>Názov:</t>
  </si>
  <si>
    <t>Sídlo:</t>
  </si>
  <si>
    <t>IČO:</t>
  </si>
  <si>
    <t>DIČ:</t>
  </si>
  <si>
    <t>IČ pre DPH:</t>
  </si>
  <si>
    <t>Podpis  dodávateľa</t>
  </si>
  <si>
    <t>VU-50</t>
  </si>
  <si>
    <t>m3</t>
  </si>
  <si>
    <t>1,2,4a,4d,6,7</t>
  </si>
  <si>
    <t>VU+50</t>
  </si>
  <si>
    <t>60</t>
  </si>
  <si>
    <t>1,2,4a,4b,6,7</t>
  </si>
  <si>
    <t>65</t>
  </si>
  <si>
    <t>OÚ</t>
  </si>
  <si>
    <t>50</t>
  </si>
  <si>
    <t>Vysvetlivky:</t>
  </si>
  <si>
    <t>príloha č.2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</si>
  <si>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</si>
  <si>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</si>
  <si>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</si>
  <si>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</si>
  <si>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</si>
  <si>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JPRL</t>
  </si>
  <si>
    <t>alfanumerické označenie porastu, v ktorom sa bude ťažba realizovať</t>
  </si>
  <si>
    <t>Druh ťažby:</t>
  </si>
  <si>
    <t>OÚ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</si>
  <si>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</si>
  <si>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</si>
  <si>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</si>
  <si>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</si>
  <si>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</si>
  <si>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</si>
  <si>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</si>
  <si>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</si>
  <si>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</si>
  <si>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</si>
  <si>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</si>
  <si>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 xml:space="preserve">priemerný sklon svahu v %, na ktorom sa bude ťažbový proces realizovať 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</si>
  <si>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</si>
  <si>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</si>
  <si>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</si>
  <si>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</si>
  <si>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</si>
  <si>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priblížiť na OM jednou pracovnou operáciou alebo technológiou</t>
  </si>
  <si>
    <t>OM</t>
  </si>
  <si>
    <t>odvozné miesto - miesto, na ktoré sa sústreďuje drevná hmota z VM alebo priamo od pňa za účelom jeho ďalšieho spracovania</t>
  </si>
  <si>
    <t>termín dokončenia do</t>
  </si>
  <si>
    <t>Rozsah zákazky a cenová ponuka dodávateľa</t>
  </si>
  <si>
    <t>Celková cena za realizáciu predmetu zákazky v EUR bez DPH</t>
  </si>
  <si>
    <t xml:space="preserve">Cena stanovená objednávateľom Spolu bez DPH   </t>
  </si>
  <si>
    <t>príloha č. 1 Výzvy na predloženie ponuky</t>
  </si>
  <si>
    <t>príloha č. 5 Zmluvy o dielo</t>
  </si>
  <si>
    <t>Lesnícke služby v ťažbovom procese na OZ Tatry, LS Liptovská Osada - výzva č. 12/2022</t>
  </si>
  <si>
    <t>Zmluva č. DNS/12/22/12/04</t>
  </si>
  <si>
    <t>Suchá</t>
  </si>
  <si>
    <t>SL217-.126B0-3</t>
  </si>
  <si>
    <t>74 | 50 | -</t>
  </si>
  <si>
    <t>SL217-.128A1-3</t>
  </si>
  <si>
    <t>150 | 1168 | -</t>
  </si>
  <si>
    <t>SL217-.128B0-3</t>
  </si>
  <si>
    <t>177 | 200 | -</t>
  </si>
  <si>
    <t>SL217-.135A0-7</t>
  </si>
  <si>
    <t>170 | 240 | -</t>
  </si>
  <si>
    <t>SL217-.149.0-3</t>
  </si>
  <si>
    <t>55</t>
  </si>
  <si>
    <t>217 | 50 | -</t>
  </si>
  <si>
    <t>SL217-.197.1-5</t>
  </si>
  <si>
    <t>1,2,4a,6,7</t>
  </si>
  <si>
    <t>- | - | 180</t>
  </si>
  <si>
    <t>SL217-.219.1-6</t>
  </si>
  <si>
    <t>1,2,4a,4d,7</t>
  </si>
  <si>
    <t>45</t>
  </si>
  <si>
    <t>60 | 300 | -</t>
  </si>
  <si>
    <t>SL217-.220.0-3</t>
  </si>
  <si>
    <t>125 | 50 |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</si>
</sst>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indexed="8"/>
      <name val="Calibri"/>
      <charset val="1"/>
    </font>
    <font>
      <sz val="10"/>
      <color indexed="10"/>
      <name val="Arial"/>
      <charset val="1"/>
    </font>
    <font>
      <b/>
      <sz val="14"/>
      <color indexed="8"/>
      <name val="Arial"/>
      <charset val="1"/>
    </font>
    <font>
      <sz val="8"/>
      <color indexed="8"/>
      <name val="Arial"/>
      <charset val="1"/>
    </font>
    <font>
      <sz val="10"/>
      <color indexed="8"/>
      <name val="Arial"/>
      <charset val="1"/>
    </font>
    <font>
      <sz val="12"/>
      <color indexed="8"/>
      <name val="Calibri"/>
      <charset val="1"/>
    </font>
    <font>
      <b/>
      <sz val="10"/>
      <color indexed="8"/>
      <name val="Arial"/>
      <charset val="1"/>
    </font>
    <font>
      <b/>
      <sz val="9"/>
      <color indexed="8"/>
      <name val="Arial"/>
      <charset val="1"/>
    </font>
    <font>
      <b/>
      <sz val="8"/>
      <color indexed="8"/>
      <name val="Arial"/>
      <charset val="1"/>
    </font>
    <font>
      <sz val="9"/>
      <color indexed="8"/>
      <name val="Arial"/>
      <charset val="1"/>
    </font>
    <font>
      <b/>
      <sz val="12"/>
      <color indexed="64"/>
      <name val="Calibri"/>
      <charset val="1"/>
    </font>
    <font>
      <b/>
      <sz val="14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2"/>
      <color indexed="64"/>
      <name val="Calibri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31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26"/>
      </patternFill>
    </fill>
  </fills>
  <borders count="2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</borders>
  <cellStyleXfs count="1">
    <xf numFmtId="0" fontId="0" fillId="0" borderId="0" applyNumberFormat="0"/>
  </cellStyleXfs>
  <cellXfs count="93">
    <xf numFmtId="0" fontId="0" fillId="0" borderId="0" xfId="0" applyNumberFormat="1"/>
    <xf numFmtId="0" fontId="2" fillId="0" borderId="0" xfId="0" applyNumberFormat="1" applyFont="1" applyAlignment="1">
      <alignment horizontal="center"/>
    </xf>
    <xf numFmtId="0" fontId="2" fillId="0" borderId="0" xfId="0" applyNumberFormat="1" applyFont="1"/>
    <xf numFmtId="0" fontId="3" fillId="0" borderId="0" xfId="0" applyNumberFormat="1" applyFont="1" applyAlignment="1">
      <alignment horizontal="right"/>
    </xf>
    <xf numFmtId="0" fontId="5" fillId="0" borderId="0" xfId="0" applyNumberFormat="1" applyFont="1" applyAlignment="1">
      <alignment horizontal="left"/>
    </xf>
    <xf numFmtId="0" fontId="0" fillId="0" borderId="0" xfId="0" applyNumberFormat="1" applyAlignment="1">
      <alignment horizontal="left"/>
    </xf>
    <xf numFmtId="0" fontId="3" fillId="0" borderId="0" xfId="0" applyNumberFormat="1" applyFont="1" applyAlignment="1">
      <alignment vertical="center"/>
    </xf>
    <xf numFmtId="0" fontId="7" fillId="0" borderId="3" xfId="0" applyNumberFormat="1" applyFont="1" applyBorder="1" applyAlignment="1">
      <alignment horizontal="center" vertical="center"/>
    </xf>
    <xf numFmtId="0" fontId="7" fillId="0" borderId="4" xfId="0" applyNumberFormat="1" applyFont="1" applyBorder="1" applyAlignment="1">
      <alignment horizontal="center" vertical="center" wrapText="1"/>
    </xf>
    <xf numFmtId="0" fontId="0" fillId="0" borderId="10" xfId="0" applyNumberFormat="1" applyBorder="1"/>
    <xf numFmtId="0" fontId="7" fillId="0" borderId="11" xfId="0" applyNumberFormat="1" applyFont="1" applyBorder="1" applyAlignment="1">
      <alignment vertical="center"/>
    </xf>
    <xf numFmtId="4" fontId="7" fillId="0" borderId="12" xfId="0" applyNumberFormat="1" applyFont="1" applyBorder="1" applyAlignment="1">
      <alignment horizontal="right" vertical="center" indent="1"/>
    </xf>
    <xf numFmtId="0" fontId="6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vertical="center"/>
    </xf>
    <xf numFmtId="0" fontId="4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horizontal="left" vertical="center"/>
    </xf>
    <xf numFmtId="0" fontId="6" fillId="2" borderId="1" xfId="0" applyNumberFormat="1" applyFont="1" applyFill="1" applyBorder="1"/>
    <xf numFmtId="0" fontId="6" fillId="0" borderId="0" xfId="0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4" fillId="0" borderId="1" xfId="0" applyNumberFormat="1" applyFont="1" applyBorder="1" applyAlignment="1">
      <alignment vertical="center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3" xfId="0" applyNumberFormat="1" applyFont="1" applyBorder="1" applyAlignment="1">
      <alignment vertical="center"/>
    </xf>
    <xf numFmtId="0" fontId="4" fillId="0" borderId="1" xfId="0" applyNumberFormat="1" applyFont="1" applyBorder="1" applyAlignment="1">
      <alignment horizontal="left" vertical="center"/>
    </xf>
    <xf numFmtId="0" fontId="4" fillId="0" borderId="14" xfId="0" applyNumberFormat="1" applyFont="1" applyBorder="1" applyAlignment="1">
      <alignment vertical="center"/>
    </xf>
    <xf numFmtId="0" fontId="7" fillId="0" borderId="15" xfId="0" applyNumberFormat="1" applyFont="1" applyBorder="1" applyAlignment="1">
      <alignment horizontal="center" vertical="center"/>
    </xf>
    <xf numFmtId="2" fontId="7" fillId="0" borderId="11" xfId="0" applyNumberFormat="1" applyFont="1" applyBorder="1" applyAlignment="1">
      <alignment vertical="center"/>
    </xf>
    <xf numFmtId="0" fontId="15" fillId="6" borderId="22" xfId="0" applyFont="1" applyFill="1" applyBorder="1" applyAlignment="1" applyProtection="1">
      <alignment vertical="center" wrapText="1"/>
    </xf>
    <xf numFmtId="4" fontId="7" fillId="6" borderId="12" xfId="0" applyNumberFormat="1" applyFont="1" applyFill="1" applyBorder="1" applyAlignment="1">
      <alignment horizontal="right" vertical="center" indent="1"/>
    </xf>
    <xf numFmtId="0" fontId="6" fillId="2" borderId="13" xfId="0" applyNumberFormat="1" applyFont="1" applyFill="1" applyBorder="1" applyAlignment="1"/>
    <xf numFmtId="4" fontId="9" fillId="0" borderId="17" xfId="0" applyNumberFormat="1" applyFont="1" applyBorder="1" applyAlignment="1">
      <alignment horizontal="center" vertical="center"/>
    </xf>
    <xf numFmtId="4" fontId="7" fillId="0" borderId="27" xfId="0" applyNumberFormat="1" applyFont="1" applyBorder="1" applyAlignment="1">
      <alignment horizontal="right" vertical="center" indent="1"/>
    </xf>
    <xf numFmtId="0" fontId="18" fillId="5" borderId="0" xfId="0" applyFont="1" applyFill="1" applyAlignment="1" applyProtection="1"/>
    <xf numFmtId="0" fontId="6" fillId="0" borderId="0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left" vertical="center"/>
    </xf>
    <xf numFmtId="0" fontId="21" fillId="0" borderId="5" xfId="0" applyNumberFormat="1" applyFont="1" applyBorder="1" applyAlignment="1">
      <alignment horizontal="center" vertical="center"/>
    </xf>
    <xf numFmtId="0" fontId="21" fillId="0" borderId="6" xfId="0" applyNumberFormat="1" applyFont="1" applyBorder="1" applyAlignment="1">
      <alignment horizontal="center" vertical="center" wrapText="1"/>
    </xf>
    <xf numFmtId="0" fontId="13" fillId="0" borderId="7" xfId="0" applyNumberFormat="1" applyFont="1" applyBorder="1" applyAlignment="1">
      <alignment horizontal="center" vertical="center"/>
    </xf>
    <xf numFmtId="14" fontId="13" fillId="0" borderId="7" xfId="0" applyNumberFormat="1" applyFont="1" applyBorder="1" applyAlignment="1">
      <alignment horizontal="center" vertical="center"/>
    </xf>
    <xf numFmtId="2" fontId="21" fillId="0" borderId="6" xfId="0" applyNumberFormat="1" applyFont="1" applyBorder="1" applyAlignment="1">
      <alignment horizontal="right" vertical="center"/>
    </xf>
    <xf numFmtId="0" fontId="21" fillId="0" borderId="6" xfId="0" applyNumberFormat="1" applyFont="1" applyBorder="1" applyAlignment="1">
      <alignment horizontal="center" vertical="center"/>
    </xf>
    <xf numFmtId="0" fontId="21" fillId="0" borderId="6" xfId="0" applyNumberFormat="1" applyFont="1" applyBorder="1" applyAlignment="1">
      <alignment horizontal="right" vertical="center" wrapText="1"/>
    </xf>
    <xf numFmtId="2" fontId="21" fillId="0" borderId="6" xfId="0" applyNumberFormat="1" applyFont="1" applyBorder="1" applyAlignment="1">
      <alignment horizontal="right" vertical="center" wrapText="1"/>
    </xf>
    <xf numFmtId="0" fontId="22" fillId="0" borderId="7" xfId="0" applyNumberFormat="1" applyFont="1" applyBorder="1" applyAlignment="1">
      <alignment horizontal="center" vertical="center"/>
    </xf>
    <xf numFmtId="4" fontId="16" fillId="0" borderId="8" xfId="0" applyNumberFormat="1" applyFont="1" applyBorder="1" applyAlignment="1">
      <alignment horizontal="right" vertical="center" indent="1"/>
    </xf>
    <xf numFmtId="4" fontId="21" fillId="0" borderId="8" xfId="0" applyNumberFormat="1" applyFont="1" applyBorder="1" applyAlignment="1">
      <alignment horizontal="center" vertical="center"/>
    </xf>
    <xf numFmtId="4" fontId="15" fillId="7" borderId="9" xfId="0" applyNumberFormat="1" applyFont="1" applyFill="1" applyBorder="1" applyAlignment="1" applyProtection="1">
      <alignment horizontal="right" vertical="center" indent="1"/>
      <protection locked="0"/>
    </xf>
    <xf numFmtId="0" fontId="23" fillId="7" borderId="1" xfId="0" applyNumberFormat="1" applyFont="1" applyFill="1" applyBorder="1" applyAlignment="1" applyProtection="1">
      <alignment horizontal="center" vertical="center"/>
      <protection locked="0"/>
    </xf>
    <xf numFmtId="0" fontId="17" fillId="8" borderId="23" xfId="0" applyNumberFormat="1" applyFont="1" applyFill="1" applyBorder="1" applyAlignment="1">
      <alignment horizontal="left" vertical="center"/>
    </xf>
    <xf numFmtId="0" fontId="10" fillId="8" borderId="24" xfId="0" applyNumberFormat="1" applyFont="1" applyFill="1" applyBorder="1" applyAlignment="1">
      <alignment horizontal="left" vertical="center"/>
    </xf>
    <xf numFmtId="0" fontId="10" fillId="8" borderId="25" xfId="0" applyNumberFormat="1" applyFont="1" applyFill="1" applyBorder="1" applyAlignment="1">
      <alignment horizontal="left" vertical="center"/>
    </xf>
    <xf numFmtId="0" fontId="13" fillId="0" borderId="14" xfId="0" applyNumberFormat="1" applyFont="1" applyBorder="1" applyAlignment="1">
      <alignment horizontal="left"/>
    </xf>
    <xf numFmtId="0" fontId="13" fillId="0" borderId="0" xfId="0" applyNumberFormat="1" applyFont="1" applyBorder="1" applyAlignment="1">
      <alignment horizontal="left"/>
    </xf>
    <xf numFmtId="0" fontId="6" fillId="8" borderId="23" xfId="0" applyNumberFormat="1" applyFont="1" applyFill="1" applyBorder="1" applyAlignment="1">
      <alignment horizontal="left" vertical="center"/>
    </xf>
    <xf numFmtId="0" fontId="6" fillId="8" borderId="24" xfId="0" applyNumberFormat="1" applyFont="1" applyFill="1" applyBorder="1" applyAlignment="1">
      <alignment horizontal="left" vertical="center"/>
    </xf>
    <xf numFmtId="0" fontId="6" fillId="8" borderId="25" xfId="0" applyNumberFormat="1" applyFont="1" applyFill="1" applyBorder="1" applyAlignment="1">
      <alignment horizontal="left" vertical="center"/>
    </xf>
    <xf numFmtId="0" fontId="14" fillId="0" borderId="20" xfId="0" applyFont="1" applyFill="1" applyBorder="1" applyAlignment="1" applyProtection="1">
      <alignment horizontal="center"/>
    </xf>
    <xf numFmtId="0" fontId="14" fillId="0" borderId="21" xfId="0" applyFont="1" applyFill="1" applyBorder="1" applyAlignment="1" applyProtection="1">
      <alignment horizontal="center"/>
    </xf>
    <xf numFmtId="0" fontId="6" fillId="9" borderId="23" xfId="0" applyNumberFormat="1" applyFont="1" applyFill="1" applyBorder="1" applyAlignment="1">
      <alignment horizontal="center"/>
    </xf>
    <xf numFmtId="0" fontId="6" fillId="9" borderId="24" xfId="0" applyNumberFormat="1" applyFont="1" applyFill="1" applyBorder="1" applyAlignment="1">
      <alignment horizontal="center"/>
    </xf>
    <xf numFmtId="0" fontId="6" fillId="9" borderId="25" xfId="0" applyNumberFormat="1" applyFont="1" applyFill="1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28" xfId="0" applyNumberFormat="1" applyBorder="1" applyAlignment="1">
      <alignment horizontal="center"/>
    </xf>
    <xf numFmtId="0" fontId="1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6" fillId="0" borderId="0" xfId="0" applyNumberFormat="1" applyFont="1" applyBorder="1" applyAlignment="1">
      <alignment horizontal="center"/>
    </xf>
    <xf numFmtId="0" fontId="0" fillId="0" borderId="0" xfId="0" applyNumberFormat="1" applyAlignment="1">
      <alignment horizontal="left"/>
    </xf>
    <xf numFmtId="0" fontId="6" fillId="0" borderId="12" xfId="0" applyNumberFormat="1" applyFont="1" applyBorder="1" applyAlignment="1">
      <alignment horizontal="center" vertical="center"/>
    </xf>
    <xf numFmtId="0" fontId="7" fillId="0" borderId="12" xfId="0" applyNumberFormat="1" applyFont="1" applyBorder="1" applyAlignment="1">
      <alignment horizontal="center" vertical="center"/>
    </xf>
    <xf numFmtId="0" fontId="7" fillId="0" borderId="12" xfId="0" applyNumberFormat="1" applyFont="1" applyBorder="1" applyAlignment="1">
      <alignment horizontal="center" vertical="center" wrapText="1"/>
    </xf>
    <xf numFmtId="0" fontId="7" fillId="0" borderId="11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0" fontId="7" fillId="0" borderId="16" xfId="0" applyNumberFormat="1" applyFont="1" applyBorder="1" applyAlignment="1">
      <alignment horizontal="center" vertical="center" wrapText="1"/>
    </xf>
    <xf numFmtId="0" fontId="16" fillId="0" borderId="22" xfId="0" applyNumberFormat="1" applyFont="1" applyBorder="1" applyAlignment="1">
      <alignment horizontal="right" vertical="center" wrapText="1"/>
    </xf>
    <xf numFmtId="0" fontId="7" fillId="0" borderId="26" xfId="0" applyNumberFormat="1" applyFont="1" applyBorder="1" applyAlignment="1">
      <alignment horizontal="right" vertical="center" wrapText="1"/>
    </xf>
    <xf numFmtId="0" fontId="7" fillId="0" borderId="12" xfId="0" applyNumberFormat="1" applyFont="1" applyBorder="1" applyAlignment="1">
      <alignment horizontal="right" vertical="center" indent="2"/>
    </xf>
    <xf numFmtId="0" fontId="7" fillId="0" borderId="16" xfId="0" applyNumberFormat="1" applyFont="1" applyBorder="1" applyAlignment="1">
      <alignment horizontal="right" vertical="center" indent="2"/>
    </xf>
    <xf numFmtId="0" fontId="6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0" fontId="7" fillId="0" borderId="10" xfId="0" applyNumberFormat="1" applyFont="1" applyBorder="1" applyAlignment="1">
      <alignment horizontal="center" vertical="center" wrapText="1"/>
    </xf>
    <xf numFmtId="0" fontId="16" fillId="0" borderId="12" xfId="0" applyNumberFormat="1" applyFont="1" applyBorder="1" applyAlignment="1">
      <alignment horizontal="center" vertical="center" wrapText="1"/>
    </xf>
    <xf numFmtId="0" fontId="8" fillId="3" borderId="12" xfId="0" applyNumberFormat="1" applyFont="1" applyFill="1" applyBorder="1" applyAlignment="1">
      <alignment horizontal="center" vertical="center" wrapText="1"/>
    </xf>
    <xf numFmtId="0" fontId="7" fillId="0" borderId="17" xfId="0" applyNumberFormat="1" applyFont="1" applyFill="1" applyBorder="1" applyAlignment="1">
      <alignment horizontal="center" vertical="center" wrapText="1"/>
    </xf>
    <xf numFmtId="0" fontId="12" fillId="0" borderId="18" xfId="0" applyNumberFormat="1" applyFont="1" applyBorder="1" applyAlignment="1">
      <alignment horizontal="center"/>
    </xf>
    <xf numFmtId="0" fontId="0" fillId="0" borderId="18" xfId="0" applyNumberFormat="1" applyBorder="1" applyAlignment="1">
      <alignment horizontal="center"/>
    </xf>
    <xf numFmtId="0" fontId="6" fillId="2" borderId="1" xfId="0" applyNumberFormat="1" applyFont="1" applyFill="1" applyBorder="1" applyAlignment="1">
      <alignment horizontal="center" vertical="center" textRotation="90"/>
    </xf>
    <xf numFmtId="0" fontId="6" fillId="7" borderId="1" xfId="0" applyNumberFormat="1" applyFont="1" applyFill="1" applyBorder="1" applyAlignment="1" applyProtection="1">
      <alignment horizontal="left"/>
      <protection locked="0"/>
    </xf>
    <xf numFmtId="0" fontId="0" fillId="0" borderId="16" xfId="0" applyNumberFormat="1" applyBorder="1" applyAlignment="1">
      <alignment horizontal="center"/>
    </xf>
    <xf numFmtId="0" fontId="6" fillId="7" borderId="2" xfId="0" applyNumberFormat="1" applyFont="1" applyFill="1" applyBorder="1" applyAlignment="1" applyProtection="1">
      <alignment horizontal="left"/>
      <protection locked="0"/>
    </xf>
    <xf numFmtId="0" fontId="0" fillId="4" borderId="12" xfId="0" applyNumberFormat="1" applyFill="1" applyBorder="1" applyAlignment="1">
      <alignment horizontal="center"/>
    </xf>
    <xf numFmtId="0" fontId="4" fillId="0" borderId="1" xfId="0" applyNumberFormat="1" applyFont="1" applyBorder="1" applyAlignment="1">
      <alignment horizontal="left" vertical="center" wrapText="1"/>
    </xf>
    <xf numFmtId="0" fontId="0" fillId="0" borderId="9" xfId="0" applyNumberFormat="1" applyBorder="1" applyAlignment="1">
      <alignment horizontal="center"/>
    </xf>
    <xf numFmtId="0" fontId="4" fillId="0" borderId="19" xfId="0" applyNumberFormat="1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="80" zoomScaleNormal="100" zoomScaleSheetLayoutView="80" workbookViewId="0">
      <selection activeCell="H27" sqref="H27:P27"/>
    </sheetView>
  </sheetViews>
  <sheetFormatPr defaultRowHeight="15" x14ac:dyDescent="0.25"/>
  <cols>
    <col min="2" max="2" width="17.42578125" customWidth="1"/>
    <col min="3" max="3" width="30.28515625" customWidth="1"/>
    <col min="4" max="4" width="17.5703125" customWidth="1"/>
    <col min="7" max="7" width="11.140625" customWidth="1"/>
    <col min="12" max="12" width="11.5703125" customWidth="1"/>
    <col min="13" max="13" width="15" customWidth="1"/>
    <col min="15" max="15" width="13.140625" customWidth="1"/>
  </cols>
  <sheetData>
    <row r="1" spans="1:16" ht="18" x14ac:dyDescent="0.25">
      <c r="A1" s="63" t="s">
        <v>73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31" t="s">
        <v>76</v>
      </c>
      <c r="P1" s="3"/>
    </row>
    <row r="2" spans="1:16" ht="18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31" t="s">
        <v>77</v>
      </c>
      <c r="P2" s="3"/>
    </row>
    <row r="3" spans="1:16" ht="18" x14ac:dyDescent="0.25">
      <c r="A3" s="4" t="s">
        <v>0</v>
      </c>
      <c r="B3" s="1"/>
      <c r="C3" s="48" t="s">
        <v>78</v>
      </c>
      <c r="D3" s="49"/>
      <c r="E3" s="49"/>
      <c r="F3" s="49"/>
      <c r="G3" s="49"/>
      <c r="H3" s="49"/>
      <c r="I3" s="49"/>
      <c r="J3" s="49"/>
      <c r="K3" s="50"/>
      <c r="L3" s="1"/>
      <c r="M3" s="1"/>
      <c r="N3" s="1"/>
      <c r="O3" s="2"/>
      <c r="P3" s="3"/>
    </row>
    <row r="4" spans="1:16" ht="1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2"/>
      <c r="P4" s="3"/>
    </row>
    <row r="5" spans="1:16" x14ac:dyDescent="0.25">
      <c r="E5" s="65"/>
      <c r="F5" s="65"/>
      <c r="G5" s="5"/>
    </row>
    <row r="6" spans="1:16" x14ac:dyDescent="0.25">
      <c r="A6" s="51" t="s">
        <v>1</v>
      </c>
      <c r="B6" s="52"/>
      <c r="C6" s="53" t="s">
        <v>2</v>
      </c>
      <c r="D6" s="54"/>
      <c r="E6" s="54"/>
      <c r="F6" s="54"/>
      <c r="G6" s="54"/>
      <c r="H6" s="54"/>
      <c r="I6" s="54"/>
      <c r="J6" s="54"/>
      <c r="K6" s="55"/>
    </row>
    <row r="7" spans="1:16" ht="15.75" thickBot="1" x14ac:dyDescent="0.3">
      <c r="A7" s="5"/>
      <c r="B7" s="66"/>
      <c r="C7" s="66"/>
      <c r="D7" s="66"/>
      <c r="E7" s="66"/>
      <c r="F7" s="66"/>
      <c r="G7" s="5"/>
    </row>
    <row r="8" spans="1:16" ht="15.75" thickBot="1" x14ac:dyDescent="0.3">
      <c r="A8" s="56" t="s">
        <v>79</v>
      </c>
      <c r="B8" s="57"/>
      <c r="C8" s="6"/>
      <c r="D8" s="6"/>
      <c r="G8" s="5"/>
    </row>
    <row r="9" spans="1:16" ht="15.75" thickBot="1" x14ac:dyDescent="0.3">
      <c r="A9" s="67" t="s">
        <v>3</v>
      </c>
      <c r="B9" s="68" t="s">
        <v>4</v>
      </c>
      <c r="C9" s="7" t="s">
        <v>5</v>
      </c>
      <c r="D9" s="24"/>
      <c r="E9" s="69" t="s">
        <v>6</v>
      </c>
      <c r="F9" s="69"/>
      <c r="G9" s="69"/>
      <c r="H9" s="70" t="s">
        <v>7</v>
      </c>
      <c r="I9" s="69" t="s">
        <v>8</v>
      </c>
      <c r="J9" s="69" t="s">
        <v>9</v>
      </c>
      <c r="K9" s="69"/>
      <c r="L9" s="79" t="s">
        <v>10</v>
      </c>
      <c r="M9" s="80" t="s">
        <v>11</v>
      </c>
      <c r="N9" s="69" t="s">
        <v>12</v>
      </c>
      <c r="O9" s="81" t="s">
        <v>13</v>
      </c>
      <c r="P9" s="82" t="s">
        <v>14</v>
      </c>
    </row>
    <row r="10" spans="1:16" ht="15.75" thickBot="1" x14ac:dyDescent="0.3">
      <c r="A10" s="67"/>
      <c r="B10" s="68"/>
      <c r="C10" s="71" t="s">
        <v>15</v>
      </c>
      <c r="D10" s="8"/>
      <c r="E10" s="71" t="s">
        <v>16</v>
      </c>
      <c r="F10" s="71" t="s">
        <v>17</v>
      </c>
      <c r="G10" s="69" t="s">
        <v>18</v>
      </c>
      <c r="H10" s="70"/>
      <c r="I10" s="69"/>
      <c r="J10" s="71" t="s">
        <v>16</v>
      </c>
      <c r="K10" s="72" t="s">
        <v>17</v>
      </c>
      <c r="L10" s="79"/>
      <c r="M10" s="69"/>
      <c r="N10" s="69"/>
      <c r="O10" s="81"/>
      <c r="P10" s="82"/>
    </row>
    <row r="11" spans="1:16" ht="66" customHeight="1" thickBot="1" x14ac:dyDescent="0.3">
      <c r="A11" s="67"/>
      <c r="B11" s="68"/>
      <c r="C11" s="71"/>
      <c r="D11" s="8" t="s">
        <v>72</v>
      </c>
      <c r="E11" s="71"/>
      <c r="F11" s="71"/>
      <c r="G11" s="69"/>
      <c r="H11" s="70"/>
      <c r="I11" s="69"/>
      <c r="J11" s="71"/>
      <c r="K11" s="72"/>
      <c r="L11" s="79"/>
      <c r="M11" s="69"/>
      <c r="N11" s="69"/>
      <c r="O11" s="81"/>
      <c r="P11" s="82"/>
    </row>
    <row r="12" spans="1:16" x14ac:dyDescent="0.25">
      <c r="A12" s="35" t="s">
        <v>80</v>
      </c>
      <c r="B12" s="36" t="s">
        <v>81</v>
      </c>
      <c r="C12" s="37" t="s">
        <v>37</v>
      </c>
      <c r="D12" s="38">
        <v>44926</v>
      </c>
      <c r="E12" s="39">
        <v>186.54</v>
      </c>
      <c r="F12" s="39">
        <v>76.179999999999993</v>
      </c>
      <c r="G12" s="39">
        <f t="shared" ref="G12:G19" si="0">SUM(E12,F12)</f>
        <v>262.71999999999997</v>
      </c>
      <c r="H12" s="40" t="s">
        <v>35</v>
      </c>
      <c r="I12" s="41" t="s">
        <v>36</v>
      </c>
      <c r="J12" s="42">
        <v>0.67800000000000005</v>
      </c>
      <c r="K12" s="42">
        <v>0.6510482347905221</v>
      </c>
      <c r="L12" s="43" t="s">
        <v>82</v>
      </c>
      <c r="M12" s="44">
        <v>7344.9008000000003</v>
      </c>
      <c r="N12" s="45" t="s">
        <v>33</v>
      </c>
      <c r="O12" s="46"/>
      <c r="P12" s="44">
        <f t="shared" ref="P12:P19" si="1">G12*O12</f>
        <v>0</v>
      </c>
    </row>
    <row r="13" spans="1:16" x14ac:dyDescent="0.25">
      <c r="A13" s="35" t="s">
        <v>80</v>
      </c>
      <c r="B13" s="36" t="s">
        <v>83</v>
      </c>
      <c r="C13" s="37" t="s">
        <v>34</v>
      </c>
      <c r="D13" s="38">
        <v>44926</v>
      </c>
      <c r="E13" s="39">
        <v>46.96</v>
      </c>
      <c r="F13" s="39">
        <v>10.61</v>
      </c>
      <c r="G13" s="39">
        <f t="shared" si="0"/>
        <v>57.57</v>
      </c>
      <c r="H13" s="40" t="s">
        <v>39</v>
      </c>
      <c r="I13" s="41" t="s">
        <v>36</v>
      </c>
      <c r="J13" s="42">
        <v>1.677</v>
      </c>
      <c r="K13" s="42">
        <v>1.768</v>
      </c>
      <c r="L13" s="43" t="s">
        <v>84</v>
      </c>
      <c r="M13" s="44">
        <v>1037.0151000000001</v>
      </c>
      <c r="N13" s="45" t="s">
        <v>33</v>
      </c>
      <c r="O13" s="46"/>
      <c r="P13" s="44">
        <f t="shared" si="1"/>
        <v>0</v>
      </c>
    </row>
    <row r="14" spans="1:16" x14ac:dyDescent="0.25">
      <c r="A14" s="35" t="s">
        <v>80</v>
      </c>
      <c r="B14" s="36" t="s">
        <v>85</v>
      </c>
      <c r="C14" s="37" t="s">
        <v>37</v>
      </c>
      <c r="D14" s="38">
        <v>44926</v>
      </c>
      <c r="E14" s="39">
        <v>175.19</v>
      </c>
      <c r="F14" s="39">
        <v>421.6</v>
      </c>
      <c r="G14" s="39">
        <f t="shared" si="0"/>
        <v>596.79</v>
      </c>
      <c r="H14" s="40" t="s">
        <v>35</v>
      </c>
      <c r="I14" s="41" t="s">
        <v>36</v>
      </c>
      <c r="J14" s="42">
        <v>0.61640761698168356</v>
      </c>
      <c r="K14" s="42">
        <v>0.54580886552478514</v>
      </c>
      <c r="L14" s="43" t="s">
        <v>86</v>
      </c>
      <c r="M14" s="44">
        <v>21186.8897</v>
      </c>
      <c r="N14" s="45" t="s">
        <v>33</v>
      </c>
      <c r="O14" s="46"/>
      <c r="P14" s="44">
        <f t="shared" si="1"/>
        <v>0</v>
      </c>
    </row>
    <row r="15" spans="1:16" x14ac:dyDescent="0.25">
      <c r="A15" s="35" t="s">
        <v>80</v>
      </c>
      <c r="B15" s="36" t="s">
        <v>87</v>
      </c>
      <c r="C15" s="37" t="s">
        <v>37</v>
      </c>
      <c r="D15" s="38">
        <v>44926</v>
      </c>
      <c r="E15" s="39">
        <v>98.2</v>
      </c>
      <c r="F15" s="39">
        <v>319.45</v>
      </c>
      <c r="G15" s="39">
        <f t="shared" si="0"/>
        <v>417.65</v>
      </c>
      <c r="H15" s="40" t="s">
        <v>35</v>
      </c>
      <c r="I15" s="41" t="s">
        <v>38</v>
      </c>
      <c r="J15" s="42">
        <v>0.46100000000000002</v>
      </c>
      <c r="K15" s="42">
        <v>0.19631496753266289</v>
      </c>
      <c r="L15" s="43" t="s">
        <v>88</v>
      </c>
      <c r="M15" s="44">
        <v>19266.6374</v>
      </c>
      <c r="N15" s="45" t="s">
        <v>33</v>
      </c>
      <c r="O15" s="46"/>
      <c r="P15" s="44">
        <f t="shared" si="1"/>
        <v>0</v>
      </c>
    </row>
    <row r="16" spans="1:16" x14ac:dyDescent="0.25">
      <c r="A16" s="35" t="s">
        <v>80</v>
      </c>
      <c r="B16" s="36" t="s">
        <v>89</v>
      </c>
      <c r="C16" s="37" t="s">
        <v>37</v>
      </c>
      <c r="D16" s="38">
        <v>44926</v>
      </c>
      <c r="E16" s="39">
        <v>500.95</v>
      </c>
      <c r="F16" s="39">
        <v>227.09</v>
      </c>
      <c r="G16" s="39">
        <f t="shared" si="0"/>
        <v>728.04</v>
      </c>
      <c r="H16" s="40" t="s">
        <v>35</v>
      </c>
      <c r="I16" s="41" t="s">
        <v>90</v>
      </c>
      <c r="J16" s="42">
        <v>0.80900000000000016</v>
      </c>
      <c r="K16" s="42">
        <v>0.57199999999999995</v>
      </c>
      <c r="L16" s="43" t="s">
        <v>91</v>
      </c>
      <c r="M16" s="44">
        <v>23800.538100000002</v>
      </c>
      <c r="N16" s="45" t="s">
        <v>33</v>
      </c>
      <c r="O16" s="46"/>
      <c r="P16" s="44">
        <f t="shared" si="1"/>
        <v>0</v>
      </c>
    </row>
    <row r="17" spans="1:16" x14ac:dyDescent="0.25">
      <c r="A17" s="35" t="s">
        <v>80</v>
      </c>
      <c r="B17" s="36" t="s">
        <v>92</v>
      </c>
      <c r="C17" s="37" t="s">
        <v>93</v>
      </c>
      <c r="D17" s="38">
        <v>44926</v>
      </c>
      <c r="E17" s="39">
        <v>22.85</v>
      </c>
      <c r="F17" s="39">
        <v>75.48</v>
      </c>
      <c r="G17" s="39">
        <f t="shared" si="0"/>
        <v>98.330000000000013</v>
      </c>
      <c r="H17" s="40" t="s">
        <v>39</v>
      </c>
      <c r="I17" s="41" t="s">
        <v>38</v>
      </c>
      <c r="J17" s="42">
        <v>1.5229999999999999</v>
      </c>
      <c r="K17" s="42">
        <v>1.2789999999999999</v>
      </c>
      <c r="L17" s="43" t="s">
        <v>94</v>
      </c>
      <c r="M17" s="44">
        <v>897.27549999999997</v>
      </c>
      <c r="N17" s="45" t="s">
        <v>33</v>
      </c>
      <c r="O17" s="46"/>
      <c r="P17" s="44">
        <f t="shared" si="1"/>
        <v>0</v>
      </c>
    </row>
    <row r="18" spans="1:16" x14ac:dyDescent="0.25">
      <c r="A18" s="35" t="s">
        <v>80</v>
      </c>
      <c r="B18" s="36" t="s">
        <v>95</v>
      </c>
      <c r="C18" s="37" t="s">
        <v>96</v>
      </c>
      <c r="D18" s="38">
        <v>44926</v>
      </c>
      <c r="E18" s="39">
        <v>100</v>
      </c>
      <c r="F18" s="39">
        <v>20</v>
      </c>
      <c r="G18" s="39">
        <f t="shared" si="0"/>
        <v>120</v>
      </c>
      <c r="H18" s="40" t="s">
        <v>32</v>
      </c>
      <c r="I18" s="41" t="s">
        <v>97</v>
      </c>
      <c r="J18" s="42">
        <v>0.11</v>
      </c>
      <c r="K18" s="42">
        <v>7.0000000000000007E-2</v>
      </c>
      <c r="L18" s="43" t="s">
        <v>98</v>
      </c>
      <c r="M18" s="44">
        <v>4062.2316999999998</v>
      </c>
      <c r="N18" s="45" t="s">
        <v>33</v>
      </c>
      <c r="O18" s="46"/>
      <c r="P18" s="44">
        <f t="shared" si="1"/>
        <v>0</v>
      </c>
    </row>
    <row r="19" spans="1:16" ht="15.75" thickBot="1" x14ac:dyDescent="0.3">
      <c r="A19" s="35" t="s">
        <v>80</v>
      </c>
      <c r="B19" s="36" t="s">
        <v>99</v>
      </c>
      <c r="C19" s="37" t="s">
        <v>37</v>
      </c>
      <c r="D19" s="38">
        <v>44926</v>
      </c>
      <c r="E19" s="39">
        <v>414.64</v>
      </c>
      <c r="F19" s="39">
        <v>63.12</v>
      </c>
      <c r="G19" s="39">
        <f t="shared" si="0"/>
        <v>477.76</v>
      </c>
      <c r="H19" s="40" t="s">
        <v>35</v>
      </c>
      <c r="I19" s="41" t="s">
        <v>40</v>
      </c>
      <c r="J19" s="42">
        <v>1.0044307321482373</v>
      </c>
      <c r="K19" s="42">
        <v>0.55347434034061904</v>
      </c>
      <c r="L19" s="43" t="s">
        <v>100</v>
      </c>
      <c r="M19" s="44">
        <v>12576.248</v>
      </c>
      <c r="N19" s="45" t="s">
        <v>33</v>
      </c>
      <c r="O19" s="46"/>
      <c r="P19" s="44">
        <f t="shared" si="1"/>
        <v>0</v>
      </c>
    </row>
    <row r="20" spans="1:16" ht="69.75" customHeight="1" thickBot="1" x14ac:dyDescent="0.3">
      <c r="A20" s="9"/>
      <c r="B20" s="10"/>
      <c r="C20" s="10"/>
      <c r="D20" s="10"/>
      <c r="E20" s="10"/>
      <c r="F20" s="10"/>
      <c r="G20" s="25">
        <f>SUM(G12:G19)</f>
        <v>2758.8599999999997</v>
      </c>
      <c r="H20" s="10"/>
      <c r="I20" s="10"/>
      <c r="J20" s="10"/>
      <c r="K20" s="73" t="s">
        <v>75</v>
      </c>
      <c r="L20" s="74"/>
      <c r="M20" s="30">
        <f>SUM(M12:M19)</f>
        <v>90171.736300000019</v>
      </c>
      <c r="N20" s="29"/>
      <c r="O20" s="26" t="s">
        <v>74</v>
      </c>
      <c r="P20" s="27">
        <f>SUM(P12:P19)</f>
        <v>0</v>
      </c>
    </row>
    <row r="21" spans="1:16" ht="15.75" thickBot="1" x14ac:dyDescent="0.3">
      <c r="A21" s="75" t="s">
        <v>19</v>
      </c>
      <c r="B21" s="75"/>
      <c r="C21" s="75"/>
      <c r="D21" s="75"/>
      <c r="E21" s="75"/>
      <c r="F21" s="75"/>
      <c r="G21" s="75"/>
      <c r="H21" s="75"/>
      <c r="I21" s="75"/>
      <c r="J21" s="75"/>
      <c r="K21" s="76"/>
      <c r="L21" s="76"/>
      <c r="M21" s="76"/>
      <c r="N21" s="75"/>
      <c r="O21" s="75"/>
      <c r="P21" s="11">
        <f>P22-P20</f>
        <v>0</v>
      </c>
    </row>
    <row r="22" spans="1:16" ht="15.75" thickBot="1" x14ac:dyDescent="0.3">
      <c r="A22" s="75" t="s">
        <v>20</v>
      </c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11">
        <f>IF(C25="N",P20,(P20*1.2))</f>
        <v>0</v>
      </c>
    </row>
    <row r="23" spans="1:16" x14ac:dyDescent="0.25">
      <c r="A23" s="77" t="s">
        <v>21</v>
      </c>
      <c r="B23" s="77"/>
      <c r="C23" s="77"/>
      <c r="D23" s="12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</row>
    <row r="24" spans="1:16" x14ac:dyDescent="0.25">
      <c r="A24" s="78" t="s">
        <v>22</v>
      </c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</row>
    <row r="25" spans="1:16" ht="15.75" thickBot="1" x14ac:dyDescent="0.3">
      <c r="A25" s="34" t="s">
        <v>23</v>
      </c>
      <c r="B25" s="33"/>
      <c r="C25" s="47"/>
      <c r="D25" s="32"/>
      <c r="E25" s="14"/>
      <c r="F25" s="14"/>
      <c r="G25" s="12"/>
      <c r="H25" s="14"/>
      <c r="I25" s="14"/>
      <c r="J25" s="14"/>
      <c r="K25" s="15"/>
      <c r="L25" s="15"/>
      <c r="M25" s="15"/>
      <c r="N25" s="15"/>
      <c r="O25" s="15"/>
      <c r="P25" s="15"/>
    </row>
    <row r="26" spans="1:16" x14ac:dyDescent="0.25">
      <c r="A26" s="83" t="s">
        <v>24</v>
      </c>
      <c r="B26" s="84"/>
      <c r="C26" s="84"/>
      <c r="D26" s="84"/>
      <c r="E26" s="84"/>
      <c r="F26" s="85" t="s">
        <v>25</v>
      </c>
      <c r="G26" s="16" t="s">
        <v>26</v>
      </c>
      <c r="H26" s="86"/>
      <c r="I26" s="86"/>
      <c r="J26" s="86"/>
      <c r="K26" s="86"/>
      <c r="L26" s="86"/>
      <c r="M26" s="86"/>
      <c r="N26" s="86"/>
      <c r="O26" s="86"/>
      <c r="P26" s="86"/>
    </row>
    <row r="27" spans="1:16" ht="15.75" thickBot="1" x14ac:dyDescent="0.3">
      <c r="A27" s="87"/>
      <c r="B27" s="87"/>
      <c r="C27" s="87"/>
      <c r="D27" s="87"/>
      <c r="E27" s="87"/>
      <c r="F27" s="85"/>
      <c r="G27" s="16" t="s">
        <v>27</v>
      </c>
      <c r="H27" s="86"/>
      <c r="I27" s="86"/>
      <c r="J27" s="86"/>
      <c r="K27" s="86"/>
      <c r="L27" s="86"/>
      <c r="M27" s="86"/>
      <c r="N27" s="86"/>
      <c r="O27" s="86"/>
      <c r="P27" s="86"/>
    </row>
    <row r="28" spans="1:16" ht="15.75" thickBot="1" x14ac:dyDescent="0.3">
      <c r="A28" s="87"/>
      <c r="B28" s="87"/>
      <c r="C28" s="87"/>
      <c r="D28" s="87"/>
      <c r="E28" s="87"/>
      <c r="F28" s="85"/>
      <c r="G28" s="16" t="s">
        <v>28</v>
      </c>
      <c r="H28" s="86"/>
      <c r="I28" s="86"/>
      <c r="J28" s="86"/>
      <c r="K28" s="86"/>
      <c r="L28" s="86"/>
      <c r="M28" s="86"/>
      <c r="N28" s="86"/>
      <c r="O28" s="86"/>
      <c r="P28" s="86"/>
    </row>
    <row r="29" spans="1:16" ht="15.75" thickBot="1" x14ac:dyDescent="0.3">
      <c r="A29" s="87"/>
      <c r="B29" s="87"/>
      <c r="C29" s="87"/>
      <c r="D29" s="87"/>
      <c r="E29" s="87"/>
      <c r="F29" s="85"/>
      <c r="G29" s="16" t="s">
        <v>29</v>
      </c>
      <c r="H29" s="88"/>
      <c r="I29" s="88"/>
      <c r="J29" s="88"/>
      <c r="K29" s="88"/>
      <c r="L29" s="88"/>
      <c r="M29" s="88"/>
      <c r="N29" s="88"/>
      <c r="O29" s="88"/>
      <c r="P29" s="88"/>
    </row>
    <row r="30" spans="1:16" ht="15.75" thickBot="1" x14ac:dyDescent="0.3">
      <c r="A30" s="87"/>
      <c r="B30" s="87"/>
      <c r="C30" s="87"/>
      <c r="D30" s="87"/>
      <c r="E30" s="87"/>
      <c r="F30" s="85"/>
      <c r="G30" s="28" t="s">
        <v>30</v>
      </c>
      <c r="H30" s="58"/>
      <c r="I30" s="59"/>
      <c r="J30" s="59"/>
      <c r="K30" s="59"/>
      <c r="L30" s="59"/>
      <c r="M30" s="59"/>
      <c r="N30" s="59"/>
      <c r="O30" s="59"/>
      <c r="P30" s="60"/>
    </row>
    <row r="31" spans="1:16" ht="15.75" thickBot="1" x14ac:dyDescent="0.3">
      <c r="A31" s="87"/>
      <c r="B31" s="87"/>
      <c r="C31" s="87"/>
      <c r="D31" s="87"/>
      <c r="E31" s="87"/>
    </row>
    <row r="32" spans="1:16" ht="15.75" thickBot="1" x14ac:dyDescent="0.3">
      <c r="A32" s="87"/>
      <c r="B32" s="87"/>
      <c r="C32" s="87"/>
      <c r="D32" s="87"/>
      <c r="E32" s="87"/>
      <c r="L32" s="89"/>
      <c r="M32" s="89"/>
      <c r="N32" s="89"/>
      <c r="O32" s="89"/>
      <c r="P32" s="89"/>
    </row>
    <row r="33" spans="1:16" ht="15.75" thickBot="1" x14ac:dyDescent="0.3">
      <c r="A33" s="87"/>
      <c r="B33" s="87"/>
      <c r="C33" s="87"/>
      <c r="D33" s="87"/>
      <c r="E33" s="87"/>
      <c r="F33" s="15"/>
      <c r="I33" s="61" t="s">
        <v>31</v>
      </c>
      <c r="J33" s="61"/>
      <c r="K33" s="62"/>
      <c r="L33" s="89"/>
      <c r="M33" s="89"/>
      <c r="N33" s="89"/>
      <c r="O33" s="89"/>
      <c r="P33" s="89"/>
    </row>
    <row r="34" spans="1:16" x14ac:dyDescent="0.25">
      <c r="F34" s="15"/>
    </row>
  </sheetData>
  <sheetProtection algorithmName="SHA-512" hashValue="urB1sX3wD+sSveWMUkTSIX7jqgPf8X7MKIw6C8lAEADwbaa+oBc9h+kKBk01bZhdUWDN0nFll9Rg+aWETjsU7A==" saltValue="G1bgrxYOXfdnfqaScZJg2Q==" spinCount="100000" sheet="1"/>
  <mergeCells count="39">
    <mergeCell ref="F26:F30"/>
    <mergeCell ref="H26:P26"/>
    <mergeCell ref="A27:E33"/>
    <mergeCell ref="H27:P27"/>
    <mergeCell ref="H28:P28"/>
    <mergeCell ref="H29:P29"/>
    <mergeCell ref="L32:P33"/>
    <mergeCell ref="I33:K33"/>
    <mergeCell ref="A1:L1"/>
    <mergeCell ref="E5:F5"/>
    <mergeCell ref="B7:F7"/>
    <mergeCell ref="A9:A11"/>
    <mergeCell ref="B9:B11"/>
    <mergeCell ref="E9:G9"/>
    <mergeCell ref="H9:H11"/>
    <mergeCell ref="I9:I11"/>
    <mergeCell ref="J9:K9"/>
    <mergeCell ref="C10:C11"/>
    <mergeCell ref="E10:E11"/>
    <mergeCell ref="F10:F11"/>
    <mergeCell ref="G10:G11"/>
    <mergeCell ref="J10:J11"/>
    <mergeCell ref="K10:K11"/>
    <mergeCell ref="C3:K3"/>
    <mergeCell ref="A6:B6"/>
    <mergeCell ref="C6:K6"/>
    <mergeCell ref="A8:B8"/>
    <mergeCell ref="H30:P30"/>
    <mergeCell ref="K20:L20"/>
    <mergeCell ref="A21:O21"/>
    <mergeCell ref="A22:O22"/>
    <mergeCell ref="A23:C23"/>
    <mergeCell ref="A24:P24"/>
    <mergeCell ref="L9:L11"/>
    <mergeCell ref="M9:M11"/>
    <mergeCell ref="N9:N11"/>
    <mergeCell ref="O9:O11"/>
    <mergeCell ref="P9:P11"/>
    <mergeCell ref="A26:E26"/>
  </mergeCells>
  <dataValidations count="1">
    <dataValidation type="custom" allowBlank="1" showErrorMessage="1" errorTitle="Chyba!" error="Môžete zadať maximálne 2 desatinné miesta" sqref="O12:O19">
      <formula1>MOD(ROUND(O12*100,20),1)=0</formula1>
    </dataValidation>
  </dataValidations>
  <pageMargins left="0.7" right="0.7" top="0.75" bottom="0.75" header="0.3" footer="0.3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2:N18"/>
  <sheetViews>
    <sheetView workbookViewId="0"/>
  </sheetViews>
  <sheetFormatPr defaultRowHeight="15" x14ac:dyDescent="0.25"/>
  <cols>
    <col min="1" max="1" width="12.28515625" customWidth="1"/>
  </cols>
  <sheetData>
    <row r="2" spans="1:14" x14ac:dyDescent="0.25">
      <c r="A2" s="17" t="s">
        <v>41</v>
      </c>
      <c r="B2" s="13"/>
      <c r="C2" s="13"/>
      <c r="D2" s="12"/>
      <c r="E2" s="18"/>
      <c r="F2" s="18"/>
      <c r="L2" s="91" t="s">
        <v>42</v>
      </c>
      <c r="M2" s="91"/>
    </row>
    <row r="3" spans="1:14" x14ac:dyDescent="0.25">
      <c r="A3" s="19" t="s">
        <v>43</v>
      </c>
      <c r="B3" s="90" t="s">
        <v>44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</row>
    <row r="4" spans="1:14" x14ac:dyDescent="0.25">
      <c r="A4" s="19" t="s">
        <v>45</v>
      </c>
      <c r="B4" s="90" t="s">
        <v>46</v>
      </c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</row>
    <row r="5" spans="1:14" x14ac:dyDescent="0.25">
      <c r="A5" s="19" t="s">
        <v>3</v>
      </c>
      <c r="B5" s="90" t="s">
        <v>47</v>
      </c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</row>
    <row r="6" spans="1:14" x14ac:dyDescent="0.25">
      <c r="A6" s="19" t="s">
        <v>48</v>
      </c>
      <c r="B6" s="90" t="s">
        <v>49</v>
      </c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</row>
    <row r="7" spans="1:14" x14ac:dyDescent="0.25">
      <c r="A7" s="21" t="s">
        <v>50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</row>
    <row r="8" spans="1:14" x14ac:dyDescent="0.25">
      <c r="A8" s="19" t="s">
        <v>51</v>
      </c>
      <c r="B8" s="90" t="s">
        <v>52</v>
      </c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</row>
    <row r="9" spans="1:14" x14ac:dyDescent="0.25">
      <c r="A9" s="19" t="s">
        <v>53</v>
      </c>
      <c r="B9" s="90" t="s">
        <v>54</v>
      </c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</row>
    <row r="10" spans="1:14" x14ac:dyDescent="0.25">
      <c r="A10" s="19" t="s">
        <v>55</v>
      </c>
      <c r="B10" s="90" t="s">
        <v>56</v>
      </c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</row>
    <row r="11" spans="1:14" x14ac:dyDescent="0.25">
      <c r="A11" s="22" t="s">
        <v>57</v>
      </c>
      <c r="B11" s="90" t="s">
        <v>58</v>
      </c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</row>
    <row r="12" spans="1:14" ht="15" customHeight="1" x14ac:dyDescent="0.25">
      <c r="A12" s="23" t="s">
        <v>59</v>
      </c>
      <c r="B12" s="90" t="s">
        <v>60</v>
      </c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</row>
    <row r="13" spans="1:14" ht="24" customHeight="1" x14ac:dyDescent="0.25">
      <c r="A13" s="22" t="s">
        <v>61</v>
      </c>
      <c r="B13" s="90" t="s">
        <v>62</v>
      </c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</row>
    <row r="14" spans="1:14" ht="16.5" customHeight="1" x14ac:dyDescent="0.25">
      <c r="A14" s="22" t="s">
        <v>8</v>
      </c>
      <c r="B14" s="90" t="s">
        <v>63</v>
      </c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</row>
    <row r="15" spans="1:14" x14ac:dyDescent="0.25">
      <c r="A15" s="22" t="s">
        <v>64</v>
      </c>
      <c r="B15" s="90" t="s">
        <v>65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</row>
    <row r="16" spans="1:14" ht="38.25" x14ac:dyDescent="0.25">
      <c r="A16" s="20" t="s">
        <v>66</v>
      </c>
      <c r="B16" s="90" t="s">
        <v>67</v>
      </c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</row>
    <row r="17" spans="1:14" ht="28.5" customHeight="1" x14ac:dyDescent="0.25">
      <c r="A17" s="20" t="s">
        <v>68</v>
      </c>
      <c r="B17" s="90" t="s">
        <v>69</v>
      </c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</row>
    <row r="18" spans="1:14" ht="27" customHeight="1" x14ac:dyDescent="0.25">
      <c r="A18" s="22" t="s">
        <v>70</v>
      </c>
      <c r="B18" s="90" t="s">
        <v>71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</row>
  </sheetData>
  <mergeCells count="17">
    <mergeCell ref="B14:N14"/>
    <mergeCell ref="B15:N15"/>
    <mergeCell ref="B16:N16"/>
    <mergeCell ref="B17:N17"/>
    <mergeCell ref="B18:N18"/>
    <mergeCell ref="B13:N13"/>
    <mergeCell ref="L2:M2"/>
    <mergeCell ref="B3:N3"/>
    <mergeCell ref="B4:N4"/>
    <mergeCell ref="B5:N5"/>
    <mergeCell ref="B6:N6"/>
    <mergeCell ref="B7:N7"/>
    <mergeCell ref="B8:N8"/>
    <mergeCell ref="B9:N9"/>
    <mergeCell ref="B10:N10"/>
    <mergeCell ref="B11:N11"/>
    <mergeCell ref="B12:N12"/>
  </mergeCells>
  <pageMargins left="0.7" right="0.7" top="0.75" bottom="0.75" header="0.51180555555555551" footer="0.51180555555555551"/>
  <pageSetup paperSize="9" firstPageNumber="4294967295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Tison, Pavol</dc:creator>
  <cp:lastModifiedBy>Pavol.Tison</cp:lastModifiedBy>
  <cp:lastPrinted>2022-04-21T07:52:01Z</cp:lastPrinted>
  <dcterms:created xsi:type="dcterms:W3CDTF">2022-04-25T11:58:52Z</dcterms:created>
  <dcterms:modified xsi:type="dcterms:W3CDTF">2022-04-26T04:59:01Z</dcterms:modified>
</cp:coreProperties>
</file>