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y\Documents\2022 VEREJNÉ OBSTARÁVANIE\OZ SEVER\DNS ťažba SEVER\Čiastkové zákazky DNS SEVER 2022\SEVER 02 - Turčianske Teplice 2\"/>
    </mc:Choice>
  </mc:AlternateContent>
  <bookViews>
    <workbookView xWindow="0" yWindow="0" windowWidth="28800" windowHeight="12435"/>
  </bookViews>
  <sheets>
    <sheet name="rozsah zákazky a cenová ponuka" sheetId="1" r:id="rId1"/>
    <sheet name="Vysvetlívky" sheetId="3" r:id="rId2"/>
  </sheets>
  <definedNames>
    <definedName name="_xlnm.Print_Area" localSheetId="0">'rozsah zákazky a cenová ponuka'!$A$1:$Q$33</definedName>
  </definedNames>
  <calcPr calcId="162913"/>
</workbook>
</file>

<file path=xl/calcChain.xml><?xml version="1.0" encoding="utf-8"?>
<calcChain xmlns="http://schemas.openxmlformats.org/spreadsheetml/2006/main">
  <c r="H19" i="1" l="1"/>
  <c r="Q19" i="1"/>
  <c r="N19" i="1"/>
  <c r="H18" i="1" l="1"/>
  <c r="H17" i="1"/>
  <c r="H16" i="1"/>
  <c r="H15" i="1"/>
  <c r="H14" i="1"/>
  <c r="H13" i="1"/>
  <c r="H12" i="1"/>
  <c r="Q13" i="1" l="1"/>
  <c r="Q12" i="1"/>
  <c r="Q18" i="1" l="1"/>
  <c r="Q17" i="1"/>
  <c r="Q16" i="1"/>
  <c r="Q15" i="1"/>
  <c r="Q14" i="1"/>
  <c r="R13" i="1" l="1"/>
  <c r="R12" i="1"/>
  <c r="Q21" i="1" l="1"/>
  <c r="Q20" i="1" s="1"/>
  <c r="R19" i="1" l="1"/>
</calcChain>
</file>

<file path=xl/sharedStrings.xml><?xml version="1.0" encoding="utf-8"?>
<sst xmlns="http://schemas.openxmlformats.org/spreadsheetml/2006/main" count="126" uniqueCount="96">
  <si>
    <t>Názov predmetu zákazky</t>
  </si>
  <si>
    <t>Objednávateľ</t>
  </si>
  <si>
    <t>JPRL</t>
  </si>
  <si>
    <t>Predpokladaný objem ťažby</t>
  </si>
  <si>
    <t>Druh ťažby</t>
  </si>
  <si>
    <t>Sklon v %</t>
  </si>
  <si>
    <t>hmotnatosť v m³</t>
  </si>
  <si>
    <t>Približovacia vzdialenosť VM/OM (m)</t>
  </si>
  <si>
    <t>LO</t>
  </si>
  <si>
    <t>ihličnaté (m³)</t>
  </si>
  <si>
    <r>
      <t>listnaté (m</t>
    </r>
    <r>
      <rPr>
        <b/>
        <sz val="9"/>
        <rFont val="Arial"/>
        <family val="2"/>
        <charset val="238"/>
      </rPr>
      <t>³)</t>
    </r>
  </si>
  <si>
    <r>
      <t>spolu (m</t>
    </r>
    <r>
      <rPr>
        <b/>
        <sz val="9"/>
        <rFont val="Arial"/>
        <family val="2"/>
        <charset val="238"/>
      </rPr>
      <t>³)</t>
    </r>
  </si>
  <si>
    <t>OÚ</t>
  </si>
  <si>
    <t>DPH 20%</t>
  </si>
  <si>
    <t>Spolu s  DPH</t>
  </si>
  <si>
    <t>Záväzný termín vykonania:</t>
  </si>
  <si>
    <t>Názov:</t>
  </si>
  <si>
    <t>Sídlo:</t>
  </si>
  <si>
    <t>IČO:</t>
  </si>
  <si>
    <t>DIČ:</t>
  </si>
  <si>
    <t>IČ pre DPH:</t>
  </si>
  <si>
    <t>Podpis  dodávateľa</t>
  </si>
  <si>
    <t>Vysvetlivky:</t>
  </si>
  <si>
    <t>ŤP</t>
  </si>
  <si>
    <t>ťažbový proces</t>
  </si>
  <si>
    <t>VC</t>
  </si>
  <si>
    <t>výrobný celok, na ktorý je vyhlásená verejná súťaž</t>
  </si>
  <si>
    <t>Lesnícky obvod , na území ktorého sa ťažba bude realizovať</t>
  </si>
  <si>
    <t>alfanumerické označenie porastu, v ktorom sa bude ťažba realizovať</t>
  </si>
  <si>
    <t>Druh ťažby:</t>
  </si>
  <si>
    <t>obnovná úmyselná ťažba - ťažba v rubných porastoch s cieľom obnovy materského porastu</t>
  </si>
  <si>
    <t>VÚ-50</t>
  </si>
  <si>
    <t>výchovná úmyselná ťažba - ťažba v predrubných porastoch do 50 rokov</t>
  </si>
  <si>
    <t>VÚ+50</t>
  </si>
  <si>
    <t>výchovná úmyselná ťažba - ťažba v predrubných porastoch nad 50 rokov</t>
  </si>
  <si>
    <t>NV</t>
  </si>
  <si>
    <t xml:space="preserve"> náhodná ťažba vykonaná - ťažba  vynútená náhodnými vplyvmi - kalamita</t>
  </si>
  <si>
    <t>NP</t>
  </si>
  <si>
    <t xml:space="preserve"> náhodná ťažba ponechaná - ťažba  vynútená náhodnými vplyvmi čiastočne spracovaná - kalamita</t>
  </si>
  <si>
    <t>MŤ</t>
  </si>
  <si>
    <t>mimoriadna ťažba - ťažba v rubných alebo predrubných porastoch realizovaná na základe iných nevyhnutných okolností (napr. rozhodnutie orgánu štátnej správy)</t>
  </si>
  <si>
    <t>Hmotnatosť</t>
  </si>
  <si>
    <t>priemerný objem ťaženého kmeňa v m³</t>
  </si>
  <si>
    <t>Približovacia vzdialenosť                       VM/OM (m)</t>
  </si>
  <si>
    <t>vzdialenosť v metroch, na ktorú sa približuje drevná hmota</t>
  </si>
  <si>
    <t>VM</t>
  </si>
  <si>
    <t>vývozné miesto - miesto, kde sa sústreďuje drevná hmota priblížená od pňa (miesta stínky), keď ju nie je možné prblížiť na OM jednou pracovnou operáciou alebo technológiou</t>
  </si>
  <si>
    <t>OM</t>
  </si>
  <si>
    <t>odvozné miesto - miesto, na ktoré sa sústreďuje drevná hmota z VM alebo priamo od pňa za účelom jeho ďalšieho spracovania</t>
  </si>
  <si>
    <t>príloha č.2</t>
  </si>
  <si>
    <t xml:space="preserve">priemerný sklon svahu v %, na ktorom sa bude ťažbový proces realizovať </t>
  </si>
  <si>
    <t>Požadované kombinácie technologií</t>
  </si>
  <si>
    <t>Cena stanovená objednávateľom  bez DPH v € za JPRL</t>
  </si>
  <si>
    <t>nie som plátcom DPH</t>
  </si>
  <si>
    <t>Dodávaleľ:</t>
  </si>
  <si>
    <t>Ak dodávateľ nie je plátcom DPH uvedie v tabuľke " Dodávateľ" v riadku " IČ pre DPH"  -</t>
  </si>
  <si>
    <r>
      <t>Cena bez DPH (ponuka dodávateľa) v €</t>
    </r>
    <r>
      <rPr>
        <b/>
        <sz val="8"/>
        <rFont val="Times New Roman"/>
        <family val="1"/>
        <charset val="238"/>
      </rPr>
      <t>/m</t>
    </r>
    <r>
      <rPr>
        <b/>
        <sz val="8"/>
        <rFont val="Arial"/>
        <family val="2"/>
        <charset val="238"/>
      </rPr>
      <t>³ na dve desatiiné miesta</t>
    </r>
  </si>
  <si>
    <r>
      <t>Celkom cena bez DPH</t>
    </r>
    <r>
      <rPr>
        <b/>
        <sz val="7"/>
        <rFont val="Arial"/>
        <family val="2"/>
        <charset val="238"/>
      </rPr>
      <t xml:space="preserve"> (ponuka dodávateľa)</t>
    </r>
    <r>
      <rPr>
        <b/>
        <sz val="9"/>
        <rFont val="Arial"/>
        <family val="2"/>
        <charset val="238"/>
      </rPr>
      <t xml:space="preserve">
v €</t>
    </r>
  </si>
  <si>
    <t>t.j.</t>
  </si>
  <si>
    <t>m3</t>
  </si>
  <si>
    <t>Požiadavky na bližšiu špecifikáciu technológií v JPRL</t>
  </si>
  <si>
    <t>napr. v JPRL xx - porast Pro Silva -kmene rozrezať  na prepravné dĺžky,  nepoužívať metódu zberného lana pri približovaní                                                                                                              v JPRL xy - percentuálny podiel manipulácie na OM a rozrezu na prepravné dľžky</t>
  </si>
  <si>
    <t>Rozsah  zákazky a cenová ponuka dodávateľa</t>
  </si>
  <si>
    <t xml:space="preserve"> Určenie začiatku a ukončenia prác bude určené v  Zákazkovom liste.</t>
  </si>
  <si>
    <r>
      <rPr>
        <b/>
        <sz val="11"/>
        <color theme="1"/>
        <rFont val="Calibri"/>
        <family val="2"/>
        <charset val="238"/>
        <scheme val="minor"/>
      </rPr>
      <t>* Požiadavky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</si>
  <si>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Číslo položky podľa časti " Opis predmetu zákazky" súťažných podkladov (pracovné činnosti sa vykonajú v poradí, v akom sú uvedené čísla položiek).</t>
  </si>
  <si>
    <t>príloha č. 1 Výzvy na predloženie ponuky</t>
  </si>
  <si>
    <t>príloha č. 5 Zmluvy o dielo</t>
  </si>
  <si>
    <t>termín dokončenia do</t>
  </si>
  <si>
    <t>ihličnaté (m3)</t>
  </si>
  <si>
    <t>listnaté (m3)</t>
  </si>
  <si>
    <t>Reváň</t>
  </si>
  <si>
    <t>EF030-.184.0</t>
  </si>
  <si>
    <t>EF030-.185A0</t>
  </si>
  <si>
    <t>EF030-.186.1</t>
  </si>
  <si>
    <t>EF030-.196.0</t>
  </si>
  <si>
    <t>EF030-.197.1</t>
  </si>
  <si>
    <t>EF030-.198A0</t>
  </si>
  <si>
    <t>SL297-.195A0</t>
  </si>
  <si>
    <t>1,2,4a,4b,6,7</t>
  </si>
  <si>
    <t>75</t>
  </si>
  <si>
    <t>340 | 1100 | -</t>
  </si>
  <si>
    <t>300 | 800 | -</t>
  </si>
  <si>
    <t>60</t>
  </si>
  <si>
    <t>160 | 700 | -</t>
  </si>
  <si>
    <t>90</t>
  </si>
  <si>
    <t>500 | 400 | -</t>
  </si>
  <si>
    <t>80</t>
  </si>
  <si>
    <t>360 | 400 | -</t>
  </si>
  <si>
    <t>400 | 700 | -</t>
  </si>
  <si>
    <t>500 | 300 | -</t>
  </si>
  <si>
    <t>LESY Slovenskej republiky, štátny podnik Organizačná zložka OZ Sever</t>
  </si>
  <si>
    <t>Zmluva č. DNS/2/22/09/04</t>
  </si>
  <si>
    <t xml:space="preserve">Cena stanovená objednávateľom Spolu bez DPH   </t>
  </si>
  <si>
    <t>Celková cena za realizáciu predmetu zákazky v EUR bez DPH</t>
  </si>
  <si>
    <t xml:space="preserve">Lesnícke služby v ťažbovom procese na OZ Sever, Lesná správa Turčianske Teplice - výzva č. 2/2022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</si>
</sst>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2"/>
      <name val="Calibri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Times New Roman"/>
      <family val="1"/>
      <charset val="238"/>
    </font>
    <font>
      <b/>
      <sz val="7"/>
      <name val="Arial"/>
      <family val="2"/>
      <charset val="238"/>
    </font>
    <font>
      <sz val="10"/>
      <color rgb="FFFF0000"/>
      <name val="Arial"/>
      <family val="2"/>
      <charset val="238"/>
    </font>
    <font>
      <sz val="12"/>
      <name val="Calibri"/>
      <family val="2"/>
      <charset val="238"/>
      <scheme val="minor"/>
    </font>
    <font>
      <sz val="8"/>
      <color rgb="FF7030A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/>
      <bottom style="medium">
        <color indexed="8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5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5" fillId="0" borderId="0" xfId="0" applyFont="1" applyBorder="1" applyAlignment="1" applyProtection="1">
      <alignment horizontal="left" vertical="center"/>
    </xf>
    <xf numFmtId="0" fontId="0" fillId="0" borderId="0" xfId="0" applyBorder="1" applyAlignment="1" applyProtection="1">
      <alignment vertical="center"/>
    </xf>
    <xf numFmtId="0" fontId="3" fillId="0" borderId="1" xfId="0" applyFont="1" applyFill="1" applyBorder="1" applyAlignment="1" applyProtection="1">
      <alignment vertical="center"/>
    </xf>
    <xf numFmtId="0" fontId="3" fillId="0" borderId="19" xfId="0" applyFont="1" applyFill="1" applyBorder="1" applyAlignment="1" applyProtection="1">
      <alignment vertical="center"/>
    </xf>
    <xf numFmtId="0" fontId="3" fillId="0" borderId="1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horizontal="left" vertical="center"/>
    </xf>
    <xf numFmtId="0" fontId="3" fillId="0" borderId="26" xfId="0" applyFont="1" applyFill="1" applyBorder="1" applyAlignment="1" applyProtection="1">
      <alignment vertical="center"/>
    </xf>
    <xf numFmtId="0" fontId="3" fillId="0" borderId="1" xfId="0" applyFont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left" vertical="center"/>
    </xf>
    <xf numFmtId="0" fontId="12" fillId="0" borderId="0" xfId="0" applyFont="1"/>
    <xf numFmtId="0" fontId="1" fillId="3" borderId="0" xfId="0" applyFont="1" applyFill="1" applyAlignment="1" applyProtection="1">
      <alignment horizontal="center"/>
    </xf>
    <xf numFmtId="0" fontId="1" fillId="3" borderId="0" xfId="0" applyFont="1" applyFill="1" applyAlignment="1" applyProtection="1"/>
    <xf numFmtId="0" fontId="2" fillId="3" borderId="0" xfId="0" applyFont="1" applyFill="1" applyAlignment="1" applyProtection="1">
      <alignment horizontal="right"/>
    </xf>
    <xf numFmtId="0" fontId="3" fillId="3" borderId="0" xfId="0" applyFont="1" applyFill="1" applyAlignment="1" applyProtection="1"/>
    <xf numFmtId="0" fontId="11" fillId="3" borderId="0" xfId="0" applyFont="1" applyFill="1" applyAlignment="1" applyProtection="1">
      <alignment horizontal="left"/>
    </xf>
    <xf numFmtId="0" fontId="0" fillId="3" borderId="0" xfId="0" applyFill="1" applyProtection="1"/>
    <xf numFmtId="0" fontId="0" fillId="3" borderId="0" xfId="0" applyFill="1" applyAlignment="1" applyProtection="1">
      <alignment horizontal="left"/>
    </xf>
    <xf numFmtId="0" fontId="5" fillId="3" borderId="1" xfId="0" applyFont="1" applyFill="1" applyBorder="1" applyAlignment="1" applyProtection="1">
      <alignment horizontal="left"/>
    </xf>
    <xf numFmtId="0" fontId="0" fillId="3" borderId="0" xfId="0" applyFill="1" applyBorder="1" applyProtection="1"/>
    <xf numFmtId="0" fontId="0" fillId="3" borderId="0" xfId="0" applyFill="1" applyBorder="1" applyAlignment="1" applyProtection="1">
      <alignment horizontal="left"/>
    </xf>
    <xf numFmtId="0" fontId="0" fillId="3" borderId="0" xfId="0" applyFill="1" applyAlignment="1">
      <alignment horizontal="center"/>
    </xf>
    <xf numFmtId="0" fontId="0" fillId="3" borderId="0" xfId="0" applyFill="1"/>
    <xf numFmtId="0" fontId="6" fillId="3" borderId="9" xfId="0" applyFont="1" applyFill="1" applyBorder="1" applyAlignment="1" applyProtection="1">
      <alignment vertical="center" wrapText="1"/>
    </xf>
    <xf numFmtId="4" fontId="6" fillId="3" borderId="25" xfId="0" applyNumberFormat="1" applyFont="1" applyFill="1" applyBorder="1" applyAlignment="1" applyProtection="1">
      <alignment horizontal="center" vertical="center"/>
    </xf>
    <xf numFmtId="0" fontId="3" fillId="3" borderId="0" xfId="0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>
      <alignment horizontal="left" vertical="center"/>
    </xf>
    <xf numFmtId="0" fontId="10" fillId="3" borderId="0" xfId="0" applyFont="1" applyFill="1" applyBorder="1" applyAlignment="1" applyProtection="1">
      <alignment horizontal="left" vertical="center"/>
    </xf>
    <xf numFmtId="0" fontId="5" fillId="3" borderId="1" xfId="0" applyFont="1" applyFill="1" applyBorder="1" applyAlignment="1" applyProtection="1"/>
    <xf numFmtId="0" fontId="0" fillId="0" borderId="1" xfId="0" applyBorder="1" applyAlignment="1">
      <alignment wrapText="1"/>
    </xf>
    <xf numFmtId="0" fontId="3" fillId="3" borderId="25" xfId="0" applyFont="1" applyFill="1" applyBorder="1" applyProtection="1"/>
    <xf numFmtId="0" fontId="0" fillId="3" borderId="23" xfId="0" applyFill="1" applyBorder="1" applyProtection="1"/>
    <xf numFmtId="2" fontId="6" fillId="3" borderId="10" xfId="0" applyNumberFormat="1" applyFont="1" applyFill="1" applyBorder="1" applyAlignment="1" applyProtection="1">
      <alignment horizontal="center" vertical="center"/>
    </xf>
    <xf numFmtId="2" fontId="6" fillId="3" borderId="21" xfId="0" applyNumberFormat="1" applyFont="1" applyFill="1" applyBorder="1" applyAlignment="1" applyProtection="1">
      <alignment horizontal="center" vertical="center"/>
    </xf>
    <xf numFmtId="0" fontId="6" fillId="3" borderId="18" xfId="0" applyFont="1" applyFill="1" applyBorder="1" applyAlignment="1" applyProtection="1">
      <alignment vertical="center" wrapText="1"/>
    </xf>
    <xf numFmtId="14" fontId="0" fillId="0" borderId="0" xfId="0" applyNumberFormat="1"/>
    <xf numFmtId="0" fontId="1" fillId="3" borderId="0" xfId="0" applyFont="1" applyFill="1" applyAlignment="1" applyProtection="1">
      <alignment horizontal="center"/>
    </xf>
    <xf numFmtId="4" fontId="6" fillId="2" borderId="8" xfId="0" applyNumberFormat="1" applyFont="1" applyFill="1" applyBorder="1" applyAlignment="1" applyProtection="1">
      <alignment horizontal="center" vertical="center"/>
      <protection locked="0"/>
    </xf>
    <xf numFmtId="4" fontId="6" fillId="2" borderId="15" xfId="0" applyNumberFormat="1" applyFont="1" applyFill="1" applyBorder="1" applyAlignment="1" applyProtection="1">
      <alignment horizontal="center" vertical="center"/>
      <protection locked="0"/>
    </xf>
    <xf numFmtId="0" fontId="1" fillId="3" borderId="0" xfId="0" applyFont="1" applyFill="1" applyAlignment="1" applyProtection="1">
      <alignment horizontal="center"/>
    </xf>
    <xf numFmtId="0" fontId="3" fillId="3" borderId="0" xfId="0" applyFont="1" applyFill="1" applyBorder="1" applyAlignment="1" applyProtection="1">
      <alignment horizontal="left" vertical="center"/>
    </xf>
    <xf numFmtId="0" fontId="15" fillId="0" borderId="36" xfId="0" applyNumberFormat="1" applyFont="1" applyBorder="1" applyAlignment="1">
      <alignment horizontal="center" vertical="center" wrapText="1"/>
    </xf>
    <xf numFmtId="2" fontId="15" fillId="0" borderId="36" xfId="0" applyNumberFormat="1" applyFont="1" applyBorder="1" applyAlignment="1">
      <alignment horizontal="right" vertical="center"/>
    </xf>
    <xf numFmtId="0" fontId="15" fillId="0" borderId="36" xfId="0" applyNumberFormat="1" applyFont="1" applyBorder="1" applyAlignment="1">
      <alignment horizontal="center" vertical="center"/>
    </xf>
    <xf numFmtId="0" fontId="15" fillId="0" borderId="36" xfId="0" applyNumberFormat="1" applyFont="1" applyBorder="1" applyAlignment="1">
      <alignment horizontal="right" vertical="center" wrapText="1"/>
    </xf>
    <xf numFmtId="2" fontId="15" fillId="0" borderId="36" xfId="0" applyNumberFormat="1" applyFont="1" applyBorder="1" applyAlignment="1">
      <alignment horizontal="right" vertical="center" wrapText="1"/>
    </xf>
    <xf numFmtId="0" fontId="16" fillId="0" borderId="37" xfId="0" applyNumberFormat="1" applyFont="1" applyBorder="1" applyAlignment="1">
      <alignment horizontal="center" vertical="center"/>
    </xf>
    <xf numFmtId="4" fontId="14" fillId="0" borderId="39" xfId="0" applyNumberFormat="1" applyFont="1" applyBorder="1" applyAlignment="1">
      <alignment horizontal="right" vertical="center" indent="1"/>
    </xf>
    <xf numFmtId="4" fontId="15" fillId="0" borderId="39" xfId="0" applyNumberFormat="1" applyFont="1" applyBorder="1" applyAlignment="1">
      <alignment horizontal="center" vertical="center"/>
    </xf>
    <xf numFmtId="14" fontId="0" fillId="3" borderId="35" xfId="0" applyNumberFormat="1" applyFont="1" applyFill="1" applyBorder="1" applyAlignment="1" applyProtection="1">
      <alignment horizontal="center" vertical="center"/>
    </xf>
    <xf numFmtId="14" fontId="0" fillId="3" borderId="32" xfId="0" applyNumberFormat="1" applyFont="1" applyFill="1" applyBorder="1" applyAlignment="1" applyProtection="1">
      <alignment horizontal="center" vertical="center"/>
    </xf>
    <xf numFmtId="4" fontId="14" fillId="0" borderId="40" xfId="0" applyNumberFormat="1" applyFont="1" applyBorder="1" applyAlignment="1">
      <alignment horizontal="right" vertical="center" indent="1"/>
    </xf>
    <xf numFmtId="4" fontId="15" fillId="0" borderId="40" xfId="0" applyNumberFormat="1" applyFont="1" applyBorder="1" applyAlignment="1">
      <alignment horizontal="center" vertical="center"/>
    </xf>
    <xf numFmtId="2" fontId="6" fillId="3" borderId="41" xfId="0" applyNumberFormat="1" applyFont="1" applyFill="1" applyBorder="1" applyAlignment="1" applyProtection="1">
      <alignment vertical="center"/>
    </xf>
    <xf numFmtId="0" fontId="6" fillId="3" borderId="42" xfId="0" applyFont="1" applyFill="1" applyBorder="1" applyAlignment="1" applyProtection="1">
      <alignment vertical="center"/>
    </xf>
    <xf numFmtId="4" fontId="6" fillId="3" borderId="45" xfId="0" applyNumberFormat="1" applyFont="1" applyFill="1" applyBorder="1" applyAlignment="1" applyProtection="1">
      <alignment horizontal="right" vertical="center"/>
    </xf>
    <xf numFmtId="4" fontId="6" fillId="3" borderId="0" xfId="0" applyNumberFormat="1" applyFont="1" applyFill="1" applyBorder="1" applyAlignment="1" applyProtection="1">
      <alignment horizontal="center" vertical="center"/>
    </xf>
    <xf numFmtId="0" fontId="6" fillId="4" borderId="23" xfId="0" applyFont="1" applyFill="1" applyBorder="1" applyAlignment="1" applyProtection="1">
      <alignment vertical="center" wrapText="1"/>
    </xf>
    <xf numFmtId="4" fontId="6" fillId="4" borderId="18" xfId="0" applyNumberFormat="1" applyFont="1" applyFill="1" applyBorder="1" applyAlignment="1" applyProtection="1">
      <alignment horizontal="center" vertical="center"/>
    </xf>
    <xf numFmtId="0" fontId="15" fillId="0" borderId="46" xfId="0" applyNumberFormat="1" applyFont="1" applyBorder="1" applyAlignment="1">
      <alignment horizontal="center" vertical="center"/>
    </xf>
    <xf numFmtId="0" fontId="15" fillId="0" borderId="47" xfId="0" applyNumberFormat="1" applyFont="1" applyBorder="1" applyAlignment="1">
      <alignment horizontal="center" vertical="center" wrapText="1"/>
    </xf>
    <xf numFmtId="2" fontId="15" fillId="0" borderId="47" xfId="0" applyNumberFormat="1" applyFont="1" applyBorder="1" applyAlignment="1">
      <alignment horizontal="right" vertical="center"/>
    </xf>
    <xf numFmtId="0" fontId="15" fillId="0" borderId="47" xfId="0" applyNumberFormat="1" applyFont="1" applyBorder="1" applyAlignment="1">
      <alignment horizontal="center" vertical="center"/>
    </xf>
    <xf numFmtId="0" fontId="15" fillId="0" borderId="47" xfId="0" applyNumberFormat="1" applyFont="1" applyBorder="1" applyAlignment="1">
      <alignment horizontal="right" vertical="center" wrapText="1"/>
    </xf>
    <xf numFmtId="2" fontId="15" fillId="0" borderId="47" xfId="0" applyNumberFormat="1" applyFont="1" applyBorder="1" applyAlignment="1">
      <alignment horizontal="right" vertical="center" wrapText="1"/>
    </xf>
    <xf numFmtId="0" fontId="16" fillId="0" borderId="50" xfId="0" applyNumberFormat="1" applyFont="1" applyBorder="1" applyAlignment="1">
      <alignment horizontal="center" vertical="center"/>
    </xf>
    <xf numFmtId="4" fontId="14" fillId="0" borderId="51" xfId="0" applyNumberFormat="1" applyFont="1" applyBorder="1" applyAlignment="1">
      <alignment horizontal="right" vertical="center" indent="1"/>
    </xf>
    <xf numFmtId="4" fontId="15" fillId="0" borderId="51" xfId="0" applyNumberFormat="1" applyFont="1" applyBorder="1" applyAlignment="1">
      <alignment horizontal="center" vertical="center"/>
    </xf>
    <xf numFmtId="0" fontId="15" fillId="0" borderId="52" xfId="0" applyNumberFormat="1" applyFont="1" applyBorder="1" applyAlignment="1">
      <alignment horizontal="center" vertical="center"/>
    </xf>
    <xf numFmtId="0" fontId="15" fillId="0" borderId="53" xfId="0" applyNumberFormat="1" applyFont="1" applyBorder="1" applyAlignment="1">
      <alignment horizontal="center" vertical="center"/>
    </xf>
    <xf numFmtId="0" fontId="15" fillId="0" borderId="54" xfId="0" applyNumberFormat="1" applyFont="1" applyBorder="1" applyAlignment="1">
      <alignment horizontal="center" vertical="center" wrapText="1"/>
    </xf>
    <xf numFmtId="14" fontId="0" fillId="3" borderId="57" xfId="0" applyNumberFormat="1" applyFont="1" applyFill="1" applyBorder="1" applyAlignment="1" applyProtection="1">
      <alignment horizontal="center" vertical="center"/>
    </xf>
    <xf numFmtId="2" fontId="15" fillId="0" borderId="54" xfId="0" applyNumberFormat="1" applyFont="1" applyBorder="1" applyAlignment="1">
      <alignment horizontal="right" vertical="center"/>
    </xf>
    <xf numFmtId="0" fontId="15" fillId="0" borderId="54" xfId="0" applyNumberFormat="1" applyFont="1" applyBorder="1" applyAlignment="1">
      <alignment horizontal="center" vertical="center"/>
    </xf>
    <xf numFmtId="0" fontId="15" fillId="0" borderId="54" xfId="0" applyNumberFormat="1" applyFont="1" applyBorder="1" applyAlignment="1">
      <alignment horizontal="right" vertical="center" wrapText="1"/>
    </xf>
    <xf numFmtId="2" fontId="15" fillId="0" borderId="54" xfId="0" applyNumberFormat="1" applyFont="1" applyBorder="1" applyAlignment="1">
      <alignment horizontal="right" vertical="center" wrapText="1"/>
    </xf>
    <xf numFmtId="0" fontId="16" fillId="0" borderId="58" xfId="0" applyNumberFormat="1" applyFont="1" applyBorder="1" applyAlignment="1">
      <alignment horizontal="center" vertical="center"/>
    </xf>
    <xf numFmtId="4" fontId="6" fillId="2" borderId="59" xfId="0" applyNumberFormat="1" applyFont="1" applyFill="1" applyBorder="1" applyAlignment="1" applyProtection="1">
      <alignment horizontal="center" vertical="center"/>
      <protection locked="0"/>
    </xf>
    <xf numFmtId="2" fontId="6" fillId="3" borderId="18" xfId="0" applyNumberFormat="1" applyFont="1" applyFill="1" applyBorder="1" applyAlignment="1" applyProtection="1">
      <alignment horizontal="center" vertical="center"/>
    </xf>
    <xf numFmtId="0" fontId="10" fillId="3" borderId="19" xfId="0" applyFont="1" applyFill="1" applyBorder="1" applyAlignment="1" applyProtection="1">
      <alignment horizontal="left" vertical="center"/>
    </xf>
    <xf numFmtId="0" fontId="10" fillId="3" borderId="15" xfId="0" applyFont="1" applyFill="1" applyBorder="1" applyAlignment="1" applyProtection="1">
      <alignment horizontal="left" vertical="center"/>
    </xf>
    <xf numFmtId="0" fontId="17" fillId="3" borderId="15" xfId="0" applyFont="1" applyFill="1" applyBorder="1" applyAlignment="1" applyProtection="1">
      <alignment horizontal="left" vertical="center"/>
    </xf>
    <xf numFmtId="0" fontId="10" fillId="3" borderId="20" xfId="0" applyFont="1" applyFill="1" applyBorder="1" applyAlignment="1" applyProtection="1">
      <alignment horizontal="left" vertical="center"/>
    </xf>
    <xf numFmtId="0" fontId="3" fillId="3" borderId="38" xfId="0" applyFont="1" applyFill="1" applyBorder="1" applyAlignment="1" applyProtection="1">
      <alignment horizontal="center" vertical="center"/>
    </xf>
    <xf numFmtId="0" fontId="3" fillId="3" borderId="20" xfId="0" applyFont="1" applyFill="1" applyBorder="1" applyAlignment="1" applyProtection="1">
      <alignment horizontal="center" vertical="center"/>
    </xf>
    <xf numFmtId="0" fontId="3" fillId="3" borderId="55" xfId="0" applyFont="1" applyFill="1" applyBorder="1" applyAlignment="1" applyProtection="1">
      <alignment horizontal="center" vertical="center"/>
    </xf>
    <xf numFmtId="0" fontId="3" fillId="3" borderId="56" xfId="0" applyFont="1" applyFill="1" applyBorder="1" applyAlignment="1" applyProtection="1">
      <alignment horizontal="center" vertical="center"/>
    </xf>
    <xf numFmtId="0" fontId="1" fillId="3" borderId="0" xfId="0" applyFont="1" applyFill="1" applyAlignment="1" applyProtection="1">
      <alignment horizontal="center"/>
    </xf>
    <xf numFmtId="0" fontId="5" fillId="5" borderId="11" xfId="0" applyFont="1" applyFill="1" applyBorder="1" applyAlignment="1" applyProtection="1">
      <alignment horizontal="center"/>
    </xf>
    <xf numFmtId="0" fontId="5" fillId="5" borderId="12" xfId="0" applyFont="1" applyFill="1" applyBorder="1" applyAlignment="1" applyProtection="1">
      <alignment horizontal="center"/>
    </xf>
    <xf numFmtId="0" fontId="5" fillId="3" borderId="0" xfId="0" applyFont="1" applyFill="1" applyAlignment="1" applyProtection="1">
      <alignment horizontal="center"/>
    </xf>
    <xf numFmtId="0" fontId="5" fillId="5" borderId="1" xfId="0" applyFont="1" applyFill="1" applyBorder="1" applyAlignment="1" applyProtection="1">
      <alignment horizontal="left"/>
    </xf>
    <xf numFmtId="0" fontId="0" fillId="3" borderId="0" xfId="0" applyFill="1" applyBorder="1" applyAlignment="1" applyProtection="1">
      <alignment horizontal="left"/>
    </xf>
    <xf numFmtId="0" fontId="6" fillId="3" borderId="9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3" borderId="18" xfId="0" applyFont="1" applyFill="1" applyBorder="1" applyAlignment="1" applyProtection="1">
      <alignment horizontal="center" vertical="center"/>
    </xf>
    <xf numFmtId="0" fontId="6" fillId="3" borderId="9" xfId="0" applyFont="1" applyFill="1" applyBorder="1" applyAlignment="1" applyProtection="1">
      <alignment horizontal="center" vertical="center" wrapText="1"/>
    </xf>
    <xf numFmtId="0" fontId="6" fillId="3" borderId="2" xfId="0" applyFont="1" applyFill="1" applyBorder="1" applyAlignment="1" applyProtection="1">
      <alignment horizontal="center" vertical="center" wrapText="1"/>
    </xf>
    <xf numFmtId="0" fontId="6" fillId="3" borderId="18" xfId="0" applyFont="1" applyFill="1" applyBorder="1" applyAlignment="1" applyProtection="1">
      <alignment horizontal="center" vertical="center" wrapText="1"/>
    </xf>
    <xf numFmtId="0" fontId="4" fillId="5" borderId="19" xfId="0" applyFont="1" applyFill="1" applyBorder="1" applyAlignment="1"/>
    <xf numFmtId="0" fontId="0" fillId="5" borderId="15" xfId="0" applyFill="1" applyBorder="1" applyAlignment="1"/>
    <xf numFmtId="0" fontId="0" fillId="5" borderId="20" xfId="0" applyFill="1" applyBorder="1" applyAlignment="1"/>
    <xf numFmtId="0" fontId="6" fillId="3" borderId="10" xfId="0" applyFont="1" applyFill="1" applyBorder="1" applyAlignment="1" applyProtection="1">
      <alignment horizontal="center" vertical="center" wrapText="1"/>
    </xf>
    <xf numFmtId="0" fontId="6" fillId="3" borderId="16" xfId="0" applyFont="1" applyFill="1" applyBorder="1" applyAlignment="1" applyProtection="1">
      <alignment horizontal="center" vertical="center" wrapText="1"/>
    </xf>
    <xf numFmtId="0" fontId="6" fillId="3" borderId="22" xfId="0" applyFont="1" applyFill="1" applyBorder="1" applyAlignment="1" applyProtection="1">
      <alignment horizontal="center" vertical="center" wrapText="1"/>
    </xf>
    <xf numFmtId="0" fontId="6" fillId="3" borderId="11" xfId="0" applyFont="1" applyFill="1" applyBorder="1" applyAlignment="1" applyProtection="1">
      <alignment horizontal="center" vertical="center" wrapText="1"/>
    </xf>
    <xf numFmtId="0" fontId="5" fillId="3" borderId="13" xfId="0" applyFont="1" applyFill="1" applyBorder="1" applyAlignment="1" applyProtection="1">
      <alignment horizontal="center" vertical="center"/>
    </xf>
    <xf numFmtId="0" fontId="5" fillId="3" borderId="23" xfId="0" applyFont="1" applyFill="1" applyBorder="1" applyAlignment="1" applyProtection="1">
      <alignment horizontal="center" vertical="center"/>
    </xf>
    <xf numFmtId="0" fontId="6" fillId="3" borderId="3" xfId="0" applyFont="1" applyFill="1" applyBorder="1" applyAlignment="1" applyProtection="1">
      <alignment horizontal="center"/>
    </xf>
    <xf numFmtId="0" fontId="6" fillId="3" borderId="4" xfId="0" applyFont="1" applyFill="1" applyBorder="1" applyAlignment="1" applyProtection="1">
      <alignment horizontal="center"/>
    </xf>
    <xf numFmtId="0" fontId="3" fillId="3" borderId="48" xfId="0" applyFont="1" applyFill="1" applyBorder="1" applyAlignment="1" applyProtection="1">
      <alignment horizontal="center" vertical="center"/>
    </xf>
    <xf numFmtId="0" fontId="3" fillId="3" borderId="49" xfId="0" applyFont="1" applyFill="1" applyBorder="1" applyAlignment="1" applyProtection="1">
      <alignment horizontal="center" vertical="center"/>
    </xf>
    <xf numFmtId="0" fontId="7" fillId="6" borderId="9" xfId="0" applyFont="1" applyFill="1" applyBorder="1" applyAlignment="1" applyProtection="1">
      <alignment horizontal="center" vertical="center" wrapText="1"/>
    </xf>
    <xf numFmtId="0" fontId="7" fillId="6" borderId="2" xfId="0" applyFont="1" applyFill="1" applyBorder="1" applyAlignment="1" applyProtection="1">
      <alignment horizontal="center" vertical="center"/>
    </xf>
    <xf numFmtId="0" fontId="6" fillId="6" borderId="12" xfId="0" applyFont="1" applyFill="1" applyBorder="1" applyAlignment="1" applyProtection="1">
      <alignment horizontal="center" vertical="center" wrapText="1"/>
    </xf>
    <xf numFmtId="0" fontId="6" fillId="6" borderId="14" xfId="0" applyFont="1" applyFill="1" applyBorder="1" applyAlignment="1" applyProtection="1">
      <alignment horizontal="center" vertical="center"/>
    </xf>
    <xf numFmtId="0" fontId="6" fillId="3" borderId="33" xfId="0" applyFont="1" applyFill="1" applyBorder="1" applyAlignment="1" applyProtection="1">
      <alignment horizontal="center" vertical="center" wrapText="1"/>
    </xf>
    <xf numFmtId="0" fontId="6" fillId="3" borderId="34" xfId="0" applyFont="1" applyFill="1" applyBorder="1" applyAlignment="1" applyProtection="1">
      <alignment horizontal="center" vertical="center" wrapText="1"/>
    </xf>
    <xf numFmtId="0" fontId="6" fillId="3" borderId="23" xfId="0" applyFont="1" applyFill="1" applyBorder="1" applyAlignment="1" applyProtection="1">
      <alignment horizontal="center" vertical="center" wrapText="1"/>
    </xf>
    <xf numFmtId="0" fontId="6" fillId="3" borderId="24" xfId="0" applyFont="1" applyFill="1" applyBorder="1" applyAlignment="1" applyProtection="1">
      <alignment horizontal="center" vertical="center" wrapText="1"/>
    </xf>
    <xf numFmtId="0" fontId="6" fillId="3" borderId="12" xfId="0" applyFont="1" applyFill="1" applyBorder="1" applyAlignment="1" applyProtection="1">
      <alignment horizontal="center" vertical="center" wrapText="1"/>
    </xf>
    <xf numFmtId="0" fontId="6" fillId="3" borderId="14" xfId="0" applyFont="1" applyFill="1" applyBorder="1" applyAlignment="1" applyProtection="1">
      <alignment horizontal="center" vertical="center" wrapText="1"/>
    </xf>
    <xf numFmtId="0" fontId="6" fillId="3" borderId="5" xfId="0" applyFont="1" applyFill="1" applyBorder="1" applyAlignment="1" applyProtection="1">
      <alignment horizontal="center" vertical="center" wrapText="1"/>
    </xf>
    <xf numFmtId="0" fontId="6" fillId="3" borderId="6" xfId="0" applyFont="1" applyFill="1" applyBorder="1" applyAlignment="1" applyProtection="1">
      <alignment horizontal="center" vertical="center" wrapText="1"/>
    </xf>
    <xf numFmtId="0" fontId="6" fillId="3" borderId="7" xfId="0" applyFont="1" applyFill="1" applyBorder="1" applyAlignment="1" applyProtection="1">
      <alignment horizontal="center" vertical="center" wrapText="1"/>
    </xf>
    <xf numFmtId="0" fontId="14" fillId="0" borderId="62" xfId="0" applyNumberFormat="1" applyFont="1" applyBorder="1" applyAlignment="1">
      <alignment horizontal="center" vertical="center" wrapText="1"/>
    </xf>
    <xf numFmtId="0" fontId="14" fillId="0" borderId="63" xfId="0" applyNumberFormat="1" applyFont="1" applyBorder="1" applyAlignment="1">
      <alignment horizontal="center" vertical="center" wrapText="1"/>
    </xf>
    <xf numFmtId="0" fontId="14" fillId="0" borderId="60" xfId="0" applyNumberFormat="1" applyFont="1" applyBorder="1" applyAlignment="1">
      <alignment horizontal="center" vertical="center" wrapText="1"/>
    </xf>
    <xf numFmtId="0" fontId="14" fillId="0" borderId="61" xfId="0" applyNumberFormat="1" applyFont="1" applyBorder="1" applyAlignment="1">
      <alignment horizontal="center" vertical="center" wrapText="1"/>
    </xf>
    <xf numFmtId="0" fontId="6" fillId="3" borderId="5" xfId="0" applyFont="1" applyFill="1" applyBorder="1" applyAlignment="1" applyProtection="1">
      <alignment horizontal="center" vertical="center"/>
    </xf>
    <xf numFmtId="0" fontId="6" fillId="3" borderId="7" xfId="0" applyFont="1" applyFill="1" applyBorder="1" applyAlignment="1" applyProtection="1">
      <alignment horizontal="center" vertical="center"/>
    </xf>
    <xf numFmtId="0" fontId="0" fillId="2" borderId="19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5" fillId="3" borderId="0" xfId="0" applyFont="1" applyFill="1" applyBorder="1" applyAlignment="1" applyProtection="1">
      <alignment horizontal="left" vertical="center"/>
    </xf>
    <xf numFmtId="0" fontId="5" fillId="3" borderId="1" xfId="0" applyFont="1" applyFill="1" applyBorder="1" applyAlignment="1" applyProtection="1">
      <alignment horizontal="center" vertical="center" textRotation="90"/>
    </xf>
    <xf numFmtId="0" fontId="5" fillId="2" borderId="19" xfId="0" applyFont="1" applyFill="1" applyBorder="1" applyAlignment="1" applyProtection="1">
      <alignment horizontal="left"/>
      <protection locked="0"/>
    </xf>
    <xf numFmtId="0" fontId="5" fillId="2" borderId="15" xfId="0" applyFont="1" applyFill="1" applyBorder="1" applyAlignment="1" applyProtection="1">
      <alignment horizontal="left"/>
      <protection locked="0"/>
    </xf>
    <xf numFmtId="0" fontId="5" fillId="2" borderId="20" xfId="0" applyFont="1" applyFill="1" applyBorder="1" applyAlignment="1" applyProtection="1">
      <alignment horizontal="left"/>
      <protection locked="0"/>
    </xf>
    <xf numFmtId="0" fontId="0" fillId="3" borderId="28" xfId="0" applyFill="1" applyBorder="1" applyAlignment="1">
      <alignment horizontal="center" vertical="top" wrapText="1"/>
    </xf>
    <xf numFmtId="0" fontId="0" fillId="3" borderId="17" xfId="0" applyFill="1" applyBorder="1" applyAlignment="1">
      <alignment horizontal="center" vertical="top" wrapText="1"/>
    </xf>
    <xf numFmtId="0" fontId="0" fillId="3" borderId="29" xfId="0" applyFill="1" applyBorder="1" applyAlignment="1">
      <alignment horizontal="center" vertical="top" wrapText="1"/>
    </xf>
    <xf numFmtId="0" fontId="0" fillId="3" borderId="26" xfId="0" applyFill="1" applyBorder="1" applyAlignment="1">
      <alignment horizontal="center" vertical="top" wrapText="1"/>
    </xf>
    <xf numFmtId="0" fontId="0" fillId="3" borderId="0" xfId="0" applyFill="1" applyBorder="1" applyAlignment="1">
      <alignment horizontal="center" vertical="top" wrapText="1"/>
    </xf>
    <xf numFmtId="0" fontId="0" fillId="3" borderId="30" xfId="0" applyFill="1" applyBorder="1" applyAlignment="1">
      <alignment horizontal="center" vertical="top" wrapText="1"/>
    </xf>
    <xf numFmtId="0" fontId="0" fillId="3" borderId="31" xfId="0" applyFill="1" applyBorder="1" applyAlignment="1">
      <alignment horizontal="center" vertical="top" wrapText="1"/>
    </xf>
    <xf numFmtId="0" fontId="0" fillId="3" borderId="27" xfId="0" applyFill="1" applyBorder="1" applyAlignment="1">
      <alignment horizontal="center" vertical="top" wrapText="1"/>
    </xf>
    <xf numFmtId="0" fontId="0" fillId="3" borderId="32" xfId="0" applyFill="1" applyBorder="1" applyAlignment="1">
      <alignment horizontal="center" vertical="top" wrapText="1"/>
    </xf>
    <xf numFmtId="0" fontId="6" fillId="3" borderId="43" xfId="0" applyFont="1" applyFill="1" applyBorder="1" applyAlignment="1" applyProtection="1">
      <alignment horizontal="center" vertical="center" wrapText="1"/>
    </xf>
    <xf numFmtId="0" fontId="6" fillId="3" borderId="44" xfId="0" applyFont="1" applyFill="1" applyBorder="1" applyAlignment="1" applyProtection="1">
      <alignment horizontal="center" vertical="center" wrapText="1"/>
    </xf>
    <xf numFmtId="0" fontId="6" fillId="3" borderId="5" xfId="0" applyFont="1" applyFill="1" applyBorder="1" applyAlignment="1" applyProtection="1">
      <alignment horizontal="right" vertical="center" indent="2"/>
    </xf>
    <xf numFmtId="0" fontId="6" fillId="3" borderId="6" xfId="0" applyFont="1" applyFill="1" applyBorder="1" applyAlignment="1" applyProtection="1">
      <alignment horizontal="right" vertical="center" indent="2"/>
    </xf>
    <xf numFmtId="0" fontId="6" fillId="3" borderId="7" xfId="0" applyFont="1" applyFill="1" applyBorder="1" applyAlignment="1" applyProtection="1">
      <alignment horizontal="right" vertical="center" indent="2"/>
    </xf>
    <xf numFmtId="0" fontId="3" fillId="3" borderId="0" xfId="0" applyFont="1" applyFill="1" applyBorder="1" applyAlignment="1" applyProtection="1">
      <alignment horizontal="left" vertical="center"/>
    </xf>
    <xf numFmtId="0" fontId="0" fillId="0" borderId="1" xfId="0" applyBorder="1" applyAlignment="1">
      <alignment horizontal="left" vertical="top" wrapText="1"/>
    </xf>
    <xf numFmtId="0" fontId="3" fillId="0" borderId="1" xfId="0" applyFont="1" applyFill="1" applyBorder="1" applyAlignment="1" applyProtection="1">
      <alignment horizontal="left" vertical="center" wrapText="1"/>
    </xf>
    <xf numFmtId="0" fontId="3" fillId="0" borderId="15" xfId="0" applyFont="1" applyFill="1" applyBorder="1" applyAlignment="1" applyProtection="1">
      <alignment horizontal="left" vertical="center" wrapText="1"/>
    </xf>
    <xf numFmtId="0" fontId="3" fillId="0" borderId="20" xfId="0" applyFont="1" applyFill="1" applyBorder="1" applyAlignment="1" applyProtection="1">
      <alignment horizontal="left" vertical="center" wrapText="1"/>
    </xf>
    <xf numFmtId="0" fontId="0" fillId="0" borderId="27" xfId="0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4"/>
  <sheetViews>
    <sheetView tabSelected="1" view="pageBreakPreview" zoomScaleNormal="100" zoomScaleSheetLayoutView="100" workbookViewId="0">
      <selection activeCell="C4" sqref="C4"/>
    </sheetView>
  </sheetViews>
  <sheetFormatPr defaultRowHeight="15" x14ac:dyDescent="0.25"/>
  <cols>
    <col min="1" max="1" width="13.7109375" customWidth="1"/>
    <col min="2" max="2" width="17.28515625" customWidth="1"/>
    <col min="3" max="3" width="14.85546875" customWidth="1"/>
    <col min="4" max="5" width="16" customWidth="1"/>
    <col min="8" max="8" width="11.85546875" customWidth="1"/>
    <col min="9" max="9" width="9.7109375" customWidth="1"/>
    <col min="13" max="13" width="11.42578125" customWidth="1"/>
    <col min="14" max="14" width="16.140625" customWidth="1"/>
    <col min="15" max="15" width="6.140625" customWidth="1"/>
    <col min="16" max="16" width="13.85546875" customWidth="1"/>
    <col min="17" max="17" width="15.85546875" customWidth="1"/>
    <col min="18" max="18" width="14.5703125" customWidth="1"/>
    <col min="19" max="19" width="9.42578125" bestFit="1" customWidth="1"/>
  </cols>
  <sheetData>
    <row r="1" spans="1:19" ht="18" x14ac:dyDescent="0.25">
      <c r="A1" s="89" t="s">
        <v>62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16" t="s">
        <v>66</v>
      </c>
      <c r="Q1" s="15"/>
    </row>
    <row r="2" spans="1:19" ht="11.25" customHeight="1" x14ac:dyDescent="0.25">
      <c r="A2" s="13"/>
      <c r="B2" s="13"/>
      <c r="C2" s="13"/>
      <c r="D2" s="13"/>
      <c r="E2" s="38"/>
      <c r="F2" s="13"/>
      <c r="G2" s="13"/>
      <c r="H2" s="13"/>
      <c r="I2" s="13"/>
      <c r="J2" s="13"/>
      <c r="K2" s="41"/>
      <c r="L2" s="13"/>
      <c r="M2" s="13"/>
      <c r="N2" s="13"/>
      <c r="O2" s="16" t="s">
        <v>67</v>
      </c>
      <c r="Q2" s="15"/>
    </row>
    <row r="3" spans="1:19" ht="18" x14ac:dyDescent="0.25">
      <c r="A3" s="17" t="s">
        <v>0</v>
      </c>
      <c r="B3" s="13"/>
      <c r="C3" s="101" t="s">
        <v>95</v>
      </c>
      <c r="D3" s="102"/>
      <c r="E3" s="102"/>
      <c r="F3" s="102"/>
      <c r="G3" s="102"/>
      <c r="H3" s="102"/>
      <c r="I3" s="102"/>
      <c r="J3" s="102"/>
      <c r="K3" s="102"/>
      <c r="L3" s="102"/>
      <c r="M3" s="103"/>
      <c r="N3" s="13"/>
      <c r="P3" s="14"/>
      <c r="Q3" s="15"/>
    </row>
    <row r="4" spans="1:19" ht="10.5" customHeight="1" x14ac:dyDescent="0.25">
      <c r="A4" s="13"/>
      <c r="B4" s="13"/>
      <c r="C4" s="13"/>
      <c r="D4" s="13"/>
      <c r="E4" s="38"/>
      <c r="F4" s="13"/>
      <c r="G4" s="13"/>
      <c r="H4" s="13"/>
      <c r="I4" s="13"/>
      <c r="J4" s="13"/>
      <c r="K4" s="41"/>
      <c r="L4" s="13"/>
      <c r="M4" s="13"/>
      <c r="N4" s="13"/>
      <c r="O4" s="13"/>
      <c r="P4" s="14"/>
      <c r="Q4" s="15"/>
    </row>
    <row r="5" spans="1:19" x14ac:dyDescent="0.25">
      <c r="A5" s="18"/>
      <c r="B5" s="18"/>
      <c r="C5" s="18"/>
      <c r="D5" s="18"/>
      <c r="E5" s="18"/>
      <c r="F5" s="92"/>
      <c r="G5" s="92"/>
      <c r="H5" s="19"/>
      <c r="I5" s="18"/>
      <c r="J5" s="18"/>
      <c r="K5" s="18"/>
      <c r="L5" s="18"/>
      <c r="M5" s="18"/>
      <c r="N5" s="18"/>
      <c r="O5" s="18"/>
      <c r="P5" s="18"/>
      <c r="Q5" s="18"/>
    </row>
    <row r="6" spans="1:19" x14ac:dyDescent="0.25">
      <c r="A6" s="20" t="s">
        <v>1</v>
      </c>
      <c r="B6" s="93" t="s">
        <v>91</v>
      </c>
      <c r="C6" s="93"/>
      <c r="D6" s="93"/>
      <c r="E6" s="93"/>
      <c r="F6" s="93"/>
      <c r="G6" s="93"/>
      <c r="H6" s="19"/>
      <c r="I6" s="18"/>
      <c r="J6" s="18"/>
      <c r="K6" s="18"/>
      <c r="L6" s="21"/>
      <c r="M6" s="18"/>
      <c r="N6" s="18"/>
      <c r="O6" s="18"/>
      <c r="P6" s="18"/>
      <c r="Q6" s="18"/>
    </row>
    <row r="7" spans="1:19" ht="6" customHeight="1" thickBot="1" x14ac:dyDescent="0.3">
      <c r="A7" s="22"/>
      <c r="B7" s="94"/>
      <c r="C7" s="94"/>
      <c r="D7" s="94"/>
      <c r="E7" s="94"/>
      <c r="F7" s="94"/>
      <c r="G7" s="94"/>
      <c r="H7" s="19"/>
      <c r="I7" s="18"/>
      <c r="J7" s="18"/>
      <c r="K7" s="18"/>
      <c r="L7" s="18"/>
      <c r="M7" s="18"/>
      <c r="N7" s="18"/>
      <c r="O7" s="18"/>
      <c r="P7" s="18"/>
      <c r="Q7" s="18"/>
    </row>
    <row r="8" spans="1:19" ht="16.5" customHeight="1" thickBot="1" x14ac:dyDescent="0.3">
      <c r="A8" s="90" t="s">
        <v>92</v>
      </c>
      <c r="B8" s="91"/>
      <c r="C8" s="23"/>
      <c r="D8" s="24"/>
      <c r="E8" s="24"/>
      <c r="F8" s="24"/>
      <c r="G8" s="24"/>
      <c r="H8" s="19"/>
      <c r="I8" s="18"/>
      <c r="J8" s="18"/>
      <c r="K8" s="18"/>
      <c r="L8" s="18"/>
      <c r="M8" s="18"/>
      <c r="N8" s="18"/>
      <c r="O8" s="18"/>
      <c r="P8" s="18"/>
      <c r="Q8" s="18"/>
    </row>
    <row r="9" spans="1:19" ht="21" customHeight="1" thickBot="1" x14ac:dyDescent="0.3">
      <c r="A9" s="32" t="s">
        <v>8</v>
      </c>
      <c r="B9" s="95" t="s">
        <v>2</v>
      </c>
      <c r="C9" s="110" t="s">
        <v>51</v>
      </c>
      <c r="D9" s="111"/>
      <c r="E9" s="98" t="s">
        <v>68</v>
      </c>
      <c r="F9" s="124" t="s">
        <v>3</v>
      </c>
      <c r="G9" s="125"/>
      <c r="H9" s="126"/>
      <c r="I9" s="104" t="s">
        <v>4</v>
      </c>
      <c r="J9" s="98" t="s">
        <v>5</v>
      </c>
      <c r="K9" s="131" t="s">
        <v>6</v>
      </c>
      <c r="L9" s="132"/>
      <c r="M9" s="107" t="s">
        <v>7</v>
      </c>
      <c r="N9" s="98" t="s">
        <v>52</v>
      </c>
      <c r="O9" s="122" t="s">
        <v>58</v>
      </c>
      <c r="P9" s="114" t="s">
        <v>56</v>
      </c>
      <c r="Q9" s="116" t="s">
        <v>57</v>
      </c>
    </row>
    <row r="10" spans="1:19" ht="21.75" customHeight="1" x14ac:dyDescent="0.25">
      <c r="A10" s="25"/>
      <c r="B10" s="96"/>
      <c r="C10" s="118" t="s">
        <v>65</v>
      </c>
      <c r="D10" s="119"/>
      <c r="E10" s="99"/>
      <c r="F10" s="98" t="s">
        <v>9</v>
      </c>
      <c r="G10" s="98" t="s">
        <v>10</v>
      </c>
      <c r="H10" s="98" t="s">
        <v>11</v>
      </c>
      <c r="I10" s="105"/>
      <c r="J10" s="99"/>
      <c r="K10" s="127" t="s">
        <v>69</v>
      </c>
      <c r="L10" s="129" t="s">
        <v>70</v>
      </c>
      <c r="M10" s="108"/>
      <c r="N10" s="99"/>
      <c r="O10" s="123"/>
      <c r="P10" s="115"/>
      <c r="Q10" s="117"/>
    </row>
    <row r="11" spans="1:19" ht="50.25" customHeight="1" thickBot="1" x14ac:dyDescent="0.3">
      <c r="A11" s="36"/>
      <c r="B11" s="97"/>
      <c r="C11" s="120"/>
      <c r="D11" s="121"/>
      <c r="E11" s="100"/>
      <c r="F11" s="100"/>
      <c r="G11" s="100"/>
      <c r="H11" s="100"/>
      <c r="I11" s="106"/>
      <c r="J11" s="100"/>
      <c r="K11" s="128"/>
      <c r="L11" s="130"/>
      <c r="M11" s="109"/>
      <c r="N11" s="100"/>
      <c r="O11" s="121"/>
      <c r="P11" s="115"/>
      <c r="Q11" s="117"/>
    </row>
    <row r="12" spans="1:19" x14ac:dyDescent="0.25">
      <c r="A12" s="61" t="s">
        <v>71</v>
      </c>
      <c r="B12" s="62" t="s">
        <v>72</v>
      </c>
      <c r="C12" s="112" t="s">
        <v>79</v>
      </c>
      <c r="D12" s="113"/>
      <c r="E12" s="51">
        <v>44804</v>
      </c>
      <c r="F12" s="63">
        <v>0</v>
      </c>
      <c r="G12" s="63">
        <v>300</v>
      </c>
      <c r="H12" s="63">
        <f t="shared" ref="H12:H18" si="0">SUM(F12,G12)</f>
        <v>300</v>
      </c>
      <c r="I12" s="64" t="s">
        <v>35</v>
      </c>
      <c r="J12" s="65" t="s">
        <v>80</v>
      </c>
      <c r="K12" s="66">
        <v>0</v>
      </c>
      <c r="L12" s="66">
        <v>0.68</v>
      </c>
      <c r="M12" s="67" t="s">
        <v>81</v>
      </c>
      <c r="N12" s="68">
        <v>11359.814399999999</v>
      </c>
      <c r="O12" s="69" t="s">
        <v>59</v>
      </c>
      <c r="P12" s="39"/>
      <c r="Q12" s="34">
        <f>H12*P12</f>
        <v>0</v>
      </c>
      <c r="R12" s="12" t="str">
        <f t="shared" ref="R12:R13" si="1">IF( Q12=0," ", IF(100-((N12/Q12)*100)&gt;20,"viac ako 20%",0))</f>
        <v xml:space="preserve"> </v>
      </c>
      <c r="S12" s="37"/>
    </row>
    <row r="13" spans="1:19" x14ac:dyDescent="0.25">
      <c r="A13" s="70" t="s">
        <v>71</v>
      </c>
      <c r="B13" s="43" t="s">
        <v>73</v>
      </c>
      <c r="C13" s="85" t="s">
        <v>79</v>
      </c>
      <c r="D13" s="86"/>
      <c r="E13" s="52">
        <v>44804</v>
      </c>
      <c r="F13" s="44">
        <v>0</v>
      </c>
      <c r="G13" s="44">
        <v>300</v>
      </c>
      <c r="H13" s="44">
        <f t="shared" si="0"/>
        <v>300</v>
      </c>
      <c r="I13" s="45" t="s">
        <v>35</v>
      </c>
      <c r="J13" s="46" t="s">
        <v>80</v>
      </c>
      <c r="K13" s="47">
        <v>0</v>
      </c>
      <c r="L13" s="47">
        <v>0.65</v>
      </c>
      <c r="M13" s="48" t="s">
        <v>82</v>
      </c>
      <c r="N13" s="49">
        <v>10869.741900000001</v>
      </c>
      <c r="O13" s="50" t="s">
        <v>59</v>
      </c>
      <c r="P13" s="40"/>
      <c r="Q13" s="35">
        <f>H13*P13</f>
        <v>0</v>
      </c>
      <c r="R13" s="12" t="str">
        <f t="shared" si="1"/>
        <v xml:space="preserve"> </v>
      </c>
      <c r="S13" s="37"/>
    </row>
    <row r="14" spans="1:19" x14ac:dyDescent="0.25">
      <c r="A14" s="70" t="s">
        <v>71</v>
      </c>
      <c r="B14" s="43" t="s">
        <v>74</v>
      </c>
      <c r="C14" s="85" t="s">
        <v>79</v>
      </c>
      <c r="D14" s="86"/>
      <c r="E14" s="52">
        <v>44804</v>
      </c>
      <c r="F14" s="44">
        <v>0</v>
      </c>
      <c r="G14" s="44">
        <v>50</v>
      </c>
      <c r="H14" s="44">
        <f t="shared" si="0"/>
        <v>50</v>
      </c>
      <c r="I14" s="45" t="s">
        <v>35</v>
      </c>
      <c r="J14" s="46" t="s">
        <v>83</v>
      </c>
      <c r="K14" s="47">
        <v>0</v>
      </c>
      <c r="L14" s="47">
        <v>0.69</v>
      </c>
      <c r="M14" s="48" t="s">
        <v>84</v>
      </c>
      <c r="N14" s="49">
        <v>1743.0887</v>
      </c>
      <c r="O14" s="50" t="s">
        <v>59</v>
      </c>
      <c r="P14" s="40"/>
      <c r="Q14" s="35">
        <f t="shared" ref="Q14:Q18" si="2">H14*P14</f>
        <v>0</v>
      </c>
      <c r="R14" s="12"/>
      <c r="S14" s="37"/>
    </row>
    <row r="15" spans="1:19" x14ac:dyDescent="0.25">
      <c r="A15" s="70" t="s">
        <v>71</v>
      </c>
      <c r="B15" s="43" t="s">
        <v>75</v>
      </c>
      <c r="C15" s="85" t="s">
        <v>79</v>
      </c>
      <c r="D15" s="86"/>
      <c r="E15" s="52">
        <v>44804</v>
      </c>
      <c r="F15" s="44">
        <v>0</v>
      </c>
      <c r="G15" s="44">
        <v>150</v>
      </c>
      <c r="H15" s="44">
        <f t="shared" si="0"/>
        <v>150</v>
      </c>
      <c r="I15" s="45" t="s">
        <v>35</v>
      </c>
      <c r="J15" s="46" t="s">
        <v>85</v>
      </c>
      <c r="K15" s="47">
        <v>0</v>
      </c>
      <c r="L15" s="47">
        <v>0.65</v>
      </c>
      <c r="M15" s="48" t="s">
        <v>86</v>
      </c>
      <c r="N15" s="49">
        <v>6080.6134000000002</v>
      </c>
      <c r="O15" s="50" t="s">
        <v>59</v>
      </c>
      <c r="P15" s="40"/>
      <c r="Q15" s="35">
        <f t="shared" si="2"/>
        <v>0</v>
      </c>
      <c r="R15" s="12"/>
      <c r="S15" s="37"/>
    </row>
    <row r="16" spans="1:19" x14ac:dyDescent="0.25">
      <c r="A16" s="70" t="s">
        <v>71</v>
      </c>
      <c r="B16" s="43" t="s">
        <v>76</v>
      </c>
      <c r="C16" s="85" t="s">
        <v>79</v>
      </c>
      <c r="D16" s="86"/>
      <c r="E16" s="52">
        <v>44804</v>
      </c>
      <c r="F16" s="44">
        <v>0</v>
      </c>
      <c r="G16" s="44">
        <v>15</v>
      </c>
      <c r="H16" s="44">
        <f t="shared" si="0"/>
        <v>15</v>
      </c>
      <c r="I16" s="45" t="s">
        <v>35</v>
      </c>
      <c r="J16" s="46" t="s">
        <v>87</v>
      </c>
      <c r="K16" s="47">
        <v>0</v>
      </c>
      <c r="L16" s="47">
        <v>0.8</v>
      </c>
      <c r="M16" s="48" t="s">
        <v>88</v>
      </c>
      <c r="N16" s="49">
        <v>582.08960000000002</v>
      </c>
      <c r="O16" s="50" t="s">
        <v>59</v>
      </c>
      <c r="P16" s="40"/>
      <c r="Q16" s="35">
        <f t="shared" si="2"/>
        <v>0</v>
      </c>
      <c r="R16" s="12"/>
      <c r="S16" s="37"/>
    </row>
    <row r="17" spans="1:19" x14ac:dyDescent="0.25">
      <c r="A17" s="70" t="s">
        <v>71</v>
      </c>
      <c r="B17" s="43" t="s">
        <v>77</v>
      </c>
      <c r="C17" s="85" t="s">
        <v>79</v>
      </c>
      <c r="D17" s="86"/>
      <c r="E17" s="52">
        <v>44804</v>
      </c>
      <c r="F17" s="44">
        <v>0</v>
      </c>
      <c r="G17" s="44">
        <v>150</v>
      </c>
      <c r="H17" s="44">
        <f t="shared" si="0"/>
        <v>150</v>
      </c>
      <c r="I17" s="45" t="s">
        <v>35</v>
      </c>
      <c r="J17" s="46" t="s">
        <v>87</v>
      </c>
      <c r="K17" s="47">
        <v>0</v>
      </c>
      <c r="L17" s="47">
        <v>0.75</v>
      </c>
      <c r="M17" s="48" t="s">
        <v>89</v>
      </c>
      <c r="N17" s="49">
        <v>5886.0183999999999</v>
      </c>
      <c r="O17" s="50" t="s">
        <v>59</v>
      </c>
      <c r="P17" s="40"/>
      <c r="Q17" s="35">
        <f t="shared" si="2"/>
        <v>0</v>
      </c>
      <c r="R17" s="12"/>
      <c r="S17" s="37"/>
    </row>
    <row r="18" spans="1:19" ht="15.75" thickBot="1" x14ac:dyDescent="0.3">
      <c r="A18" s="71" t="s">
        <v>71</v>
      </c>
      <c r="B18" s="72" t="s">
        <v>78</v>
      </c>
      <c r="C18" s="87" t="s">
        <v>79</v>
      </c>
      <c r="D18" s="88"/>
      <c r="E18" s="73">
        <v>44804</v>
      </c>
      <c r="F18" s="74">
        <v>0</v>
      </c>
      <c r="G18" s="74">
        <v>250</v>
      </c>
      <c r="H18" s="74">
        <f t="shared" si="0"/>
        <v>250</v>
      </c>
      <c r="I18" s="75" t="s">
        <v>35</v>
      </c>
      <c r="J18" s="76">
        <v>70</v>
      </c>
      <c r="K18" s="77">
        <v>0</v>
      </c>
      <c r="L18" s="77">
        <v>0.7</v>
      </c>
      <c r="M18" s="78" t="s">
        <v>90</v>
      </c>
      <c r="N18" s="53">
        <v>9820.2445000000007</v>
      </c>
      <c r="O18" s="54" t="s">
        <v>59</v>
      </c>
      <c r="P18" s="79"/>
      <c r="Q18" s="80">
        <f t="shared" si="2"/>
        <v>0</v>
      </c>
      <c r="R18" s="12"/>
      <c r="S18" s="37"/>
    </row>
    <row r="19" spans="1:19" ht="60.75" thickBot="1" x14ac:dyDescent="0.3">
      <c r="A19" s="33"/>
      <c r="B19" s="56"/>
      <c r="C19" s="56"/>
      <c r="D19" s="56"/>
      <c r="E19" s="56"/>
      <c r="F19" s="56"/>
      <c r="G19" s="56"/>
      <c r="H19" s="55">
        <f>SUM(H12:H18)</f>
        <v>1215</v>
      </c>
      <c r="I19" s="56"/>
      <c r="J19" s="56"/>
      <c r="K19" s="56"/>
      <c r="L19" s="150" t="s">
        <v>93</v>
      </c>
      <c r="M19" s="151"/>
      <c r="N19" s="57">
        <f>SUM(N12:N18)</f>
        <v>46341.6109</v>
      </c>
      <c r="O19" s="58"/>
      <c r="P19" s="59" t="s">
        <v>94</v>
      </c>
      <c r="Q19" s="60">
        <f>SUM(Q12:Q18)</f>
        <v>0</v>
      </c>
      <c r="R19" s="12" t="str">
        <f>IF(Q19&gt;N19,"prekročená cena","nižšia ako stanovená")</f>
        <v>nižšia ako stanovená</v>
      </c>
    </row>
    <row r="20" spans="1:19" ht="15.75" thickBot="1" x14ac:dyDescent="0.3">
      <c r="A20" s="152" t="s">
        <v>13</v>
      </c>
      <c r="B20" s="153"/>
      <c r="C20" s="153"/>
      <c r="D20" s="153"/>
      <c r="E20" s="153"/>
      <c r="F20" s="153"/>
      <c r="G20" s="153"/>
      <c r="H20" s="153"/>
      <c r="I20" s="153"/>
      <c r="J20" s="153"/>
      <c r="K20" s="153"/>
      <c r="L20" s="153"/>
      <c r="M20" s="153"/>
      <c r="N20" s="153"/>
      <c r="O20" s="153"/>
      <c r="P20" s="154"/>
      <c r="Q20" s="26">
        <f>Q21-Q19</f>
        <v>0</v>
      </c>
    </row>
    <row r="21" spans="1:19" ht="15.75" thickBot="1" x14ac:dyDescent="0.3">
      <c r="A21" s="152" t="s">
        <v>14</v>
      </c>
      <c r="B21" s="153"/>
      <c r="C21" s="153"/>
      <c r="D21" s="153"/>
      <c r="E21" s="153"/>
      <c r="F21" s="153"/>
      <c r="G21" s="153"/>
      <c r="H21" s="153"/>
      <c r="I21" s="153"/>
      <c r="J21" s="153"/>
      <c r="K21" s="153"/>
      <c r="L21" s="153"/>
      <c r="M21" s="153"/>
      <c r="N21" s="153"/>
      <c r="O21" s="153"/>
      <c r="P21" s="154"/>
      <c r="Q21" s="26">
        <f>IF("nie"=MID(I29,1,3),Q19,(Q19*1.2))</f>
        <v>0</v>
      </c>
    </row>
    <row r="22" spans="1:19" x14ac:dyDescent="0.25">
      <c r="A22" s="136" t="s">
        <v>15</v>
      </c>
      <c r="B22" s="136"/>
      <c r="C22" s="136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</row>
    <row r="23" spans="1:19" x14ac:dyDescent="0.25">
      <c r="A23" s="155" t="s">
        <v>63</v>
      </c>
      <c r="B23" s="155"/>
      <c r="C23" s="155"/>
      <c r="D23" s="155"/>
      <c r="E23" s="155"/>
      <c r="F23" s="155"/>
      <c r="G23" s="155"/>
      <c r="H23" s="155"/>
      <c r="I23" s="155"/>
      <c r="J23" s="155"/>
      <c r="K23" s="155"/>
      <c r="L23" s="155"/>
      <c r="M23" s="155"/>
      <c r="N23" s="155"/>
      <c r="O23" s="155"/>
      <c r="P23" s="155"/>
      <c r="Q23" s="155"/>
    </row>
    <row r="24" spans="1:19" ht="25.5" customHeight="1" x14ac:dyDescent="0.25">
      <c r="A24" s="81" t="s">
        <v>55</v>
      </c>
      <c r="B24" s="82"/>
      <c r="C24" s="82"/>
      <c r="D24" s="82"/>
      <c r="E24" s="82"/>
      <c r="F24" s="82"/>
      <c r="G24" s="82"/>
      <c r="H24" s="83" t="s">
        <v>53</v>
      </c>
      <c r="I24" s="84"/>
      <c r="J24" s="28"/>
      <c r="K24" s="42"/>
      <c r="L24" s="29"/>
      <c r="M24" s="29"/>
      <c r="N24" s="29"/>
      <c r="O24" s="29"/>
      <c r="P24" s="29"/>
      <c r="Q24" s="29"/>
    </row>
    <row r="25" spans="1:19" ht="15" customHeight="1" x14ac:dyDescent="0.25">
      <c r="A25" s="141" t="s">
        <v>64</v>
      </c>
      <c r="B25" s="142"/>
      <c r="C25" s="142"/>
      <c r="D25" s="142"/>
      <c r="E25" s="142"/>
      <c r="F25" s="143"/>
      <c r="G25" s="137" t="s">
        <v>54</v>
      </c>
      <c r="H25" s="30" t="s">
        <v>16</v>
      </c>
      <c r="I25" s="138"/>
      <c r="J25" s="139"/>
      <c r="K25" s="139"/>
      <c r="L25" s="139"/>
      <c r="M25" s="139"/>
      <c r="N25" s="139"/>
      <c r="O25" s="139"/>
      <c r="P25" s="139"/>
      <c r="Q25" s="140"/>
    </row>
    <row r="26" spans="1:19" x14ac:dyDescent="0.25">
      <c r="A26" s="144"/>
      <c r="B26" s="145"/>
      <c r="C26" s="145"/>
      <c r="D26" s="145"/>
      <c r="E26" s="145"/>
      <c r="F26" s="146"/>
      <c r="G26" s="137"/>
      <c r="H26" s="30" t="s">
        <v>17</v>
      </c>
      <c r="I26" s="138"/>
      <c r="J26" s="139"/>
      <c r="K26" s="139"/>
      <c r="L26" s="139"/>
      <c r="M26" s="139"/>
      <c r="N26" s="139"/>
      <c r="O26" s="139"/>
      <c r="P26" s="139"/>
      <c r="Q26" s="140"/>
    </row>
    <row r="27" spans="1:19" ht="18" customHeight="1" x14ac:dyDescent="0.25">
      <c r="A27" s="144"/>
      <c r="B27" s="145"/>
      <c r="C27" s="145"/>
      <c r="D27" s="145"/>
      <c r="E27" s="145"/>
      <c r="F27" s="146"/>
      <c r="G27" s="137"/>
      <c r="H27" s="30" t="s">
        <v>18</v>
      </c>
      <c r="I27" s="138"/>
      <c r="J27" s="139"/>
      <c r="K27" s="139"/>
      <c r="L27" s="139"/>
      <c r="M27" s="139"/>
      <c r="N27" s="139"/>
      <c r="O27" s="139"/>
      <c r="P27" s="139"/>
      <c r="Q27" s="140"/>
    </row>
    <row r="28" spans="1:19" x14ac:dyDescent="0.25">
      <c r="A28" s="144"/>
      <c r="B28" s="145"/>
      <c r="C28" s="145"/>
      <c r="D28" s="145"/>
      <c r="E28" s="145"/>
      <c r="F28" s="146"/>
      <c r="G28" s="137"/>
      <c r="H28" s="30" t="s">
        <v>19</v>
      </c>
      <c r="I28" s="138"/>
      <c r="J28" s="139"/>
      <c r="K28" s="139"/>
      <c r="L28" s="139"/>
      <c r="M28" s="139"/>
      <c r="N28" s="139"/>
      <c r="O28" s="139"/>
      <c r="P28" s="139"/>
      <c r="Q28" s="140"/>
    </row>
    <row r="29" spans="1:19" x14ac:dyDescent="0.25">
      <c r="A29" s="144"/>
      <c r="B29" s="145"/>
      <c r="C29" s="145"/>
      <c r="D29" s="145"/>
      <c r="E29" s="145"/>
      <c r="F29" s="146"/>
      <c r="G29" s="137"/>
      <c r="H29" s="30" t="s">
        <v>20</v>
      </c>
      <c r="I29" s="138"/>
      <c r="J29" s="139"/>
      <c r="K29" s="139"/>
      <c r="L29" s="139"/>
      <c r="M29" s="139"/>
      <c r="N29" s="139"/>
      <c r="O29" s="139"/>
      <c r="P29" s="139"/>
      <c r="Q29" s="140"/>
    </row>
    <row r="30" spans="1:19" x14ac:dyDescent="0.25">
      <c r="A30" s="144"/>
      <c r="B30" s="145"/>
      <c r="C30" s="145"/>
      <c r="D30" s="145"/>
      <c r="E30" s="145"/>
      <c r="F30" s="146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</row>
    <row r="31" spans="1:19" x14ac:dyDescent="0.25">
      <c r="A31" s="144"/>
      <c r="B31" s="145"/>
      <c r="C31" s="145"/>
      <c r="D31" s="145"/>
      <c r="E31" s="145"/>
      <c r="F31" s="146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</row>
    <row r="32" spans="1:19" x14ac:dyDescent="0.25">
      <c r="A32" s="147"/>
      <c r="B32" s="148"/>
      <c r="C32" s="148"/>
      <c r="D32" s="148"/>
      <c r="E32" s="148"/>
      <c r="F32" s="149"/>
      <c r="G32" s="29"/>
      <c r="H32" s="24"/>
      <c r="I32" s="18"/>
      <c r="J32" s="24"/>
      <c r="K32" s="24"/>
      <c r="L32" s="24" t="s">
        <v>21</v>
      </c>
      <c r="M32" s="24"/>
      <c r="N32" s="133"/>
      <c r="O32" s="134"/>
      <c r="P32" s="135"/>
      <c r="Q32" s="24"/>
    </row>
    <row r="33" spans="1:17" x14ac:dyDescent="0.25">
      <c r="A33" s="29"/>
      <c r="B33" s="29"/>
      <c r="C33" s="29"/>
      <c r="D33" s="29"/>
      <c r="E33" s="29"/>
      <c r="F33" s="29"/>
      <c r="G33" s="29"/>
      <c r="H33" s="24"/>
      <c r="I33" s="24"/>
      <c r="J33" s="24"/>
      <c r="K33" s="24"/>
      <c r="L33" s="24"/>
      <c r="M33" s="24"/>
      <c r="N33" s="24"/>
      <c r="O33" s="24"/>
      <c r="P33" s="24"/>
      <c r="Q33" s="24"/>
    </row>
    <row r="34" spans="1:17" x14ac:dyDescent="0.25">
      <c r="A34" s="21"/>
      <c r="B34" s="21"/>
      <c r="C34" s="21"/>
      <c r="D34" s="21"/>
      <c r="E34" s="21"/>
      <c r="F34" s="21"/>
      <c r="G34" s="21"/>
      <c r="H34" s="24"/>
      <c r="I34" s="24"/>
      <c r="J34" s="24"/>
      <c r="K34" s="24"/>
      <c r="L34" s="24"/>
      <c r="M34" s="24"/>
      <c r="N34" s="24"/>
      <c r="O34" s="24"/>
      <c r="P34" s="24"/>
      <c r="Q34" s="24"/>
    </row>
  </sheetData>
  <sheetProtection selectLockedCells="1"/>
  <mergeCells count="44">
    <mergeCell ref="L19:M19"/>
    <mergeCell ref="A20:P20"/>
    <mergeCell ref="A21:P21"/>
    <mergeCell ref="A23:Q23"/>
    <mergeCell ref="I29:Q29"/>
    <mergeCell ref="N32:P32"/>
    <mergeCell ref="A22:C22"/>
    <mergeCell ref="G25:G29"/>
    <mergeCell ref="I25:Q25"/>
    <mergeCell ref="I26:Q26"/>
    <mergeCell ref="I27:Q27"/>
    <mergeCell ref="I28:Q28"/>
    <mergeCell ref="A25:F32"/>
    <mergeCell ref="C12:D12"/>
    <mergeCell ref="C13:D13"/>
    <mergeCell ref="P9:P11"/>
    <mergeCell ref="Q9:Q11"/>
    <mergeCell ref="C10:D11"/>
    <mergeCell ref="F10:F11"/>
    <mergeCell ref="G10:G11"/>
    <mergeCell ref="H10:H11"/>
    <mergeCell ref="O9:O11"/>
    <mergeCell ref="F9:H9"/>
    <mergeCell ref="E9:E11"/>
    <mergeCell ref="K10:K11"/>
    <mergeCell ref="L10:L11"/>
    <mergeCell ref="K9:L9"/>
    <mergeCell ref="B9:B11"/>
    <mergeCell ref="N9:N11"/>
    <mergeCell ref="C3:M3"/>
    <mergeCell ref="I9:I11"/>
    <mergeCell ref="J9:J11"/>
    <mergeCell ref="M9:M11"/>
    <mergeCell ref="C9:D9"/>
    <mergeCell ref="A1:N1"/>
    <mergeCell ref="A8:B8"/>
    <mergeCell ref="F5:G5"/>
    <mergeCell ref="B6:G6"/>
    <mergeCell ref="B7:G7"/>
    <mergeCell ref="C14:D14"/>
    <mergeCell ref="C15:D15"/>
    <mergeCell ref="C17:D17"/>
    <mergeCell ref="C18:D18"/>
    <mergeCell ref="C16:D16"/>
  </mergeCells>
  <pageMargins left="0.25" right="0.25" top="0.75" bottom="0.75" header="0.3" footer="0.3"/>
  <pageSetup paperSize="9" scale="68" orientation="landscape" r:id="rId1"/>
  <headerFooter>
    <oddFooter>&amp;RStrana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9"/>
  <sheetViews>
    <sheetView view="pageBreakPreview" zoomScaleNormal="100" zoomScaleSheetLayoutView="100" workbookViewId="0">
      <selection activeCell="Q22" sqref="Q22"/>
    </sheetView>
  </sheetViews>
  <sheetFormatPr defaultRowHeight="15" x14ac:dyDescent="0.25"/>
  <cols>
    <col min="1" max="1" width="14" customWidth="1"/>
  </cols>
  <sheetData>
    <row r="2" spans="1:14" x14ac:dyDescent="0.25">
      <c r="A2" s="1" t="s">
        <v>22</v>
      </c>
      <c r="B2" s="2"/>
      <c r="C2" s="2"/>
      <c r="D2" s="3"/>
      <c r="E2" s="4"/>
      <c r="F2" s="4"/>
      <c r="L2" s="160" t="s">
        <v>49</v>
      </c>
      <c r="M2" s="160"/>
    </row>
    <row r="3" spans="1:14" x14ac:dyDescent="0.25">
      <c r="A3" s="5" t="s">
        <v>23</v>
      </c>
      <c r="B3" s="157" t="s">
        <v>24</v>
      </c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</row>
    <row r="4" spans="1:14" x14ac:dyDescent="0.25">
      <c r="A4" s="5" t="s">
        <v>25</v>
      </c>
      <c r="B4" s="157" t="s">
        <v>26</v>
      </c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</row>
    <row r="5" spans="1:14" x14ac:dyDescent="0.25">
      <c r="A5" s="5" t="s">
        <v>8</v>
      </c>
      <c r="B5" s="157" t="s">
        <v>27</v>
      </c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</row>
    <row r="6" spans="1:14" x14ac:dyDescent="0.25">
      <c r="A6" s="5" t="s">
        <v>2</v>
      </c>
      <c r="B6" s="157" t="s">
        <v>28</v>
      </c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57"/>
      <c r="N6" s="157"/>
    </row>
    <row r="7" spans="1:14" x14ac:dyDescent="0.25">
      <c r="A7" s="6" t="s">
        <v>29</v>
      </c>
      <c r="B7" s="158"/>
      <c r="C7" s="158"/>
      <c r="D7" s="158"/>
      <c r="E7" s="158"/>
      <c r="F7" s="158"/>
      <c r="G7" s="158"/>
      <c r="H7" s="158"/>
      <c r="I7" s="158"/>
      <c r="J7" s="158"/>
      <c r="K7" s="158"/>
      <c r="L7" s="158"/>
      <c r="M7" s="158"/>
      <c r="N7" s="159"/>
    </row>
    <row r="8" spans="1:14" x14ac:dyDescent="0.25">
      <c r="A8" s="5" t="s">
        <v>12</v>
      </c>
      <c r="B8" s="157" t="s">
        <v>30</v>
      </c>
      <c r="C8" s="157"/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</row>
    <row r="9" spans="1:14" x14ac:dyDescent="0.25">
      <c r="A9" s="7" t="s">
        <v>31</v>
      </c>
      <c r="B9" s="157" t="s">
        <v>32</v>
      </c>
      <c r="C9" s="157"/>
      <c r="D9" s="157"/>
      <c r="E9" s="157"/>
      <c r="F9" s="157"/>
      <c r="G9" s="157"/>
      <c r="H9" s="157"/>
      <c r="I9" s="157"/>
      <c r="J9" s="157"/>
      <c r="K9" s="157"/>
      <c r="L9" s="157"/>
      <c r="M9" s="157"/>
      <c r="N9" s="157"/>
    </row>
    <row r="10" spans="1:14" x14ac:dyDescent="0.25">
      <c r="A10" s="7" t="s">
        <v>33</v>
      </c>
      <c r="B10" s="157" t="s">
        <v>34</v>
      </c>
      <c r="C10" s="157"/>
      <c r="D10" s="157"/>
      <c r="E10" s="157"/>
      <c r="F10" s="157"/>
      <c r="G10" s="157"/>
      <c r="H10" s="157"/>
      <c r="I10" s="157"/>
      <c r="J10" s="157"/>
      <c r="K10" s="157"/>
      <c r="L10" s="157"/>
      <c r="M10" s="157"/>
      <c r="N10" s="157"/>
    </row>
    <row r="11" spans="1:14" x14ac:dyDescent="0.25">
      <c r="A11" s="8" t="s">
        <v>35</v>
      </c>
      <c r="B11" s="157" t="s">
        <v>36</v>
      </c>
      <c r="C11" s="157"/>
      <c r="D11" s="157"/>
      <c r="E11" s="157"/>
      <c r="F11" s="157"/>
      <c r="G11" s="157"/>
      <c r="H11" s="157"/>
      <c r="I11" s="157"/>
      <c r="J11" s="157"/>
      <c r="K11" s="157"/>
      <c r="L11" s="157"/>
      <c r="M11" s="157"/>
      <c r="N11" s="157"/>
    </row>
    <row r="12" spans="1:14" x14ac:dyDescent="0.25">
      <c r="A12" s="9" t="s">
        <v>37</v>
      </c>
      <c r="B12" s="157" t="s">
        <v>38</v>
      </c>
      <c r="C12" s="157"/>
      <c r="D12" s="157"/>
      <c r="E12" s="157"/>
      <c r="F12" s="157"/>
      <c r="G12" s="157"/>
      <c r="H12" s="157"/>
      <c r="I12" s="157"/>
      <c r="J12" s="157"/>
      <c r="K12" s="157"/>
      <c r="L12" s="157"/>
      <c r="M12" s="157"/>
      <c r="N12" s="157"/>
    </row>
    <row r="13" spans="1:14" ht="24" customHeight="1" x14ac:dyDescent="0.25">
      <c r="A13" s="8" t="s">
        <v>39</v>
      </c>
      <c r="B13" s="157" t="s">
        <v>40</v>
      </c>
      <c r="C13" s="157"/>
      <c r="D13" s="157"/>
      <c r="E13" s="157"/>
      <c r="F13" s="157"/>
      <c r="G13" s="157"/>
      <c r="H13" s="157"/>
      <c r="I13" s="157"/>
      <c r="J13" s="157"/>
      <c r="K13" s="157"/>
      <c r="L13" s="157"/>
      <c r="M13" s="157"/>
      <c r="N13" s="157"/>
    </row>
    <row r="14" spans="1:14" ht="16.5" customHeight="1" x14ac:dyDescent="0.25">
      <c r="A14" s="8" t="s">
        <v>5</v>
      </c>
      <c r="B14" s="157" t="s">
        <v>50</v>
      </c>
      <c r="C14" s="157"/>
      <c r="D14" s="157"/>
      <c r="E14" s="157"/>
      <c r="F14" s="157"/>
      <c r="G14" s="157"/>
      <c r="H14" s="157"/>
      <c r="I14" s="157"/>
      <c r="J14" s="157"/>
      <c r="K14" s="157"/>
      <c r="L14" s="157"/>
      <c r="M14" s="157"/>
      <c r="N14" s="157"/>
    </row>
    <row r="15" spans="1:14" x14ac:dyDescent="0.25">
      <c r="A15" s="8" t="s">
        <v>41</v>
      </c>
      <c r="B15" s="157" t="s">
        <v>42</v>
      </c>
      <c r="C15" s="157"/>
      <c r="D15" s="157"/>
      <c r="E15" s="157"/>
      <c r="F15" s="157"/>
      <c r="G15" s="157"/>
      <c r="H15" s="157"/>
      <c r="I15" s="157"/>
      <c r="J15" s="157"/>
      <c r="K15" s="157"/>
      <c r="L15" s="157"/>
      <c r="M15" s="157"/>
      <c r="N15" s="157"/>
    </row>
    <row r="16" spans="1:14" ht="38.25" x14ac:dyDescent="0.25">
      <c r="A16" s="10" t="s">
        <v>43</v>
      </c>
      <c r="B16" s="157" t="s">
        <v>44</v>
      </c>
      <c r="C16" s="157"/>
      <c r="D16" s="157"/>
      <c r="E16" s="157"/>
      <c r="F16" s="157"/>
      <c r="G16" s="157"/>
      <c r="H16" s="157"/>
      <c r="I16" s="157"/>
      <c r="J16" s="157"/>
      <c r="K16" s="157"/>
      <c r="L16" s="157"/>
      <c r="M16" s="157"/>
      <c r="N16" s="157"/>
    </row>
    <row r="17" spans="1:14" ht="28.5" customHeight="1" x14ac:dyDescent="0.25">
      <c r="A17" s="10" t="s">
        <v>45</v>
      </c>
      <c r="B17" s="157" t="s">
        <v>46</v>
      </c>
      <c r="C17" s="157"/>
      <c r="D17" s="157"/>
      <c r="E17" s="157"/>
      <c r="F17" s="157"/>
      <c r="G17" s="157"/>
      <c r="H17" s="157"/>
      <c r="I17" s="157"/>
      <c r="J17" s="157"/>
      <c r="K17" s="157"/>
      <c r="L17" s="157"/>
      <c r="M17" s="157"/>
      <c r="N17" s="157"/>
    </row>
    <row r="18" spans="1:14" ht="27" customHeight="1" x14ac:dyDescent="0.25">
      <c r="A18" s="11" t="s">
        <v>47</v>
      </c>
      <c r="B18" s="157" t="s">
        <v>48</v>
      </c>
      <c r="C18" s="157"/>
      <c r="D18" s="157"/>
      <c r="E18" s="157"/>
      <c r="F18" s="157"/>
      <c r="G18" s="157"/>
      <c r="H18" s="157"/>
      <c r="I18" s="157"/>
      <c r="J18" s="157"/>
      <c r="K18" s="157"/>
      <c r="L18" s="157"/>
      <c r="M18" s="157"/>
      <c r="N18" s="157"/>
    </row>
    <row r="19" spans="1:14" ht="75" customHeight="1" x14ac:dyDescent="0.25">
      <c r="A19" s="31" t="s">
        <v>60</v>
      </c>
      <c r="B19" s="156" t="s">
        <v>61</v>
      </c>
      <c r="C19" s="156"/>
      <c r="D19" s="156"/>
      <c r="E19" s="156"/>
      <c r="F19" s="156"/>
      <c r="G19" s="156"/>
      <c r="H19" s="156"/>
      <c r="I19" s="156"/>
      <c r="J19" s="156"/>
      <c r="K19" s="156"/>
      <c r="L19" s="156"/>
      <c r="M19" s="156"/>
      <c r="N19" s="156"/>
    </row>
  </sheetData>
  <mergeCells count="18">
    <mergeCell ref="B7:N7"/>
    <mergeCell ref="L2:M2"/>
    <mergeCell ref="B3:N3"/>
    <mergeCell ref="B4:N4"/>
    <mergeCell ref="B5:N5"/>
    <mergeCell ref="B6:N6"/>
    <mergeCell ref="B19:N19"/>
    <mergeCell ref="B8:N8"/>
    <mergeCell ref="B9:N9"/>
    <mergeCell ref="B10:N10"/>
    <mergeCell ref="B11:N11"/>
    <mergeCell ref="B12:N12"/>
    <mergeCell ref="B13:N13"/>
    <mergeCell ref="B14:N14"/>
    <mergeCell ref="B15:N15"/>
    <mergeCell ref="B16:N16"/>
    <mergeCell ref="B17:N17"/>
    <mergeCell ref="B18:N18"/>
  </mergeCells>
  <pageMargins left="0.7" right="0.7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rozsah zákazky a cenová ponuka</vt:lpstr>
      <vt:lpstr>Vysvetlívky</vt:lpstr>
      <vt:lpstr>'rozsah zákazky a cenová ponuka'!Oblasť_tlače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alexander.sagat</dc:creator>
  <cp:lastModifiedBy>Pavol.Tison</cp:lastModifiedBy>
  <cp:lastPrinted>2022-05-19T07:42:18Z</cp:lastPrinted>
  <dcterms:created xsi:type="dcterms:W3CDTF">2012-08-13T12:29:09Z</dcterms:created>
  <dcterms:modified xsi:type="dcterms:W3CDTF">2022-05-19T08:28:16Z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Opis-Rozsah zákazky a cenová ponuka príloha č.1.xlsx</vt:lpwstr>
  </property>
</Properties>
</file>