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SEVER 04 - Turčianske Teplice 4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ponuka'!$A$1:$Q$30</definedName>
  </definedNames>
  <calcPr calcId="162913"/>
</workbook>
</file>

<file path=xl/calcChain.xml><?xml version="1.0" encoding="utf-8"?>
<calcChain xmlns="http://schemas.openxmlformats.org/spreadsheetml/2006/main">
  <c r="N16" i="1" l="1"/>
  <c r="Q16" i="1" l="1"/>
  <c r="H16" i="1" l="1"/>
  <c r="H15" i="1" l="1"/>
  <c r="H14" i="1"/>
  <c r="H13" i="1"/>
  <c r="H12" i="1"/>
  <c r="Q13" i="1" l="1"/>
  <c r="Q12" i="1"/>
  <c r="Q15" i="1" l="1"/>
  <c r="Q14" i="1"/>
  <c r="R13" i="1" l="1"/>
  <c r="R12" i="1"/>
  <c r="Q18" i="1" l="1"/>
  <c r="Q17" i="1" s="1"/>
  <c r="R16" i="1" l="1"/>
</calcChain>
</file>

<file path=xl/sharedStrings.xml><?xml version="1.0" encoding="utf-8"?>
<sst xmlns="http://schemas.openxmlformats.org/spreadsheetml/2006/main" count="105" uniqueCount="90">
  <si>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</si>
  <si>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</si>
  <si>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</si>
  <si>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</si>
  <si>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</si>
  <si>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</si>
  <si>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</si>
  <si>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</si>
  <si>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</si>
  <si>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</si>
  <si>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</si>
  <si>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</si>
  <si>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</si>
  <si>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</si>
  <si>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</si>
  <si>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</si>
  <si>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</si>
  <si>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</si>
  <si>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</si>
  <si>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</si>
  <si>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</si>
  <si>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</si>
  <si>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</si>
  <si>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</si>
  <si>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</si>
  <si>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</si>
  <si>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</si>
  <si>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</si>
  <si>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</si>
  <si>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</si>
  <si>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</si>
  <si>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</si>
  <si>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</si>
  <si>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</si>
  <si>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</si>
  <si>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</si>
  <si>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</si>
  <si>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</si>
  <si>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</si>
  <si>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</si>
  <si>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</si>
  <si>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</si>
  <si>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</si>
  <si>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</si>
  <si>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</si>
  <si>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</si>
  <si>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</si>
  <si>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</si>
  <si>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</si>
  <si>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</si>
  <si>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</si>
  <si>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</si>
  <si>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</si>
  <si>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</si>
  <si>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</si>
  <si>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</si>
  <si>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</si>
  <si>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</si>
  <si>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</si>
  <si>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</si>
  <si>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</si>
  <si>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</si>
  <si>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</si>
  <si>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</si>
  <si>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</si>
  <si>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</si>
  <si>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</si>
  <si>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</si>
  <si>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</si>
  <si>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ihličnaté (m3)</t>
  </si>
  <si>
    <t>listnaté (m3)</t>
  </si>
  <si>
    <t>1,2,4a,4d,6,7</t>
  </si>
  <si>
    <t>VU-50</t>
  </si>
  <si>
    <t>40</t>
  </si>
  <si>
    <t>VU+50</t>
  </si>
  <si>
    <t>Sokol</t>
  </si>
  <si>
    <t>EF032-..23.2</t>
  </si>
  <si>
    <t>EF032-..56A0</t>
  </si>
  <si>
    <t>EF032-.216B0</t>
  </si>
  <si>
    <t>SL297-1362C0</t>
  </si>
  <si>
    <t>30</t>
  </si>
  <si>
    <t>100 | 300 | -</t>
  </si>
  <si>
    <t>150 | 400 | -</t>
  </si>
  <si>
    <t>100 | 650 | -</t>
  </si>
  <si>
    <t>267 | 620 | -</t>
  </si>
  <si>
    <t>LESY Slovenskej republiky, štátny podnik Organizačná zložka OZ Sever</t>
  </si>
  <si>
    <t>Zmluva č. DNS/4/22/09/04</t>
  </si>
  <si>
    <t xml:space="preserve">Cena stanovená objednávateľom Spolu bez DPH   </t>
  </si>
  <si>
    <t>Celková cena za realizáciu predmetu zákazky v EUR bez DPH</t>
  </si>
  <si>
    <t xml:space="preserve">Lesnícke služby v ťažbovom procese na OZ Sever, Lesná správa Turčianske Teplice - výzva č. 4/2022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</si>
</sst>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6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2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4" fontId="6" fillId="3" borderId="25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center"/>
    </xf>
    <xf numFmtId="0" fontId="15" fillId="0" borderId="38" xfId="0" applyNumberFormat="1" applyFont="1" applyBorder="1" applyAlignment="1">
      <alignment horizontal="center" vertical="center" wrapText="1"/>
    </xf>
    <xf numFmtId="2" fontId="15" fillId="0" borderId="38" xfId="0" applyNumberFormat="1" applyFont="1" applyBorder="1" applyAlignment="1">
      <alignment horizontal="right" vertical="center"/>
    </xf>
    <xf numFmtId="0" fontId="15" fillId="0" borderId="38" xfId="0" applyNumberFormat="1" applyFont="1" applyBorder="1" applyAlignment="1">
      <alignment horizontal="center" vertical="center"/>
    </xf>
    <xf numFmtId="0" fontId="15" fillId="0" borderId="38" xfId="0" applyNumberFormat="1" applyFont="1" applyBorder="1" applyAlignment="1">
      <alignment horizontal="right" vertical="center" wrapText="1"/>
    </xf>
    <xf numFmtId="2" fontId="15" fillId="0" borderId="38" xfId="0" applyNumberFormat="1" applyFont="1" applyBorder="1" applyAlignment="1">
      <alignment horizontal="right" vertical="center" wrapText="1"/>
    </xf>
    <xf numFmtId="0" fontId="16" fillId="0" borderId="39" xfId="0" applyNumberFormat="1" applyFont="1" applyBorder="1" applyAlignment="1">
      <alignment horizontal="center" vertical="center"/>
    </xf>
    <xf numFmtId="4" fontId="14" fillId="0" borderId="41" xfId="0" applyNumberFormat="1" applyFont="1" applyBorder="1" applyAlignment="1">
      <alignment horizontal="right" vertical="center" indent="1"/>
    </xf>
    <xf numFmtId="4" fontId="15" fillId="0" borderId="41" xfId="0" applyNumberFormat="1" applyFont="1" applyBorder="1" applyAlignment="1">
      <alignment horizontal="center" vertical="center"/>
    </xf>
    <xf numFmtId="14" fontId="0" fillId="3" borderId="35" xfId="0" applyNumberFormat="1" applyFont="1" applyFill="1" applyBorder="1" applyAlignment="1" applyProtection="1">
      <alignment horizontal="center" vertical="center"/>
    </xf>
    <xf numFmtId="14" fontId="0" fillId="3" borderId="32" xfId="0" applyNumberFormat="1" applyFont="1" applyFill="1" applyBorder="1" applyAlignment="1" applyProtection="1">
      <alignment horizontal="center" vertical="center"/>
    </xf>
    <xf numFmtId="0" fontId="6" fillId="3" borderId="42" xfId="0" applyFont="1" applyFill="1" applyBorder="1" applyAlignment="1" applyProtection="1">
      <alignment vertical="center"/>
    </xf>
    <xf numFmtId="4" fontId="6" fillId="4" borderId="18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Border="1" applyAlignment="1">
      <alignment horizontal="center" vertical="center"/>
    </xf>
    <xf numFmtId="0" fontId="15" fillId="0" borderId="44" xfId="0" applyNumberFormat="1" applyFont="1" applyBorder="1" applyAlignment="1">
      <alignment horizontal="center" vertical="center" wrapText="1"/>
    </xf>
    <xf numFmtId="2" fontId="15" fillId="0" borderId="44" xfId="0" applyNumberFormat="1" applyFont="1" applyBorder="1" applyAlignment="1">
      <alignment horizontal="right" vertical="center"/>
    </xf>
    <xf numFmtId="0" fontId="15" fillId="0" borderId="44" xfId="0" applyNumberFormat="1" applyFont="1" applyBorder="1" applyAlignment="1">
      <alignment horizontal="center" vertical="center"/>
    </xf>
    <xf numFmtId="0" fontId="15" fillId="0" borderId="44" xfId="0" applyNumberFormat="1" applyFont="1" applyBorder="1" applyAlignment="1">
      <alignment horizontal="right" vertical="center" wrapText="1"/>
    </xf>
    <xf numFmtId="2" fontId="15" fillId="0" borderId="44" xfId="0" applyNumberFormat="1" applyFont="1" applyBorder="1" applyAlignment="1">
      <alignment horizontal="right" vertical="center" wrapText="1"/>
    </xf>
    <xf numFmtId="0" fontId="16" fillId="0" borderId="47" xfId="0" applyNumberFormat="1" applyFont="1" applyBorder="1" applyAlignment="1">
      <alignment horizontal="center" vertical="center"/>
    </xf>
    <xf numFmtId="4" fontId="14" fillId="0" borderId="48" xfId="0" applyNumberFormat="1" applyFont="1" applyBorder="1" applyAlignment="1">
      <alignment horizontal="right" vertical="center" indent="1"/>
    </xf>
    <xf numFmtId="4" fontId="15" fillId="0" borderId="48" xfId="0" applyNumberFormat="1" applyFont="1" applyBorder="1" applyAlignment="1">
      <alignment horizontal="center" vertical="center"/>
    </xf>
    <xf numFmtId="0" fontId="15" fillId="0" borderId="49" xfId="0" applyNumberFormat="1" applyFont="1" applyBorder="1" applyAlignment="1">
      <alignment horizontal="center" vertical="center"/>
    </xf>
    <xf numFmtId="0" fontId="15" fillId="0" borderId="50" xfId="0" applyNumberFormat="1" applyFont="1" applyBorder="1" applyAlignment="1">
      <alignment horizontal="center" vertical="center"/>
    </xf>
    <xf numFmtId="0" fontId="15" fillId="0" borderId="51" xfId="0" applyNumberFormat="1" applyFont="1" applyBorder="1" applyAlignment="1">
      <alignment horizontal="center" vertical="center" wrapText="1"/>
    </xf>
    <xf numFmtId="14" fontId="0" fillId="3" borderId="54" xfId="0" applyNumberFormat="1" applyFont="1" applyFill="1" applyBorder="1" applyAlignment="1" applyProtection="1">
      <alignment horizontal="center" vertical="center"/>
    </xf>
    <xf numFmtId="2" fontId="15" fillId="0" borderId="51" xfId="0" applyNumberFormat="1" applyFont="1" applyBorder="1" applyAlignment="1">
      <alignment horizontal="right" vertical="center"/>
    </xf>
    <xf numFmtId="0" fontId="15" fillId="0" borderId="51" xfId="0" applyNumberFormat="1" applyFont="1" applyBorder="1" applyAlignment="1">
      <alignment horizontal="center" vertical="center"/>
    </xf>
    <xf numFmtId="0" fontId="15" fillId="0" borderId="51" xfId="0" applyNumberFormat="1" applyFont="1" applyBorder="1" applyAlignment="1">
      <alignment horizontal="right" vertical="center" wrapText="1"/>
    </xf>
    <xf numFmtId="2" fontId="15" fillId="0" borderId="51" xfId="0" applyNumberFormat="1" applyFont="1" applyBorder="1" applyAlignment="1">
      <alignment horizontal="right" vertical="center" wrapText="1"/>
    </xf>
    <xf numFmtId="0" fontId="16" fillId="0" borderId="55" xfId="0" applyNumberFormat="1" applyFont="1" applyBorder="1" applyAlignment="1">
      <alignment horizontal="center" vertical="center"/>
    </xf>
    <xf numFmtId="4" fontId="14" fillId="0" borderId="56" xfId="0" applyNumberFormat="1" applyFont="1" applyBorder="1" applyAlignment="1">
      <alignment horizontal="right" vertical="center" indent="1"/>
    </xf>
    <xf numFmtId="4" fontId="15" fillId="0" borderId="56" xfId="0" applyNumberFormat="1" applyFont="1" applyBorder="1" applyAlignment="1">
      <alignment horizontal="center" vertical="center"/>
    </xf>
    <xf numFmtId="4" fontId="6" fillId="2" borderId="57" xfId="0" applyNumberFormat="1" applyFont="1" applyFill="1" applyBorder="1" applyAlignment="1" applyProtection="1">
      <alignment horizontal="center" vertical="center"/>
      <protection locked="0"/>
    </xf>
    <xf numFmtId="2" fontId="6" fillId="3" borderId="18" xfId="0" applyNumberFormat="1" applyFont="1" applyFill="1" applyBorder="1" applyAlignment="1" applyProtection="1">
      <alignment horizontal="center" vertical="center"/>
    </xf>
    <xf numFmtId="4" fontId="6" fillId="3" borderId="0" xfId="0" applyNumberFormat="1" applyFont="1" applyFill="1" applyBorder="1" applyAlignment="1" applyProtection="1">
      <alignment horizontal="center" vertical="center"/>
    </xf>
    <xf numFmtId="0" fontId="6" fillId="4" borderId="23" xfId="0" applyFont="1" applyFill="1" applyBorder="1" applyAlignment="1" applyProtection="1">
      <alignment vertical="center" wrapText="1"/>
    </xf>
    <xf numFmtId="2" fontId="6" fillId="3" borderId="58" xfId="0" applyNumberFormat="1" applyFont="1" applyFill="1" applyBorder="1" applyAlignment="1" applyProtection="1">
      <alignment vertical="center"/>
    </xf>
    <xf numFmtId="4" fontId="6" fillId="3" borderId="61" xfId="0" applyNumberFormat="1" applyFont="1" applyFill="1" applyBorder="1" applyAlignment="1" applyProtection="1">
      <alignment horizontal="right" vertical="center"/>
    </xf>
    <xf numFmtId="0" fontId="10" fillId="3" borderId="19" xfId="0" applyFont="1" applyFill="1" applyBorder="1" applyAlignment="1" applyProtection="1">
      <alignment horizontal="left" vertical="center"/>
    </xf>
    <xf numFmtId="0" fontId="10" fillId="3" borderId="15" xfId="0" applyFont="1" applyFill="1" applyBorder="1" applyAlignment="1" applyProtection="1">
      <alignment horizontal="left" vertical="center"/>
    </xf>
    <xf numFmtId="0" fontId="17" fillId="3" borderId="15" xfId="0" applyFont="1" applyFill="1" applyBorder="1" applyAlignment="1" applyProtection="1">
      <alignment horizontal="left" vertical="center"/>
    </xf>
    <xf numFmtId="0" fontId="10" fillId="3" borderId="20" xfId="0" applyFont="1" applyFill="1" applyBorder="1" applyAlignment="1" applyProtection="1">
      <alignment horizontal="left" vertical="center"/>
    </xf>
    <xf numFmtId="0" fontId="6" fillId="3" borderId="59" xfId="0" applyFont="1" applyFill="1" applyBorder="1" applyAlignment="1" applyProtection="1">
      <alignment horizontal="center" vertical="center" wrapText="1"/>
    </xf>
    <xf numFmtId="0" fontId="6" fillId="3" borderId="60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42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8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5" fillId="3" borderId="9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4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14" fillId="0" borderId="36" xfId="0" applyNumberFormat="1" applyFont="1" applyBorder="1" applyAlignment="1">
      <alignment horizontal="center" vertical="center" wrapText="1"/>
    </xf>
    <xf numFmtId="0" fontId="14" fillId="0" borderId="37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3" fillId="3" borderId="45" xfId="0" applyFont="1" applyFill="1" applyBorder="1" applyAlignment="1" applyProtection="1">
      <alignment horizontal="center" vertical="center"/>
    </xf>
    <xf numFmtId="0" fontId="3" fillId="3" borderId="46" xfId="0" applyFont="1" applyFill="1" applyBorder="1" applyAlignment="1" applyProtection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/>
    </xf>
    <xf numFmtId="0" fontId="3" fillId="3" borderId="52" xfId="0" applyFont="1" applyFill="1" applyBorder="1" applyAlignment="1" applyProtection="1">
      <alignment horizontal="center" vertical="center"/>
    </xf>
    <xf numFmtId="0" fontId="3" fillId="3" borderId="53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4" fillId="5" borderId="19" xfId="0" applyFont="1" applyFill="1" applyBorder="1" applyAlignment="1"/>
    <xf numFmtId="0" fontId="0" fillId="5" borderId="15" xfId="0" applyFill="1" applyBorder="1" applyAlignment="1"/>
    <xf numFmtId="0" fontId="0" fillId="5" borderId="20" xfId="0" applyFill="1" applyBorder="1" applyAlignment="1"/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7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tabSelected="1" view="pageBreakPreview" zoomScaleNormal="100" zoomScaleSheetLayoutView="100" workbookViewId="0">
      <selection activeCell="C3" sqref="C3:M3"/>
    </sheetView>
  </sheetViews>
  <sheetFormatPr defaultRowHeight="15" x14ac:dyDescent="0.25"/>
  <cols>
    <col min="1" max="1" width="13.7109375" customWidth="1"/>
    <col min="2" max="2" width="17.28515625" customWidth="1"/>
    <col min="3" max="3" width="14.85546875" customWidth="1"/>
    <col min="4" max="5" width="16" customWidth="1"/>
    <col min="8" max="8" width="11.85546875" customWidth="1"/>
    <col min="9" max="9" width="9.7109375" customWidth="1"/>
    <col min="12" max="12" width="8.28515625" customWidth="1"/>
    <col min="13" max="13" width="11.42578125" customWidth="1"/>
    <col min="14" max="14" width="16.140625" customWidth="1"/>
    <col min="15" max="15" width="6.140625" customWidth="1"/>
    <col min="16" max="16" width="13.85546875" customWidth="1"/>
    <col min="17" max="17" width="15.85546875" customWidth="1"/>
    <col min="18" max="18" width="14.5703125" customWidth="1"/>
    <col min="19" max="19" width="9.42578125" bestFit="1" customWidth="1"/>
  </cols>
  <sheetData>
    <row r="1" spans="1:19" ht="18" x14ac:dyDescent="0.25">
      <c r="A1" s="136" t="s">
        <v>62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6" t="s">
        <v>66</v>
      </c>
      <c r="Q1" s="15"/>
    </row>
    <row r="2" spans="1:19" ht="11.25" customHeight="1" x14ac:dyDescent="0.25">
      <c r="A2" s="13"/>
      <c r="B2" s="13"/>
      <c r="C2" s="13"/>
      <c r="D2" s="13"/>
      <c r="E2" s="35"/>
      <c r="F2" s="13"/>
      <c r="G2" s="13"/>
      <c r="H2" s="13"/>
      <c r="I2" s="13"/>
      <c r="J2" s="13"/>
      <c r="K2" s="38"/>
      <c r="L2" s="13"/>
      <c r="M2" s="13"/>
      <c r="N2" s="13"/>
      <c r="O2" s="16" t="s">
        <v>67</v>
      </c>
      <c r="Q2" s="15"/>
    </row>
    <row r="3" spans="1:19" ht="18" x14ac:dyDescent="0.25">
      <c r="A3" s="17" t="s">
        <v>0</v>
      </c>
      <c r="B3" s="13"/>
      <c r="C3" s="145" t="s">
        <v>89</v>
      </c>
      <c r="D3" s="146"/>
      <c r="E3" s="146"/>
      <c r="F3" s="146"/>
      <c r="G3" s="146"/>
      <c r="H3" s="146"/>
      <c r="I3" s="146"/>
      <c r="J3" s="146"/>
      <c r="K3" s="146"/>
      <c r="L3" s="146"/>
      <c r="M3" s="147"/>
      <c r="N3" s="13"/>
      <c r="P3" s="14"/>
      <c r="Q3" s="15"/>
    </row>
    <row r="4" spans="1:19" ht="10.5" customHeight="1" x14ac:dyDescent="0.25">
      <c r="A4" s="13"/>
      <c r="B4" s="13"/>
      <c r="C4" s="13"/>
      <c r="D4" s="13"/>
      <c r="E4" s="35"/>
      <c r="F4" s="13"/>
      <c r="G4" s="13"/>
      <c r="H4" s="13"/>
      <c r="I4" s="13"/>
      <c r="J4" s="13"/>
      <c r="K4" s="38"/>
      <c r="L4" s="13"/>
      <c r="M4" s="13"/>
      <c r="N4" s="13"/>
      <c r="O4" s="13"/>
      <c r="P4" s="14"/>
      <c r="Q4" s="15"/>
    </row>
    <row r="5" spans="1:19" x14ac:dyDescent="0.25">
      <c r="A5" s="18"/>
      <c r="B5" s="18"/>
      <c r="C5" s="18"/>
      <c r="D5" s="18"/>
      <c r="E5" s="18"/>
      <c r="F5" s="139"/>
      <c r="G5" s="139"/>
      <c r="H5" s="19"/>
      <c r="I5" s="18"/>
      <c r="J5" s="18"/>
      <c r="K5" s="18"/>
      <c r="L5" s="18"/>
      <c r="M5" s="18"/>
      <c r="N5" s="18"/>
      <c r="O5" s="18"/>
      <c r="P5" s="18"/>
      <c r="Q5" s="18"/>
    </row>
    <row r="6" spans="1:19" x14ac:dyDescent="0.25">
      <c r="A6" s="20" t="s">
        <v>1</v>
      </c>
      <c r="B6" s="140" t="s">
        <v>85</v>
      </c>
      <c r="C6" s="140"/>
      <c r="D6" s="140"/>
      <c r="E6" s="140"/>
      <c r="F6" s="140"/>
      <c r="G6" s="140"/>
      <c r="H6" s="19"/>
      <c r="I6" s="18"/>
      <c r="J6" s="18"/>
      <c r="K6" s="18"/>
      <c r="L6" s="21"/>
      <c r="M6" s="18"/>
      <c r="N6" s="18"/>
      <c r="O6" s="18"/>
      <c r="P6" s="18"/>
      <c r="Q6" s="18"/>
    </row>
    <row r="7" spans="1:19" ht="6" customHeight="1" thickBot="1" x14ac:dyDescent="0.3">
      <c r="A7" s="22"/>
      <c r="B7" s="141"/>
      <c r="C7" s="141"/>
      <c r="D7" s="141"/>
      <c r="E7" s="141"/>
      <c r="F7" s="141"/>
      <c r="G7" s="141"/>
      <c r="H7" s="19"/>
      <c r="I7" s="18"/>
      <c r="J7" s="18"/>
      <c r="K7" s="18"/>
      <c r="L7" s="18"/>
      <c r="M7" s="18"/>
      <c r="N7" s="18"/>
      <c r="O7" s="18"/>
      <c r="P7" s="18"/>
      <c r="Q7" s="18"/>
    </row>
    <row r="8" spans="1:19" ht="16.5" customHeight="1" thickBot="1" x14ac:dyDescent="0.3">
      <c r="A8" s="137" t="s">
        <v>86</v>
      </c>
      <c r="B8" s="138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  <c r="Q8" s="18"/>
    </row>
    <row r="9" spans="1:19" ht="21" customHeight="1" thickBot="1" x14ac:dyDescent="0.3">
      <c r="A9" s="106" t="s">
        <v>8</v>
      </c>
      <c r="B9" s="142" t="s">
        <v>2</v>
      </c>
      <c r="C9" s="154" t="s">
        <v>51</v>
      </c>
      <c r="D9" s="155"/>
      <c r="E9" s="120" t="s">
        <v>68</v>
      </c>
      <c r="F9" s="123" t="s">
        <v>3</v>
      </c>
      <c r="G9" s="124"/>
      <c r="H9" s="125"/>
      <c r="I9" s="148" t="s">
        <v>4</v>
      </c>
      <c r="J9" s="120" t="s">
        <v>5</v>
      </c>
      <c r="K9" s="128" t="s">
        <v>6</v>
      </c>
      <c r="L9" s="129"/>
      <c r="M9" s="151" t="s">
        <v>7</v>
      </c>
      <c r="N9" s="120" t="s">
        <v>52</v>
      </c>
      <c r="O9" s="121" t="s">
        <v>58</v>
      </c>
      <c r="P9" s="109" t="s">
        <v>56</v>
      </c>
      <c r="Q9" s="111" t="s">
        <v>57</v>
      </c>
    </row>
    <row r="10" spans="1:19" ht="21.75" customHeight="1" thickBot="1" x14ac:dyDescent="0.3">
      <c r="A10" s="107"/>
      <c r="B10" s="143"/>
      <c r="C10" s="113" t="s">
        <v>65</v>
      </c>
      <c r="D10" s="114"/>
      <c r="E10" s="118"/>
      <c r="F10" s="117" t="s">
        <v>9</v>
      </c>
      <c r="G10" s="118" t="s">
        <v>10</v>
      </c>
      <c r="H10" s="120" t="s">
        <v>11</v>
      </c>
      <c r="I10" s="149"/>
      <c r="J10" s="118"/>
      <c r="K10" s="126" t="s">
        <v>69</v>
      </c>
      <c r="L10" s="127" t="s">
        <v>70</v>
      </c>
      <c r="M10" s="152"/>
      <c r="N10" s="118"/>
      <c r="O10" s="122"/>
      <c r="P10" s="110"/>
      <c r="Q10" s="112"/>
    </row>
    <row r="11" spans="1:19" ht="50.25" customHeight="1" thickBot="1" x14ac:dyDescent="0.3">
      <c r="A11" s="108"/>
      <c r="B11" s="144"/>
      <c r="C11" s="115"/>
      <c r="D11" s="116"/>
      <c r="E11" s="119"/>
      <c r="F11" s="115"/>
      <c r="G11" s="119"/>
      <c r="H11" s="119"/>
      <c r="I11" s="150"/>
      <c r="J11" s="119"/>
      <c r="K11" s="126"/>
      <c r="L11" s="127"/>
      <c r="M11" s="153"/>
      <c r="N11" s="119"/>
      <c r="O11" s="116"/>
      <c r="P11" s="110"/>
      <c r="Q11" s="112"/>
    </row>
    <row r="12" spans="1:19" x14ac:dyDescent="0.25">
      <c r="A12" s="52" t="s">
        <v>75</v>
      </c>
      <c r="B12" s="53" t="s">
        <v>76</v>
      </c>
      <c r="C12" s="130" t="s">
        <v>71</v>
      </c>
      <c r="D12" s="131"/>
      <c r="E12" s="48">
        <v>44804</v>
      </c>
      <c r="F12" s="54">
        <v>75</v>
      </c>
      <c r="G12" s="54">
        <v>0</v>
      </c>
      <c r="H12" s="54">
        <f>SUM(F12,G12)</f>
        <v>75</v>
      </c>
      <c r="I12" s="55" t="s">
        <v>72</v>
      </c>
      <c r="J12" s="56" t="s">
        <v>80</v>
      </c>
      <c r="K12" s="57">
        <v>0.28000000000000003</v>
      </c>
      <c r="L12" s="57">
        <v>0</v>
      </c>
      <c r="M12" s="58" t="s">
        <v>81</v>
      </c>
      <c r="N12" s="59">
        <v>1583.7796000000001</v>
      </c>
      <c r="O12" s="60" t="s">
        <v>59</v>
      </c>
      <c r="P12" s="36"/>
      <c r="Q12" s="32">
        <f>H12*P12</f>
        <v>0</v>
      </c>
      <c r="R12" s="12" t="str">
        <f t="shared" ref="R12:R13" si="0">IF( Q12=0," ", IF(100-((N12/Q12)*100)&gt;20,"viac ako 20%",0))</f>
        <v xml:space="preserve"> </v>
      </c>
      <c r="S12" s="34"/>
    </row>
    <row r="13" spans="1:19" x14ac:dyDescent="0.25">
      <c r="A13" s="61" t="s">
        <v>75</v>
      </c>
      <c r="B13" s="40" t="s">
        <v>77</v>
      </c>
      <c r="C13" s="132" t="s">
        <v>71</v>
      </c>
      <c r="D13" s="133"/>
      <c r="E13" s="49">
        <v>44804</v>
      </c>
      <c r="F13" s="41">
        <v>215</v>
      </c>
      <c r="G13" s="41">
        <v>5</v>
      </c>
      <c r="H13" s="41">
        <f>SUM(F13,G13)</f>
        <v>220</v>
      </c>
      <c r="I13" s="42" t="s">
        <v>74</v>
      </c>
      <c r="J13" s="43" t="s">
        <v>73</v>
      </c>
      <c r="K13" s="44">
        <v>0.28999999999999998</v>
      </c>
      <c r="L13" s="44">
        <v>0.22</v>
      </c>
      <c r="M13" s="45" t="s">
        <v>82</v>
      </c>
      <c r="N13" s="46">
        <v>5272.9228000000003</v>
      </c>
      <c r="O13" s="47" t="s">
        <v>59</v>
      </c>
      <c r="P13" s="37"/>
      <c r="Q13" s="33">
        <f>H13*P13</f>
        <v>0</v>
      </c>
      <c r="R13" s="12" t="str">
        <f t="shared" si="0"/>
        <v xml:space="preserve"> </v>
      </c>
      <c r="S13" s="34"/>
    </row>
    <row r="14" spans="1:19" x14ac:dyDescent="0.25">
      <c r="A14" s="61" t="s">
        <v>75</v>
      </c>
      <c r="B14" s="40" t="s">
        <v>78</v>
      </c>
      <c r="C14" s="132" t="s">
        <v>71</v>
      </c>
      <c r="D14" s="133"/>
      <c r="E14" s="49">
        <v>44804</v>
      </c>
      <c r="F14" s="41">
        <v>100</v>
      </c>
      <c r="G14" s="41">
        <v>0</v>
      </c>
      <c r="H14" s="41">
        <f>SUM(F14,G14)</f>
        <v>100</v>
      </c>
      <c r="I14" s="42" t="s">
        <v>72</v>
      </c>
      <c r="J14" s="43" t="s">
        <v>80</v>
      </c>
      <c r="K14" s="44">
        <v>0.31</v>
      </c>
      <c r="L14" s="44">
        <v>0</v>
      </c>
      <c r="M14" s="45" t="s">
        <v>83</v>
      </c>
      <c r="N14" s="46">
        <v>2041.1409000000001</v>
      </c>
      <c r="O14" s="47" t="s">
        <v>59</v>
      </c>
      <c r="P14" s="37"/>
      <c r="Q14" s="33">
        <f t="shared" ref="Q14:Q15" si="1">H14*P14</f>
        <v>0</v>
      </c>
      <c r="R14" s="12"/>
      <c r="S14" s="34"/>
    </row>
    <row r="15" spans="1:19" ht="15.75" thickBot="1" x14ac:dyDescent="0.3">
      <c r="A15" s="62" t="s">
        <v>75</v>
      </c>
      <c r="B15" s="63" t="s">
        <v>79</v>
      </c>
      <c r="C15" s="134" t="s">
        <v>71</v>
      </c>
      <c r="D15" s="135"/>
      <c r="E15" s="64">
        <v>44804</v>
      </c>
      <c r="F15" s="65">
        <v>450</v>
      </c>
      <c r="G15" s="65">
        <v>0</v>
      </c>
      <c r="H15" s="65">
        <f>SUM(F15,G15)</f>
        <v>450</v>
      </c>
      <c r="I15" s="66" t="s">
        <v>74</v>
      </c>
      <c r="J15" s="67">
        <v>25</v>
      </c>
      <c r="K15" s="68">
        <v>0.43958934873275585</v>
      </c>
      <c r="L15" s="68">
        <v>0</v>
      </c>
      <c r="M15" s="69" t="s">
        <v>84</v>
      </c>
      <c r="N15" s="70">
        <v>9262.8950999999997</v>
      </c>
      <c r="O15" s="71" t="s">
        <v>59</v>
      </c>
      <c r="P15" s="72"/>
      <c r="Q15" s="73">
        <f t="shared" si="1"/>
        <v>0</v>
      </c>
      <c r="R15" s="12"/>
      <c r="S15" s="34"/>
    </row>
    <row r="16" spans="1:19" ht="58.5" customHeight="1" thickBot="1" x14ac:dyDescent="0.3">
      <c r="A16" s="31"/>
      <c r="B16" s="50"/>
      <c r="C16" s="50"/>
      <c r="D16" s="50"/>
      <c r="E16" s="50"/>
      <c r="F16" s="50"/>
      <c r="G16" s="50"/>
      <c r="H16" s="76">
        <f>SUM(H12:H15)</f>
        <v>845</v>
      </c>
      <c r="I16" s="50"/>
      <c r="J16" s="50"/>
      <c r="K16" s="50"/>
      <c r="L16" s="82" t="s">
        <v>87</v>
      </c>
      <c r="M16" s="83"/>
      <c r="N16" s="77">
        <f>SUM(N12:N15)</f>
        <v>18160.738400000002</v>
      </c>
      <c r="O16" s="74"/>
      <c r="P16" s="75" t="s">
        <v>88</v>
      </c>
      <c r="Q16" s="51">
        <f>SUM(Q12:Q15)</f>
        <v>0</v>
      </c>
      <c r="R16" s="12" t="str">
        <f>IF(Q16&gt;N16,"prekročená cena","nižšia ako stanovená")</f>
        <v>nižšia ako stanovená</v>
      </c>
    </row>
    <row r="17" spans="1:17" ht="15.75" thickBot="1" x14ac:dyDescent="0.3">
      <c r="A17" s="84" t="s">
        <v>13</v>
      </c>
      <c r="B17" s="85"/>
      <c r="C17" s="85"/>
      <c r="D17" s="85"/>
      <c r="E17" s="85"/>
      <c r="F17" s="85"/>
      <c r="G17" s="85"/>
      <c r="H17" s="86"/>
      <c r="I17" s="85"/>
      <c r="J17" s="85"/>
      <c r="K17" s="85"/>
      <c r="L17" s="86"/>
      <c r="M17" s="86"/>
      <c r="N17" s="86"/>
      <c r="O17" s="85"/>
      <c r="P17" s="87"/>
      <c r="Q17" s="25">
        <f>Q18-Q16</f>
        <v>0</v>
      </c>
    </row>
    <row r="18" spans="1:17" ht="15.75" thickBot="1" x14ac:dyDescent="0.3">
      <c r="A18" s="84" t="s">
        <v>14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7"/>
      <c r="Q18" s="25">
        <f>IF("nie"=MID(I26,1,3),Q16,(Q16*1.2))</f>
        <v>0</v>
      </c>
    </row>
    <row r="19" spans="1:17" x14ac:dyDescent="0.25">
      <c r="A19" s="95" t="s">
        <v>15</v>
      </c>
      <c r="B19" s="95"/>
      <c r="C19" s="9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88" t="s">
        <v>63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</row>
    <row r="21" spans="1:17" ht="25.5" customHeight="1" x14ac:dyDescent="0.25">
      <c r="A21" s="78" t="s">
        <v>55</v>
      </c>
      <c r="B21" s="79"/>
      <c r="C21" s="79"/>
      <c r="D21" s="79"/>
      <c r="E21" s="79"/>
      <c r="F21" s="79"/>
      <c r="G21" s="79"/>
      <c r="H21" s="80" t="s">
        <v>53</v>
      </c>
      <c r="I21" s="81"/>
      <c r="J21" s="27"/>
      <c r="K21" s="39"/>
      <c r="L21" s="28"/>
      <c r="M21" s="28"/>
      <c r="N21" s="28"/>
      <c r="O21" s="28"/>
      <c r="P21" s="28"/>
      <c r="Q21" s="28"/>
    </row>
    <row r="22" spans="1:17" ht="15" customHeight="1" x14ac:dyDescent="0.25">
      <c r="A22" s="97" t="s">
        <v>64</v>
      </c>
      <c r="B22" s="98"/>
      <c r="C22" s="98"/>
      <c r="D22" s="98"/>
      <c r="E22" s="98"/>
      <c r="F22" s="99"/>
      <c r="G22" s="96" t="s">
        <v>54</v>
      </c>
      <c r="H22" s="29" t="s">
        <v>16</v>
      </c>
      <c r="I22" s="89"/>
      <c r="J22" s="90"/>
      <c r="K22" s="90"/>
      <c r="L22" s="90"/>
      <c r="M22" s="90"/>
      <c r="N22" s="90"/>
      <c r="O22" s="90"/>
      <c r="P22" s="90"/>
      <c r="Q22" s="91"/>
    </row>
    <row r="23" spans="1:17" x14ac:dyDescent="0.25">
      <c r="A23" s="100"/>
      <c r="B23" s="101"/>
      <c r="C23" s="101"/>
      <c r="D23" s="101"/>
      <c r="E23" s="101"/>
      <c r="F23" s="102"/>
      <c r="G23" s="96"/>
      <c r="H23" s="29" t="s">
        <v>17</v>
      </c>
      <c r="I23" s="89"/>
      <c r="J23" s="90"/>
      <c r="K23" s="90"/>
      <c r="L23" s="90"/>
      <c r="M23" s="90"/>
      <c r="N23" s="90"/>
      <c r="O23" s="90"/>
      <c r="P23" s="90"/>
      <c r="Q23" s="91"/>
    </row>
    <row r="24" spans="1:17" ht="18" customHeight="1" x14ac:dyDescent="0.25">
      <c r="A24" s="100"/>
      <c r="B24" s="101"/>
      <c r="C24" s="101"/>
      <c r="D24" s="101"/>
      <c r="E24" s="101"/>
      <c r="F24" s="102"/>
      <c r="G24" s="96"/>
      <c r="H24" s="29" t="s">
        <v>18</v>
      </c>
      <c r="I24" s="89"/>
      <c r="J24" s="90"/>
      <c r="K24" s="90"/>
      <c r="L24" s="90"/>
      <c r="M24" s="90"/>
      <c r="N24" s="90"/>
      <c r="O24" s="90"/>
      <c r="P24" s="90"/>
      <c r="Q24" s="91"/>
    </row>
    <row r="25" spans="1:17" x14ac:dyDescent="0.25">
      <c r="A25" s="100"/>
      <c r="B25" s="101"/>
      <c r="C25" s="101"/>
      <c r="D25" s="101"/>
      <c r="E25" s="101"/>
      <c r="F25" s="102"/>
      <c r="G25" s="96"/>
      <c r="H25" s="29" t="s">
        <v>19</v>
      </c>
      <c r="I25" s="89"/>
      <c r="J25" s="90"/>
      <c r="K25" s="90"/>
      <c r="L25" s="90"/>
      <c r="M25" s="90"/>
      <c r="N25" s="90"/>
      <c r="O25" s="90"/>
      <c r="P25" s="90"/>
      <c r="Q25" s="91"/>
    </row>
    <row r="26" spans="1:17" x14ac:dyDescent="0.25">
      <c r="A26" s="100"/>
      <c r="B26" s="101"/>
      <c r="C26" s="101"/>
      <c r="D26" s="101"/>
      <c r="E26" s="101"/>
      <c r="F26" s="102"/>
      <c r="G26" s="96"/>
      <c r="H26" s="29" t="s">
        <v>20</v>
      </c>
      <c r="I26" s="89"/>
      <c r="J26" s="90"/>
      <c r="K26" s="90"/>
      <c r="L26" s="90"/>
      <c r="M26" s="90"/>
      <c r="N26" s="90"/>
      <c r="O26" s="90"/>
      <c r="P26" s="90"/>
      <c r="Q26" s="91"/>
    </row>
    <row r="27" spans="1:17" x14ac:dyDescent="0.25">
      <c r="A27" s="100"/>
      <c r="B27" s="101"/>
      <c r="C27" s="101"/>
      <c r="D27" s="101"/>
      <c r="E27" s="101"/>
      <c r="F27" s="102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x14ac:dyDescent="0.25">
      <c r="A28" s="100"/>
      <c r="B28" s="101"/>
      <c r="C28" s="101"/>
      <c r="D28" s="101"/>
      <c r="E28" s="101"/>
      <c r="F28" s="102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x14ac:dyDescent="0.25">
      <c r="A29" s="103"/>
      <c r="B29" s="104"/>
      <c r="C29" s="104"/>
      <c r="D29" s="104"/>
      <c r="E29" s="104"/>
      <c r="F29" s="105"/>
      <c r="G29" s="28"/>
      <c r="H29" s="24"/>
      <c r="I29" s="18"/>
      <c r="J29" s="24"/>
      <c r="K29" s="24"/>
      <c r="L29" s="24" t="s">
        <v>21</v>
      </c>
      <c r="M29" s="24"/>
      <c r="N29" s="92"/>
      <c r="O29" s="93"/>
      <c r="P29" s="94"/>
      <c r="Q29" s="24"/>
    </row>
    <row r="30" spans="1:17" x14ac:dyDescent="0.25">
      <c r="A30" s="28"/>
      <c r="B30" s="28"/>
      <c r="C30" s="28"/>
      <c r="D30" s="28"/>
      <c r="E30" s="28"/>
      <c r="F30" s="28"/>
      <c r="G30" s="28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x14ac:dyDescent="0.25">
      <c r="A31" s="21"/>
      <c r="B31" s="21"/>
      <c r="C31" s="21"/>
      <c r="D31" s="21"/>
      <c r="E31" s="21"/>
      <c r="F31" s="21"/>
      <c r="G31" s="21"/>
      <c r="H31" s="24"/>
      <c r="I31" s="24"/>
      <c r="J31" s="24"/>
      <c r="K31" s="24"/>
      <c r="L31" s="24"/>
      <c r="M31" s="24"/>
      <c r="N31" s="24"/>
      <c r="O31" s="24"/>
      <c r="P31" s="24"/>
      <c r="Q31" s="24"/>
    </row>
  </sheetData>
  <sheetProtection selectLockedCells="1"/>
  <mergeCells count="42">
    <mergeCell ref="C12:D12"/>
    <mergeCell ref="C13:D13"/>
    <mergeCell ref="C14:D14"/>
    <mergeCell ref="C15:D15"/>
    <mergeCell ref="A1:N1"/>
    <mergeCell ref="A8:B8"/>
    <mergeCell ref="F5:G5"/>
    <mergeCell ref="B6:G6"/>
    <mergeCell ref="B7:G7"/>
    <mergeCell ref="B9:B11"/>
    <mergeCell ref="N9:N11"/>
    <mergeCell ref="C3:M3"/>
    <mergeCell ref="I9:I11"/>
    <mergeCell ref="J9:J11"/>
    <mergeCell ref="M9:M11"/>
    <mergeCell ref="C9:D9"/>
    <mergeCell ref="A9:A11"/>
    <mergeCell ref="P9:P11"/>
    <mergeCell ref="Q9:Q11"/>
    <mergeCell ref="C10:D11"/>
    <mergeCell ref="F10:F11"/>
    <mergeCell ref="G10:G11"/>
    <mergeCell ref="H10:H11"/>
    <mergeCell ref="O9:O11"/>
    <mergeCell ref="F9:H9"/>
    <mergeCell ref="E9:E11"/>
    <mergeCell ref="K10:K11"/>
    <mergeCell ref="L10:L11"/>
    <mergeCell ref="K9:L9"/>
    <mergeCell ref="N29:P29"/>
    <mergeCell ref="A19:C19"/>
    <mergeCell ref="G22:G26"/>
    <mergeCell ref="I22:Q22"/>
    <mergeCell ref="I23:Q23"/>
    <mergeCell ref="I24:Q24"/>
    <mergeCell ref="I25:Q25"/>
    <mergeCell ref="A22:F29"/>
    <mergeCell ref="L16:M16"/>
    <mergeCell ref="A17:P17"/>
    <mergeCell ref="A18:P18"/>
    <mergeCell ref="A20:Q20"/>
    <mergeCell ref="I26:Q26"/>
  </mergeCells>
  <pageMargins left="0.25" right="0.25" top="0.75" bottom="0.75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22</v>
      </c>
      <c r="B2" s="2"/>
      <c r="C2" s="2"/>
      <c r="D2" s="3"/>
      <c r="E2" s="4"/>
      <c r="F2" s="4"/>
      <c r="L2" s="158" t="s">
        <v>49</v>
      </c>
      <c r="M2" s="158"/>
    </row>
    <row r="3" spans="1:14" x14ac:dyDescent="0.25">
      <c r="A3" s="5" t="s">
        <v>23</v>
      </c>
      <c r="B3" s="159" t="s">
        <v>24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x14ac:dyDescent="0.25">
      <c r="A4" s="5" t="s">
        <v>25</v>
      </c>
      <c r="B4" s="159" t="s">
        <v>26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</row>
    <row r="5" spans="1:14" x14ac:dyDescent="0.25">
      <c r="A5" s="5" t="s">
        <v>8</v>
      </c>
      <c r="B5" s="159" t="s">
        <v>27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x14ac:dyDescent="0.25">
      <c r="A6" s="5" t="s">
        <v>2</v>
      </c>
      <c r="B6" s="159" t="s">
        <v>28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</row>
    <row r="7" spans="1:14" x14ac:dyDescent="0.25">
      <c r="A7" s="6" t="s">
        <v>29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7"/>
    </row>
    <row r="8" spans="1:14" x14ac:dyDescent="0.25">
      <c r="A8" s="5" t="s">
        <v>12</v>
      </c>
      <c r="B8" s="159" t="s">
        <v>30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</row>
    <row r="9" spans="1:14" x14ac:dyDescent="0.25">
      <c r="A9" s="7" t="s">
        <v>31</v>
      </c>
      <c r="B9" s="159" t="s">
        <v>32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</row>
    <row r="10" spans="1:14" x14ac:dyDescent="0.25">
      <c r="A10" s="7" t="s">
        <v>33</v>
      </c>
      <c r="B10" s="159" t="s">
        <v>34</v>
      </c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x14ac:dyDescent="0.25">
      <c r="A11" s="8" t="s">
        <v>35</v>
      </c>
      <c r="B11" s="159" t="s">
        <v>36</v>
      </c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</row>
    <row r="12" spans="1:14" x14ac:dyDescent="0.25">
      <c r="A12" s="9" t="s">
        <v>37</v>
      </c>
      <c r="B12" s="159" t="s">
        <v>38</v>
      </c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</row>
    <row r="13" spans="1:14" ht="24" customHeight="1" x14ac:dyDescent="0.25">
      <c r="A13" s="8" t="s">
        <v>39</v>
      </c>
      <c r="B13" s="159" t="s">
        <v>40</v>
      </c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</row>
    <row r="14" spans="1:14" ht="16.5" customHeight="1" x14ac:dyDescent="0.25">
      <c r="A14" s="8" t="s">
        <v>5</v>
      </c>
      <c r="B14" s="159" t="s">
        <v>50</v>
      </c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</row>
    <row r="15" spans="1:14" x14ac:dyDescent="0.25">
      <c r="A15" s="8" t="s">
        <v>41</v>
      </c>
      <c r="B15" s="159" t="s">
        <v>42</v>
      </c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</row>
    <row r="16" spans="1:14" ht="38.25" x14ac:dyDescent="0.25">
      <c r="A16" s="10" t="s">
        <v>43</v>
      </c>
      <c r="B16" s="159" t="s">
        <v>44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</row>
    <row r="17" spans="1:14" ht="28.5" customHeight="1" x14ac:dyDescent="0.25">
      <c r="A17" s="10" t="s">
        <v>45</v>
      </c>
      <c r="B17" s="159" t="s">
        <v>46</v>
      </c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</row>
    <row r="18" spans="1:14" ht="27" customHeight="1" x14ac:dyDescent="0.25">
      <c r="A18" s="11" t="s">
        <v>47</v>
      </c>
      <c r="B18" s="159" t="s">
        <v>48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</row>
    <row r="19" spans="1:14" ht="75" customHeight="1" x14ac:dyDescent="0.25">
      <c r="A19" s="30" t="s">
        <v>60</v>
      </c>
      <c r="B19" s="160" t="s">
        <v>61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2022-05-19T07:45:11Z</cp:lastPrinted>
  <dcterms:created xsi:type="dcterms:W3CDTF">2012-08-13T12:29:09Z</dcterms:created>
  <dcterms:modified xsi:type="dcterms:W3CDTF">2022-05-19T08:29:15Z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