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D:\Rasto\Praca\Akcie\ROK_2020\ZIMNY_STADION_LEVICE_PRISTAVBA_SATNI_KANCELARII\RP\ZS_LEVICE_PD-1.etapa_uprava2\VYKAZY_VYMER\"/>
    </mc:Choice>
  </mc:AlternateContent>
  <xr:revisionPtr revIDLastSave="0" documentId="13_ncr:1_{247CBD20-C9C0-4AEE-90E6-78B7D5D046E5}" xr6:coauthVersionLast="47" xr6:coauthVersionMax="47" xr10:uidLastSave="{00000000-0000-0000-0000-000000000000}"/>
  <bookViews>
    <workbookView xWindow="23880" yWindow="-120" windowWidth="29040" windowHeight="15840" tabRatio="500" xr2:uid="{00000000-000D-0000-FFFF-FFFF00000000}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Zadanie!$11:$13</definedName>
    <definedName name="_xlnm.Print_Area" localSheetId="0">Zadanie!$A:$AH</definedName>
  </definedNames>
  <calcPr calcId="181029"/>
</workbook>
</file>

<file path=xl/calcChain.xml><?xml version="1.0" encoding="utf-8"?>
<calcChain xmlns="http://schemas.openxmlformats.org/spreadsheetml/2006/main">
  <c r="W58" i="3" l="1"/>
  <c r="E58" i="3"/>
  <c r="N58" i="3"/>
  <c r="L58" i="3"/>
  <c r="J58" i="3"/>
  <c r="I58" i="3"/>
  <c r="H58" i="3"/>
  <c r="W56" i="3"/>
  <c r="E56" i="3"/>
  <c r="N56" i="3"/>
  <c r="L56" i="3"/>
  <c r="J56" i="3"/>
  <c r="I56" i="3"/>
  <c r="H56" i="3"/>
  <c r="W54" i="3"/>
  <c r="E54" i="3"/>
  <c r="N54" i="3"/>
  <c r="L54" i="3"/>
  <c r="J54" i="3"/>
  <c r="I54" i="3"/>
  <c r="H54" i="3"/>
  <c r="N53" i="3"/>
  <c r="L53" i="3"/>
  <c r="J53" i="3"/>
  <c r="I53" i="3"/>
  <c r="N52" i="3"/>
  <c r="L52" i="3"/>
  <c r="J52" i="3"/>
  <c r="I52" i="3"/>
  <c r="W49" i="3"/>
  <c r="E49" i="3"/>
  <c r="N49" i="3"/>
  <c r="L49" i="3"/>
  <c r="J49" i="3"/>
  <c r="I49" i="3"/>
  <c r="H49" i="3"/>
  <c r="N48" i="3"/>
  <c r="L48" i="3"/>
  <c r="J48" i="3"/>
  <c r="H48" i="3"/>
  <c r="N47" i="3"/>
  <c r="L47" i="3"/>
  <c r="J47" i="3"/>
  <c r="H47" i="3"/>
  <c r="W44" i="3"/>
  <c r="E44" i="3"/>
  <c r="N44" i="3"/>
  <c r="L44" i="3"/>
  <c r="J44" i="3"/>
  <c r="I44" i="3"/>
  <c r="H44" i="3"/>
  <c r="N43" i="3"/>
  <c r="L43" i="3"/>
  <c r="J43" i="3"/>
  <c r="I43" i="3"/>
  <c r="N42" i="3"/>
  <c r="L42" i="3"/>
  <c r="J42" i="3"/>
  <c r="H42" i="3"/>
  <c r="N41" i="3"/>
  <c r="L41" i="3"/>
  <c r="J41" i="3"/>
  <c r="I41" i="3"/>
  <c r="N40" i="3"/>
  <c r="L40" i="3"/>
  <c r="J40" i="3"/>
  <c r="H40" i="3"/>
  <c r="N39" i="3"/>
  <c r="L39" i="3"/>
  <c r="J39" i="3"/>
  <c r="I39" i="3"/>
  <c r="N38" i="3"/>
  <c r="L38" i="3"/>
  <c r="J38" i="3"/>
  <c r="I38" i="3"/>
  <c r="W35" i="3"/>
  <c r="E35" i="3"/>
  <c r="N35" i="3"/>
  <c r="L35" i="3"/>
  <c r="J35" i="3"/>
  <c r="I35" i="3"/>
  <c r="H35" i="3"/>
  <c r="N34" i="3"/>
  <c r="L34" i="3"/>
  <c r="J34" i="3"/>
  <c r="H34" i="3"/>
  <c r="N33" i="3"/>
  <c r="L33" i="3"/>
  <c r="J33" i="3"/>
  <c r="H33" i="3"/>
  <c r="W30" i="3"/>
  <c r="E30" i="3"/>
  <c r="N30" i="3"/>
  <c r="L30" i="3"/>
  <c r="J30" i="3"/>
  <c r="I30" i="3"/>
  <c r="H30" i="3"/>
  <c r="N29" i="3"/>
  <c r="L29" i="3"/>
  <c r="J29" i="3"/>
  <c r="I29" i="3"/>
  <c r="N28" i="3"/>
  <c r="L28" i="3"/>
  <c r="J28" i="3"/>
  <c r="H28" i="3"/>
  <c r="W25" i="3"/>
  <c r="E25" i="3"/>
  <c r="N25" i="3"/>
  <c r="L25" i="3"/>
  <c r="J25" i="3"/>
  <c r="I25" i="3"/>
  <c r="H25" i="3"/>
  <c r="N24" i="3"/>
  <c r="L24" i="3"/>
  <c r="J24" i="3"/>
  <c r="H24" i="3"/>
  <c r="W21" i="3"/>
  <c r="E21" i="3"/>
  <c r="N21" i="3"/>
  <c r="L21" i="3"/>
  <c r="J21" i="3"/>
  <c r="I21" i="3"/>
  <c r="H21" i="3"/>
  <c r="N20" i="3"/>
  <c r="L20" i="3"/>
  <c r="J20" i="3"/>
  <c r="I20" i="3"/>
  <c r="N19" i="3"/>
  <c r="L19" i="3"/>
  <c r="J19" i="3"/>
  <c r="I19" i="3"/>
  <c r="N18" i="3"/>
  <c r="L18" i="3"/>
  <c r="J18" i="3"/>
  <c r="H18" i="3"/>
  <c r="N17" i="3"/>
  <c r="L17" i="3"/>
  <c r="J17" i="3"/>
  <c r="I17" i="3"/>
  <c r="D11" i="3"/>
</calcChain>
</file>

<file path=xl/sharedStrings.xml><?xml version="1.0" encoding="utf-8"?>
<sst xmlns="http://schemas.openxmlformats.org/spreadsheetml/2006/main" count="330" uniqueCount="171">
  <si>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</si>
  <si>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</si>
  <si>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</si>
  <si>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</si>
  <si>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</si>
  <si>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</si>
  <si>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</si>
  <si>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</si>
  <si>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</si>
  <si>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</si>
  <si>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</si>
  <si>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</si>
  <si>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</si>
  <si>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</si>
  <si>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</si>
  <si>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</si>
  <si>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</si>
  <si>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</si>
  <si>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</si>
  <si>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</si>
  <si>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</si>
  <si>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</si>
  <si>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</si>
  <si>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</si>
  <si>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</si>
  <si>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</si>
  <si>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</si>
  <si>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</si>
  <si>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</si>
  <si>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</si>
  <si>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</si>
  <si>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</si>
  <si>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</si>
  <si>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</si>
  <si>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</si>
  <si>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</si>
  <si>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</si>
  <si>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</si>
  <si>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</si>
  <si>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</si>
  <si>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</si>
  <si>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</si>
  <si>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</si>
  <si>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</si>
  <si>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</si>
  <si>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</si>
  <si>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</si>
  <si>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</si>
  <si>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</si>
  <si>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</si>
  <si>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</si>
  <si>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</si>
  <si>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</si>
  <si>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</si>
  <si>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</si>
  <si>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</si>
  <si>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</si>
  <si>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</si>
  <si>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</si>
  <si>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</si>
  <si>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</si>
  <si>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</si>
  <si>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 xml:space="preserve">Spracoval:                                         </t>
  </si>
  <si>
    <t xml:space="preserve">JKSO : </t>
  </si>
  <si>
    <t>Dátum: 11.12.2020</t>
  </si>
  <si>
    <t>Stavba :Zimný štadión Levice - Prístavba šatní, bufetu a kancelárií</t>
  </si>
  <si>
    <t>Zaradenie</t>
  </si>
  <si>
    <t>pre KL</t>
  </si>
  <si>
    <t>Lev0</t>
  </si>
  <si>
    <t>pozícia</t>
  </si>
  <si>
    <t>PRÁCE A DODÁVKY PSV</t>
  </si>
  <si>
    <t>713 - Izolácie tepelné</t>
  </si>
  <si>
    <t>MAT</t>
  </si>
  <si>
    <t>4261G6008</t>
  </si>
  <si>
    <t>Zásobník HOVAL ESSR 1000</t>
  </si>
  <si>
    <t>kus</t>
  </si>
  <si>
    <t xml:space="preserve">                    </t>
  </si>
  <si>
    <t>28.30.13</t>
  </si>
  <si>
    <t xml:space="preserve">3003681             </t>
  </si>
  <si>
    <t>IZ</t>
  </si>
  <si>
    <t>S</t>
  </si>
  <si>
    <t>713</t>
  </si>
  <si>
    <t>713463115</t>
  </si>
  <si>
    <t>Montáž tep.izol.potrubia pod stropom skr.PE(Mirelon,...)upev.sponou potr.DN 42</t>
  </si>
  <si>
    <t>m</t>
  </si>
  <si>
    <t>I</t>
  </si>
  <si>
    <t>71346-3115</t>
  </si>
  <si>
    <t>45.32.11</t>
  </si>
  <si>
    <t>IK</t>
  </si>
  <si>
    <t>63100001960</t>
  </si>
  <si>
    <t>TUBOLIT 42 x 30 DG</t>
  </si>
  <si>
    <t/>
  </si>
  <si>
    <t xml:space="preserve">  .  .  </t>
  </si>
  <si>
    <t>63100001976</t>
  </si>
  <si>
    <t>TUBOLIT 48 x 30 DG</t>
  </si>
  <si>
    <t xml:space="preserve">713 - Izolácie tepelné  spolu: </t>
  </si>
  <si>
    <t>725 - Zariaďovacie predmety</t>
  </si>
  <si>
    <t>721</t>
  </si>
  <si>
    <t>725519001</t>
  </si>
  <si>
    <t>Montáž ohrievača zásobník. 1000 l</t>
  </si>
  <si>
    <t>súbor</t>
  </si>
  <si>
    <t>72551-9001</t>
  </si>
  <si>
    <t>45.33.20</t>
  </si>
  <si>
    <t xml:space="preserve">725 - Zariaďovacie predmety  spolu: </t>
  </si>
  <si>
    <t>732 - Strojovne</t>
  </si>
  <si>
    <t>731</t>
  </si>
  <si>
    <t>732429111</t>
  </si>
  <si>
    <t>Montáž čerpadiel obehových špirál. do DN 25</t>
  </si>
  <si>
    <t>73242-9111</t>
  </si>
  <si>
    <t>45.33.11</t>
  </si>
  <si>
    <t>4261A1011Ene</t>
  </si>
  <si>
    <t>Čerpadlo ALPHA2 25-80</t>
  </si>
  <si>
    <t>4261A1011</t>
  </si>
  <si>
    <t>29.12.24</t>
  </si>
  <si>
    <t xml:space="preserve">96283590            </t>
  </si>
  <si>
    <t xml:space="preserve">732 - Strojovne  spolu: </t>
  </si>
  <si>
    <t>733 - Rozvod potrubia</t>
  </si>
  <si>
    <t>733121116</t>
  </si>
  <si>
    <t>Potrubie z rúrok hlad. bezošvých nízkotlak. pr. 48,4/3,2</t>
  </si>
  <si>
    <t>73312-1116</t>
  </si>
  <si>
    <t>733122227</t>
  </si>
  <si>
    <t>Potrubie z pozinkovanej ocele hladké spojované lisovaním DN 40</t>
  </si>
  <si>
    <t>73312-2227</t>
  </si>
  <si>
    <t xml:space="preserve">733 - Rozvod potrubia  spolu: </t>
  </si>
  <si>
    <t>734 - Armatúry</t>
  </si>
  <si>
    <t>286001105ene</t>
  </si>
  <si>
    <t>Uzavírací a vyvažovací ventil STAD bez vypouštění DN40</t>
  </si>
  <si>
    <t xml:space="preserve">52151040            </t>
  </si>
  <si>
    <t>286001317ene</t>
  </si>
  <si>
    <t>Izolace STS,STAD/A DN40</t>
  </si>
  <si>
    <t xml:space="preserve">52189640            </t>
  </si>
  <si>
    <t>734209117</t>
  </si>
  <si>
    <t>Montáž armatúr s dvoma závitmi G 6/4</t>
  </si>
  <si>
    <t>73420-9117</t>
  </si>
  <si>
    <t>3883D0101</t>
  </si>
  <si>
    <t>Teplomer axiálny D63/L50 mm</t>
  </si>
  <si>
    <t>33.20.51</t>
  </si>
  <si>
    <t xml:space="preserve">TA6312005           </t>
  </si>
  <si>
    <t>734419111</t>
  </si>
  <si>
    <t>Montáž teplomerov techn. s ochranným púzdrom alebo pevným stonk.</t>
  </si>
  <si>
    <t>73441-9111</t>
  </si>
  <si>
    <t>3883D0201</t>
  </si>
  <si>
    <t>Nádržka 1/2"xL50 mm</t>
  </si>
  <si>
    <t xml:space="preserve">ACGUOV050           </t>
  </si>
  <si>
    <t xml:space="preserve">734 - Armatúry  spolu: </t>
  </si>
  <si>
    <t>735 - Vykurovacie telesá</t>
  </si>
  <si>
    <t>73599990601</t>
  </si>
  <si>
    <t>Čistenie a preplach potrubia</t>
  </si>
  <si>
    <t>73599-9906</t>
  </si>
  <si>
    <t>7359999064</t>
  </si>
  <si>
    <t>Vykurovacia skúška</t>
  </si>
  <si>
    <t>hod</t>
  </si>
  <si>
    <t xml:space="preserve">735 - Vykurovacie telesá  spolu: </t>
  </si>
  <si>
    <t>767 - Konštrukcie doplnk. kovové stavebné</t>
  </si>
  <si>
    <t>553000010</t>
  </si>
  <si>
    <t>Oceľové konštrukcie - predbežná cena</t>
  </si>
  <si>
    <t>kg</t>
  </si>
  <si>
    <t>28.11.23</t>
  </si>
  <si>
    <t>999990300</t>
  </si>
  <si>
    <t>Podružný materiál</t>
  </si>
  <si>
    <t>kpl</t>
  </si>
  <si>
    <t xml:space="preserve">767 - Konštrukcie doplnk. kovové stavebné  spolu: </t>
  </si>
  <si>
    <t xml:space="preserve">PRÁCE A DODÁVKY PSV  spolu: </t>
  </si>
  <si>
    <t>Za rozpočet celkom</t>
  </si>
  <si>
    <t>Odberateľ: SPRÁVA ŠPORTOVÝCH ZARIADENÍ LEVICE</t>
  </si>
  <si>
    <t>Projektant: ENERGLINE</t>
  </si>
  <si>
    <t>Objekt : Ohrev TV</t>
  </si>
  <si>
    <t>ROZPOČET JE NEODDELITEĽNOU SÚČASŤOU PROJEKTOVEJ DOKUMENTÁCIE.</t>
  </si>
  <si>
    <t>REALIZAČNÁ FIRMA JE POVINNÁ OBOZNÁMIŤ SA S PROJEKTOVOU DOKUMENTÁCIOU.</t>
  </si>
  <si>
    <t>PRI NEZROVNALOSTIACH ROZPOČTU S DOKUMENTÁCIOU BEZODKLADNE KONTAKTOVAŤ PROJEKTANTA.</t>
  </si>
  <si>
    <t>Uvádzané konkrétne druhy, typy, značky materiálov, technológií a zariadení sú  referenčné a dajú sa nahradiť po odsúhlasení zodpovedným projektantom materiálmi s preukázateľne rovnakými vlastnosťami a technickými parametrami!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</si>
</sst>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#,##0.0"/>
    <numFmt numFmtId="166" formatCode="#,##0.0000"/>
    <numFmt numFmtId="167" formatCode="_-* #,##0&quot; Sk&quot;_-;\-* #,##0&quot; Sk&quot;_-;_-* &quot;- Sk&quot;_-;_-@_-"/>
    <numFmt numFmtId="168" formatCode="#,##0.00000"/>
    <numFmt numFmtId="169" formatCode="#,##0.000"/>
  </numFmts>
  <fonts count="23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rgb="FF000000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A6CAF0"/>
        <bgColor rgb="FFA0E0E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81">
    <xf numFmtId="0" fontId="0" fillId="0" borderId="0"/>
    <xf numFmtId="0" fontId="8" fillId="0" borderId="0"/>
    <xf numFmtId="0" fontId="14" fillId="0" borderId="0" applyBorder="0">
      <alignment vertical="center"/>
    </xf>
    <xf numFmtId="0" fontId="7" fillId="4" borderId="0" applyBorder="0" applyProtection="0"/>
    <xf numFmtId="167" fontId="14" fillId="0" borderId="0" applyBorder="0" applyProtection="0"/>
    <xf numFmtId="0" fontId="7" fillId="3" borderId="0" applyBorder="0" applyProtection="0"/>
    <xf numFmtId="0" fontId="7" fillId="3" borderId="0" applyBorder="0" applyProtection="0"/>
    <xf numFmtId="164" fontId="9" fillId="0" borderId="8"/>
    <xf numFmtId="0" fontId="7" fillId="6" borderId="0" applyBorder="0" applyProtection="0"/>
    <xf numFmtId="0" fontId="7" fillId="5" borderId="0" applyBorder="0" applyProtection="0"/>
    <xf numFmtId="0" fontId="14" fillId="0" borderId="8"/>
    <xf numFmtId="0" fontId="9" fillId="0" borderId="8">
      <alignment vertical="center"/>
    </xf>
    <xf numFmtId="0" fontId="7" fillId="2" borderId="0" applyBorder="0" applyProtection="0"/>
    <xf numFmtId="0" fontId="7" fillId="3" borderId="0" applyBorder="0" applyProtection="0"/>
    <xf numFmtId="0" fontId="7" fillId="4" borderId="0" applyBorder="0" applyProtection="0"/>
    <xf numFmtId="0" fontId="7" fillId="5" borderId="0" applyBorder="0" applyProtection="0"/>
    <xf numFmtId="0" fontId="7" fillId="7" borderId="0" applyBorder="0" applyProtection="0"/>
    <xf numFmtId="0" fontId="7" fillId="8" borderId="0" applyBorder="0" applyProtection="0"/>
    <xf numFmtId="0" fontId="7" fillId="4" borderId="0" applyBorder="0" applyProtection="0"/>
    <xf numFmtId="0" fontId="10" fillId="3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3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8" fillId="0" borderId="0"/>
    <xf numFmtId="0" fontId="12" fillId="0" borderId="0" applyBorder="0" applyProtection="0"/>
    <xf numFmtId="0" fontId="9" fillId="0" borderId="0" applyBorder="0">
      <alignment vertical="center"/>
    </xf>
    <xf numFmtId="0" fontId="13" fillId="0" borderId="0" applyBorder="0" applyProtection="0"/>
    <xf numFmtId="0" fontId="9" fillId="0" borderId="1">
      <alignment vertical="center"/>
    </xf>
    <xf numFmtId="0" fontId="16" fillId="0" borderId="0"/>
    <xf numFmtId="0" fontId="16" fillId="0" borderId="0" applyBorder="0">
      <alignment vertical="center"/>
    </xf>
    <xf numFmtId="0" fontId="18" fillId="4" borderId="0" applyBorder="0" applyProtection="0"/>
    <xf numFmtId="0" fontId="18" fillId="3" borderId="0" applyBorder="0" applyProtection="0"/>
    <xf numFmtId="0" fontId="18" fillId="3" borderId="0" applyBorder="0" applyProtection="0"/>
    <xf numFmtId="0" fontId="18" fillId="6" borderId="0" applyBorder="0" applyProtection="0"/>
    <xf numFmtId="0" fontId="18" fillId="5" borderId="0" applyBorder="0" applyProtection="0"/>
    <xf numFmtId="0" fontId="16" fillId="0" borderId="8"/>
    <xf numFmtId="0" fontId="18" fillId="2" borderId="0" applyBorder="0" applyProtection="0"/>
    <xf numFmtId="0" fontId="18" fillId="3" borderId="0" applyBorder="0" applyProtection="0"/>
    <xf numFmtId="0" fontId="18" fillId="4" borderId="0" applyBorder="0" applyProtection="0"/>
    <xf numFmtId="0" fontId="18" fillId="5" borderId="0" applyBorder="0" applyProtection="0"/>
    <xf numFmtId="0" fontId="18" fillId="7" borderId="0" applyBorder="0" applyProtection="0"/>
    <xf numFmtId="0" fontId="18" fillId="8" borderId="0" applyBorder="0" applyProtection="0"/>
    <xf numFmtId="0" fontId="18" fillId="4" borderId="0" applyBorder="0" applyProtection="0"/>
    <xf numFmtId="0" fontId="19" fillId="3" borderId="0" applyBorder="0" applyProtection="0"/>
    <xf numFmtId="0" fontId="19" fillId="9" borderId="0" applyBorder="0" applyProtection="0"/>
    <xf numFmtId="0" fontId="19" fillId="10" borderId="0" applyBorder="0" applyProtection="0"/>
    <xf numFmtId="0" fontId="19" fillId="8" borderId="0" applyBorder="0" applyProtection="0"/>
    <xf numFmtId="0" fontId="19" fillId="3" borderId="0" applyBorder="0" applyProtection="0"/>
    <xf numFmtId="0" fontId="19" fillId="5" borderId="0" applyBorder="0" applyProtection="0"/>
    <xf numFmtId="0" fontId="20" fillId="0" borderId="9" applyProtection="0"/>
    <xf numFmtId="0" fontId="21" fillId="0" borderId="0" applyBorder="0" applyProtection="0"/>
    <xf numFmtId="0" fontId="22" fillId="0" borderId="0" applyBorder="0" applyProtection="0"/>
    <xf numFmtId="0" fontId="16" fillId="0" borderId="0"/>
    <xf numFmtId="0" fontId="16" fillId="0" borderId="0" applyBorder="0">
      <alignment vertical="center"/>
    </xf>
    <xf numFmtId="0" fontId="18" fillId="4" borderId="0" applyBorder="0" applyProtection="0"/>
    <xf numFmtId="0" fontId="18" fillId="3" borderId="0" applyBorder="0" applyProtection="0"/>
    <xf numFmtId="0" fontId="18" fillId="3" borderId="0" applyBorder="0" applyProtection="0"/>
    <xf numFmtId="0" fontId="18" fillId="6" borderId="0" applyBorder="0" applyProtection="0"/>
    <xf numFmtId="0" fontId="18" fillId="5" borderId="0" applyBorder="0" applyProtection="0"/>
    <xf numFmtId="0" fontId="16" fillId="0" borderId="8"/>
    <xf numFmtId="0" fontId="18" fillId="2" borderId="0" applyBorder="0" applyProtection="0"/>
    <xf numFmtId="0" fontId="18" fillId="3" borderId="0" applyBorder="0" applyProtection="0"/>
    <xf numFmtId="0" fontId="18" fillId="4" borderId="0" applyBorder="0" applyProtection="0"/>
    <xf numFmtId="0" fontId="18" fillId="5" borderId="0" applyBorder="0" applyProtection="0"/>
    <xf numFmtId="0" fontId="18" fillId="7" borderId="0" applyBorder="0" applyProtection="0"/>
    <xf numFmtId="0" fontId="18" fillId="8" borderId="0" applyBorder="0" applyProtection="0"/>
    <xf numFmtId="0" fontId="18" fillId="4" borderId="0" applyBorder="0" applyProtection="0"/>
    <xf numFmtId="0" fontId="19" fillId="3" borderId="0" applyBorder="0" applyProtection="0"/>
    <xf numFmtId="0" fontId="19" fillId="9" borderId="0" applyBorder="0" applyProtection="0"/>
    <xf numFmtId="0" fontId="19" fillId="10" borderId="0" applyBorder="0" applyProtection="0"/>
    <xf numFmtId="0" fontId="19" fillId="8" borderId="0" applyBorder="0" applyProtection="0"/>
    <xf numFmtId="0" fontId="19" fillId="3" borderId="0" applyBorder="0" applyProtection="0"/>
    <xf numFmtId="0" fontId="19" fillId="5" borderId="0" applyBorder="0" applyProtection="0"/>
    <xf numFmtId="0" fontId="20" fillId="0" borderId="9" applyProtection="0"/>
    <xf numFmtId="0" fontId="21" fillId="0" borderId="0" applyBorder="0" applyProtection="0"/>
    <xf numFmtId="0" fontId="22" fillId="0" borderId="0" applyBorder="0" applyProtection="0"/>
    <xf numFmtId="0" fontId="16" fillId="0" borderId="0"/>
  </cellStyleXfs>
  <cellXfs count="62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8" fontId="1" fillId="0" borderId="0" xfId="0" applyNumberFormat="1" applyFont="1" applyProtection="1"/>
    <xf numFmtId="169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9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169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7" fillId="0" borderId="0" xfId="80" applyFont="1"/>
    <xf numFmtId="0" fontId="15" fillId="0" borderId="0" xfId="80" applyFont="1"/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81">
    <cellStyle name="1 000 Sk" xfId="11" xr:uid="{00000000-0005-0000-0000-00003B000000}"/>
    <cellStyle name="1 000,-  Sk" xfId="2" xr:uid="{00000000-0005-0000-0000-000016000000}"/>
    <cellStyle name="1 000,-  Sk 2" xfId="57" xr:uid="{EE72F387-8479-4CBF-9C92-3AAF27DEE38B}"/>
    <cellStyle name="1 000,-  Sk 3" xfId="33" xr:uid="{3B8B2EFC-8D3A-4F92-8402-3CF2AA423607}"/>
    <cellStyle name="1 000,- Kč" xfId="7" xr:uid="{00000000-0005-0000-0000-00002F000000}"/>
    <cellStyle name="1 000,- Sk" xfId="10" xr:uid="{00000000-0005-0000-0000-000039000000}"/>
    <cellStyle name="1 000,- Sk 2" xfId="63" xr:uid="{F153B6EB-05E2-47D1-A4B5-09B746FC1374}"/>
    <cellStyle name="1 000,- Sk 3" xfId="39" xr:uid="{82CFD0BD-7200-45B0-BE2E-5417A3060283}"/>
    <cellStyle name="1000 Sk_fakturuj99" xfId="4" xr:uid="{00000000-0005-0000-0000-00001F000000}"/>
    <cellStyle name="20 % – Zvýraznění1" xfId="8" xr:uid="{00000000-0005-0000-0000-000034000000}"/>
    <cellStyle name="20 % – Zvýraznění1 2" xfId="61" xr:uid="{A7281C00-0770-4C9F-BFD5-84478F4AC006}"/>
    <cellStyle name="20 % – Zvýraznění1 3" xfId="37" xr:uid="{4E7E7AD7-5F08-4E0C-B8D2-D06550346C02}"/>
    <cellStyle name="20 % – Zvýraznění2" xfId="9" xr:uid="{00000000-0005-0000-0000-000038000000}"/>
    <cellStyle name="20 % – Zvýraznění2 2" xfId="62" xr:uid="{6913D23D-E0CA-48C7-BCFD-DE71A7AB6240}"/>
    <cellStyle name="20 % – Zvýraznění2 3" xfId="38" xr:uid="{87864813-94FE-443E-8D72-44278B76E79A}"/>
    <cellStyle name="20 % – Zvýraznění3" xfId="3" xr:uid="{00000000-0005-0000-0000-00001D000000}"/>
    <cellStyle name="20 % – Zvýraznění3 2" xfId="58" xr:uid="{FBE598BF-0810-462F-84B7-C9173E3F7DC6}"/>
    <cellStyle name="20 % – Zvýraznění3 3" xfId="34" xr:uid="{36C89B69-570E-4BE4-804D-D4CDC3B9D2C9}"/>
    <cellStyle name="20 % – Zvýraznění4" xfId="12" xr:uid="{00000000-0005-0000-0000-00003C000000}"/>
    <cellStyle name="20 % – Zvýraznění4 2" xfId="64" xr:uid="{E40EB6F1-0203-4A2D-B56B-0042EEA35230}"/>
    <cellStyle name="20 % – Zvýraznění4 3" xfId="40" xr:uid="{5C0EBED5-CB7A-4D54-A40D-4798E48E299C}"/>
    <cellStyle name="20 % – Zvýraznění5" xfId="13" xr:uid="{00000000-0005-0000-0000-00003D000000}"/>
    <cellStyle name="20 % – Zvýraznění5 2" xfId="65" xr:uid="{3E93B5F7-9555-43FD-846C-9F9DBA7451A8}"/>
    <cellStyle name="20 % – Zvýraznění5 3" xfId="41" xr:uid="{F13A7A8C-CB33-460A-860C-B2FD3C85892A}"/>
    <cellStyle name="20 % – Zvýraznění6" xfId="14" xr:uid="{00000000-0005-0000-0000-00003E000000}"/>
    <cellStyle name="20 % – Zvýraznění6 2" xfId="66" xr:uid="{DFADDEA0-B8AD-44E6-AF5F-33DF35E2CBCA}"/>
    <cellStyle name="20 % – Zvýraznění6 3" xfId="42" xr:uid="{7DBE683B-92FB-4034-9968-6A1F0FF6FB57}"/>
    <cellStyle name="40 % – Zvýraznění1" xfId="5" xr:uid="{00000000-0005-0000-0000-000021000000}"/>
    <cellStyle name="40 % – Zvýraznění1 2" xfId="59" xr:uid="{1377CCEC-1F27-4F85-A8A1-8FBF8AAD3ED5}"/>
    <cellStyle name="40 % – Zvýraznění1 3" xfId="35" xr:uid="{9D2335D0-3967-47AC-B38B-88CDAD8A81BB}"/>
    <cellStyle name="40 % – Zvýraznění2" xfId="15" xr:uid="{00000000-0005-0000-0000-00003F000000}"/>
    <cellStyle name="40 % – Zvýraznění2 2" xfId="67" xr:uid="{BBD57CE0-81E9-42ED-9EBE-1F6518D8FCF7}"/>
    <cellStyle name="40 % – Zvýraznění2 3" xfId="43" xr:uid="{C712ECA6-21CD-4CCD-A8B5-6EEAD5A808C5}"/>
    <cellStyle name="40 % – Zvýraznění3" xfId="16" xr:uid="{00000000-0005-0000-0000-000040000000}"/>
    <cellStyle name="40 % – Zvýraznění3 2" xfId="68" xr:uid="{85C25BB9-3140-4FBF-9D74-DE3948D041DD}"/>
    <cellStyle name="40 % – Zvýraznění3 3" xfId="44" xr:uid="{7D5601AE-9BC2-47D4-86DF-A509550ADE57}"/>
    <cellStyle name="40 % – Zvýraznění4" xfId="17" xr:uid="{00000000-0005-0000-0000-000041000000}"/>
    <cellStyle name="40 % – Zvýraznění4 2" xfId="69" xr:uid="{AA6B57E4-716F-455C-9228-1D94FCAB3C7A}"/>
    <cellStyle name="40 % – Zvýraznění4 3" xfId="45" xr:uid="{604FCBE0-ABF9-4183-A8E7-E7E050148AEC}"/>
    <cellStyle name="40 % – Zvýraznění5" xfId="6" xr:uid="{00000000-0005-0000-0000-000024000000}"/>
    <cellStyle name="40 % – Zvýraznění5 2" xfId="60" xr:uid="{963B0BD8-6D9C-40BD-B73E-259F1CDEB849}"/>
    <cellStyle name="40 % – Zvýraznění5 3" xfId="36" xr:uid="{AEBF3709-5AD7-4F10-8009-2E7726A80B0B}"/>
    <cellStyle name="40 % – Zvýraznění6" xfId="18" xr:uid="{00000000-0005-0000-0000-000042000000}"/>
    <cellStyle name="40 % – Zvýraznění6 2" xfId="70" xr:uid="{2C10A53B-E24C-4414-BC73-26D98CD41363}"/>
    <cellStyle name="40 % – Zvýraznění6 3" xfId="46" xr:uid="{FA490105-FCC8-47A8-900E-7FEFF98880C1}"/>
    <cellStyle name="60 % – Zvýraznění1" xfId="19" xr:uid="{00000000-0005-0000-0000-000043000000}"/>
    <cellStyle name="60 % – Zvýraznění1 2" xfId="71" xr:uid="{E80224B4-657A-4641-953A-64ADCAF6D213}"/>
    <cellStyle name="60 % – Zvýraznění1 3" xfId="47" xr:uid="{8B80899D-42A1-4C2F-A257-51F8462F3926}"/>
    <cellStyle name="60 % – Zvýraznění2" xfId="20" xr:uid="{00000000-0005-0000-0000-000044000000}"/>
    <cellStyle name="60 % – Zvýraznění2 2" xfId="72" xr:uid="{8774B834-EEDE-49D7-B1A7-43D446D0A95A}"/>
    <cellStyle name="60 % – Zvýraznění2 3" xfId="48" xr:uid="{41E16E77-2891-4FC8-B98D-C864B6ED0A70}"/>
    <cellStyle name="60 % – Zvýraznění3" xfId="21" xr:uid="{00000000-0005-0000-0000-000045000000}"/>
    <cellStyle name="60 % – Zvýraznění3 2" xfId="73" xr:uid="{FDDA6010-318A-4442-9A17-8AA86C987AA5}"/>
    <cellStyle name="60 % – Zvýraznění3 3" xfId="49" xr:uid="{E2938167-9F4E-44E0-B083-F87BB58104B8}"/>
    <cellStyle name="60 % – Zvýraznění4" xfId="22" xr:uid="{00000000-0005-0000-0000-000046000000}"/>
    <cellStyle name="60 % – Zvýraznění4 2" xfId="74" xr:uid="{2B0FF7AD-9036-4BBC-A0B8-4D4BC69CCB88}"/>
    <cellStyle name="60 % – Zvýraznění4 3" xfId="50" xr:uid="{F976BF21-BECB-4446-ADD7-257E9A3B294A}"/>
    <cellStyle name="60 % – Zvýraznění5" xfId="23" xr:uid="{00000000-0005-0000-0000-000047000000}"/>
    <cellStyle name="60 % – Zvýraznění5 2" xfId="75" xr:uid="{3EAF6EFA-CB0B-4FE7-9DA3-38DD5B49152E}"/>
    <cellStyle name="60 % – Zvýraznění5 3" xfId="51" xr:uid="{ED918D4D-6074-486F-B8DB-01ED415EE532}"/>
    <cellStyle name="60 % – Zvýraznění6" xfId="24" xr:uid="{00000000-0005-0000-0000-000048000000}"/>
    <cellStyle name="60 % – Zvýraznění6 2" xfId="76" xr:uid="{C587D239-E9EC-4C83-935B-AE6C6BC7DA77}"/>
    <cellStyle name="60 % – Zvýraznění6 3" xfId="52" xr:uid="{0B02B24B-FA20-4E2A-9695-B0CA25354A63}"/>
    <cellStyle name="Celkem" xfId="25" xr:uid="{00000000-0005-0000-0000-000049000000}"/>
    <cellStyle name="Celkem 2" xfId="77" xr:uid="{902277F9-987A-4299-BF89-F1D818503FE4}"/>
    <cellStyle name="Celkem 3" xfId="53" xr:uid="{F2C71B6B-9C85-43B8-B1ED-7CAC5CBCCC33}"/>
    <cellStyle name="data" xfId="26" xr:uid="{00000000-0005-0000-0000-00004A000000}"/>
    <cellStyle name="Název" xfId="28" xr:uid="{00000000-0005-0000-0000-00004D000000}"/>
    <cellStyle name="Název 2" xfId="78" xr:uid="{4CE47FB9-0899-4736-8E58-9523D6035DF4}"/>
    <cellStyle name="Název 3" xfId="54" xr:uid="{959A661D-5BA2-4135-ABA7-CAF29D17AADB}"/>
    <cellStyle name="Normálna" xfId="0" builtinId="0"/>
    <cellStyle name="Normálna 2" xfId="80" xr:uid="{18EC8FC7-5D77-4630-A7DD-E725DB0E1561}"/>
    <cellStyle name="Normálna 3" xfId="56" xr:uid="{BBFEF09E-521A-439F-95BA-48DAE4047B69}"/>
    <cellStyle name="Normálna 4" xfId="32" xr:uid="{3B496A36-80AF-46B4-9F6D-EAEFC30FF07F}"/>
    <cellStyle name="normálne_fakturuj99" xfId="27" xr:uid="{00000000-0005-0000-0000-00004B000000}"/>
    <cellStyle name="normálne_KLs" xfId="1" xr:uid="{00000000-0005-0000-0000-000002000000}"/>
    <cellStyle name="TEXT 1" xfId="29" xr:uid="{00000000-0005-0000-0000-00004E000000}"/>
    <cellStyle name="Text upozornění" xfId="30" xr:uid="{00000000-0005-0000-0000-00004F000000}"/>
    <cellStyle name="Text upozornění 2" xfId="79" xr:uid="{2E5ACF4B-8EA5-47F9-A808-565BF9FD71BD}"/>
    <cellStyle name="Text upozornění 3" xfId="55" xr:uid="{6D2AE64A-D093-45C7-A763-C80BA6D3FD0D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60"/>
  <sheetViews>
    <sheetView showGridLines="0" tabSelected="1" workbookViewId="0">
      <pane xSplit="4" ySplit="13" topLeftCell="E44" activePane="bottomRight" state="frozen"/>
      <selection pane="topRight"/>
      <selection pane="bottomLeft"/>
      <selection pane="bottomRight" activeCell="D60" sqref="D60"/>
    </sheetView>
  </sheetViews>
  <sheetFormatPr defaultColWidth="9" defaultRowHeight="13.5"/>
  <cols>
    <col min="1" max="1" width="6.7109375" style="12" customWidth="1"/>
    <col min="2" max="2" width="3.7109375" style="13" customWidth="1"/>
    <col min="3" max="3" width="13" style="14" customWidth="1"/>
    <col min="4" max="4" width="45.7109375" style="15" customWidth="1"/>
    <col min="5" max="5" width="11.28515625" style="16" customWidth="1"/>
    <col min="6" max="6" width="5.85546875" style="17" customWidth="1"/>
    <col min="7" max="7" width="8.7109375" style="18" customWidth="1"/>
    <col min="8" max="10" width="9.7109375" style="18" customWidth="1"/>
    <col min="11" max="11" width="7.42578125" style="19" customWidth="1"/>
    <col min="12" max="12" width="8.28515625" style="19" customWidth="1"/>
    <col min="13" max="13" width="7.140625" style="16" customWidth="1"/>
    <col min="14" max="14" width="7" style="16" customWidth="1"/>
    <col min="15" max="15" width="3.5703125" style="17" customWidth="1"/>
    <col min="16" max="16" width="12.7109375" style="17" customWidth="1"/>
    <col min="17" max="19" width="11.28515625" style="16" customWidth="1"/>
    <col min="20" max="20" width="10.5703125" style="20" customWidth="1"/>
    <col min="21" max="21" width="10.28515625" style="20" customWidth="1"/>
    <col min="22" max="22" width="5.7109375" style="20" customWidth="1"/>
    <col min="23" max="23" width="9.140625" style="16" customWidth="1"/>
    <col min="24" max="25" width="11.85546875" style="21" customWidth="1"/>
    <col min="26" max="26" width="7.5703125" style="14" customWidth="1"/>
    <col min="27" max="27" width="12.7109375" style="14" customWidth="1"/>
    <col min="28" max="28" width="4.28515625" style="17" customWidth="1"/>
    <col min="29" max="30" width="2.7109375" style="17" customWidth="1"/>
    <col min="31" max="34" width="9.140625" style="22" customWidth="1"/>
    <col min="35" max="35" width="9.140625" style="4" customWidth="1"/>
    <col min="36" max="37" width="9.140625" style="4" hidden="1" customWidth="1"/>
    <col min="38" max="1025" width="9" style="23"/>
  </cols>
  <sheetData>
    <row r="1" spans="1:37" s="4" customFormat="1" ht="12.75" customHeight="1">
      <c r="A1" s="59" t="s">
        <v>164</v>
      </c>
      <c r="G1" s="5"/>
      <c r="I1" s="8" t="s">
        <v>62</v>
      </c>
      <c r="J1" s="5"/>
      <c r="K1" s="6"/>
      <c r="Q1" s="7"/>
      <c r="R1" s="7"/>
      <c r="S1" s="7"/>
      <c r="X1" s="21"/>
      <c r="Y1" s="21"/>
      <c r="Z1" s="39" t="s">
        <v>1</v>
      </c>
      <c r="AA1" s="39" t="s">
        <v>2</v>
      </c>
      <c r="AB1" s="1" t="s">
        <v>3</v>
      </c>
      <c r="AC1" s="1" t="s">
        <v>4</v>
      </c>
      <c r="AD1" s="1" t="s">
        <v>5</v>
      </c>
      <c r="AE1" s="40" t="s">
        <v>6</v>
      </c>
      <c r="AF1" s="41" t="s">
        <v>7</v>
      </c>
    </row>
    <row r="2" spans="1:37" s="4" customFormat="1" ht="12.75">
      <c r="A2" s="59" t="s">
        <v>165</v>
      </c>
      <c r="G2" s="5"/>
      <c r="H2" s="24"/>
      <c r="I2" s="8" t="s">
        <v>63</v>
      </c>
      <c r="J2" s="5"/>
      <c r="K2" s="6"/>
      <c r="Q2" s="7"/>
      <c r="R2" s="7"/>
      <c r="S2" s="7"/>
      <c r="X2" s="21"/>
      <c r="Y2" s="21"/>
      <c r="Z2" s="39" t="s">
        <v>8</v>
      </c>
      <c r="AA2" s="3" t="s">
        <v>9</v>
      </c>
      <c r="AB2" s="2" t="s">
        <v>10</v>
      </c>
      <c r="AC2" s="2"/>
      <c r="AD2" s="3"/>
      <c r="AE2" s="40">
        <v>1</v>
      </c>
      <c r="AF2" s="42">
        <v>123.5</v>
      </c>
    </row>
    <row r="3" spans="1:37" s="4" customFormat="1" ht="12.75">
      <c r="A3" s="59" t="s">
        <v>11</v>
      </c>
      <c r="G3" s="5"/>
      <c r="I3" s="8" t="s">
        <v>64</v>
      </c>
      <c r="J3" s="5"/>
      <c r="K3" s="6"/>
      <c r="Q3" s="7"/>
      <c r="R3" s="7"/>
      <c r="S3" s="7"/>
      <c r="X3" s="21"/>
      <c r="Y3" s="21"/>
      <c r="Z3" s="39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40">
        <v>2</v>
      </c>
      <c r="AF3" s="43">
        <v>123.46</v>
      </c>
    </row>
    <row r="4" spans="1:37" s="4" customFormat="1" ht="12.75">
      <c r="A4" s="58"/>
      <c r="Q4" s="7"/>
      <c r="R4" s="7"/>
      <c r="S4" s="7"/>
      <c r="X4" s="21"/>
      <c r="Y4" s="21"/>
      <c r="Z4" s="39" t="s">
        <v>16</v>
      </c>
      <c r="AA4" s="3" t="s">
        <v>17</v>
      </c>
      <c r="AB4" s="2" t="s">
        <v>10</v>
      </c>
      <c r="AC4" s="2"/>
      <c r="AD4" s="3"/>
      <c r="AE4" s="40">
        <v>3</v>
      </c>
      <c r="AF4" s="44">
        <v>123.45699999999999</v>
      </c>
    </row>
    <row r="5" spans="1:37" s="4" customFormat="1" ht="12.75">
      <c r="A5" s="59" t="s">
        <v>65</v>
      </c>
      <c r="Q5" s="7"/>
      <c r="R5" s="7"/>
      <c r="S5" s="7"/>
      <c r="X5" s="21"/>
      <c r="Y5" s="21"/>
      <c r="Z5" s="39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40">
        <v>4</v>
      </c>
      <c r="AF5" s="45">
        <v>123.4567</v>
      </c>
    </row>
    <row r="6" spans="1:37" s="4" customFormat="1" ht="12.75">
      <c r="A6" s="59" t="s">
        <v>166</v>
      </c>
      <c r="Q6" s="7"/>
      <c r="R6" s="7"/>
      <c r="S6" s="7"/>
      <c r="X6" s="21"/>
      <c r="Y6" s="21"/>
      <c r="Z6" s="24"/>
      <c r="AA6" s="24"/>
      <c r="AE6" s="40" t="s">
        <v>19</v>
      </c>
      <c r="AF6" s="43">
        <v>123.46</v>
      </c>
    </row>
    <row r="7" spans="1:37" s="4" customFormat="1" ht="12.75">
      <c r="A7" s="59" t="s">
        <v>167</v>
      </c>
      <c r="Q7" s="7"/>
      <c r="R7" s="7"/>
      <c r="S7" s="7"/>
      <c r="X7" s="21"/>
      <c r="Y7" s="21"/>
      <c r="Z7" s="24"/>
      <c r="AA7" s="24"/>
      <c r="AE7" s="40"/>
      <c r="AF7" s="43"/>
    </row>
    <row r="8" spans="1:37" s="4" customFormat="1" ht="12.75">
      <c r="A8" s="59" t="s">
        <v>168</v>
      </c>
      <c r="Q8" s="7"/>
      <c r="R8" s="7"/>
      <c r="S8" s="7"/>
      <c r="X8" s="21"/>
      <c r="Y8" s="21"/>
      <c r="Z8" s="24"/>
      <c r="AA8" s="24"/>
      <c r="AE8" s="40"/>
      <c r="AF8" s="43"/>
    </row>
    <row r="9" spans="1:37" s="4" customFormat="1" ht="12.75">
      <c r="A9" s="59" t="s">
        <v>169</v>
      </c>
      <c r="Q9" s="7"/>
      <c r="R9" s="7"/>
      <c r="S9" s="7"/>
      <c r="X9" s="21"/>
      <c r="Y9" s="21"/>
      <c r="Z9" s="24"/>
      <c r="AA9" s="24"/>
      <c r="AE9" s="40"/>
      <c r="AF9" s="43"/>
    </row>
    <row r="10" spans="1:37" s="4" customFormat="1" ht="12.75">
      <c r="A10" s="8"/>
      <c r="Q10" s="7"/>
      <c r="R10" s="7"/>
      <c r="S10" s="7"/>
      <c r="X10" s="21"/>
      <c r="Y10" s="21"/>
      <c r="Z10" s="24"/>
      <c r="AA10" s="24"/>
    </row>
    <row r="11" spans="1:37" s="4" customFormat="1">
      <c r="B11" s="25"/>
      <c r="C11" s="26"/>
      <c r="D11" s="9" t="str">
        <f>CONCATENATE(AA2," ",AB2," ",AC2," ",AD2)</f>
        <v xml:space="preserve">Prehľad rozpočtových nákladov v EUR  </v>
      </c>
      <c r="E11" s="7"/>
      <c r="G11" s="5"/>
      <c r="H11" s="5"/>
      <c r="I11" s="5"/>
      <c r="J11" s="5"/>
      <c r="K11" s="6"/>
      <c r="L11" s="6"/>
      <c r="M11" s="7"/>
      <c r="N11" s="7"/>
      <c r="Q11" s="7"/>
      <c r="R11" s="7"/>
      <c r="S11" s="7"/>
      <c r="X11" s="21"/>
      <c r="Y11" s="21"/>
      <c r="Z11" s="24"/>
      <c r="AA11" s="24"/>
      <c r="AE11" s="17"/>
      <c r="AF11" s="17"/>
      <c r="AG11" s="17"/>
      <c r="AH11" s="17"/>
    </row>
    <row r="12" spans="1:37">
      <c r="A12" s="10" t="s">
        <v>20</v>
      </c>
      <c r="B12" s="10" t="s">
        <v>21</v>
      </c>
      <c r="C12" s="10" t="s">
        <v>22</v>
      </c>
      <c r="D12" s="10" t="s">
        <v>23</v>
      </c>
      <c r="E12" s="10" t="s">
        <v>24</v>
      </c>
      <c r="F12" s="10" t="s">
        <v>25</v>
      </c>
      <c r="G12" s="10" t="s">
        <v>26</v>
      </c>
      <c r="H12" s="10" t="s">
        <v>27</v>
      </c>
      <c r="I12" s="10" t="s">
        <v>28</v>
      </c>
      <c r="J12" s="10" t="s">
        <v>29</v>
      </c>
      <c r="K12" s="60" t="s">
        <v>30</v>
      </c>
      <c r="L12" s="60"/>
      <c r="M12" s="61" t="s">
        <v>31</v>
      </c>
      <c r="N12" s="61"/>
      <c r="O12" s="10" t="s">
        <v>0</v>
      </c>
      <c r="P12" s="28" t="s">
        <v>32</v>
      </c>
      <c r="Q12" s="10" t="s">
        <v>24</v>
      </c>
      <c r="R12" s="10" t="s">
        <v>24</v>
      </c>
      <c r="S12" s="28" t="s">
        <v>24</v>
      </c>
      <c r="T12" s="30" t="s">
        <v>33</v>
      </c>
      <c r="U12" s="31" t="s">
        <v>34</v>
      </c>
      <c r="V12" s="32" t="s">
        <v>35</v>
      </c>
      <c r="W12" s="10" t="s">
        <v>36</v>
      </c>
      <c r="X12" s="33" t="s">
        <v>22</v>
      </c>
      <c r="Y12" s="33" t="s">
        <v>22</v>
      </c>
      <c r="Z12" s="46" t="s">
        <v>37</v>
      </c>
      <c r="AA12" s="46" t="s">
        <v>38</v>
      </c>
      <c r="AB12" s="10" t="s">
        <v>35</v>
      </c>
      <c r="AC12" s="10" t="s">
        <v>39</v>
      </c>
      <c r="AD12" s="10" t="s">
        <v>40</v>
      </c>
      <c r="AE12" s="47" t="s">
        <v>41</v>
      </c>
      <c r="AF12" s="47" t="s">
        <v>42</v>
      </c>
      <c r="AG12" s="47" t="s">
        <v>24</v>
      </c>
      <c r="AH12" s="47" t="s">
        <v>43</v>
      </c>
      <c r="AJ12" s="4" t="s">
        <v>66</v>
      </c>
      <c r="AK12" s="4" t="s">
        <v>68</v>
      </c>
    </row>
    <row r="13" spans="1:37">
      <c r="A13" s="11" t="s">
        <v>44</v>
      </c>
      <c r="B13" s="11" t="s">
        <v>45</v>
      </c>
      <c r="C13" s="27"/>
      <c r="D13" s="11" t="s">
        <v>46</v>
      </c>
      <c r="E13" s="11" t="s">
        <v>47</v>
      </c>
      <c r="F13" s="11" t="s">
        <v>48</v>
      </c>
      <c r="G13" s="11" t="s">
        <v>49</v>
      </c>
      <c r="H13" s="11"/>
      <c r="I13" s="11" t="s">
        <v>50</v>
      </c>
      <c r="J13" s="11"/>
      <c r="K13" s="11" t="s">
        <v>26</v>
      </c>
      <c r="L13" s="11" t="s">
        <v>29</v>
      </c>
      <c r="M13" s="29" t="s">
        <v>26</v>
      </c>
      <c r="N13" s="11" t="s">
        <v>29</v>
      </c>
      <c r="O13" s="11" t="s">
        <v>51</v>
      </c>
      <c r="P13" s="29"/>
      <c r="Q13" s="11" t="s">
        <v>52</v>
      </c>
      <c r="R13" s="11" t="s">
        <v>53</v>
      </c>
      <c r="S13" s="29" t="s">
        <v>54</v>
      </c>
      <c r="T13" s="34" t="s">
        <v>55</v>
      </c>
      <c r="U13" s="35" t="s">
        <v>56</v>
      </c>
      <c r="V13" s="36" t="s">
        <v>57</v>
      </c>
      <c r="W13" s="37"/>
      <c r="X13" s="38" t="s">
        <v>58</v>
      </c>
      <c r="Y13" s="38"/>
      <c r="Z13" s="48" t="s">
        <v>59</v>
      </c>
      <c r="AA13" s="48" t="s">
        <v>44</v>
      </c>
      <c r="AB13" s="11" t="s">
        <v>60</v>
      </c>
      <c r="AC13" s="49"/>
      <c r="AD13" s="49"/>
      <c r="AE13" s="50"/>
      <c r="AF13" s="50"/>
      <c r="AG13" s="50"/>
      <c r="AH13" s="50"/>
      <c r="AJ13" s="4" t="s">
        <v>67</v>
      </c>
      <c r="AK13" s="4" t="s">
        <v>69</v>
      </c>
    </row>
    <row r="15" spans="1:37">
      <c r="B15" s="51" t="s">
        <v>70</v>
      </c>
    </row>
    <row r="16" spans="1:37">
      <c r="B16" s="14" t="s">
        <v>71</v>
      </c>
    </row>
    <row r="17" spans="1:37">
      <c r="A17" s="12">
        <v>1</v>
      </c>
      <c r="B17" s="13" t="s">
        <v>72</v>
      </c>
      <c r="C17" s="14" t="s">
        <v>73</v>
      </c>
      <c r="D17" s="15" t="s">
        <v>74</v>
      </c>
      <c r="E17" s="16">
        <v>1</v>
      </c>
      <c r="F17" s="17" t="s">
        <v>75</v>
      </c>
      <c r="I17" s="18">
        <f>ROUND(E17*G17,2)</f>
        <v>0</v>
      </c>
      <c r="J17" s="18">
        <f>ROUND(E17*G17,2)</f>
        <v>0</v>
      </c>
      <c r="L17" s="19">
        <f>E17*K17</f>
        <v>0</v>
      </c>
      <c r="N17" s="16">
        <f>E17*M17</f>
        <v>0</v>
      </c>
      <c r="P17" s="17" t="s">
        <v>76</v>
      </c>
      <c r="V17" s="20" t="s">
        <v>61</v>
      </c>
      <c r="X17" s="52" t="s">
        <v>73</v>
      </c>
      <c r="Y17" s="52" t="s">
        <v>73</v>
      </c>
      <c r="Z17" s="14" t="s">
        <v>77</v>
      </c>
      <c r="AA17" s="14" t="s">
        <v>78</v>
      </c>
      <c r="AJ17" s="4" t="s">
        <v>79</v>
      </c>
      <c r="AK17" s="4" t="s">
        <v>80</v>
      </c>
    </row>
    <row r="18" spans="1:37" ht="25.5">
      <c r="A18" s="12">
        <v>2</v>
      </c>
      <c r="B18" s="13" t="s">
        <v>81</v>
      </c>
      <c r="C18" s="14" t="s">
        <v>82</v>
      </c>
      <c r="D18" s="15" t="s">
        <v>83</v>
      </c>
      <c r="E18" s="16">
        <v>24</v>
      </c>
      <c r="F18" s="17" t="s">
        <v>84</v>
      </c>
      <c r="H18" s="18">
        <f>ROUND(E18*G18,2)</f>
        <v>0</v>
      </c>
      <c r="J18" s="18">
        <f>ROUND(E18*G18,2)</f>
        <v>0</v>
      </c>
      <c r="K18" s="19">
        <v>2.4000000000000001E-4</v>
      </c>
      <c r="L18" s="19">
        <f>E18*K18</f>
        <v>5.7600000000000004E-3</v>
      </c>
      <c r="N18" s="16">
        <f>E18*M18</f>
        <v>0</v>
      </c>
      <c r="P18" s="17" t="s">
        <v>76</v>
      </c>
      <c r="V18" s="20" t="s">
        <v>85</v>
      </c>
      <c r="X18" s="52" t="s">
        <v>86</v>
      </c>
      <c r="Y18" s="52" t="s">
        <v>82</v>
      </c>
      <c r="Z18" s="14" t="s">
        <v>87</v>
      </c>
      <c r="AJ18" s="4" t="s">
        <v>88</v>
      </c>
      <c r="AK18" s="4" t="s">
        <v>80</v>
      </c>
    </row>
    <row r="19" spans="1:37">
      <c r="A19" s="12">
        <v>3</v>
      </c>
      <c r="B19" s="13" t="s">
        <v>72</v>
      </c>
      <c r="C19" s="14" t="s">
        <v>89</v>
      </c>
      <c r="D19" s="15" t="s">
        <v>90</v>
      </c>
      <c r="E19" s="16">
        <v>24</v>
      </c>
      <c r="F19" s="17" t="s">
        <v>84</v>
      </c>
      <c r="I19" s="18">
        <f>ROUND(E19*G19,2)</f>
        <v>0</v>
      </c>
      <c r="J19" s="18">
        <f>ROUND(E19*G19,2)</f>
        <v>0</v>
      </c>
      <c r="L19" s="19">
        <f>E19*K19</f>
        <v>0</v>
      </c>
      <c r="N19" s="16">
        <f>E19*M19</f>
        <v>0</v>
      </c>
      <c r="P19" s="17" t="s">
        <v>76</v>
      </c>
      <c r="V19" s="20" t="s">
        <v>61</v>
      </c>
      <c r="X19" s="52" t="s">
        <v>91</v>
      </c>
      <c r="Y19" s="52" t="s">
        <v>89</v>
      </c>
      <c r="Z19" s="14" t="s">
        <v>92</v>
      </c>
      <c r="AA19" s="14" t="s">
        <v>76</v>
      </c>
      <c r="AJ19" s="4" t="s">
        <v>79</v>
      </c>
      <c r="AK19" s="4" t="s">
        <v>80</v>
      </c>
    </row>
    <row r="20" spans="1:37">
      <c r="A20" s="12">
        <v>4</v>
      </c>
      <c r="B20" s="13" t="s">
        <v>72</v>
      </c>
      <c r="C20" s="14" t="s">
        <v>93</v>
      </c>
      <c r="D20" s="15" t="s">
        <v>94</v>
      </c>
      <c r="E20" s="16">
        <v>2</v>
      </c>
      <c r="F20" s="17" t="s">
        <v>84</v>
      </c>
      <c r="I20" s="18">
        <f>ROUND(E20*G20,2)</f>
        <v>0</v>
      </c>
      <c r="J20" s="18">
        <f>ROUND(E20*G20,2)</f>
        <v>0</v>
      </c>
      <c r="L20" s="19">
        <f>E20*K20</f>
        <v>0</v>
      </c>
      <c r="N20" s="16">
        <f>E20*M20</f>
        <v>0</v>
      </c>
      <c r="P20" s="17" t="s">
        <v>76</v>
      </c>
      <c r="V20" s="20" t="s">
        <v>61</v>
      </c>
      <c r="X20" s="52" t="s">
        <v>91</v>
      </c>
      <c r="Y20" s="52" t="s">
        <v>93</v>
      </c>
      <c r="Z20" s="14" t="s">
        <v>92</v>
      </c>
      <c r="AA20" s="14" t="s">
        <v>76</v>
      </c>
      <c r="AJ20" s="4" t="s">
        <v>79</v>
      </c>
      <c r="AK20" s="4" t="s">
        <v>80</v>
      </c>
    </row>
    <row r="21" spans="1:37">
      <c r="D21" s="53" t="s">
        <v>95</v>
      </c>
      <c r="E21" s="54">
        <f>J21</f>
        <v>0</v>
      </c>
      <c r="H21" s="54">
        <f>SUM(H15:H20)</f>
        <v>0</v>
      </c>
      <c r="I21" s="54">
        <f>SUM(I15:I20)</f>
        <v>0</v>
      </c>
      <c r="J21" s="54">
        <f>SUM(J15:J20)</f>
        <v>0</v>
      </c>
      <c r="L21" s="55">
        <f>SUM(L15:L20)</f>
        <v>5.7600000000000004E-3</v>
      </c>
      <c r="N21" s="56">
        <f>SUM(N15:N20)</f>
        <v>0</v>
      </c>
      <c r="W21" s="16">
        <f>SUM(W15:W20)</f>
        <v>0</v>
      </c>
    </row>
    <row r="23" spans="1:37">
      <c r="B23" s="14" t="s">
        <v>96</v>
      </c>
    </row>
    <row r="24" spans="1:37">
      <c r="A24" s="12">
        <v>5</v>
      </c>
      <c r="B24" s="13" t="s">
        <v>97</v>
      </c>
      <c r="C24" s="14" t="s">
        <v>98</v>
      </c>
      <c r="D24" s="15" t="s">
        <v>99</v>
      </c>
      <c r="E24" s="16">
        <v>1</v>
      </c>
      <c r="F24" s="17" t="s">
        <v>100</v>
      </c>
      <c r="H24" s="18">
        <f>ROUND(E24*G24,2)</f>
        <v>0</v>
      </c>
      <c r="J24" s="18">
        <f>ROUND(E24*G24,2)</f>
        <v>0</v>
      </c>
      <c r="K24" s="19">
        <v>1.737E-2</v>
      </c>
      <c r="L24" s="19">
        <f>E24*K24</f>
        <v>1.737E-2</v>
      </c>
      <c r="N24" s="16">
        <f>E24*M24</f>
        <v>0</v>
      </c>
      <c r="P24" s="17" t="s">
        <v>76</v>
      </c>
      <c r="V24" s="20" t="s">
        <v>85</v>
      </c>
      <c r="X24" s="52" t="s">
        <v>101</v>
      </c>
      <c r="Y24" s="52" t="s">
        <v>98</v>
      </c>
      <c r="Z24" s="14" t="s">
        <v>102</v>
      </c>
      <c r="AJ24" s="4" t="s">
        <v>88</v>
      </c>
      <c r="AK24" s="4" t="s">
        <v>80</v>
      </c>
    </row>
    <row r="25" spans="1:37">
      <c r="D25" s="53" t="s">
        <v>103</v>
      </c>
      <c r="E25" s="54">
        <f>J25</f>
        <v>0</v>
      </c>
      <c r="H25" s="54">
        <f>SUM(H23:H24)</f>
        <v>0</v>
      </c>
      <c r="I25" s="54">
        <f>SUM(I23:I24)</f>
        <v>0</v>
      </c>
      <c r="J25" s="54">
        <f>SUM(J23:J24)</f>
        <v>0</v>
      </c>
      <c r="L25" s="55">
        <f>SUM(L23:L24)</f>
        <v>1.737E-2</v>
      </c>
      <c r="N25" s="56">
        <f>SUM(N23:N24)</f>
        <v>0</v>
      </c>
      <c r="W25" s="16">
        <f>SUM(W23:W24)</f>
        <v>0</v>
      </c>
    </row>
    <row r="27" spans="1:37">
      <c r="B27" s="14" t="s">
        <v>104</v>
      </c>
    </row>
    <row r="28" spans="1:37">
      <c r="A28" s="12">
        <v>6</v>
      </c>
      <c r="B28" s="13" t="s">
        <v>105</v>
      </c>
      <c r="C28" s="14" t="s">
        <v>106</v>
      </c>
      <c r="D28" s="15" t="s">
        <v>107</v>
      </c>
      <c r="E28" s="16">
        <v>1</v>
      </c>
      <c r="F28" s="17" t="s">
        <v>100</v>
      </c>
      <c r="H28" s="18">
        <f>ROUND(E28*G28,2)</f>
        <v>0</v>
      </c>
      <c r="J28" s="18">
        <f>ROUND(E28*G28,2)</f>
        <v>0</v>
      </c>
      <c r="L28" s="19">
        <f>E28*K28</f>
        <v>0</v>
      </c>
      <c r="N28" s="16">
        <f>E28*M28</f>
        <v>0</v>
      </c>
      <c r="P28" s="17" t="s">
        <v>76</v>
      </c>
      <c r="V28" s="20" t="s">
        <v>85</v>
      </c>
      <c r="X28" s="52" t="s">
        <v>108</v>
      </c>
      <c r="Y28" s="52" t="s">
        <v>106</v>
      </c>
      <c r="Z28" s="14" t="s">
        <v>109</v>
      </c>
      <c r="AJ28" s="4" t="s">
        <v>88</v>
      </c>
      <c r="AK28" s="4" t="s">
        <v>80</v>
      </c>
    </row>
    <row r="29" spans="1:37">
      <c r="A29" s="12">
        <v>7</v>
      </c>
      <c r="B29" s="13" t="s">
        <v>72</v>
      </c>
      <c r="C29" s="14" t="s">
        <v>110</v>
      </c>
      <c r="D29" s="15" t="s">
        <v>111</v>
      </c>
      <c r="E29" s="16">
        <v>1</v>
      </c>
      <c r="F29" s="17" t="s">
        <v>75</v>
      </c>
      <c r="I29" s="18">
        <f>ROUND(E29*G29,2)</f>
        <v>0</v>
      </c>
      <c r="J29" s="18">
        <f>ROUND(E29*G29,2)</f>
        <v>0</v>
      </c>
      <c r="K29" s="19">
        <v>2.3999999999999998E-3</v>
      </c>
      <c r="L29" s="19">
        <f>E29*K29</f>
        <v>2.3999999999999998E-3</v>
      </c>
      <c r="N29" s="16">
        <f>E29*M29</f>
        <v>0</v>
      </c>
      <c r="P29" s="17" t="s">
        <v>76</v>
      </c>
      <c r="V29" s="20" t="s">
        <v>61</v>
      </c>
      <c r="X29" s="52" t="s">
        <v>112</v>
      </c>
      <c r="Y29" s="52" t="s">
        <v>110</v>
      </c>
      <c r="Z29" s="14" t="s">
        <v>113</v>
      </c>
      <c r="AA29" s="14" t="s">
        <v>114</v>
      </c>
      <c r="AJ29" s="4" t="s">
        <v>79</v>
      </c>
      <c r="AK29" s="4" t="s">
        <v>80</v>
      </c>
    </row>
    <row r="30" spans="1:37">
      <c r="D30" s="53" t="s">
        <v>115</v>
      </c>
      <c r="E30" s="54">
        <f>J30</f>
        <v>0</v>
      </c>
      <c r="H30" s="54">
        <f>SUM(H27:H29)</f>
        <v>0</v>
      </c>
      <c r="I30" s="54">
        <f>SUM(I27:I29)</f>
        <v>0</v>
      </c>
      <c r="J30" s="54">
        <f>SUM(J27:J29)</f>
        <v>0</v>
      </c>
      <c r="L30" s="55">
        <f>SUM(L27:L29)</f>
        <v>2.3999999999999998E-3</v>
      </c>
      <c r="N30" s="56">
        <f>SUM(N27:N29)</f>
        <v>0</v>
      </c>
      <c r="W30" s="16">
        <f>SUM(W27:W29)</f>
        <v>0</v>
      </c>
    </row>
    <row r="32" spans="1:37">
      <c r="B32" s="14" t="s">
        <v>116</v>
      </c>
    </row>
    <row r="33" spans="1:37">
      <c r="A33" s="12">
        <v>8</v>
      </c>
      <c r="B33" s="13" t="s">
        <v>105</v>
      </c>
      <c r="C33" s="14" t="s">
        <v>117</v>
      </c>
      <c r="D33" s="15" t="s">
        <v>118</v>
      </c>
      <c r="E33" s="16">
        <v>2</v>
      </c>
      <c r="F33" s="17" t="s">
        <v>84</v>
      </c>
      <c r="H33" s="18">
        <f>ROUND(E33*G33,2)</f>
        <v>0</v>
      </c>
      <c r="J33" s="18">
        <f>ROUND(E33*G33,2)</f>
        <v>0</v>
      </c>
      <c r="K33" s="19">
        <v>4.96E-3</v>
      </c>
      <c r="L33" s="19">
        <f>E33*K33</f>
        <v>9.92E-3</v>
      </c>
      <c r="N33" s="16">
        <f>E33*M33</f>
        <v>0</v>
      </c>
      <c r="P33" s="17" t="s">
        <v>76</v>
      </c>
      <c r="V33" s="20" t="s">
        <v>85</v>
      </c>
      <c r="X33" s="52" t="s">
        <v>119</v>
      </c>
      <c r="Y33" s="52" t="s">
        <v>117</v>
      </c>
      <c r="Z33" s="14" t="s">
        <v>109</v>
      </c>
      <c r="AJ33" s="4" t="s">
        <v>88</v>
      </c>
      <c r="AK33" s="4" t="s">
        <v>80</v>
      </c>
    </row>
    <row r="34" spans="1:37">
      <c r="A34" s="12">
        <v>9</v>
      </c>
      <c r="B34" s="13" t="s">
        <v>105</v>
      </c>
      <c r="C34" s="14" t="s">
        <v>120</v>
      </c>
      <c r="D34" s="15" t="s">
        <v>121</v>
      </c>
      <c r="E34" s="16">
        <v>24</v>
      </c>
      <c r="F34" s="17" t="s">
        <v>84</v>
      </c>
      <c r="H34" s="18">
        <f>ROUND(E34*G34,2)</f>
        <v>0</v>
      </c>
      <c r="J34" s="18">
        <f>ROUND(E34*G34,2)</f>
        <v>0</v>
      </c>
      <c r="K34" s="19">
        <v>2.3400000000000001E-3</v>
      </c>
      <c r="L34" s="19">
        <f>E34*K34</f>
        <v>5.6160000000000002E-2</v>
      </c>
      <c r="N34" s="16">
        <f>E34*M34</f>
        <v>0</v>
      </c>
      <c r="P34" s="17" t="s">
        <v>76</v>
      </c>
      <c r="V34" s="20" t="s">
        <v>85</v>
      </c>
      <c r="X34" s="52" t="s">
        <v>122</v>
      </c>
      <c r="Y34" s="52" t="s">
        <v>120</v>
      </c>
      <c r="Z34" s="14" t="s">
        <v>92</v>
      </c>
      <c r="AJ34" s="4" t="s">
        <v>88</v>
      </c>
      <c r="AK34" s="4" t="s">
        <v>80</v>
      </c>
    </row>
    <row r="35" spans="1:37">
      <c r="D35" s="53" t="s">
        <v>123</v>
      </c>
      <c r="E35" s="54">
        <f>J35</f>
        <v>0</v>
      </c>
      <c r="H35" s="54">
        <f>SUM(H32:H34)</f>
        <v>0</v>
      </c>
      <c r="I35" s="54">
        <f>SUM(I32:I34)</f>
        <v>0</v>
      </c>
      <c r="J35" s="54">
        <f>SUM(J32:J34)</f>
        <v>0</v>
      </c>
      <c r="L35" s="55">
        <f>SUM(L32:L34)</f>
        <v>6.608E-2</v>
      </c>
      <c r="N35" s="56">
        <f>SUM(N32:N34)</f>
        <v>0</v>
      </c>
      <c r="W35" s="16">
        <f>SUM(W32:W34)</f>
        <v>0</v>
      </c>
    </row>
    <row r="37" spans="1:37">
      <c r="B37" s="14" t="s">
        <v>124</v>
      </c>
    </row>
    <row r="38" spans="1:37">
      <c r="A38" s="12">
        <v>10</v>
      </c>
      <c r="B38" s="13" t="s">
        <v>72</v>
      </c>
      <c r="C38" s="14" t="s">
        <v>125</v>
      </c>
      <c r="D38" s="15" t="s">
        <v>126</v>
      </c>
      <c r="E38" s="16">
        <v>2</v>
      </c>
      <c r="F38" s="17" t="s">
        <v>75</v>
      </c>
      <c r="I38" s="18">
        <f>ROUND(E38*G38,2)</f>
        <v>0</v>
      </c>
      <c r="J38" s="18">
        <f t="shared" ref="J38:J43" si="0">ROUND(E38*G38,2)</f>
        <v>0</v>
      </c>
      <c r="L38" s="19">
        <f t="shared" ref="L38:L43" si="1">E38*K38</f>
        <v>0</v>
      </c>
      <c r="N38" s="16">
        <f t="shared" ref="N38:N43" si="2">E38*M38</f>
        <v>0</v>
      </c>
      <c r="P38" s="17" t="s">
        <v>76</v>
      </c>
      <c r="V38" s="20" t="s">
        <v>61</v>
      </c>
      <c r="X38" s="52" t="s">
        <v>125</v>
      </c>
      <c r="Y38" s="52" t="s">
        <v>125</v>
      </c>
      <c r="Z38" s="14" t="s">
        <v>92</v>
      </c>
      <c r="AA38" s="14" t="s">
        <v>127</v>
      </c>
      <c r="AJ38" s="4" t="s">
        <v>79</v>
      </c>
      <c r="AK38" s="4" t="s">
        <v>80</v>
      </c>
    </row>
    <row r="39" spans="1:37">
      <c r="A39" s="12">
        <v>11</v>
      </c>
      <c r="B39" s="13" t="s">
        <v>72</v>
      </c>
      <c r="C39" s="14" t="s">
        <v>128</v>
      </c>
      <c r="D39" s="15" t="s">
        <v>129</v>
      </c>
      <c r="E39" s="16">
        <v>2</v>
      </c>
      <c r="F39" s="17" t="s">
        <v>75</v>
      </c>
      <c r="I39" s="18">
        <f>ROUND(E39*G39,2)</f>
        <v>0</v>
      </c>
      <c r="J39" s="18">
        <f t="shared" si="0"/>
        <v>0</v>
      </c>
      <c r="L39" s="19">
        <f t="shared" si="1"/>
        <v>0</v>
      </c>
      <c r="N39" s="16">
        <f t="shared" si="2"/>
        <v>0</v>
      </c>
      <c r="P39" s="17" t="s">
        <v>76</v>
      </c>
      <c r="V39" s="20" t="s">
        <v>61</v>
      </c>
      <c r="X39" s="52" t="s">
        <v>128</v>
      </c>
      <c r="Y39" s="52" t="s">
        <v>128</v>
      </c>
      <c r="Z39" s="14" t="s">
        <v>92</v>
      </c>
      <c r="AA39" s="14" t="s">
        <v>130</v>
      </c>
      <c r="AJ39" s="4" t="s">
        <v>79</v>
      </c>
      <c r="AK39" s="4" t="s">
        <v>80</v>
      </c>
    </row>
    <row r="40" spans="1:37">
      <c r="A40" s="12">
        <v>12</v>
      </c>
      <c r="B40" s="13" t="s">
        <v>105</v>
      </c>
      <c r="C40" s="14" t="s">
        <v>131</v>
      </c>
      <c r="D40" s="15" t="s">
        <v>132</v>
      </c>
      <c r="E40" s="16">
        <v>7</v>
      </c>
      <c r="F40" s="17" t="s">
        <v>75</v>
      </c>
      <c r="H40" s="18">
        <f>ROUND(E40*G40,2)</f>
        <v>0</v>
      </c>
      <c r="J40" s="18">
        <f t="shared" si="0"/>
        <v>0</v>
      </c>
      <c r="L40" s="19">
        <f t="shared" si="1"/>
        <v>0</v>
      </c>
      <c r="N40" s="16">
        <f t="shared" si="2"/>
        <v>0</v>
      </c>
      <c r="P40" s="17" t="s">
        <v>76</v>
      </c>
      <c r="V40" s="20" t="s">
        <v>85</v>
      </c>
      <c r="X40" s="52" t="s">
        <v>133</v>
      </c>
      <c r="Y40" s="52" t="s">
        <v>131</v>
      </c>
      <c r="Z40" s="14" t="s">
        <v>109</v>
      </c>
      <c r="AJ40" s="4" t="s">
        <v>88</v>
      </c>
      <c r="AK40" s="4" t="s">
        <v>80</v>
      </c>
    </row>
    <row r="41" spans="1:37">
      <c r="A41" s="12">
        <v>13</v>
      </c>
      <c r="B41" s="13" t="s">
        <v>72</v>
      </c>
      <c r="C41" s="14" t="s">
        <v>134</v>
      </c>
      <c r="D41" s="15" t="s">
        <v>135</v>
      </c>
      <c r="E41" s="16">
        <v>3</v>
      </c>
      <c r="F41" s="17" t="s">
        <v>75</v>
      </c>
      <c r="I41" s="18">
        <f>ROUND(E41*G41,2)</f>
        <v>0</v>
      </c>
      <c r="J41" s="18">
        <f t="shared" si="0"/>
        <v>0</v>
      </c>
      <c r="L41" s="19">
        <f t="shared" si="1"/>
        <v>0</v>
      </c>
      <c r="N41" s="16">
        <f t="shared" si="2"/>
        <v>0</v>
      </c>
      <c r="P41" s="17" t="s">
        <v>76</v>
      </c>
      <c r="V41" s="20" t="s">
        <v>61</v>
      </c>
      <c r="X41" s="52" t="s">
        <v>134</v>
      </c>
      <c r="Y41" s="52" t="s">
        <v>134</v>
      </c>
      <c r="Z41" s="14" t="s">
        <v>136</v>
      </c>
      <c r="AA41" s="14" t="s">
        <v>137</v>
      </c>
      <c r="AJ41" s="4" t="s">
        <v>79</v>
      </c>
      <c r="AK41" s="4" t="s">
        <v>80</v>
      </c>
    </row>
    <row r="42" spans="1:37">
      <c r="A42" s="12">
        <v>14</v>
      </c>
      <c r="B42" s="13" t="s">
        <v>105</v>
      </c>
      <c r="C42" s="14" t="s">
        <v>138</v>
      </c>
      <c r="D42" s="15" t="s">
        <v>139</v>
      </c>
      <c r="E42" s="16">
        <v>3</v>
      </c>
      <c r="F42" s="17" t="s">
        <v>75</v>
      </c>
      <c r="H42" s="18">
        <f>ROUND(E42*G42,2)</f>
        <v>0</v>
      </c>
      <c r="J42" s="18">
        <f t="shared" si="0"/>
        <v>0</v>
      </c>
      <c r="K42" s="19">
        <v>2.7999999999999998E-4</v>
      </c>
      <c r="L42" s="19">
        <f t="shared" si="1"/>
        <v>8.3999999999999993E-4</v>
      </c>
      <c r="N42" s="16">
        <f t="shared" si="2"/>
        <v>0</v>
      </c>
      <c r="P42" s="17" t="s">
        <v>76</v>
      </c>
      <c r="V42" s="20" t="s">
        <v>85</v>
      </c>
      <c r="X42" s="52" t="s">
        <v>140</v>
      </c>
      <c r="Y42" s="52" t="s">
        <v>138</v>
      </c>
      <c r="Z42" s="14" t="s">
        <v>109</v>
      </c>
      <c r="AJ42" s="4" t="s">
        <v>88</v>
      </c>
      <c r="AK42" s="4" t="s">
        <v>80</v>
      </c>
    </row>
    <row r="43" spans="1:37">
      <c r="A43" s="12">
        <v>15</v>
      </c>
      <c r="B43" s="13" t="s">
        <v>72</v>
      </c>
      <c r="C43" s="14" t="s">
        <v>141</v>
      </c>
      <c r="D43" s="15" t="s">
        <v>142</v>
      </c>
      <c r="E43" s="16">
        <v>3</v>
      </c>
      <c r="F43" s="17" t="s">
        <v>75</v>
      </c>
      <c r="I43" s="18">
        <f>ROUND(E43*G43,2)</f>
        <v>0</v>
      </c>
      <c r="J43" s="18">
        <f t="shared" si="0"/>
        <v>0</v>
      </c>
      <c r="L43" s="19">
        <f t="shared" si="1"/>
        <v>0</v>
      </c>
      <c r="N43" s="16">
        <f t="shared" si="2"/>
        <v>0</v>
      </c>
      <c r="P43" s="17" t="s">
        <v>76</v>
      </c>
      <c r="V43" s="20" t="s">
        <v>61</v>
      </c>
      <c r="X43" s="52" t="s">
        <v>141</v>
      </c>
      <c r="Y43" s="52" t="s">
        <v>141</v>
      </c>
      <c r="Z43" s="14" t="s">
        <v>136</v>
      </c>
      <c r="AA43" s="14" t="s">
        <v>143</v>
      </c>
      <c r="AJ43" s="4" t="s">
        <v>79</v>
      </c>
      <c r="AK43" s="4" t="s">
        <v>80</v>
      </c>
    </row>
    <row r="44" spans="1:37">
      <c r="D44" s="53" t="s">
        <v>144</v>
      </c>
      <c r="E44" s="54">
        <f>J44</f>
        <v>0</v>
      </c>
      <c r="H44" s="54">
        <f>SUM(H37:H43)</f>
        <v>0</v>
      </c>
      <c r="I44" s="54">
        <f>SUM(I37:I43)</f>
        <v>0</v>
      </c>
      <c r="J44" s="54">
        <f>SUM(J37:J43)</f>
        <v>0</v>
      </c>
      <c r="L44" s="55">
        <f>SUM(L37:L43)</f>
        <v>8.3999999999999993E-4</v>
      </c>
      <c r="N44" s="56">
        <f>SUM(N37:N43)</f>
        <v>0</v>
      </c>
      <c r="W44" s="16">
        <f>SUM(W37:W43)</f>
        <v>0</v>
      </c>
    </row>
    <row r="46" spans="1:37">
      <c r="B46" s="14" t="s">
        <v>145</v>
      </c>
    </row>
    <row r="47" spans="1:37">
      <c r="A47" s="12">
        <v>16</v>
      </c>
      <c r="B47" s="13" t="s">
        <v>105</v>
      </c>
      <c r="C47" s="14" t="s">
        <v>146</v>
      </c>
      <c r="D47" s="15" t="s">
        <v>147</v>
      </c>
      <c r="E47" s="16">
        <v>20</v>
      </c>
      <c r="F47" s="17" t="s">
        <v>84</v>
      </c>
      <c r="H47" s="18">
        <f>ROUND(E47*G47,2)</f>
        <v>0</v>
      </c>
      <c r="J47" s="18">
        <f>ROUND(E47*G47,2)</f>
        <v>0</v>
      </c>
      <c r="L47" s="19">
        <f>E47*K47</f>
        <v>0</v>
      </c>
      <c r="N47" s="16">
        <f>E47*M47</f>
        <v>0</v>
      </c>
      <c r="P47" s="17" t="s">
        <v>76</v>
      </c>
      <c r="V47" s="20" t="s">
        <v>85</v>
      </c>
      <c r="X47" s="52" t="s">
        <v>148</v>
      </c>
      <c r="Y47" s="52" t="s">
        <v>146</v>
      </c>
      <c r="Z47" s="14" t="s">
        <v>109</v>
      </c>
      <c r="AJ47" s="4" t="s">
        <v>88</v>
      </c>
      <c r="AK47" s="4" t="s">
        <v>80</v>
      </c>
    </row>
    <row r="48" spans="1:37">
      <c r="A48" s="12">
        <v>17</v>
      </c>
      <c r="B48" s="13" t="s">
        <v>105</v>
      </c>
      <c r="C48" s="14" t="s">
        <v>149</v>
      </c>
      <c r="D48" s="15" t="s">
        <v>150</v>
      </c>
      <c r="E48" s="16">
        <v>72</v>
      </c>
      <c r="F48" s="17" t="s">
        <v>151</v>
      </c>
      <c r="H48" s="18">
        <f>ROUND(E48*G48,2)</f>
        <v>0</v>
      </c>
      <c r="J48" s="18">
        <f>ROUND(E48*G48,2)</f>
        <v>0</v>
      </c>
      <c r="L48" s="19">
        <f>E48*K48</f>
        <v>0</v>
      </c>
      <c r="N48" s="16">
        <f>E48*M48</f>
        <v>0</v>
      </c>
      <c r="P48" s="17" t="s">
        <v>76</v>
      </c>
      <c r="V48" s="20" t="s">
        <v>85</v>
      </c>
      <c r="X48" s="52" t="s">
        <v>148</v>
      </c>
      <c r="Y48" s="52" t="s">
        <v>149</v>
      </c>
      <c r="Z48" s="14" t="s">
        <v>109</v>
      </c>
      <c r="AJ48" s="4" t="s">
        <v>88</v>
      </c>
      <c r="AK48" s="4" t="s">
        <v>80</v>
      </c>
    </row>
    <row r="49" spans="1:37">
      <c r="D49" s="53" t="s">
        <v>152</v>
      </c>
      <c r="E49" s="54">
        <f>J49</f>
        <v>0</v>
      </c>
      <c r="H49" s="54">
        <f>SUM(H46:H48)</f>
        <v>0</v>
      </c>
      <c r="I49" s="54">
        <f>SUM(I46:I48)</f>
        <v>0</v>
      </c>
      <c r="J49" s="54">
        <f>SUM(J46:J48)</f>
        <v>0</v>
      </c>
      <c r="L49" s="55">
        <f>SUM(L46:L48)</f>
        <v>0</v>
      </c>
      <c r="N49" s="56">
        <f>SUM(N46:N48)</f>
        <v>0</v>
      </c>
      <c r="W49" s="16">
        <f>SUM(W46:W48)</f>
        <v>0</v>
      </c>
    </row>
    <row r="51" spans="1:37">
      <c r="B51" s="14" t="s">
        <v>153</v>
      </c>
    </row>
    <row r="52" spans="1:37">
      <c r="A52" s="12">
        <v>18</v>
      </c>
      <c r="B52" s="13" t="s">
        <v>72</v>
      </c>
      <c r="C52" s="14" t="s">
        <v>154</v>
      </c>
      <c r="D52" s="15" t="s">
        <v>155</v>
      </c>
      <c r="E52" s="16">
        <v>10</v>
      </c>
      <c r="F52" s="17" t="s">
        <v>156</v>
      </c>
      <c r="I52" s="18">
        <f>ROUND(E52*G52,2)</f>
        <v>0</v>
      </c>
      <c r="J52" s="18">
        <f>ROUND(E52*G52,2)</f>
        <v>0</v>
      </c>
      <c r="K52" s="19">
        <v>1E-3</v>
      </c>
      <c r="L52" s="19">
        <f>E52*K52</f>
        <v>0.01</v>
      </c>
      <c r="N52" s="16">
        <f>E52*M52</f>
        <v>0</v>
      </c>
      <c r="P52" s="17" t="s">
        <v>76</v>
      </c>
      <c r="V52" s="20" t="s">
        <v>61</v>
      </c>
      <c r="X52" s="52" t="s">
        <v>154</v>
      </c>
      <c r="Y52" s="52" t="s">
        <v>154</v>
      </c>
      <c r="Z52" s="14" t="s">
        <v>157</v>
      </c>
      <c r="AA52" s="14" t="s">
        <v>76</v>
      </c>
      <c r="AJ52" s="4" t="s">
        <v>79</v>
      </c>
      <c r="AK52" s="4" t="s">
        <v>80</v>
      </c>
    </row>
    <row r="53" spans="1:37">
      <c r="A53" s="12">
        <v>19</v>
      </c>
      <c r="B53" s="13" t="s">
        <v>72</v>
      </c>
      <c r="C53" s="14" t="s">
        <v>158</v>
      </c>
      <c r="D53" s="15" t="s">
        <v>159</v>
      </c>
      <c r="E53" s="16">
        <v>1</v>
      </c>
      <c r="F53" s="17" t="s">
        <v>160</v>
      </c>
      <c r="I53" s="18">
        <f>ROUND(E53*G53,2)</f>
        <v>0</v>
      </c>
      <c r="J53" s="18">
        <f>ROUND(E53*G53,2)</f>
        <v>0</v>
      </c>
      <c r="L53" s="19">
        <f>E53*K53</f>
        <v>0</v>
      </c>
      <c r="N53" s="16">
        <f>E53*M53</f>
        <v>0</v>
      </c>
      <c r="P53" s="17" t="s">
        <v>76</v>
      </c>
      <c r="V53" s="20" t="s">
        <v>61</v>
      </c>
      <c r="X53" s="52" t="s">
        <v>158</v>
      </c>
      <c r="Y53" s="52" t="s">
        <v>158</v>
      </c>
      <c r="Z53" s="14" t="s">
        <v>92</v>
      </c>
      <c r="AA53" s="14" t="s">
        <v>76</v>
      </c>
      <c r="AJ53" s="4" t="s">
        <v>79</v>
      </c>
      <c r="AK53" s="4" t="s">
        <v>80</v>
      </c>
    </row>
    <row r="54" spans="1:37">
      <c r="D54" s="53" t="s">
        <v>161</v>
      </c>
      <c r="E54" s="54">
        <f>J54</f>
        <v>0</v>
      </c>
      <c r="H54" s="54">
        <f>SUM(H51:H53)</f>
        <v>0</v>
      </c>
      <c r="I54" s="54">
        <f>SUM(I51:I53)</f>
        <v>0</v>
      </c>
      <c r="J54" s="54">
        <f>SUM(J51:J53)</f>
        <v>0</v>
      </c>
      <c r="L54" s="55">
        <f>SUM(L51:L53)</f>
        <v>0.01</v>
      </c>
      <c r="N54" s="56">
        <f>SUM(N51:N53)</f>
        <v>0</v>
      </c>
      <c r="W54" s="16">
        <f>SUM(W51:W53)</f>
        <v>0</v>
      </c>
    </row>
    <row r="56" spans="1:37">
      <c r="D56" s="53" t="s">
        <v>162</v>
      </c>
      <c r="E56" s="54">
        <f>J56</f>
        <v>0</v>
      </c>
      <c r="H56" s="54">
        <f>+H21+H25+H30+H35+H44+H49+H54</f>
        <v>0</v>
      </c>
      <c r="I56" s="54">
        <f>+I21+I25+I30+I35+I44+I49+I54</f>
        <v>0</v>
      </c>
      <c r="J56" s="54">
        <f>+J21+J25+J30+J35+J44+J49+J54</f>
        <v>0</v>
      </c>
      <c r="L56" s="55">
        <f>+L21+L25+L30+L35+L44+L49+L54</f>
        <v>0.10244999999999999</v>
      </c>
      <c r="N56" s="56">
        <f>+N21+N25+N30+N35+N44+N49+N54</f>
        <v>0</v>
      </c>
      <c r="W56" s="16">
        <f>+W21+W25+W30+W35+W44+W49+W54</f>
        <v>0</v>
      </c>
    </row>
    <row r="58" spans="1:37">
      <c r="D58" s="57" t="s">
        <v>163</v>
      </c>
      <c r="E58" s="54">
        <f>J58</f>
        <v>0</v>
      </c>
      <c r="H58" s="54">
        <f>+H56</f>
        <v>0</v>
      </c>
      <c r="I58" s="54">
        <f>+I56</f>
        <v>0</v>
      </c>
      <c r="J58" s="54">
        <f>+J56</f>
        <v>0</v>
      </c>
      <c r="L58" s="55">
        <f>+L56</f>
        <v>0.10244999999999999</v>
      </c>
      <c r="N58" s="56">
        <f>+N56</f>
        <v>0</v>
      </c>
      <c r="W58" s="16">
        <f>+W56</f>
        <v>0</v>
      </c>
    </row>
    <row r="60" spans="1:37" ht="51">
      <c r="D60" s="57" t="s">
        <v>170</v>
      </c>
    </row>
  </sheetData>
  <mergeCells count="2">
    <mergeCell ref="K12:L12"/>
    <mergeCell ref="M12:N12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hp</cp:lastModifiedBy>
  <cp:revision>2</cp:revision>
  <cp:lastPrinted>2019-05-20T14:23:00Z</cp:lastPrinted>
  <dcterms:created xsi:type="dcterms:W3CDTF">1999-04-06T07:39:00Z</dcterms:created>
  <dcterms:modified xsi:type="dcterms:W3CDTF">2021-09-24T14:17:57Z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1033-11.2.0.8970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