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240" windowHeight="12300" firstSheet="2" activeTab="11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45621"/>
</workbook>
</file>

<file path=xl/calcChain.xml><?xml version="1.0" encoding="utf-8"?>
<calcChain xmlns="http://schemas.openxmlformats.org/spreadsheetml/2006/main">
  <c r="H11" i="25" l="1"/>
  <c r="G11" i="25"/>
  <c r="H10" i="25"/>
  <c r="H12" i="25" s="1"/>
  <c r="D19" i="25" s="1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2" i="17"/>
  <c r="D19" i="17" s="1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2" i="6"/>
  <c r="D19" i="6" s="1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24" l="1"/>
  <c r="D19" i="24" s="1"/>
  <c r="H12" i="23"/>
  <c r="D19" i="23" s="1"/>
  <c r="H12" i="21"/>
  <c r="D19" i="21" s="1"/>
  <c r="H12" i="20"/>
  <c r="D19" i="20" s="1"/>
  <c r="H12" i="19"/>
  <c r="D19" i="19" s="1"/>
  <c r="H12" i="18"/>
  <c r="D19" i="18" s="1"/>
  <c r="H12" i="15"/>
  <c r="D19" i="15" s="1"/>
  <c r="H12" i="11"/>
  <c r="D19" i="11" s="1"/>
  <c r="H12" i="8"/>
  <c r="D19" i="8" s="1"/>
  <c r="H12" i="7"/>
  <c r="D19" i="7" s="1"/>
  <c r="H12" i="5"/>
  <c r="D19" i="5" s="1"/>
  <c r="H12" i="4"/>
  <c r="D19" i="4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<sst xmlns="http://schemas.openxmlformats.org/spreadsheetml/2006/main" count="974" uniqueCount="67">
  <si>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</si>
  <si>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</si>
  <si>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</si>
  <si>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</si>
  <si>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</si>
  <si>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</si>
  <si>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</si>
  <si>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</si>
  <si>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</si>
  <si>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</si>
  <si>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</si>
  <si>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</si>
  <si>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</si>
  <si>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</si>
  <si>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</si>
  <si>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</si>
  <si>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</si>
  <si>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</si>
  <si>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</si>
  <si>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</si>
  <si>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</si>
  <si>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</si>
  <si>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</si>
  <si>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</si>
  <si>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</si>
  <si>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</si>
  <si>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</si>
  <si>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</si>
  <si>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</si>
  <si>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</si>
  <si>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</si>
  <si>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</si>
  <si>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</si>
  <si>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</si>
  <si>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</si>
  <si>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</si>
  <si>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</si>
  <si>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</si>
  <si>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</si>
  <si>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</si>
  <si>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</si>
  <si>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</si>
  <si>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</si>
  <si>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</si>
  <si>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</si>
  <si>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</si>
  <si>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</si>
  <si>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</si>
  <si>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</si>
  <si>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</si>
  <si>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</si>
  <si>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</si>
  <si>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</si>
  <si>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</si>
  <si>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</si>
  <si>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</si>
  <si>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</si>
  <si>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</si>
  <si>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</si>
  <si>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</si>
  <si>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</si>
  <si>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Rudolf Hübler</t>
  </si>
  <si>
    <t>Mníšek nad Hnilcom 352, 055 64  Mníšek nad Hnilcom</t>
  </si>
  <si>
    <t>SK46 0900 0000 0051 7184 4884</t>
  </si>
  <si>
    <t>SK1032506816</t>
  </si>
  <si>
    <t>katarina.panulinova@gmail.com</t>
  </si>
  <si>
    <t>Názov predmetu zákazky: Lesnícke služby v ťažbovom procese na organizačnej zložke OZ Východ na obdobie 2023 - 2026  časť „12“ Smolnícka Osada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</si>
</sst>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tarina.panulinova@gmail.co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1250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3150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34500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10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48.26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2150</v>
      </c>
      <c r="D9" s="28">
        <v>39.78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43500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4400</v>
      </c>
      <c r="D11" s="28">
        <v>32.659999999999997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43.74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1950</v>
      </c>
      <c r="D9" s="28">
        <v>30.42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44600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8200</v>
      </c>
      <c r="D11" s="28">
        <v>32.5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H17" sqref="H1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8.28515625" customWidth="1"/>
    <col min="5" max="5" width="15.5703125" customWidth="1"/>
    <col min="6" max="6" width="2.5703125" bestFit="1" customWidth="1"/>
    <col min="7" max="7" width="14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1400</v>
      </c>
      <c r="D8" s="28">
        <v>44.3</v>
      </c>
      <c r="E8" s="36">
        <v>44.25</v>
      </c>
      <c r="F8" s="37" t="s">
        <v>30</v>
      </c>
      <c r="G8" s="38">
        <f t="shared" ref="G8:G11" si="0">IFERROR( ROUND(E8/D8,3)," ")</f>
        <v>0.999</v>
      </c>
      <c r="H8" s="39">
        <f>C8*E8</f>
        <v>61950</v>
      </c>
    </row>
    <row r="9" spans="1:8" ht="18.75" x14ac:dyDescent="0.25">
      <c r="A9" s="16">
        <v>2</v>
      </c>
      <c r="B9" s="17" t="s">
        <v>26</v>
      </c>
      <c r="C9" s="29">
        <v>1400</v>
      </c>
      <c r="D9" s="28">
        <v>27.2</v>
      </c>
      <c r="E9" s="36">
        <v>27.16</v>
      </c>
      <c r="F9" s="37" t="s">
        <v>31</v>
      </c>
      <c r="G9" s="38">
        <f t="shared" si="0"/>
        <v>0.999</v>
      </c>
      <c r="H9" s="39">
        <f t="shared" ref="H9:H11" si="1">C9*E9</f>
        <v>38024</v>
      </c>
    </row>
    <row r="10" spans="1:8" ht="18.75" x14ac:dyDescent="0.25">
      <c r="A10" s="16">
        <v>3</v>
      </c>
      <c r="B10" s="17" t="s">
        <v>24</v>
      </c>
      <c r="C10" s="29">
        <v>62500</v>
      </c>
      <c r="D10" s="28">
        <v>24.14</v>
      </c>
      <c r="E10" s="36">
        <v>24.12</v>
      </c>
      <c r="F10" s="37" t="s">
        <v>32</v>
      </c>
      <c r="G10" s="38">
        <f t="shared" si="0"/>
        <v>0.999</v>
      </c>
      <c r="H10" s="39">
        <f t="shared" si="1"/>
        <v>1507500</v>
      </c>
    </row>
    <row r="11" spans="1:8" ht="18.75" x14ac:dyDescent="0.25">
      <c r="A11" s="16">
        <v>4</v>
      </c>
      <c r="B11" s="17" t="s">
        <v>34</v>
      </c>
      <c r="C11" s="29">
        <v>2300</v>
      </c>
      <c r="D11" s="28">
        <v>22.1</v>
      </c>
      <c r="E11" s="36">
        <v>22.08</v>
      </c>
      <c r="F11" s="37" t="s">
        <v>33</v>
      </c>
      <c r="G11" s="38">
        <f t="shared" si="0"/>
        <v>0.999</v>
      </c>
      <c r="H11" s="39">
        <f t="shared" si="1"/>
        <v>50783.999999999993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1658258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 t="s">
        <v>61</v>
      </c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1658258</v>
      </c>
      <c r="E19" s="42">
        <f>IF(OR(C16="áno",C16="ano"),D19*0.2,0)</f>
        <v>331651.60000000003</v>
      </c>
      <c r="F19" s="43"/>
      <c r="G19" s="44">
        <f>D19+E19</f>
        <v>1989909.6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 t="s">
        <v>61</v>
      </c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 t="s">
        <v>62</v>
      </c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 t="s">
        <v>61</v>
      </c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 t="s">
        <v>63</v>
      </c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>
        <v>32370016</v>
      </c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 t="s">
        <v>64</v>
      </c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>
        <v>1032506816</v>
      </c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 t="s">
        <v>61</v>
      </c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>
        <v>904808463</v>
      </c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65" t="s">
        <v>65</v>
      </c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66">
        <v>44845</v>
      </c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25" right="0.25" top="0.75" bottom="0.75" header="0.3" footer="0.3"/>
  <pageSetup paperSize="9" orientation="landscape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39500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2800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850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45100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1400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2250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18900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450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41855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5350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59848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4640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68769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11800</v>
      </c>
      <c r="D8" s="28">
        <v>37.4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34800</v>
      </c>
      <c r="D9" s="28">
        <v>30.6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23500</v>
      </c>
      <c r="D10" s="28">
        <v>27.2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5800</v>
      </c>
      <c r="D11" s="28">
        <v>32.299999999999997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11500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8580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28600.000000000004</v>
      </c>
      <c r="D9" s="28">
        <v>28.9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37180</v>
      </c>
      <c r="D10" s="28">
        <v>25.5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11440.000000000002</v>
      </c>
      <c r="D11" s="28">
        <v>30.6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3360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30960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7200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4800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12000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55200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33600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K7" sqref="K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3480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4200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25920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4800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4750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33100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6400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52000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Katarína</cp:lastModifiedBy>
  <cp:lastPrinted>2022-10-07T15:00:38Z</cp:lastPrinted>
  <dcterms:created xsi:type="dcterms:W3CDTF">2012-03-14T10:26:47Z</dcterms:created>
  <dcterms:modified xsi:type="dcterms:W3CDTF">2022-10-10T11:59:43Z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