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lip.Danko\Documents\VO\2022\ZsNH\OZ Považie\Maštal Čierna Lehota\"/>
    </mc:Choice>
  </mc:AlternateContent>
  <bookViews>
    <workbookView xWindow="0" yWindow="0" windowWidth="25440" windowHeight="14310" tabRatio="500"/>
  </bookViews>
  <sheets>
    <sheet name="Zadanie" sheetId="3" r:id="rId1"/>
    <sheet name="Figury" sheetId="4" r:id="rId2"/>
  </sheets>
  <definedNames>
    <definedName name="_xlnm._FilterDatabase">#REF!</definedName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Zadanie!$A:$AH</definedName>
  </definedNames>
  <calcPr calcId="162913"/>
</workbook>
</file>

<file path=xl/calcChain.xml><?xml version="1.0" encoding="utf-8"?>
<calcChain xmlns="http://schemas.openxmlformats.org/spreadsheetml/2006/main">
  <c r="W121" i="3" l="1"/>
  <c r="I121" i="3"/>
  <c r="N117" i="3"/>
  <c r="N121" i="3" s="1"/>
  <c r="L117" i="3"/>
  <c r="L121" i="3" s="1"/>
  <c r="J117" i="3"/>
  <c r="J121" i="3" s="1"/>
  <c r="E121" i="3" s="1"/>
  <c r="H117" i="3"/>
  <c r="H121" i="3" s="1"/>
  <c r="W114" i="3"/>
  <c r="H114" i="3"/>
  <c r="N113" i="3"/>
  <c r="L113" i="3"/>
  <c r="J113" i="3"/>
  <c r="H113" i="3"/>
  <c r="N111" i="3"/>
  <c r="L111" i="3"/>
  <c r="J111" i="3"/>
  <c r="I111" i="3"/>
  <c r="I114" i="3" s="1"/>
  <c r="N109" i="3"/>
  <c r="N114" i="3" s="1"/>
  <c r="L109" i="3"/>
  <c r="L114" i="3" s="1"/>
  <c r="J109" i="3"/>
  <c r="J114" i="3" s="1"/>
  <c r="E114" i="3" s="1"/>
  <c r="H109" i="3"/>
  <c r="W106" i="3"/>
  <c r="L106" i="3"/>
  <c r="J106" i="3"/>
  <c r="E106" i="3" s="1"/>
  <c r="I106" i="3"/>
  <c r="N105" i="3"/>
  <c r="L105" i="3"/>
  <c r="J105" i="3"/>
  <c r="H105" i="3"/>
  <c r="N104" i="3"/>
  <c r="L104" i="3"/>
  <c r="J104" i="3"/>
  <c r="H104" i="3"/>
  <c r="N103" i="3"/>
  <c r="L103" i="3"/>
  <c r="J103" i="3"/>
  <c r="H103" i="3"/>
  <c r="N102" i="3"/>
  <c r="N106" i="3" s="1"/>
  <c r="L102" i="3"/>
  <c r="J102" i="3"/>
  <c r="H102" i="3"/>
  <c r="H106" i="3" s="1"/>
  <c r="W99" i="3"/>
  <c r="J99" i="3"/>
  <c r="E99" i="3" s="1"/>
  <c r="I99" i="3"/>
  <c r="N98" i="3"/>
  <c r="L98" i="3"/>
  <c r="J98" i="3"/>
  <c r="H98" i="3"/>
  <c r="N96" i="3"/>
  <c r="L96" i="3"/>
  <c r="J96" i="3"/>
  <c r="H96" i="3"/>
  <c r="N94" i="3"/>
  <c r="N99" i="3" s="1"/>
  <c r="L94" i="3"/>
  <c r="L99" i="3" s="1"/>
  <c r="J94" i="3"/>
  <c r="H94" i="3"/>
  <c r="H99" i="3" s="1"/>
  <c r="W91" i="3"/>
  <c r="J91" i="3"/>
  <c r="E91" i="3" s="1"/>
  <c r="N90" i="3"/>
  <c r="L90" i="3"/>
  <c r="J90" i="3"/>
  <c r="H90" i="3"/>
  <c r="N88" i="3"/>
  <c r="L88" i="3"/>
  <c r="J88" i="3"/>
  <c r="H88" i="3"/>
  <c r="N86" i="3"/>
  <c r="L86" i="3"/>
  <c r="J86" i="3"/>
  <c r="H86" i="3"/>
  <c r="N84" i="3"/>
  <c r="L84" i="3"/>
  <c r="J84" i="3"/>
  <c r="H84" i="3"/>
  <c r="N82" i="3"/>
  <c r="L82" i="3"/>
  <c r="J82" i="3"/>
  <c r="I82" i="3"/>
  <c r="N80" i="3"/>
  <c r="L80" i="3"/>
  <c r="J80" i="3"/>
  <c r="H80" i="3"/>
  <c r="N78" i="3"/>
  <c r="L78" i="3"/>
  <c r="J78" i="3"/>
  <c r="I78" i="3"/>
  <c r="N76" i="3"/>
  <c r="L76" i="3"/>
  <c r="J76" i="3"/>
  <c r="H76" i="3"/>
  <c r="N65" i="3"/>
  <c r="L65" i="3"/>
  <c r="J65" i="3"/>
  <c r="I65" i="3"/>
  <c r="I91" i="3" s="1"/>
  <c r="N61" i="3"/>
  <c r="L61" i="3"/>
  <c r="J61" i="3"/>
  <c r="H61" i="3"/>
  <c r="N57" i="3"/>
  <c r="L57" i="3"/>
  <c r="J57" i="3"/>
  <c r="H57" i="3"/>
  <c r="N53" i="3"/>
  <c r="L53" i="3"/>
  <c r="J53" i="3"/>
  <c r="H53" i="3"/>
  <c r="N51" i="3"/>
  <c r="L51" i="3"/>
  <c r="J51" i="3"/>
  <c r="H51" i="3"/>
  <c r="N50" i="3"/>
  <c r="L50" i="3"/>
  <c r="J50" i="3"/>
  <c r="H50" i="3"/>
  <c r="N49" i="3"/>
  <c r="L49" i="3"/>
  <c r="J49" i="3"/>
  <c r="H49" i="3"/>
  <c r="N48" i="3"/>
  <c r="L48" i="3"/>
  <c r="J48" i="3"/>
  <c r="H48" i="3"/>
  <c r="N47" i="3"/>
  <c r="N91" i="3" s="1"/>
  <c r="L47" i="3"/>
  <c r="L91" i="3" s="1"/>
  <c r="J47" i="3"/>
  <c r="H47" i="3"/>
  <c r="H91" i="3" s="1"/>
  <c r="W44" i="3"/>
  <c r="W123" i="3" s="1"/>
  <c r="L44" i="3"/>
  <c r="L123" i="3" s="1"/>
  <c r="H44" i="3"/>
  <c r="H123" i="3" s="1"/>
  <c r="N43" i="3"/>
  <c r="L43" i="3"/>
  <c r="J43" i="3"/>
  <c r="H43" i="3"/>
  <c r="N41" i="3"/>
  <c r="L41" i="3"/>
  <c r="J41" i="3"/>
  <c r="I41" i="3"/>
  <c r="I44" i="3" s="1"/>
  <c r="I123" i="3" s="1"/>
  <c r="N39" i="3"/>
  <c r="N44" i="3" s="1"/>
  <c r="L39" i="3"/>
  <c r="J39" i="3"/>
  <c r="J44" i="3" s="1"/>
  <c r="H39" i="3"/>
  <c r="W33" i="3"/>
  <c r="J33" i="3"/>
  <c r="E33" i="3" s="1"/>
  <c r="I33" i="3"/>
  <c r="N32" i="3"/>
  <c r="L32" i="3"/>
  <c r="J32" i="3"/>
  <c r="H32" i="3"/>
  <c r="N31" i="3"/>
  <c r="L31" i="3"/>
  <c r="J31" i="3"/>
  <c r="H31" i="3"/>
  <c r="N30" i="3"/>
  <c r="L30" i="3"/>
  <c r="J30" i="3"/>
  <c r="H30" i="3"/>
  <c r="N28" i="3"/>
  <c r="L28" i="3"/>
  <c r="J28" i="3"/>
  <c r="H28" i="3"/>
  <c r="N27" i="3"/>
  <c r="L27" i="3"/>
  <c r="J27" i="3"/>
  <c r="H27" i="3"/>
  <c r="N25" i="3"/>
  <c r="N33" i="3" s="1"/>
  <c r="L25" i="3"/>
  <c r="L33" i="3" s="1"/>
  <c r="J25" i="3"/>
  <c r="H25" i="3"/>
  <c r="H33" i="3" s="1"/>
  <c r="W22" i="3"/>
  <c r="W35" i="3" s="1"/>
  <c r="W125" i="3" s="1"/>
  <c r="I22" i="3"/>
  <c r="I35" i="3" s="1"/>
  <c r="N19" i="3"/>
  <c r="L19" i="3"/>
  <c r="J19" i="3"/>
  <c r="H19" i="3"/>
  <c r="N18" i="3"/>
  <c r="L18" i="3"/>
  <c r="J18" i="3"/>
  <c r="H18" i="3"/>
  <c r="N16" i="3"/>
  <c r="L16" i="3"/>
  <c r="J16" i="3"/>
  <c r="H16" i="3"/>
  <c r="N14" i="3"/>
  <c r="N22" i="3" s="1"/>
  <c r="N35" i="3" s="1"/>
  <c r="L14" i="3"/>
  <c r="L22" i="3" s="1"/>
  <c r="L35" i="3" s="1"/>
  <c r="L125" i="3" s="1"/>
  <c r="J14" i="3"/>
  <c r="J22" i="3" s="1"/>
  <c r="H14" i="3"/>
  <c r="H22" i="3" s="1"/>
  <c r="D8" i="3"/>
  <c r="J35" i="3" l="1"/>
  <c r="E22" i="3"/>
  <c r="J123" i="3"/>
  <c r="E123" i="3" s="1"/>
  <c r="E44" i="3"/>
  <c r="H35" i="3"/>
  <c r="H125" i="3" s="1"/>
  <c r="I125" i="3"/>
  <c r="N123" i="3"/>
  <c r="N125" i="3" s="1"/>
  <c r="J125" i="3" l="1"/>
  <c r="E125" i="3" s="1"/>
  <c r="E35" i="3"/>
</calcChain>
</file>

<file path=xl/sharedStrings.xml><?xml version="1.0" encoding="utf-8"?>
<sst xmlns="http://schemas.openxmlformats.org/spreadsheetml/2006/main" count="666" uniqueCount="298">
  <si>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</si>
  <si>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</si>
  <si>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</si>
  <si>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</si>
  <si>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</si>
  <si>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</si>
  <si>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</si>
  <si>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</si>
  <si>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</si>
  <si>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</si>
  <si>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</si>
  <si>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</si>
  <si>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</si>
  <si>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</si>
  <si>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</si>
  <si>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</si>
  <si>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</si>
  <si>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</si>
  <si>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</si>
  <si>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</si>
  <si>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</si>
  <si>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</si>
  <si>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</si>
  <si>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</si>
  <si>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</si>
  <si>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</si>
  <si>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</si>
  <si>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</si>
  <si>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</si>
  <si>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</si>
  <si>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</si>
  <si>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</si>
  <si>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</si>
  <si>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</si>
  <si>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</si>
  <si>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</si>
  <si>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</si>
  <si>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</si>
  <si>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</si>
  <si>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</si>
  <si>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</si>
  <si>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</si>
  <si>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</si>
  <si>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</si>
  <si>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</si>
  <si>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</si>
  <si>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</si>
  <si>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</si>
  <si>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</si>
  <si>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</si>
  <si>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</si>
  <si>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</si>
  <si>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</si>
  <si>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</si>
  <si>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</si>
  <si>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</si>
  <si>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</si>
  <si>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</si>
  <si>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</si>
  <si>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</si>
  <si>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</si>
  <si>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</si>
  <si>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</si>
  <si>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</si>
  <si>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</si>
  <si>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</si>
  <si>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</si>
  <si>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Lesy SR, š.p., Odštepný závod Trenčín </t>
  </si>
  <si>
    <t xml:space="preserve">Spracoval: Ing. Jozef Ďurech                       </t>
  </si>
  <si>
    <t xml:space="preserve">Projektant: Atrium s.r.o. </t>
  </si>
  <si>
    <t xml:space="preserve">JKSO : </t>
  </si>
  <si>
    <t>Dátum: 13.05.2022</t>
  </si>
  <si>
    <t>Stavba :Maštaľ Čierna Lehota, Oprava Strechy</t>
  </si>
  <si>
    <t>Objekt :Oprava strechy</t>
  </si>
  <si>
    <t>STROP - Ing. Ďurech</t>
  </si>
  <si>
    <t>Zaradenie</t>
  </si>
  <si>
    <t>pre KL</t>
  </si>
  <si>
    <t>Lev0</t>
  </si>
  <si>
    <t>pozícia</t>
  </si>
  <si>
    <t>PRÁCE A DODÁVKY HSV</t>
  </si>
  <si>
    <t>4 - VODOROVNÉ KONŠTRUKCIE</t>
  </si>
  <si>
    <t>011</t>
  </si>
  <si>
    <t>417321515</t>
  </si>
  <si>
    <t>Stužujúce pásy a vence zo železobetónu tr. C20/25</t>
  </si>
  <si>
    <t>m3</t>
  </si>
  <si>
    <t xml:space="preserve">                    </t>
  </si>
  <si>
    <t>41732-1515</t>
  </si>
  <si>
    <t>45.25.32</t>
  </si>
  <si>
    <t>EK</t>
  </si>
  <si>
    <t>S</t>
  </si>
  <si>
    <t>"V1"  49,92*0,3*0,2 =   2,995</t>
  </si>
  <si>
    <t>417351115</t>
  </si>
  <si>
    <t>Debnenie stužujúcich pásov a vencov zhotovenie</t>
  </si>
  <si>
    <t>m2</t>
  </si>
  <si>
    <t>41735-1115</t>
  </si>
  <si>
    <t>"V1"  49,92*0,2*2 =   19,968</t>
  </si>
  <si>
    <t>417351116</t>
  </si>
  <si>
    <t>Debnenie stužujúcich pásov a vencov odstránenie</t>
  </si>
  <si>
    <t>41735-1116</t>
  </si>
  <si>
    <t>417361821</t>
  </si>
  <si>
    <t>Výstuž stužujúcich pásov, vencov BSt 500 (10505)</t>
  </si>
  <si>
    <t>t</t>
  </si>
  <si>
    <t>41736-1821</t>
  </si>
  <si>
    <t>"R8"  200*0,92*0,395*1,1*0,001 =   0,080</t>
  </si>
  <si>
    <t>"R12"  200,0*0,89*1,1*0,001 =   0,196</t>
  </si>
  <si>
    <t xml:space="preserve">4 - VODOROVNÉ KONŠTRUKCIE  spolu: </t>
  </si>
  <si>
    <t>9 - OSTATNÉ KONŠTRUKCIE A PRÁCE</t>
  </si>
  <si>
    <t>013</t>
  </si>
  <si>
    <t>979011111</t>
  </si>
  <si>
    <t>Zvislá doprava sute a vybúr. hmôt za prvé podlažie</t>
  </si>
  <si>
    <t>97901-1111</t>
  </si>
  <si>
    <t>45.11.11</t>
  </si>
  <si>
    <t>110,0*0,042 =   4,620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</si>
  <si>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</si>
  <si>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</si>
  <si>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</si>
  <si>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</si>
  <si>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</si>
  <si>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</si>
  <si>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30*4,620 =   138,600</t>
  </si>
  <si>
    <t>211</t>
  </si>
  <si>
    <t>979087112</t>
  </si>
  <si>
    <t>Nakladanie sute a vybúraných hmôt</t>
  </si>
  <si>
    <t>97908-7112</t>
  </si>
  <si>
    <t>979131409</t>
  </si>
  <si>
    <t>Poplatok za ulož.a znešk.staveb.sute na vymedzených skládkach "O"-ostatný odpad</t>
  </si>
  <si>
    <t>97913-1409</t>
  </si>
  <si>
    <t>998012042</t>
  </si>
  <si>
    <t>Presun hmôt pre budovy výšky do 12 m</t>
  </si>
  <si>
    <t>99801-2042</t>
  </si>
  <si>
    <t>45.21.6*</t>
  </si>
  <si>
    <t xml:space="preserve">9 - OSTATNÉ KONŠTRUKCIE A PRÁCE  spolu: </t>
  </si>
  <si>
    <t xml:space="preserve">PRÁCE A DODÁVKY HSV  spolu: </t>
  </si>
  <si>
    <t>PRÁCE A DODÁVKY PSV</t>
  </si>
  <si>
    <t>713 - Izolácie tepelné</t>
  </si>
  <si>
    <t>713</t>
  </si>
  <si>
    <t>713191132</t>
  </si>
  <si>
    <t>Prekrytie striech separačnou fóliou hr. 0,2 mm</t>
  </si>
  <si>
    <t>I</t>
  </si>
  <si>
    <t>71319-1132</t>
  </si>
  <si>
    <t xml:space="preserve">  .  .  </t>
  </si>
  <si>
    <t>IK</t>
  </si>
  <si>
    <t>"S1"  283,0*1 =   283,000</t>
  </si>
  <si>
    <t>MAT</t>
  </si>
  <si>
    <t>2832B0405</t>
  </si>
  <si>
    <t>Fólia difúzna strešná paropriepustná Guttafol 140 B1 - 140g/m2</t>
  </si>
  <si>
    <t>25.21.42</t>
  </si>
  <si>
    <t>IZ</t>
  </si>
  <si>
    <t>"S1"  283,0*1,15 =   325,450</t>
  </si>
  <si>
    <t>998713202</t>
  </si>
  <si>
    <t>Presun hmôt pre izolácie tepelné v objektoch výšky do 12 m</t>
  </si>
  <si>
    <t>99871-3202</t>
  </si>
  <si>
    <t>45.32.11</t>
  </si>
  <si>
    <t xml:space="preserve">713 - Izolácie tepelné  spolu: </t>
  </si>
  <si>
    <t>762 - Konštrukcie tesárske</t>
  </si>
  <si>
    <t>762</t>
  </si>
  <si>
    <t>762331811</t>
  </si>
  <si>
    <t>Demontáž viazaných konštr. krovov prier. plocha do 120 cm2</t>
  </si>
  <si>
    <t>m</t>
  </si>
  <si>
    <t>76233-1811</t>
  </si>
  <si>
    <t>45.22.11</t>
  </si>
  <si>
    <t>762331812</t>
  </si>
  <si>
    <t>Demontáž viazaných konštr. krovov prier. plocha nad 120 do 224cm2</t>
  </si>
  <si>
    <t>76233-1812</t>
  </si>
  <si>
    <t>762331813</t>
  </si>
  <si>
    <t>Demontáž viazaných konštr. krovov prier. plocha nad 224 do 288 cm2</t>
  </si>
  <si>
    <t>76233-1813</t>
  </si>
  <si>
    <t>762331814</t>
  </si>
  <si>
    <t>Demontáž viazaných konštr. krovov prier. plocha nad 288 do 450 cm2</t>
  </si>
  <si>
    <t>76233-1814</t>
  </si>
  <si>
    <t>762332110</t>
  </si>
  <si>
    <t>Montáž krovov viazaných prierez. plocha do 120 cm2</t>
  </si>
  <si>
    <t>76233-2110</t>
  </si>
  <si>
    <t>"6-rozperka 80x140"  13*2,7 =   35,100</t>
  </si>
  <si>
    <t>762332120</t>
  </si>
  <si>
    <t>Montáž krovov viazaných prierez. plocha nad 120 do 224 cm2</t>
  </si>
  <si>
    <t>76233-2120</t>
  </si>
  <si>
    <t>"1-krokva 100x160"  64*5,15 =   329,600</t>
  </si>
  <si>
    <t>"7-vzperka 120x120"  40*1,0 =   40,000</t>
  </si>
  <si>
    <t>.</t>
  </si>
  <si>
    <t>762332130</t>
  </si>
  <si>
    <t>Montáž krovov viazaných prierez. plocha nad 224 do 288 cm2</t>
  </si>
  <si>
    <t>76233-2130</t>
  </si>
  <si>
    <t>"3-stĺp 150x150"  26*2,1 =   54,600</t>
  </si>
  <si>
    <t>"4-väzný trám 150x180"  82,5*1 =   82,500</t>
  </si>
  <si>
    <t>"5-väzný trám 150x180"  4*8,2 =   32,800</t>
  </si>
  <si>
    <t>762332140</t>
  </si>
  <si>
    <t>Montáž krovov viazaných prierez. plocha nad 288 do 650 cm2</t>
  </si>
  <si>
    <t>76233-2140</t>
  </si>
  <si>
    <t>"2-trám 160x200"  13*6,8 =   88,400</t>
  </si>
  <si>
    <t>"9-väzný trám 250x250"  2*8,2 =   16,400</t>
  </si>
  <si>
    <t>"8-stĺp 180x180"  6*2,5 =   15,000</t>
  </si>
  <si>
    <t>605160581</t>
  </si>
  <si>
    <t>Hranol MD 1 100x160, 120x120, 150x150, 150x180, 160x200, 400-600</t>
  </si>
  <si>
    <t>605160580</t>
  </si>
  <si>
    <t>20.10.10</t>
  </si>
  <si>
    <t>"Výzaz reziva na krov - výkr.č.06"</t>
  </si>
  <si>
    <t>"1-krokva 100x160"  329,6*0,10*0,16 =   5,274</t>
  </si>
  <si>
    <t>"2-trám 250x250"  88,4*0,25*0,25 =   5,525</t>
  </si>
  <si>
    <t>"3-stĺp 150x150"  54,60*0,15*0,15 =   1,229</t>
  </si>
  <si>
    <t>"4-väzný trám 150x180"  82,5*0,15*0,18 =   2,228</t>
  </si>
  <si>
    <t>"5-väzný trám 150x180"  32,8*0,15*0,18 =   0,886</t>
  </si>
  <si>
    <t>"6-rozperka 80x140"  35,10*0,08*0,14 =   0,393</t>
  </si>
  <si>
    <t>"7-vzperka 120x120"  40,0*0,12*0,12 =   0,576</t>
  </si>
  <si>
    <t>"8-stĺp 180x180"  15,0*0,18*0,18 =   0,486</t>
  </si>
  <si>
    <t>"9-väzný trám 160x200"  16,4*0,16*0,20 =   0,525</t>
  </si>
  <si>
    <t>762342202</t>
  </si>
  <si>
    <t>Montáž latovania striech, rozpätie do 22 cm, vrátane vyrez. otvor. do 0,25 m2</t>
  </si>
  <si>
    <t>76234-2202</t>
  </si>
  <si>
    <t>"S1"  27,98*9,91+5,718 =   283,000</t>
  </si>
  <si>
    <t>605171123</t>
  </si>
  <si>
    <t>Strešná lata 3x5cm SM 1 400-600cm</t>
  </si>
  <si>
    <t>"Strešná lata 40x50"  925,0*1,05 =   971,250</t>
  </si>
  <si>
    <t>762342204</t>
  </si>
  <si>
    <t>Montáž kontralatí, rozpätie 80-120 cm</t>
  </si>
  <si>
    <t>76234-2204</t>
  </si>
  <si>
    <t>"S1"  283,0/4 =   70,750</t>
  </si>
  <si>
    <t>605171125</t>
  </si>
  <si>
    <t>Kontra lata 4x5cm SM 1 0-600cm</t>
  </si>
  <si>
    <t>"kontralata 40x50"  225,0*1 =   225,000</t>
  </si>
  <si>
    <t>762342811</t>
  </si>
  <si>
    <t>Demontáž latovania striech os. vzdial. do 22 cm</t>
  </si>
  <si>
    <t>76234-2811</t>
  </si>
  <si>
    <t>"Azbest"  195,0*1 =   195,000</t>
  </si>
  <si>
    <t>762342812</t>
  </si>
  <si>
    <t>Demontáž latovania striech os. vzdial. nad 22 do 50 cm</t>
  </si>
  <si>
    <t>76234-2812</t>
  </si>
  <si>
    <t>"Škridla"  110,0*1 =   110,000</t>
  </si>
  <si>
    <t>762395000</t>
  </si>
  <si>
    <t>Spojovacie a ochranné prostriedky k montáži krovov</t>
  </si>
  <si>
    <t>76239-5000</t>
  </si>
  <si>
    <t>17,122+971,25*0,03*0,05+225,0*0,04*0,05 =   19,029</t>
  </si>
  <si>
    <t>998762202</t>
  </si>
  <si>
    <t>Presun hmôt pre tesárske konštr. v objektoch výšky do 12 m</t>
  </si>
  <si>
    <t>99876-2202</t>
  </si>
  <si>
    <t>45.42.13</t>
  </si>
  <si>
    <t xml:space="preserve">762 - Konštrukcie tesárske  spolu: </t>
  </si>
  <si>
    <t>764 - Konštrukcie klampiarske</t>
  </si>
  <si>
    <t>764</t>
  </si>
  <si>
    <t>764352203</t>
  </si>
  <si>
    <t>Klamp. PZ pl. žľaby pododkvap. polkruh. rš 330</t>
  </si>
  <si>
    <t>76435-2203</t>
  </si>
  <si>
    <t>45.22.13</t>
  </si>
  <si>
    <t>"K1"  2*27,89*1,05 =   58,569</t>
  </si>
  <si>
    <t>764454203</t>
  </si>
  <si>
    <t>Klamp. PZ pl. rúry odpadové kruhové d-120</t>
  </si>
  <si>
    <t>76445-4203</t>
  </si>
  <si>
    <t>"K2"  6*2,75 =   16,500</t>
  </si>
  <si>
    <t>998764202</t>
  </si>
  <si>
    <t>Presun hmôt pre klampiarske konštr. v objektoch výšky do 12 m</t>
  </si>
  <si>
    <t>99876-4202</t>
  </si>
  <si>
    <t xml:space="preserve">764 - Konštrukcie klampiarske  spolu: </t>
  </si>
  <si>
    <t>765 - Krytiny tvrdé</t>
  </si>
  <si>
    <t>765</t>
  </si>
  <si>
    <t>765312810</t>
  </si>
  <si>
    <t>Demontáž do sute jednodr. škridl. na sucho</t>
  </si>
  <si>
    <t>76531-2810</t>
  </si>
  <si>
    <t>45.22.12</t>
  </si>
  <si>
    <t>76532181R</t>
  </si>
  <si>
    <t>Demontáž do sute z AZC štvorcov na debn. s lepenkou, vr. odvozu a uskladnenia na skládku - "N" - nebezpečný odpad</t>
  </si>
  <si>
    <t>76532-1810</t>
  </si>
  <si>
    <t>76532182R</t>
  </si>
  <si>
    <t>Demontáž do sute z AZC vlnoviek na latovanie, vr. odvozu a uskladnenia na skládku - "N" - nebezpečný odpad</t>
  </si>
  <si>
    <t>76532-1811</t>
  </si>
  <si>
    <t>998765202</t>
  </si>
  <si>
    <t>Presun hmôt pre krytiny tvrdé na objektoch výšky do 12 m</t>
  </si>
  <si>
    <t>99876-5202</t>
  </si>
  <si>
    <t xml:space="preserve">765 - Krytiny tvrdé  spolu: </t>
  </si>
  <si>
    <t>767 - Konštrukcie doplnk. kovové stavebné</t>
  </si>
  <si>
    <t>767</t>
  </si>
  <si>
    <t>767392112</t>
  </si>
  <si>
    <t>Montáž krytiny striech plechom tvarovaným skrutkovaním</t>
  </si>
  <si>
    <t>76739-2112</t>
  </si>
  <si>
    <t>45.42.12</t>
  </si>
  <si>
    <t>"S1"  (19,89+8,09)*(5,05+4,86)+5,718 =   283,000</t>
  </si>
  <si>
    <t>138701900</t>
  </si>
  <si>
    <t>MASLEN plech trapézový pozinkovaný T 18 š.1120x v.18x 0,75 mm</t>
  </si>
  <si>
    <t>55.30.00</t>
  </si>
  <si>
    <t>"S1"  283,0*1,1 =   311,300</t>
  </si>
  <si>
    <t>998767202</t>
  </si>
  <si>
    <t>Presun hmôt pre kovové stav. doplnk. konštr. v objektoch výšky do 12 m</t>
  </si>
  <si>
    <t>99876-7202</t>
  </si>
  <si>
    <t xml:space="preserve">767 - Konštrukcie doplnk. kovové stavebné  spolu: </t>
  </si>
  <si>
    <t>783 - Nátery</t>
  </si>
  <si>
    <t>783</t>
  </si>
  <si>
    <t>783782203</t>
  </si>
  <si>
    <t>Nátery tesárskych konštr. Lastanoxom Q (Bochemit QB-inovovaná náhrada)</t>
  </si>
  <si>
    <t>78378-2203</t>
  </si>
  <si>
    <t>45.44.22</t>
  </si>
  <si>
    <t>329,6*0,52+88,4*1,0+54,6*0,6+82,5*0,66 =   347,002</t>
  </si>
  <si>
    <t>32,8*0,66+35,1*0,44+40,0*0,48+16,4*0,72 =   68,100</t>
  </si>
  <si>
    <t>970,0*0,16+15,0*0,72+225,0*0,18 =   206,500</t>
  </si>
  <si>
    <t xml:space="preserve">783 - Nátery  spolu: </t>
  </si>
  <si>
    <t xml:space="preserve">PRÁCE A DODÁVKY PSV  spolu: </t>
  </si>
  <si>
    <t>Za rozpočet celkom</t>
  </si>
  <si>
    <t>Spracoval: Ing. Jozef Ďurech</t>
  </si>
  <si>
    <t>Figura</t>
  </si>
  <si>
    <t>cena - Doplň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</si>
</sst>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&quot; Sk&quot;;[Red]\-#,##0&quot; Sk&quot;"/>
    <numFmt numFmtId="165" formatCode="_-* #,##0&quot; Sk&quot;_-;\-* #,##0&quot; Sk&quot;_-;_-* &quot;- Sk&quot;_-;_-@_-"/>
    <numFmt numFmtId="166" formatCode="#,##0.0000"/>
    <numFmt numFmtId="167" formatCode="#,##0.00000"/>
    <numFmt numFmtId="168" formatCode="#,##0.000"/>
    <numFmt numFmtId="169" formatCode="#,##0.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1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8"/>
    <xf numFmtId="0" fontId="9" fillId="3" borderId="0" applyBorder="0" applyProtection="0"/>
    <xf numFmtId="0" fontId="9" fillId="5" borderId="0" applyBorder="0" applyProtection="0"/>
    <xf numFmtId="0" fontId="14" fillId="0" borderId="8"/>
    <xf numFmtId="0" fontId="7" fillId="0" borderId="8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9" applyProtection="0"/>
    <xf numFmtId="0" fontId="8" fillId="0" borderId="0"/>
    <xf numFmtId="0" fontId="12" fillId="0" borderId="0" applyBorder="0" applyProtection="0"/>
    <xf numFmtId="0" fontId="7" fillId="0" borderId="0" applyBorder="0">
      <alignment vertical="center"/>
    </xf>
    <xf numFmtId="0" fontId="13" fillId="0" borderId="0" applyBorder="0" applyProtection="0"/>
    <xf numFmtId="0" fontId="7" fillId="0" borderId="1">
      <alignment vertical="center"/>
    </xf>
  </cellStyleXfs>
  <cellXfs count="96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7" fontId="1" fillId="0" borderId="0" xfId="0" applyNumberFormat="1" applyFont="1" applyProtection="1"/>
    <xf numFmtId="168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8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8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/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8" fontId="1" fillId="0" borderId="4" xfId="0" applyNumberFormat="1" applyFont="1" applyBorder="1" applyProtection="1"/>
    <xf numFmtId="0" fontId="1" fillId="0" borderId="4" xfId="0" applyFont="1" applyBorder="1" applyAlignment="1" applyProtection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68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4" xfId="0" applyNumberFormat="1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4" xfId="0" applyFont="1" applyBorder="1" applyAlignment="1" applyProtection="1">
      <alignment horizontal="right"/>
    </xf>
    <xf numFmtId="49" fontId="1" fillId="0" borderId="0" xfId="0" applyNumberFormat="1" applyFont="1" applyAlignment="1" applyProtection="1">
      <alignment horizontal="left" vertical="top"/>
    </xf>
    <xf numFmtId="168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0" fontId="16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168" fontId="1" fillId="0" borderId="3" xfId="0" applyNumberFormat="1" applyFont="1" applyBorder="1" applyAlignment="1" applyProtection="1">
      <alignment vertical="top"/>
    </xf>
    <xf numFmtId="0" fontId="1" fillId="0" borderId="3" xfId="0" applyFont="1" applyBorder="1" applyAlignment="1" applyProtection="1">
      <alignment vertical="top"/>
    </xf>
    <xf numFmtId="4" fontId="1" fillId="0" borderId="3" xfId="0" applyNumberFormat="1" applyFont="1" applyBorder="1" applyAlignment="1" applyProtection="1">
      <alignment vertical="top"/>
    </xf>
    <xf numFmtId="167" fontId="1" fillId="0" borderId="3" xfId="0" applyNumberFormat="1" applyFont="1" applyBorder="1" applyAlignment="1" applyProtection="1">
      <alignment vertical="top"/>
    </xf>
    <xf numFmtId="168" fontId="16" fillId="0" borderId="3" xfId="0" applyNumberFormat="1" applyFont="1" applyBorder="1" applyAlignment="1" applyProtection="1">
      <alignment vertical="top"/>
    </xf>
    <xf numFmtId="0" fontId="16" fillId="0" borderId="3" xfId="0" applyFont="1" applyBorder="1" applyAlignment="1" applyProtection="1">
      <alignment vertical="top"/>
    </xf>
    <xf numFmtId="4" fontId="16" fillId="0" borderId="3" xfId="0" applyNumberFormat="1" applyFont="1" applyBorder="1" applyAlignment="1" applyProtection="1">
      <alignment vertical="top"/>
    </xf>
    <xf numFmtId="167" fontId="16" fillId="0" borderId="3" xfId="0" applyNumberFormat="1" applyFont="1" applyBorder="1" applyAlignment="1" applyProtection="1">
      <alignment vertical="top"/>
    </xf>
    <xf numFmtId="4" fontId="15" fillId="0" borderId="3" xfId="0" applyNumberFormat="1" applyFont="1" applyBorder="1" applyAlignment="1" applyProtection="1">
      <alignment vertical="top"/>
    </xf>
    <xf numFmtId="167" fontId="15" fillId="0" borderId="3" xfId="0" applyNumberFormat="1" applyFont="1" applyBorder="1" applyAlignment="1" applyProtection="1">
      <alignment vertical="top"/>
    </xf>
    <xf numFmtId="168" fontId="15" fillId="0" borderId="3" xfId="0" applyNumberFormat="1" applyFont="1" applyBorder="1" applyAlignment="1" applyProtection="1">
      <alignment vertical="top"/>
    </xf>
    <xf numFmtId="168" fontId="1" fillId="0" borderId="7" xfId="0" applyNumberFormat="1" applyFont="1" applyBorder="1" applyAlignment="1" applyProtection="1">
      <alignment vertical="top"/>
    </xf>
    <xf numFmtId="168" fontId="16" fillId="0" borderId="7" xfId="0" applyNumberFormat="1" applyFont="1" applyBorder="1" applyAlignment="1" applyProtection="1">
      <alignment vertical="top"/>
    </xf>
    <xf numFmtId="4" fontId="15" fillId="0" borderId="7" xfId="0" applyNumberFormat="1" applyFont="1" applyBorder="1" applyAlignment="1" applyProtection="1">
      <alignment vertical="top"/>
    </xf>
    <xf numFmtId="168" fontId="15" fillId="0" borderId="7" xfId="0" applyNumberFormat="1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right" vertical="top"/>
    </xf>
    <xf numFmtId="49" fontId="1" fillId="0" borderId="3" xfId="0" applyNumberFormat="1" applyFont="1" applyBorder="1" applyAlignment="1" applyProtection="1">
      <alignment horizontal="center" vertical="top"/>
    </xf>
    <xf numFmtId="49" fontId="1" fillId="0" borderId="3" xfId="0" applyNumberFormat="1" applyFont="1" applyBorder="1" applyAlignment="1" applyProtection="1">
      <alignment vertical="top"/>
    </xf>
    <xf numFmtId="49" fontId="1" fillId="0" borderId="3" xfId="0" applyNumberFormat="1" applyFont="1" applyBorder="1" applyAlignment="1" applyProtection="1">
      <alignment horizontal="left" vertical="top" wrapText="1"/>
    </xf>
    <xf numFmtId="49" fontId="15" fillId="0" borderId="3" xfId="0" applyNumberFormat="1" applyFont="1" applyBorder="1" applyAlignment="1" applyProtection="1">
      <alignment vertical="top"/>
    </xf>
    <xf numFmtId="49" fontId="16" fillId="0" borderId="3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right" vertical="top" wrapText="1"/>
    </xf>
    <xf numFmtId="49" fontId="15" fillId="0" borderId="3" xfId="0" applyNumberFormat="1" applyFont="1" applyBorder="1" applyAlignment="1" applyProtection="1">
      <alignment horizontal="left" vertical="top" wrapText="1"/>
    </xf>
    <xf numFmtId="0" fontId="1" fillId="11" borderId="2" xfId="0" applyFont="1" applyFill="1" applyBorder="1" applyAlignment="1" applyProtection="1">
      <alignment horizontal="center"/>
    </xf>
    <xf numFmtId="0" fontId="1" fillId="11" borderId="4" xfId="0" applyFont="1" applyFill="1" applyBorder="1" applyAlignment="1" applyProtection="1">
      <alignment horizontal="center"/>
    </xf>
  </cellXfs>
  <cellStyles count="31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a" xfId="0" builtinId="0"/>
    <cellStyle name="normálne_KLs" xfId="1"/>
    <cellStyle name="TEXT 1" xfId="28"/>
    <cellStyle name="Text upozornění" xfId="29"/>
    <cellStyle name="TEXT1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6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H19" sqref="H19"/>
    </sheetView>
  </sheetViews>
  <sheetFormatPr defaultColWidth="9" defaultRowHeight="13.5"/>
  <cols>
    <col min="1" max="1" width="6.7109375" style="25" customWidth="1"/>
    <col min="2" max="2" width="3.7109375" style="26" customWidth="1"/>
    <col min="3" max="3" width="13" style="27" customWidth="1"/>
    <col min="4" max="4" width="45.7109375" style="28" customWidth="1"/>
    <col min="5" max="5" width="11.28515625" style="29" customWidth="1"/>
    <col min="6" max="6" width="5.85546875" style="30" customWidth="1"/>
    <col min="7" max="7" width="8.7109375" style="31" customWidth="1"/>
    <col min="8" max="10" width="9.7109375" style="31" customWidth="1"/>
    <col min="11" max="11" width="7.42578125" style="32" customWidth="1"/>
    <col min="12" max="12" width="8.28515625" style="32" customWidth="1"/>
    <col min="13" max="13" width="7.140625" style="29" customWidth="1"/>
    <col min="14" max="14" width="7" style="29" customWidth="1"/>
    <col min="15" max="15" width="3.5703125" style="30" customWidth="1"/>
    <col min="16" max="16" width="12.7109375" style="30" customWidth="1"/>
    <col min="17" max="19" width="11.28515625" style="29" customWidth="1"/>
    <col min="20" max="20" width="10.5703125" style="33" customWidth="1"/>
    <col min="21" max="21" width="10.28515625" style="33" customWidth="1"/>
    <col min="22" max="22" width="5.7109375" style="33" customWidth="1"/>
    <col min="23" max="23" width="9.140625" style="29" customWidth="1"/>
    <col min="24" max="25" width="11.85546875" style="34" customWidth="1"/>
    <col min="26" max="26" width="7.5703125" style="27" customWidth="1"/>
    <col min="27" max="27" width="12.7109375" style="27" customWidth="1"/>
    <col min="28" max="28" width="4.28515625" style="30" customWidth="1"/>
    <col min="29" max="30" width="2.7109375" style="30" customWidth="1"/>
    <col min="31" max="34" width="9.140625" style="35" customWidth="1"/>
    <col min="35" max="35" width="9.140625" style="4" customWidth="1"/>
    <col min="36" max="37" width="9.140625" style="4" hidden="1" customWidth="1"/>
    <col min="38" max="1024" width="9" style="36"/>
  </cols>
  <sheetData>
    <row r="1" spans="1:37" s="4" customFormat="1" ht="12.75" customHeight="1">
      <c r="A1" s="8" t="s">
        <v>67</v>
      </c>
      <c r="G1" s="5"/>
      <c r="I1" s="8" t="s">
        <v>68</v>
      </c>
      <c r="J1" s="5"/>
      <c r="K1" s="6"/>
      <c r="Q1" s="7"/>
      <c r="R1" s="7"/>
      <c r="S1" s="7"/>
      <c r="X1" s="34"/>
      <c r="Y1" s="34"/>
      <c r="Z1" s="52" t="s">
        <v>2</v>
      </c>
      <c r="AA1" s="52" t="s">
        <v>3</v>
      </c>
      <c r="AB1" s="1" t="s">
        <v>4</v>
      </c>
      <c r="AC1" s="1" t="s">
        <v>5</v>
      </c>
      <c r="AD1" s="1" t="s">
        <v>6</v>
      </c>
      <c r="AE1" s="53" t="s">
        <v>7</v>
      </c>
      <c r="AF1" s="54" t="s">
        <v>8</v>
      </c>
    </row>
    <row r="2" spans="1:37" s="4" customFormat="1" ht="12.75">
      <c r="A2" s="8" t="s">
        <v>69</v>
      </c>
      <c r="G2" s="5"/>
      <c r="H2" s="37"/>
      <c r="I2" s="8" t="s">
        <v>70</v>
      </c>
      <c r="J2" s="5"/>
      <c r="K2" s="6"/>
      <c r="Q2" s="7"/>
      <c r="R2" s="7"/>
      <c r="S2" s="7"/>
      <c r="X2" s="34"/>
      <c r="Y2" s="34"/>
      <c r="Z2" s="52" t="s">
        <v>9</v>
      </c>
      <c r="AA2" s="3" t="s">
        <v>10</v>
      </c>
      <c r="AB2" s="2" t="s">
        <v>11</v>
      </c>
      <c r="AC2" s="2"/>
      <c r="AD2" s="3"/>
      <c r="AE2" s="53">
        <v>1</v>
      </c>
      <c r="AF2" s="55">
        <v>123.5</v>
      </c>
    </row>
    <row r="3" spans="1:37" s="4" customFormat="1" ht="12.75">
      <c r="A3" s="8" t="s">
        <v>12</v>
      </c>
      <c r="G3" s="5"/>
      <c r="I3" s="8" t="s">
        <v>71</v>
      </c>
      <c r="J3" s="5"/>
      <c r="K3" s="6"/>
      <c r="Q3" s="7"/>
      <c r="R3" s="7"/>
      <c r="S3" s="7"/>
      <c r="X3" s="34"/>
      <c r="Y3" s="34"/>
      <c r="Z3" s="52" t="s">
        <v>13</v>
      </c>
      <c r="AA3" s="3" t="s">
        <v>14</v>
      </c>
      <c r="AB3" s="2" t="s">
        <v>11</v>
      </c>
      <c r="AC3" s="2" t="s">
        <v>15</v>
      </c>
      <c r="AD3" s="3" t="s">
        <v>16</v>
      </c>
      <c r="AE3" s="53">
        <v>2</v>
      </c>
      <c r="AF3" s="56">
        <v>123.46</v>
      </c>
    </row>
    <row r="4" spans="1:37" s="4" customFormat="1" ht="12.75">
      <c r="Q4" s="7"/>
      <c r="R4" s="7"/>
      <c r="S4" s="7"/>
      <c r="X4" s="34"/>
      <c r="Y4" s="34"/>
      <c r="Z4" s="52" t="s">
        <v>17</v>
      </c>
      <c r="AA4" s="3" t="s">
        <v>18</v>
      </c>
      <c r="AB4" s="2" t="s">
        <v>11</v>
      </c>
      <c r="AC4" s="2"/>
      <c r="AD4" s="3"/>
      <c r="AE4" s="53">
        <v>3</v>
      </c>
      <c r="AF4" s="57">
        <v>123.45699999999999</v>
      </c>
    </row>
    <row r="5" spans="1:37" s="4" customFormat="1" ht="12.75">
      <c r="A5" s="8" t="s">
        <v>72</v>
      </c>
      <c r="Q5" s="7"/>
      <c r="R5" s="7"/>
      <c r="S5" s="7"/>
      <c r="X5" s="34"/>
      <c r="Y5" s="34"/>
      <c r="Z5" s="52" t="s">
        <v>19</v>
      </c>
      <c r="AA5" s="3" t="s">
        <v>14</v>
      </c>
      <c r="AB5" s="2" t="s">
        <v>11</v>
      </c>
      <c r="AC5" s="2" t="s">
        <v>15</v>
      </c>
      <c r="AD5" s="3" t="s">
        <v>16</v>
      </c>
      <c r="AE5" s="53">
        <v>4</v>
      </c>
      <c r="AF5" s="58">
        <v>123.4567</v>
      </c>
    </row>
    <row r="6" spans="1:37" s="4" customFormat="1" ht="12.75">
      <c r="A6" s="8" t="s">
        <v>73</v>
      </c>
      <c r="Q6" s="7"/>
      <c r="R6" s="7"/>
      <c r="S6" s="7"/>
      <c r="X6" s="34"/>
      <c r="Y6" s="34"/>
      <c r="Z6" s="37"/>
      <c r="AA6" s="37"/>
      <c r="AE6" s="53" t="s">
        <v>20</v>
      </c>
      <c r="AF6" s="56">
        <v>123.46</v>
      </c>
    </row>
    <row r="7" spans="1:37" s="4" customFormat="1" ht="12.75">
      <c r="A7" s="8"/>
      <c r="Q7" s="7"/>
      <c r="R7" s="7"/>
      <c r="S7" s="7"/>
      <c r="X7" s="34"/>
      <c r="Y7" s="34"/>
      <c r="Z7" s="37"/>
      <c r="AA7" s="37"/>
    </row>
    <row r="8" spans="1:37" s="4" customFormat="1">
      <c r="A8" s="4" t="s">
        <v>74</v>
      </c>
      <c r="B8" s="38"/>
      <c r="C8" s="39"/>
      <c r="D8" s="9" t="str">
        <f>CONCATENATE(AA2," ",AB2," ",AC2," ",AD2)</f>
        <v xml:space="preserve">Prehľad rozpočtových nákladov v EUR  </v>
      </c>
      <c r="E8" s="7"/>
      <c r="G8" s="5"/>
      <c r="H8" s="5"/>
      <c r="I8" s="5"/>
      <c r="J8" s="5"/>
      <c r="K8" s="6"/>
      <c r="L8" s="6"/>
      <c r="M8" s="7"/>
      <c r="N8" s="7"/>
      <c r="Q8" s="7"/>
      <c r="R8" s="7"/>
      <c r="S8" s="7"/>
      <c r="X8" s="34"/>
      <c r="Y8" s="34"/>
      <c r="Z8" s="37"/>
      <c r="AA8" s="37"/>
      <c r="AE8" s="30"/>
      <c r="AF8" s="30"/>
      <c r="AG8" s="30"/>
      <c r="AH8" s="30"/>
    </row>
    <row r="9" spans="1:37">
      <c r="A9" s="10" t="s">
        <v>21</v>
      </c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94" t="s">
        <v>27</v>
      </c>
      <c r="H9" s="10" t="s">
        <v>28</v>
      </c>
      <c r="I9" s="10" t="s">
        <v>29</v>
      </c>
      <c r="J9" s="10" t="s">
        <v>30</v>
      </c>
      <c r="K9" s="69" t="s">
        <v>31</v>
      </c>
      <c r="L9" s="69"/>
      <c r="M9" s="70" t="s">
        <v>32</v>
      </c>
      <c r="N9" s="70"/>
      <c r="O9" s="10" t="s">
        <v>1</v>
      </c>
      <c r="P9" s="41" t="s">
        <v>33</v>
      </c>
      <c r="Q9" s="10" t="s">
        <v>25</v>
      </c>
      <c r="R9" s="10" t="s">
        <v>25</v>
      </c>
      <c r="S9" s="41" t="s">
        <v>25</v>
      </c>
      <c r="T9" s="43" t="s">
        <v>34</v>
      </c>
      <c r="U9" s="44" t="s">
        <v>35</v>
      </c>
      <c r="V9" s="45" t="s">
        <v>36</v>
      </c>
      <c r="W9" s="10" t="s">
        <v>37</v>
      </c>
      <c r="X9" s="46" t="s">
        <v>23</v>
      </c>
      <c r="Y9" s="46" t="s">
        <v>23</v>
      </c>
      <c r="Z9" s="59" t="s">
        <v>38</v>
      </c>
      <c r="AA9" s="59" t="s">
        <v>39</v>
      </c>
      <c r="AB9" s="10" t="s">
        <v>36</v>
      </c>
      <c r="AC9" s="10" t="s">
        <v>40</v>
      </c>
      <c r="AD9" s="10" t="s">
        <v>41</v>
      </c>
      <c r="AE9" s="60" t="s">
        <v>42</v>
      </c>
      <c r="AF9" s="60" t="s">
        <v>43</v>
      </c>
      <c r="AG9" s="60" t="s">
        <v>25</v>
      </c>
      <c r="AH9" s="60" t="s">
        <v>44</v>
      </c>
      <c r="AJ9" s="4" t="s">
        <v>75</v>
      </c>
      <c r="AK9" s="4" t="s">
        <v>77</v>
      </c>
    </row>
    <row r="10" spans="1:37">
      <c r="A10" s="11" t="s">
        <v>45</v>
      </c>
      <c r="B10" s="11" t="s">
        <v>46</v>
      </c>
      <c r="C10" s="40"/>
      <c r="D10" s="11" t="s">
        <v>47</v>
      </c>
      <c r="E10" s="11" t="s">
        <v>48</v>
      </c>
      <c r="F10" s="11" t="s">
        <v>49</v>
      </c>
      <c r="G10" s="95" t="s">
        <v>297</v>
      </c>
      <c r="H10" s="11"/>
      <c r="I10" s="11" t="s">
        <v>50</v>
      </c>
      <c r="J10" s="11"/>
      <c r="K10" s="11" t="s">
        <v>27</v>
      </c>
      <c r="L10" s="11" t="s">
        <v>30</v>
      </c>
      <c r="M10" s="42" t="s">
        <v>27</v>
      </c>
      <c r="N10" s="11" t="s">
        <v>30</v>
      </c>
      <c r="O10" s="11" t="s">
        <v>51</v>
      </c>
      <c r="P10" s="42"/>
      <c r="Q10" s="11" t="s">
        <v>52</v>
      </c>
      <c r="R10" s="11" t="s">
        <v>53</v>
      </c>
      <c r="S10" s="42" t="s">
        <v>54</v>
      </c>
      <c r="T10" s="47" t="s">
        <v>55</v>
      </c>
      <c r="U10" s="48" t="s">
        <v>56</v>
      </c>
      <c r="V10" s="49" t="s">
        <v>57</v>
      </c>
      <c r="W10" s="50"/>
      <c r="X10" s="51" t="s">
        <v>58</v>
      </c>
      <c r="Y10" s="51"/>
      <c r="Z10" s="61" t="s">
        <v>59</v>
      </c>
      <c r="AA10" s="61" t="s">
        <v>45</v>
      </c>
      <c r="AB10" s="11" t="s">
        <v>60</v>
      </c>
      <c r="AC10" s="62"/>
      <c r="AD10" s="62"/>
      <c r="AE10" s="63"/>
      <c r="AF10" s="63"/>
      <c r="AG10" s="63"/>
      <c r="AH10" s="63"/>
      <c r="AJ10" s="4" t="s">
        <v>76</v>
      </c>
      <c r="AK10" s="4" t="s">
        <v>78</v>
      </c>
    </row>
    <row r="11" spans="1:37">
      <c r="A11" s="86"/>
      <c r="B11" s="87"/>
      <c r="C11" s="88"/>
      <c r="D11" s="89"/>
      <c r="E11" s="82"/>
      <c r="F11" s="72"/>
      <c r="G11" s="73"/>
      <c r="H11" s="73"/>
      <c r="I11" s="73"/>
      <c r="J11" s="73"/>
      <c r="K11" s="74"/>
      <c r="L11" s="74"/>
      <c r="M11" s="71"/>
      <c r="N11" s="71"/>
    </row>
    <row r="12" spans="1:37">
      <c r="A12" s="86"/>
      <c r="B12" s="90" t="s">
        <v>79</v>
      </c>
      <c r="C12" s="88"/>
      <c r="D12" s="89"/>
      <c r="E12" s="82"/>
      <c r="F12" s="72"/>
      <c r="G12" s="73"/>
      <c r="H12" s="73"/>
      <c r="I12" s="73"/>
      <c r="J12" s="73"/>
      <c r="K12" s="74"/>
      <c r="L12" s="74"/>
      <c r="M12" s="71"/>
      <c r="N12" s="71"/>
    </row>
    <row r="13" spans="1:37">
      <c r="A13" s="86"/>
      <c r="B13" s="88" t="s">
        <v>80</v>
      </c>
      <c r="C13" s="88"/>
      <c r="D13" s="89"/>
      <c r="E13" s="82"/>
      <c r="F13" s="72"/>
      <c r="G13" s="73"/>
      <c r="H13" s="73"/>
      <c r="I13" s="73"/>
      <c r="J13" s="73"/>
      <c r="K13" s="74"/>
      <c r="L13" s="74"/>
      <c r="M13" s="71"/>
      <c r="N13" s="71"/>
    </row>
    <row r="14" spans="1:37">
      <c r="A14" s="86">
        <v>1</v>
      </c>
      <c r="B14" s="87" t="s">
        <v>81</v>
      </c>
      <c r="C14" s="88" t="s">
        <v>82</v>
      </c>
      <c r="D14" s="89" t="s">
        <v>83</v>
      </c>
      <c r="E14" s="82">
        <v>2.9950000000000001</v>
      </c>
      <c r="F14" s="72" t="s">
        <v>84</v>
      </c>
      <c r="G14" s="73"/>
      <c r="H14" s="73">
        <f>ROUND(E14*G14,2)</f>
        <v>0</v>
      </c>
      <c r="I14" s="73"/>
      <c r="J14" s="73">
        <f>ROUND(E14*G14,2)</f>
        <v>0</v>
      </c>
      <c r="K14" s="74">
        <v>2.4786100000000002</v>
      </c>
      <c r="L14" s="74">
        <f>E14*K14</f>
        <v>7.423436950000001</v>
      </c>
      <c r="M14" s="71"/>
      <c r="N14" s="71">
        <f>E14*M14</f>
        <v>0</v>
      </c>
      <c r="O14" s="30">
        <v>0</v>
      </c>
      <c r="P14" s="30" t="s">
        <v>85</v>
      </c>
      <c r="V14" s="33" t="s">
        <v>66</v>
      </c>
      <c r="X14" s="64" t="s">
        <v>86</v>
      </c>
      <c r="Y14" s="64" t="s">
        <v>82</v>
      </c>
      <c r="Z14" s="27" t="s">
        <v>87</v>
      </c>
      <c r="AJ14" s="4" t="s">
        <v>88</v>
      </c>
      <c r="AK14" s="4" t="s">
        <v>89</v>
      </c>
    </row>
    <row r="15" spans="1:37">
      <c r="A15" s="86"/>
      <c r="B15" s="87"/>
      <c r="C15" s="88"/>
      <c r="D15" s="91" t="s">
        <v>90</v>
      </c>
      <c r="E15" s="83"/>
      <c r="F15" s="76"/>
      <c r="G15" s="77"/>
      <c r="H15" s="77"/>
      <c r="I15" s="77"/>
      <c r="J15" s="77"/>
      <c r="K15" s="78"/>
      <c r="L15" s="78"/>
      <c r="M15" s="75"/>
      <c r="N15" s="75"/>
      <c r="O15" s="66"/>
      <c r="P15" s="66"/>
      <c r="Q15" s="65"/>
      <c r="R15" s="65"/>
      <c r="S15" s="65"/>
      <c r="T15" s="67"/>
      <c r="U15" s="67"/>
      <c r="V15" s="67" t="s">
        <v>0</v>
      </c>
      <c r="W15" s="65"/>
      <c r="X15" s="68"/>
    </row>
    <row r="16" spans="1:37">
      <c r="A16" s="86">
        <v>2</v>
      </c>
      <c r="B16" s="87" t="s">
        <v>81</v>
      </c>
      <c r="C16" s="88" t="s">
        <v>91</v>
      </c>
      <c r="D16" s="89" t="s">
        <v>92</v>
      </c>
      <c r="E16" s="82">
        <v>19.968</v>
      </c>
      <c r="F16" s="72" t="s">
        <v>93</v>
      </c>
      <c r="G16" s="73"/>
      <c r="H16" s="73">
        <f>ROUND(E16*G16,2)</f>
        <v>0</v>
      </c>
      <c r="I16" s="73"/>
      <c r="J16" s="73">
        <f>ROUND(E16*G16,2)</f>
        <v>0</v>
      </c>
      <c r="K16" s="74">
        <v>3.3500000000000001E-3</v>
      </c>
      <c r="L16" s="74">
        <f>E16*K16</f>
        <v>6.6892800000000002E-2</v>
      </c>
      <c r="M16" s="71"/>
      <c r="N16" s="71">
        <f>E16*M16</f>
        <v>0</v>
      </c>
      <c r="O16" s="30">
        <v>0</v>
      </c>
      <c r="P16" s="30" t="s">
        <v>85</v>
      </c>
      <c r="V16" s="33" t="s">
        <v>66</v>
      </c>
      <c r="X16" s="64" t="s">
        <v>94</v>
      </c>
      <c r="Y16" s="64" t="s">
        <v>91</v>
      </c>
      <c r="Z16" s="27" t="s">
        <v>87</v>
      </c>
      <c r="AJ16" s="4" t="s">
        <v>88</v>
      </c>
      <c r="AK16" s="4" t="s">
        <v>89</v>
      </c>
    </row>
    <row r="17" spans="1:37">
      <c r="A17" s="86"/>
      <c r="B17" s="87"/>
      <c r="C17" s="88"/>
      <c r="D17" s="91" t="s">
        <v>95</v>
      </c>
      <c r="E17" s="83"/>
      <c r="F17" s="76"/>
      <c r="G17" s="77"/>
      <c r="H17" s="77"/>
      <c r="I17" s="77"/>
      <c r="J17" s="77"/>
      <c r="K17" s="78"/>
      <c r="L17" s="78"/>
      <c r="M17" s="75"/>
      <c r="N17" s="75"/>
      <c r="O17" s="66"/>
      <c r="P17" s="66"/>
      <c r="Q17" s="65"/>
      <c r="R17" s="65"/>
      <c r="S17" s="65"/>
      <c r="T17" s="67"/>
      <c r="U17" s="67"/>
      <c r="V17" s="67" t="s">
        <v>0</v>
      </c>
      <c r="W17" s="65"/>
      <c r="X17" s="68"/>
    </row>
    <row r="18" spans="1:37">
      <c r="A18" s="86">
        <v>3</v>
      </c>
      <c r="B18" s="87" t="s">
        <v>81</v>
      </c>
      <c r="C18" s="88" t="s">
        <v>96</v>
      </c>
      <c r="D18" s="89" t="s">
        <v>97</v>
      </c>
      <c r="E18" s="82">
        <v>19.968</v>
      </c>
      <c r="F18" s="72" t="s">
        <v>93</v>
      </c>
      <c r="G18" s="73"/>
      <c r="H18" s="73">
        <f>ROUND(E18*G18,2)</f>
        <v>0</v>
      </c>
      <c r="I18" s="73"/>
      <c r="J18" s="73">
        <f>ROUND(E18*G18,2)</f>
        <v>0</v>
      </c>
      <c r="K18" s="74"/>
      <c r="L18" s="74">
        <f>E18*K18</f>
        <v>0</v>
      </c>
      <c r="M18" s="71"/>
      <c r="N18" s="71">
        <f>E18*M18</f>
        <v>0</v>
      </c>
      <c r="O18" s="30">
        <v>0</v>
      </c>
      <c r="P18" s="30" t="s">
        <v>85</v>
      </c>
      <c r="V18" s="33" t="s">
        <v>66</v>
      </c>
      <c r="X18" s="64" t="s">
        <v>98</v>
      </c>
      <c r="Y18" s="64" t="s">
        <v>96</v>
      </c>
      <c r="Z18" s="27" t="s">
        <v>87</v>
      </c>
      <c r="AJ18" s="4" t="s">
        <v>88</v>
      </c>
      <c r="AK18" s="4" t="s">
        <v>89</v>
      </c>
    </row>
    <row r="19" spans="1:37">
      <c r="A19" s="86">
        <v>4</v>
      </c>
      <c r="B19" s="87" t="s">
        <v>81</v>
      </c>
      <c r="C19" s="88" t="s">
        <v>99</v>
      </c>
      <c r="D19" s="89" t="s">
        <v>100</v>
      </c>
      <c r="E19" s="82">
        <v>0.27600000000000002</v>
      </c>
      <c r="F19" s="72" t="s">
        <v>101</v>
      </c>
      <c r="G19" s="73"/>
      <c r="H19" s="73">
        <f>ROUND(E19*G19,2)</f>
        <v>0</v>
      </c>
      <c r="I19" s="73"/>
      <c r="J19" s="73">
        <f>ROUND(E19*G19,2)</f>
        <v>0</v>
      </c>
      <c r="K19" s="74">
        <v>1.0415700000000001</v>
      </c>
      <c r="L19" s="74">
        <f>E19*K19</f>
        <v>0.28747332000000003</v>
      </c>
      <c r="M19" s="71"/>
      <c r="N19" s="71">
        <f>E19*M19</f>
        <v>0</v>
      </c>
      <c r="O19" s="30">
        <v>0</v>
      </c>
      <c r="P19" s="30" t="s">
        <v>85</v>
      </c>
      <c r="V19" s="33" t="s">
        <v>66</v>
      </c>
      <c r="X19" s="64" t="s">
        <v>102</v>
      </c>
      <c r="Y19" s="64" t="s">
        <v>99</v>
      </c>
      <c r="Z19" s="27" t="s">
        <v>87</v>
      </c>
      <c r="AJ19" s="4" t="s">
        <v>88</v>
      </c>
      <c r="AK19" s="4" t="s">
        <v>89</v>
      </c>
    </row>
    <row r="20" spans="1:37">
      <c r="A20" s="86"/>
      <c r="B20" s="87"/>
      <c r="C20" s="88"/>
      <c r="D20" s="91" t="s">
        <v>103</v>
      </c>
      <c r="E20" s="83"/>
      <c r="F20" s="76"/>
      <c r="G20" s="77"/>
      <c r="H20" s="77"/>
      <c r="I20" s="77"/>
      <c r="J20" s="77"/>
      <c r="K20" s="78"/>
      <c r="L20" s="78"/>
      <c r="M20" s="75"/>
      <c r="N20" s="75"/>
      <c r="O20" s="66"/>
      <c r="P20" s="66"/>
      <c r="Q20" s="65"/>
      <c r="R20" s="65"/>
      <c r="S20" s="65"/>
      <c r="T20" s="67"/>
      <c r="U20" s="67"/>
      <c r="V20" s="67" t="s">
        <v>0</v>
      </c>
      <c r="W20" s="65"/>
      <c r="X20" s="68"/>
    </row>
    <row r="21" spans="1:37">
      <c r="A21" s="86"/>
      <c r="B21" s="87"/>
      <c r="C21" s="88"/>
      <c r="D21" s="91" t="s">
        <v>104</v>
      </c>
      <c r="E21" s="83"/>
      <c r="F21" s="76"/>
      <c r="G21" s="77"/>
      <c r="H21" s="77"/>
      <c r="I21" s="77"/>
      <c r="J21" s="77"/>
      <c r="K21" s="78"/>
      <c r="L21" s="78"/>
      <c r="M21" s="75"/>
      <c r="N21" s="75"/>
      <c r="O21" s="66"/>
      <c r="P21" s="66"/>
      <c r="Q21" s="65"/>
      <c r="R21" s="65"/>
      <c r="S21" s="65"/>
      <c r="T21" s="67"/>
      <c r="U21" s="67"/>
      <c r="V21" s="67" t="s">
        <v>0</v>
      </c>
      <c r="W21" s="65"/>
      <c r="X21" s="68"/>
    </row>
    <row r="22" spans="1:37">
      <c r="A22" s="86"/>
      <c r="B22" s="87"/>
      <c r="C22" s="88"/>
      <c r="D22" s="92" t="s">
        <v>105</v>
      </c>
      <c r="E22" s="84">
        <f>J22</f>
        <v>0</v>
      </c>
      <c r="F22" s="72"/>
      <c r="G22" s="73"/>
      <c r="H22" s="79">
        <f>SUM(H12:H21)</f>
        <v>0</v>
      </c>
      <c r="I22" s="79">
        <f>SUM(I12:I21)</f>
        <v>0</v>
      </c>
      <c r="J22" s="79">
        <f>SUM(J12:J21)</f>
        <v>0</v>
      </c>
      <c r="K22" s="74"/>
      <c r="L22" s="80">
        <f>SUM(L12:L21)</f>
        <v>7.7778030700000009</v>
      </c>
      <c r="M22" s="71"/>
      <c r="N22" s="81">
        <f>SUM(N12:N21)</f>
        <v>0</v>
      </c>
      <c r="W22" s="29">
        <f>SUM(W12:W21)</f>
        <v>0</v>
      </c>
    </row>
    <row r="23" spans="1:37">
      <c r="A23" s="86"/>
      <c r="B23" s="87"/>
      <c r="C23" s="88"/>
      <c r="D23" s="89"/>
      <c r="E23" s="82"/>
      <c r="F23" s="72"/>
      <c r="G23" s="73"/>
      <c r="H23" s="73"/>
      <c r="I23" s="73"/>
      <c r="J23" s="73"/>
      <c r="K23" s="74"/>
      <c r="L23" s="74"/>
      <c r="M23" s="71"/>
      <c r="N23" s="71"/>
    </row>
    <row r="24" spans="1:37">
      <c r="A24" s="86"/>
      <c r="B24" s="88" t="s">
        <v>106</v>
      </c>
      <c r="C24" s="88"/>
      <c r="D24" s="89"/>
      <c r="E24" s="82"/>
      <c r="F24" s="72"/>
      <c r="G24" s="73"/>
      <c r="H24" s="73"/>
      <c r="I24" s="73"/>
      <c r="J24" s="73"/>
      <c r="K24" s="74"/>
      <c r="L24" s="74"/>
      <c r="M24" s="71"/>
      <c r="N24" s="71"/>
    </row>
    <row r="25" spans="1:37">
      <c r="A25" s="86">
        <v>5</v>
      </c>
      <c r="B25" s="87" t="s">
        <v>107</v>
      </c>
      <c r="C25" s="88" t="s">
        <v>108</v>
      </c>
      <c r="D25" s="89" t="s">
        <v>109</v>
      </c>
      <c r="E25" s="82">
        <v>4.62</v>
      </c>
      <c r="F25" s="72" t="s">
        <v>101</v>
      </c>
      <c r="G25" s="73"/>
      <c r="H25" s="73">
        <f>ROUND(E25*G25,2)</f>
        <v>0</v>
      </c>
      <c r="I25" s="73"/>
      <c r="J25" s="73">
        <f>ROUND(E25*G25,2)</f>
        <v>0</v>
      </c>
      <c r="K25" s="74"/>
      <c r="L25" s="74">
        <f>E25*K25</f>
        <v>0</v>
      </c>
      <c r="M25" s="71"/>
      <c r="N25" s="71">
        <f>E25*M25</f>
        <v>0</v>
      </c>
      <c r="O25" s="30">
        <v>0</v>
      </c>
      <c r="P25" s="30" t="s">
        <v>85</v>
      </c>
      <c r="V25" s="33" t="s">
        <v>66</v>
      </c>
      <c r="X25" s="64" t="s">
        <v>110</v>
      </c>
      <c r="Y25" s="64" t="s">
        <v>108</v>
      </c>
      <c r="Z25" s="27" t="s">
        <v>111</v>
      </c>
      <c r="AJ25" s="4" t="s">
        <v>88</v>
      </c>
      <c r="AK25" s="4" t="s">
        <v>89</v>
      </c>
    </row>
    <row r="26" spans="1:37">
      <c r="A26" s="86"/>
      <c r="B26" s="87"/>
      <c r="C26" s="88"/>
      <c r="D26" s="91" t="s">
        <v>112</v>
      </c>
      <c r="E26" s="83"/>
      <c r="F26" s="76"/>
      <c r="G26" s="77"/>
      <c r="H26" s="77"/>
      <c r="I26" s="77"/>
      <c r="J26" s="77"/>
      <c r="K26" s="78"/>
      <c r="L26" s="78"/>
      <c r="M26" s="75"/>
      <c r="N26" s="75"/>
      <c r="O26" s="66"/>
      <c r="P26" s="66"/>
      <c r="Q26" s="65"/>
      <c r="R26" s="65"/>
      <c r="S26" s="65"/>
      <c r="T26" s="67"/>
      <c r="U26" s="67"/>
      <c r="V26" s="67" t="s">
        <v>0</v>
      </c>
      <c r="W26" s="65"/>
      <c r="X26" s="68"/>
    </row>
    <row r="27" spans="1:37">
      <c r="A27" s="86">
        <v>6</v>
      </c>
      <c r="B27" s="87" t="s">
        <v>107</v>
      </c>
      <c r="C27" s="88" t="s">
        <v>113</v>
      </c>
      <c r="D27" s="89" t="s">
        <v>114</v>
      </c>
      <c r="E27" s="82">
        <v>4.62</v>
      </c>
      <c r="F27" s="72" t="s">
        <v>101</v>
      </c>
      <c r="G27" s="73"/>
      <c r="H27" s="73">
        <f>ROUND(E27*G27,2)</f>
        <v>0</v>
      </c>
      <c r="I27" s="73"/>
      <c r="J27" s="73">
        <f>ROUND(E27*G27,2)</f>
        <v>0</v>
      </c>
      <c r="K27" s="74"/>
      <c r="L27" s="74">
        <f>E27*K27</f>
        <v>0</v>
      </c>
      <c r="M27" s="71"/>
      <c r="N27" s="71">
        <f>E27*M27</f>
        <v>0</v>
      </c>
      <c r="O27" s="30">
        <v>0</v>
      </c>
      <c r="P27" s="30" t="s">
        <v>85</v>
      </c>
      <c r="V27" s="33" t="s">
        <v>66</v>
      </c>
      <c r="X27" s="64" t="s">
        <v>115</v>
      </c>
      <c r="Y27" s="64" t="s">
        <v>113</v>
      </c>
      <c r="Z27" s="27" t="s">
        <v>111</v>
      </c>
      <c r="AJ27" s="4" t="s">
        <v>88</v>
      </c>
      <c r="AK27" s="4" t="s">
        <v>89</v>
      </c>
    </row>
    <row r="28" spans="1:37">
      <c r="A28" s="86">
        <v>7</v>
      </c>
      <c r="B28" s="87" t="s">
        <v>107</v>
      </c>
      <c r="C28" s="88" t="s">
        <v>116</v>
      </c>
      <c r="D28" s="89" t="s">
        <v>117</v>
      </c>
      <c r="E28" s="82">
        <v>138.6</v>
      </c>
      <c r="F28" s="72" t="s">
        <v>101</v>
      </c>
      <c r="G28" s="73"/>
      <c r="H28" s="73">
        <f>ROUND(E28*G28,2)</f>
        <v>0</v>
      </c>
      <c r="I28" s="73"/>
      <c r="J28" s="73">
        <f>ROUND(E28*G28,2)</f>
        <v>0</v>
      </c>
      <c r="K28" s="74"/>
      <c r="L28" s="74">
        <f>E28*K28</f>
        <v>0</v>
      </c>
      <c r="M28" s="71"/>
      <c r="N28" s="71">
        <f>E28*M28</f>
        <v>0</v>
      </c>
      <c r="O28" s="30">
        <v>0</v>
      </c>
      <c r="P28" s="30" t="s">
        <v>85</v>
      </c>
      <c r="V28" s="33" t="s">
        <v>66</v>
      </c>
      <c r="X28" s="64" t="s">
        <v>118</v>
      </c>
      <c r="Y28" s="64" t="s">
        <v>116</v>
      </c>
      <c r="Z28" s="27" t="s">
        <v>111</v>
      </c>
      <c r="AJ28" s="4" t="s">
        <v>88</v>
      </c>
      <c r="AK28" s="4" t="s">
        <v>89</v>
      </c>
    </row>
    <row r="29" spans="1:37">
      <c r="A29" s="86"/>
      <c r="B29" s="87"/>
      <c r="C29" s="88"/>
      <c r="D29" s="91" t="s">
        <v>119</v>
      </c>
      <c r="E29" s="83"/>
      <c r="F29" s="76"/>
      <c r="G29" s="77"/>
      <c r="H29" s="77"/>
      <c r="I29" s="77"/>
      <c r="J29" s="77"/>
      <c r="K29" s="78"/>
      <c r="L29" s="78"/>
      <c r="M29" s="75"/>
      <c r="N29" s="75"/>
      <c r="O29" s="66"/>
      <c r="P29" s="66"/>
      <c r="Q29" s="65"/>
      <c r="R29" s="65"/>
      <c r="S29" s="65"/>
      <c r="T29" s="67"/>
      <c r="U29" s="67"/>
      <c r="V29" s="67" t="s">
        <v>0</v>
      </c>
      <c r="W29" s="65"/>
      <c r="X29" s="68"/>
    </row>
    <row r="30" spans="1:37">
      <c r="A30" s="86">
        <v>8</v>
      </c>
      <c r="B30" s="87" t="s">
        <v>120</v>
      </c>
      <c r="C30" s="88" t="s">
        <v>121</v>
      </c>
      <c r="D30" s="89" t="s">
        <v>122</v>
      </c>
      <c r="E30" s="82">
        <v>4.62</v>
      </c>
      <c r="F30" s="72" t="s">
        <v>101</v>
      </c>
      <c r="G30" s="73"/>
      <c r="H30" s="73">
        <f>ROUND(E30*G30,2)</f>
        <v>0</v>
      </c>
      <c r="I30" s="73"/>
      <c r="J30" s="73">
        <f>ROUND(E30*G30,2)</f>
        <v>0</v>
      </c>
      <c r="K30" s="74"/>
      <c r="L30" s="74">
        <f>E30*K30</f>
        <v>0</v>
      </c>
      <c r="M30" s="71"/>
      <c r="N30" s="71">
        <f>E30*M30</f>
        <v>0</v>
      </c>
      <c r="O30" s="30">
        <v>0</v>
      </c>
      <c r="P30" s="30" t="s">
        <v>85</v>
      </c>
      <c r="V30" s="33" t="s">
        <v>66</v>
      </c>
      <c r="X30" s="64" t="s">
        <v>123</v>
      </c>
      <c r="Y30" s="64" t="s">
        <v>121</v>
      </c>
      <c r="Z30" s="27" t="s">
        <v>111</v>
      </c>
      <c r="AJ30" s="4" t="s">
        <v>88</v>
      </c>
      <c r="AK30" s="4" t="s">
        <v>89</v>
      </c>
    </row>
    <row r="31" spans="1:37" ht="25.5">
      <c r="A31" s="86">
        <v>9</v>
      </c>
      <c r="B31" s="87" t="s">
        <v>107</v>
      </c>
      <c r="C31" s="88" t="s">
        <v>124</v>
      </c>
      <c r="D31" s="89" t="s">
        <v>125</v>
      </c>
      <c r="E31" s="82">
        <v>4.62</v>
      </c>
      <c r="F31" s="72" t="s">
        <v>101</v>
      </c>
      <c r="G31" s="73"/>
      <c r="H31" s="73">
        <f>ROUND(E31*G31,2)</f>
        <v>0</v>
      </c>
      <c r="I31" s="73"/>
      <c r="J31" s="73">
        <f>ROUND(E31*G31,2)</f>
        <v>0</v>
      </c>
      <c r="K31" s="74"/>
      <c r="L31" s="74">
        <f>E31*K31</f>
        <v>0</v>
      </c>
      <c r="M31" s="71"/>
      <c r="N31" s="71">
        <f>E31*M31</f>
        <v>0</v>
      </c>
      <c r="O31" s="30">
        <v>0</v>
      </c>
      <c r="P31" s="30" t="s">
        <v>85</v>
      </c>
      <c r="V31" s="33" t="s">
        <v>66</v>
      </c>
      <c r="X31" s="64" t="s">
        <v>126</v>
      </c>
      <c r="Y31" s="64" t="s">
        <v>124</v>
      </c>
      <c r="Z31" s="27" t="s">
        <v>111</v>
      </c>
      <c r="AJ31" s="4" t="s">
        <v>88</v>
      </c>
      <c r="AK31" s="4" t="s">
        <v>89</v>
      </c>
    </row>
    <row r="32" spans="1:37">
      <c r="A32" s="86">
        <v>10</v>
      </c>
      <c r="B32" s="87" t="s">
        <v>81</v>
      </c>
      <c r="C32" s="88" t="s">
        <v>127</v>
      </c>
      <c r="D32" s="89" t="s">
        <v>128</v>
      </c>
      <c r="E32" s="82"/>
      <c r="F32" s="72" t="s">
        <v>51</v>
      </c>
      <c r="G32" s="73"/>
      <c r="H32" s="73">
        <f>ROUND(E32*G32,2)</f>
        <v>0</v>
      </c>
      <c r="I32" s="73"/>
      <c r="J32" s="73">
        <f>ROUND(E32*G32,2)</f>
        <v>0</v>
      </c>
      <c r="K32" s="74"/>
      <c r="L32" s="74">
        <f>E32*K32</f>
        <v>0</v>
      </c>
      <c r="M32" s="71"/>
      <c r="N32" s="71">
        <f>E32*M32</f>
        <v>0</v>
      </c>
      <c r="O32" s="30">
        <v>0</v>
      </c>
      <c r="P32" s="30" t="s">
        <v>85</v>
      </c>
      <c r="V32" s="33" t="s">
        <v>66</v>
      </c>
      <c r="X32" s="64" t="s">
        <v>129</v>
      </c>
      <c r="Y32" s="64" t="s">
        <v>127</v>
      </c>
      <c r="Z32" s="27" t="s">
        <v>130</v>
      </c>
      <c r="AJ32" s="4" t="s">
        <v>88</v>
      </c>
      <c r="AK32" s="4" t="s">
        <v>89</v>
      </c>
    </row>
    <row r="33" spans="1:37">
      <c r="A33" s="86"/>
      <c r="B33" s="87"/>
      <c r="C33" s="88"/>
      <c r="D33" s="92" t="s">
        <v>131</v>
      </c>
      <c r="E33" s="84">
        <f>J33</f>
        <v>0</v>
      </c>
      <c r="F33" s="72"/>
      <c r="G33" s="73"/>
      <c r="H33" s="79">
        <f>SUM(H24:H32)</f>
        <v>0</v>
      </c>
      <c r="I33" s="79">
        <f>SUM(I24:I32)</f>
        <v>0</v>
      </c>
      <c r="J33" s="79">
        <f>SUM(J24:J32)</f>
        <v>0</v>
      </c>
      <c r="K33" s="74"/>
      <c r="L33" s="80">
        <f>SUM(L24:L32)</f>
        <v>0</v>
      </c>
      <c r="M33" s="71"/>
      <c r="N33" s="81">
        <f>SUM(N24:N32)</f>
        <v>0</v>
      </c>
      <c r="W33" s="29">
        <f>SUM(W24:W32)</f>
        <v>0</v>
      </c>
    </row>
    <row r="34" spans="1:37">
      <c r="A34" s="86"/>
      <c r="B34" s="87"/>
      <c r="C34" s="88"/>
      <c r="D34" s="89"/>
      <c r="E34" s="82"/>
      <c r="F34" s="72"/>
      <c r="G34" s="73"/>
      <c r="H34" s="73"/>
      <c r="I34" s="73"/>
      <c r="J34" s="73"/>
      <c r="K34" s="74"/>
      <c r="L34" s="74"/>
      <c r="M34" s="71"/>
      <c r="N34" s="71"/>
    </row>
    <row r="35" spans="1:37">
      <c r="A35" s="86"/>
      <c r="B35" s="87"/>
      <c r="C35" s="88"/>
      <c r="D35" s="92" t="s">
        <v>132</v>
      </c>
      <c r="E35" s="85">
        <f>J35</f>
        <v>0</v>
      </c>
      <c r="F35" s="72"/>
      <c r="G35" s="73"/>
      <c r="H35" s="79">
        <f>+H22+H33</f>
        <v>0</v>
      </c>
      <c r="I35" s="79">
        <f>+I22+I33</f>
        <v>0</v>
      </c>
      <c r="J35" s="79">
        <f>+J22+J33</f>
        <v>0</v>
      </c>
      <c r="K35" s="74"/>
      <c r="L35" s="80">
        <f>+L22+L33</f>
        <v>7.7778030700000009</v>
      </c>
      <c r="M35" s="71"/>
      <c r="N35" s="81">
        <f>+N22+N33</f>
        <v>0</v>
      </c>
      <c r="W35" s="29">
        <f>+W22+W33</f>
        <v>0</v>
      </c>
    </row>
    <row r="36" spans="1:37">
      <c r="A36" s="86"/>
      <c r="B36" s="87"/>
      <c r="C36" s="88"/>
      <c r="D36" s="89"/>
      <c r="E36" s="82"/>
      <c r="F36" s="72"/>
      <c r="G36" s="73"/>
      <c r="H36" s="73"/>
      <c r="I36" s="73"/>
      <c r="J36" s="73"/>
      <c r="K36" s="74"/>
      <c r="L36" s="74"/>
      <c r="M36" s="71"/>
      <c r="N36" s="71"/>
    </row>
    <row r="37" spans="1:37">
      <c r="A37" s="86"/>
      <c r="B37" s="90" t="s">
        <v>133</v>
      </c>
      <c r="C37" s="88"/>
      <c r="D37" s="89"/>
      <c r="E37" s="82"/>
      <c r="F37" s="72"/>
      <c r="G37" s="73"/>
      <c r="H37" s="73"/>
      <c r="I37" s="73"/>
      <c r="J37" s="73"/>
      <c r="K37" s="74"/>
      <c r="L37" s="74"/>
      <c r="M37" s="71"/>
      <c r="N37" s="71"/>
    </row>
    <row r="38" spans="1:37">
      <c r="A38" s="86"/>
      <c r="B38" s="88" t="s">
        <v>134</v>
      </c>
      <c r="C38" s="88"/>
      <c r="D38" s="89"/>
      <c r="E38" s="82"/>
      <c r="F38" s="72"/>
      <c r="G38" s="73"/>
      <c r="H38" s="73"/>
      <c r="I38" s="73"/>
      <c r="J38" s="73"/>
      <c r="K38" s="74"/>
      <c r="L38" s="74"/>
      <c r="M38" s="71"/>
      <c r="N38" s="71"/>
    </row>
    <row r="39" spans="1:37">
      <c r="A39" s="86">
        <v>11</v>
      </c>
      <c r="B39" s="87" t="s">
        <v>135</v>
      </c>
      <c r="C39" s="88" t="s">
        <v>136</v>
      </c>
      <c r="D39" s="89" t="s">
        <v>137</v>
      </c>
      <c r="E39" s="82">
        <v>283</v>
      </c>
      <c r="F39" s="72" t="s">
        <v>93</v>
      </c>
      <c r="G39" s="73"/>
      <c r="H39" s="73">
        <f>ROUND(E39*G39,2)</f>
        <v>0</v>
      </c>
      <c r="I39" s="73"/>
      <c r="J39" s="73">
        <f>ROUND(E39*G39,2)</f>
        <v>0</v>
      </c>
      <c r="K39" s="74">
        <v>1.2E-4</v>
      </c>
      <c r="L39" s="74">
        <f>E39*K39</f>
        <v>3.3960000000000004E-2</v>
      </c>
      <c r="M39" s="71"/>
      <c r="N39" s="71">
        <f>E39*M39</f>
        <v>0</v>
      </c>
      <c r="O39" s="30">
        <v>0</v>
      </c>
      <c r="P39" s="30" t="s">
        <v>85</v>
      </c>
      <c r="V39" s="33" t="s">
        <v>138</v>
      </c>
      <c r="X39" s="64" t="s">
        <v>139</v>
      </c>
      <c r="Y39" s="64" t="s">
        <v>136</v>
      </c>
      <c r="Z39" s="27" t="s">
        <v>140</v>
      </c>
      <c r="AJ39" s="4" t="s">
        <v>141</v>
      </c>
      <c r="AK39" s="4" t="s">
        <v>89</v>
      </c>
    </row>
    <row r="40" spans="1:37">
      <c r="A40" s="86"/>
      <c r="B40" s="87"/>
      <c r="C40" s="88"/>
      <c r="D40" s="91" t="s">
        <v>142</v>
      </c>
      <c r="E40" s="83"/>
      <c r="F40" s="76"/>
      <c r="G40" s="77"/>
      <c r="H40" s="77"/>
      <c r="I40" s="77"/>
      <c r="J40" s="77"/>
      <c r="K40" s="78"/>
      <c r="L40" s="78"/>
      <c r="M40" s="75"/>
      <c r="N40" s="75"/>
      <c r="O40" s="66"/>
      <c r="P40" s="66"/>
      <c r="Q40" s="65"/>
      <c r="R40" s="65"/>
      <c r="S40" s="65"/>
      <c r="T40" s="67"/>
      <c r="U40" s="67"/>
      <c r="V40" s="67" t="s">
        <v>0</v>
      </c>
      <c r="W40" s="65"/>
      <c r="X40" s="68"/>
    </row>
    <row r="41" spans="1:37">
      <c r="A41" s="86">
        <v>12</v>
      </c>
      <c r="B41" s="87" t="s">
        <v>143</v>
      </c>
      <c r="C41" s="88" t="s">
        <v>144</v>
      </c>
      <c r="D41" s="89" t="s">
        <v>145</v>
      </c>
      <c r="E41" s="82">
        <v>325.45</v>
      </c>
      <c r="F41" s="72" t="s">
        <v>93</v>
      </c>
      <c r="G41" s="73"/>
      <c r="H41" s="73"/>
      <c r="I41" s="73">
        <f>ROUND(E41*G41,2)</f>
        <v>0</v>
      </c>
      <c r="J41" s="73">
        <f>ROUND(E41*G41,2)</f>
        <v>0</v>
      </c>
      <c r="K41" s="74"/>
      <c r="L41" s="74">
        <f>E41*K41</f>
        <v>0</v>
      </c>
      <c r="M41" s="71"/>
      <c r="N41" s="71">
        <f>E41*M41</f>
        <v>0</v>
      </c>
      <c r="O41" s="30">
        <v>0</v>
      </c>
      <c r="P41" s="30" t="s">
        <v>85</v>
      </c>
      <c r="V41" s="33" t="s">
        <v>65</v>
      </c>
      <c r="X41" s="64" t="s">
        <v>144</v>
      </c>
      <c r="Y41" s="64" t="s">
        <v>144</v>
      </c>
      <c r="Z41" s="27" t="s">
        <v>146</v>
      </c>
      <c r="AA41" s="27" t="s">
        <v>85</v>
      </c>
      <c r="AJ41" s="4" t="s">
        <v>147</v>
      </c>
      <c r="AK41" s="4" t="s">
        <v>89</v>
      </c>
    </row>
    <row r="42" spans="1:37">
      <c r="A42" s="86"/>
      <c r="B42" s="87"/>
      <c r="C42" s="88"/>
      <c r="D42" s="91" t="s">
        <v>148</v>
      </c>
      <c r="E42" s="83"/>
      <c r="F42" s="76"/>
      <c r="G42" s="77"/>
      <c r="H42" s="77"/>
      <c r="I42" s="77"/>
      <c r="J42" s="77"/>
      <c r="K42" s="78"/>
      <c r="L42" s="78"/>
      <c r="M42" s="75"/>
      <c r="N42" s="75"/>
      <c r="O42" s="66"/>
      <c r="P42" s="66"/>
      <c r="Q42" s="65"/>
      <c r="R42" s="65"/>
      <c r="S42" s="65"/>
      <c r="T42" s="67"/>
      <c r="U42" s="67"/>
      <c r="V42" s="67" t="s">
        <v>0</v>
      </c>
      <c r="W42" s="65"/>
      <c r="X42" s="68"/>
    </row>
    <row r="43" spans="1:37">
      <c r="A43" s="86">
        <v>13</v>
      </c>
      <c r="B43" s="87" t="s">
        <v>135</v>
      </c>
      <c r="C43" s="88" t="s">
        <v>149</v>
      </c>
      <c r="D43" s="89" t="s">
        <v>150</v>
      </c>
      <c r="E43" s="82"/>
      <c r="F43" s="72" t="s">
        <v>51</v>
      </c>
      <c r="G43" s="73"/>
      <c r="H43" s="73">
        <f>ROUND(E43*G43,2)</f>
        <v>0</v>
      </c>
      <c r="I43" s="73"/>
      <c r="J43" s="73">
        <f>ROUND(E43*G43,2)</f>
        <v>0</v>
      </c>
      <c r="K43" s="74"/>
      <c r="L43" s="74">
        <f>E43*K43</f>
        <v>0</v>
      </c>
      <c r="M43" s="71"/>
      <c r="N43" s="71">
        <f>E43*M43</f>
        <v>0</v>
      </c>
      <c r="O43" s="30">
        <v>0</v>
      </c>
      <c r="P43" s="30" t="s">
        <v>85</v>
      </c>
      <c r="V43" s="33" t="s">
        <v>138</v>
      </c>
      <c r="X43" s="64" t="s">
        <v>151</v>
      </c>
      <c r="Y43" s="64" t="s">
        <v>149</v>
      </c>
      <c r="Z43" s="27" t="s">
        <v>152</v>
      </c>
      <c r="AJ43" s="4" t="s">
        <v>141</v>
      </c>
      <c r="AK43" s="4" t="s">
        <v>89</v>
      </c>
    </row>
    <row r="44" spans="1:37">
      <c r="A44" s="86"/>
      <c r="B44" s="87"/>
      <c r="C44" s="88"/>
      <c r="D44" s="92" t="s">
        <v>153</v>
      </c>
      <c r="E44" s="84">
        <f>J44</f>
        <v>0</v>
      </c>
      <c r="F44" s="72"/>
      <c r="G44" s="73"/>
      <c r="H44" s="79">
        <f>SUM(H37:H43)</f>
        <v>0</v>
      </c>
      <c r="I44" s="79">
        <f>SUM(I37:I43)</f>
        <v>0</v>
      </c>
      <c r="J44" s="79">
        <f>SUM(J37:J43)</f>
        <v>0</v>
      </c>
      <c r="K44" s="74"/>
      <c r="L44" s="80">
        <f>SUM(L37:L43)</f>
        <v>3.3960000000000004E-2</v>
      </c>
      <c r="M44" s="71"/>
      <c r="N44" s="81">
        <f>SUM(N37:N43)</f>
        <v>0</v>
      </c>
      <c r="W44" s="29">
        <f>SUM(W37:W43)</f>
        <v>0</v>
      </c>
    </row>
    <row r="45" spans="1:37">
      <c r="A45" s="86"/>
      <c r="B45" s="87"/>
      <c r="C45" s="88"/>
      <c r="D45" s="89"/>
      <c r="E45" s="82"/>
      <c r="F45" s="72"/>
      <c r="G45" s="73"/>
      <c r="H45" s="73"/>
      <c r="I45" s="73"/>
      <c r="J45" s="73"/>
      <c r="K45" s="74"/>
      <c r="L45" s="74"/>
      <c r="M45" s="71"/>
      <c r="N45" s="71"/>
    </row>
    <row r="46" spans="1:37">
      <c r="A46" s="86"/>
      <c r="B46" s="88" t="s">
        <v>154</v>
      </c>
      <c r="C46" s="88"/>
      <c r="D46" s="89"/>
      <c r="E46" s="82"/>
      <c r="F46" s="72"/>
      <c r="G46" s="73"/>
      <c r="H46" s="73"/>
      <c r="I46" s="73"/>
      <c r="J46" s="73"/>
      <c r="K46" s="74"/>
      <c r="L46" s="74"/>
      <c r="M46" s="71"/>
      <c r="N46" s="71"/>
    </row>
    <row r="47" spans="1:37">
      <c r="A47" s="86">
        <v>14</v>
      </c>
      <c r="B47" s="87" t="s">
        <v>155</v>
      </c>
      <c r="C47" s="88" t="s">
        <v>156</v>
      </c>
      <c r="D47" s="89" t="s">
        <v>157</v>
      </c>
      <c r="E47" s="82">
        <v>36</v>
      </c>
      <c r="F47" s="72" t="s">
        <v>158</v>
      </c>
      <c r="G47" s="73"/>
      <c r="H47" s="73">
        <f>ROUND(E47*G47,2)</f>
        <v>0</v>
      </c>
      <c r="I47" s="73"/>
      <c r="J47" s="73">
        <f>ROUND(E47*G47,2)</f>
        <v>0</v>
      </c>
      <c r="K47" s="74"/>
      <c r="L47" s="74">
        <f>E47*K47</f>
        <v>0</v>
      </c>
      <c r="M47" s="71">
        <v>8.0000000000000002E-3</v>
      </c>
      <c r="N47" s="71">
        <f>E47*M47</f>
        <v>0.28800000000000003</v>
      </c>
      <c r="O47" s="30">
        <v>0</v>
      </c>
      <c r="P47" s="30" t="s">
        <v>85</v>
      </c>
      <c r="V47" s="33" t="s">
        <v>138</v>
      </c>
      <c r="X47" s="64" t="s">
        <v>159</v>
      </c>
      <c r="Y47" s="64" t="s">
        <v>156</v>
      </c>
      <c r="Z47" s="27" t="s">
        <v>160</v>
      </c>
      <c r="AJ47" s="4" t="s">
        <v>141</v>
      </c>
      <c r="AK47" s="4" t="s">
        <v>89</v>
      </c>
    </row>
    <row r="48" spans="1:37">
      <c r="A48" s="86">
        <v>15</v>
      </c>
      <c r="B48" s="87" t="s">
        <v>155</v>
      </c>
      <c r="C48" s="88" t="s">
        <v>161</v>
      </c>
      <c r="D48" s="89" t="s">
        <v>162</v>
      </c>
      <c r="E48" s="82">
        <v>380</v>
      </c>
      <c r="F48" s="72" t="s">
        <v>158</v>
      </c>
      <c r="G48" s="73"/>
      <c r="H48" s="73">
        <f>ROUND(E48*G48,2)</f>
        <v>0</v>
      </c>
      <c r="I48" s="73"/>
      <c r="J48" s="73">
        <f>ROUND(E48*G48,2)</f>
        <v>0</v>
      </c>
      <c r="K48" s="74"/>
      <c r="L48" s="74">
        <f>E48*K48</f>
        <v>0</v>
      </c>
      <c r="M48" s="71">
        <v>1.4E-2</v>
      </c>
      <c r="N48" s="71">
        <f>E48*M48</f>
        <v>5.32</v>
      </c>
      <c r="O48" s="30">
        <v>0</v>
      </c>
      <c r="P48" s="30" t="s">
        <v>85</v>
      </c>
      <c r="V48" s="33" t="s">
        <v>138</v>
      </c>
      <c r="X48" s="64" t="s">
        <v>163</v>
      </c>
      <c r="Y48" s="64" t="s">
        <v>161</v>
      </c>
      <c r="Z48" s="27" t="s">
        <v>160</v>
      </c>
      <c r="AJ48" s="4" t="s">
        <v>141</v>
      </c>
      <c r="AK48" s="4" t="s">
        <v>89</v>
      </c>
    </row>
    <row r="49" spans="1:37">
      <c r="A49" s="86">
        <v>16</v>
      </c>
      <c r="B49" s="87" t="s">
        <v>155</v>
      </c>
      <c r="C49" s="88" t="s">
        <v>164</v>
      </c>
      <c r="D49" s="89" t="s">
        <v>165</v>
      </c>
      <c r="E49" s="82">
        <v>160</v>
      </c>
      <c r="F49" s="72" t="s">
        <v>158</v>
      </c>
      <c r="G49" s="73"/>
      <c r="H49" s="73">
        <f>ROUND(E49*G49,2)</f>
        <v>0</v>
      </c>
      <c r="I49" s="73"/>
      <c r="J49" s="73">
        <f>ROUND(E49*G49,2)</f>
        <v>0</v>
      </c>
      <c r="K49" s="74"/>
      <c r="L49" s="74">
        <f>E49*K49</f>
        <v>0</v>
      </c>
      <c r="M49" s="71">
        <v>2.4E-2</v>
      </c>
      <c r="N49" s="71">
        <f>E49*M49</f>
        <v>3.84</v>
      </c>
      <c r="O49" s="30">
        <v>0</v>
      </c>
      <c r="P49" s="30" t="s">
        <v>85</v>
      </c>
      <c r="V49" s="33" t="s">
        <v>138</v>
      </c>
      <c r="X49" s="64" t="s">
        <v>166</v>
      </c>
      <c r="Y49" s="64" t="s">
        <v>164</v>
      </c>
      <c r="Z49" s="27" t="s">
        <v>160</v>
      </c>
      <c r="AJ49" s="4" t="s">
        <v>141</v>
      </c>
      <c r="AK49" s="4" t="s">
        <v>89</v>
      </c>
    </row>
    <row r="50" spans="1:37">
      <c r="A50" s="86">
        <v>17</v>
      </c>
      <c r="B50" s="87" t="s">
        <v>155</v>
      </c>
      <c r="C50" s="88" t="s">
        <v>167</v>
      </c>
      <c r="D50" s="89" t="s">
        <v>168</v>
      </c>
      <c r="E50" s="82">
        <v>97</v>
      </c>
      <c r="F50" s="72" t="s">
        <v>158</v>
      </c>
      <c r="G50" s="73"/>
      <c r="H50" s="73">
        <f>ROUND(E50*G50,2)</f>
        <v>0</v>
      </c>
      <c r="I50" s="73"/>
      <c r="J50" s="73">
        <f>ROUND(E50*G50,2)</f>
        <v>0</v>
      </c>
      <c r="K50" s="74"/>
      <c r="L50" s="74">
        <f>E50*K50</f>
        <v>0</v>
      </c>
      <c r="M50" s="71">
        <v>3.2000000000000001E-2</v>
      </c>
      <c r="N50" s="71">
        <f>E50*M50</f>
        <v>3.1040000000000001</v>
      </c>
      <c r="O50" s="30">
        <v>0</v>
      </c>
      <c r="P50" s="30" t="s">
        <v>85</v>
      </c>
      <c r="V50" s="33" t="s">
        <v>138</v>
      </c>
      <c r="X50" s="64" t="s">
        <v>169</v>
      </c>
      <c r="Y50" s="64" t="s">
        <v>167</v>
      </c>
      <c r="Z50" s="27" t="s">
        <v>160</v>
      </c>
      <c r="AJ50" s="4" t="s">
        <v>141</v>
      </c>
      <c r="AK50" s="4" t="s">
        <v>89</v>
      </c>
    </row>
    <row r="51" spans="1:37">
      <c r="A51" s="86">
        <v>18</v>
      </c>
      <c r="B51" s="87" t="s">
        <v>155</v>
      </c>
      <c r="C51" s="88" t="s">
        <v>170</v>
      </c>
      <c r="D51" s="89" t="s">
        <v>171</v>
      </c>
      <c r="E51" s="82">
        <v>35.1</v>
      </c>
      <c r="F51" s="72" t="s">
        <v>158</v>
      </c>
      <c r="G51" s="73"/>
      <c r="H51" s="73">
        <f>ROUND(E51*G51,2)</f>
        <v>0</v>
      </c>
      <c r="I51" s="73"/>
      <c r="J51" s="73">
        <f>ROUND(E51*G51,2)</f>
        <v>0</v>
      </c>
      <c r="K51" s="74">
        <v>2.5999999999999998E-4</v>
      </c>
      <c r="L51" s="74">
        <f>E51*K51</f>
        <v>9.1260000000000004E-3</v>
      </c>
      <c r="M51" s="71"/>
      <c r="N51" s="71">
        <f>E51*M51</f>
        <v>0</v>
      </c>
      <c r="O51" s="30">
        <v>0</v>
      </c>
      <c r="P51" s="30" t="s">
        <v>85</v>
      </c>
      <c r="V51" s="33" t="s">
        <v>138</v>
      </c>
      <c r="X51" s="64" t="s">
        <v>172</v>
      </c>
      <c r="Y51" s="64" t="s">
        <v>170</v>
      </c>
      <c r="Z51" s="27" t="s">
        <v>160</v>
      </c>
      <c r="AJ51" s="4" t="s">
        <v>141</v>
      </c>
      <c r="AK51" s="4" t="s">
        <v>89</v>
      </c>
    </row>
    <row r="52" spans="1:37">
      <c r="A52" s="86"/>
      <c r="B52" s="87"/>
      <c r="C52" s="88"/>
      <c r="D52" s="91" t="s">
        <v>173</v>
      </c>
      <c r="E52" s="83"/>
      <c r="F52" s="76"/>
      <c r="G52" s="77"/>
      <c r="H52" s="77"/>
      <c r="I52" s="77"/>
      <c r="J52" s="77"/>
      <c r="K52" s="78"/>
      <c r="L52" s="78"/>
      <c r="M52" s="75"/>
      <c r="N52" s="75"/>
      <c r="O52" s="66"/>
      <c r="P52" s="66"/>
      <c r="Q52" s="65"/>
      <c r="R52" s="65"/>
      <c r="S52" s="65"/>
      <c r="T52" s="67"/>
      <c r="U52" s="67"/>
      <c r="V52" s="67" t="s">
        <v>0</v>
      </c>
      <c r="W52" s="65"/>
      <c r="X52" s="68"/>
    </row>
    <row r="53" spans="1:37">
      <c r="A53" s="86">
        <v>19</v>
      </c>
      <c r="B53" s="87" t="s">
        <v>155</v>
      </c>
      <c r="C53" s="88" t="s">
        <v>174</v>
      </c>
      <c r="D53" s="89" t="s">
        <v>175</v>
      </c>
      <c r="E53" s="82">
        <v>369.6</v>
      </c>
      <c r="F53" s="72" t="s">
        <v>158</v>
      </c>
      <c r="G53" s="73"/>
      <c r="H53" s="73">
        <f>ROUND(E53*G53,2)</f>
        <v>0</v>
      </c>
      <c r="I53" s="73"/>
      <c r="J53" s="73">
        <f>ROUND(E53*G53,2)</f>
        <v>0</v>
      </c>
      <c r="K53" s="74">
        <v>2.5999999999999998E-4</v>
      </c>
      <c r="L53" s="74">
        <f>E53*K53</f>
        <v>9.6096000000000001E-2</v>
      </c>
      <c r="M53" s="71"/>
      <c r="N53" s="71">
        <f>E53*M53</f>
        <v>0</v>
      </c>
      <c r="O53" s="30">
        <v>0</v>
      </c>
      <c r="P53" s="30" t="s">
        <v>85</v>
      </c>
      <c r="V53" s="33" t="s">
        <v>138</v>
      </c>
      <c r="X53" s="64" t="s">
        <v>176</v>
      </c>
      <c r="Y53" s="64" t="s">
        <v>174</v>
      </c>
      <c r="Z53" s="27" t="s">
        <v>160</v>
      </c>
      <c r="AJ53" s="4" t="s">
        <v>141</v>
      </c>
      <c r="AK53" s="4" t="s">
        <v>89</v>
      </c>
    </row>
    <row r="54" spans="1:37">
      <c r="A54" s="86"/>
      <c r="B54" s="87"/>
      <c r="C54" s="88"/>
      <c r="D54" s="91" t="s">
        <v>177</v>
      </c>
      <c r="E54" s="83"/>
      <c r="F54" s="76"/>
      <c r="G54" s="77"/>
      <c r="H54" s="77"/>
      <c r="I54" s="77"/>
      <c r="J54" s="77"/>
      <c r="K54" s="78"/>
      <c r="L54" s="78"/>
      <c r="M54" s="75"/>
      <c r="N54" s="75"/>
      <c r="O54" s="66"/>
      <c r="P54" s="66"/>
      <c r="Q54" s="65"/>
      <c r="R54" s="65"/>
      <c r="S54" s="65"/>
      <c r="T54" s="67"/>
      <c r="U54" s="67"/>
      <c r="V54" s="67" t="s">
        <v>0</v>
      </c>
      <c r="W54" s="65"/>
      <c r="X54" s="68"/>
    </row>
    <row r="55" spans="1:37">
      <c r="A55" s="86"/>
      <c r="B55" s="87"/>
      <c r="C55" s="88"/>
      <c r="D55" s="91" t="s">
        <v>178</v>
      </c>
      <c r="E55" s="83"/>
      <c r="F55" s="76"/>
      <c r="G55" s="77"/>
      <c r="H55" s="77"/>
      <c r="I55" s="77"/>
      <c r="J55" s="77"/>
      <c r="K55" s="78"/>
      <c r="L55" s="78"/>
      <c r="M55" s="75"/>
      <c r="N55" s="75"/>
      <c r="O55" s="66"/>
      <c r="P55" s="66"/>
      <c r="Q55" s="65"/>
      <c r="R55" s="65"/>
      <c r="S55" s="65"/>
      <c r="T55" s="67"/>
      <c r="U55" s="67"/>
      <c r="V55" s="67" t="s">
        <v>0</v>
      </c>
      <c r="W55" s="65"/>
      <c r="X55" s="68"/>
    </row>
    <row r="56" spans="1:37">
      <c r="A56" s="86"/>
      <c r="B56" s="87"/>
      <c r="C56" s="88"/>
      <c r="D56" s="91" t="s">
        <v>179</v>
      </c>
      <c r="E56" s="83"/>
      <c r="F56" s="76"/>
      <c r="G56" s="77"/>
      <c r="H56" s="77"/>
      <c r="I56" s="77"/>
      <c r="J56" s="77"/>
      <c r="K56" s="78"/>
      <c r="L56" s="78"/>
      <c r="M56" s="75"/>
      <c r="N56" s="75"/>
      <c r="O56" s="66"/>
      <c r="P56" s="66"/>
      <c r="Q56" s="65"/>
      <c r="R56" s="65"/>
      <c r="S56" s="65"/>
      <c r="T56" s="67"/>
      <c r="U56" s="67"/>
      <c r="V56" s="67" t="s">
        <v>0</v>
      </c>
      <c r="W56" s="65"/>
      <c r="X56" s="68"/>
    </row>
    <row r="57" spans="1:37">
      <c r="A57" s="86">
        <v>20</v>
      </c>
      <c r="B57" s="87" t="s">
        <v>155</v>
      </c>
      <c r="C57" s="88" t="s">
        <v>180</v>
      </c>
      <c r="D57" s="89" t="s">
        <v>181</v>
      </c>
      <c r="E57" s="82">
        <v>169.9</v>
      </c>
      <c r="F57" s="72" t="s">
        <v>158</v>
      </c>
      <c r="G57" s="73"/>
      <c r="H57" s="73">
        <f>ROUND(E57*G57,2)</f>
        <v>0</v>
      </c>
      <c r="I57" s="73"/>
      <c r="J57" s="73">
        <f>ROUND(E57*G57,2)</f>
        <v>0</v>
      </c>
      <c r="K57" s="74">
        <v>2.5999999999999998E-4</v>
      </c>
      <c r="L57" s="74">
        <f>E57*K57</f>
        <v>4.4173999999999998E-2</v>
      </c>
      <c r="M57" s="71"/>
      <c r="N57" s="71">
        <f>E57*M57</f>
        <v>0</v>
      </c>
      <c r="O57" s="30">
        <v>0</v>
      </c>
      <c r="P57" s="30" t="s">
        <v>85</v>
      </c>
      <c r="V57" s="33" t="s">
        <v>138</v>
      </c>
      <c r="X57" s="64" t="s">
        <v>182</v>
      </c>
      <c r="Y57" s="64" t="s">
        <v>180</v>
      </c>
      <c r="Z57" s="27" t="s">
        <v>160</v>
      </c>
      <c r="AJ57" s="4" t="s">
        <v>141</v>
      </c>
      <c r="AK57" s="4" t="s">
        <v>89</v>
      </c>
    </row>
    <row r="58" spans="1:37">
      <c r="A58" s="86"/>
      <c r="B58" s="87"/>
      <c r="C58" s="88"/>
      <c r="D58" s="91" t="s">
        <v>183</v>
      </c>
      <c r="E58" s="83"/>
      <c r="F58" s="76"/>
      <c r="G58" s="77"/>
      <c r="H58" s="77"/>
      <c r="I58" s="77"/>
      <c r="J58" s="77"/>
      <c r="K58" s="78"/>
      <c r="L58" s="78"/>
      <c r="M58" s="75"/>
      <c r="N58" s="75"/>
      <c r="O58" s="66"/>
      <c r="P58" s="66"/>
      <c r="Q58" s="65"/>
      <c r="R58" s="65"/>
      <c r="S58" s="65"/>
      <c r="T58" s="67"/>
      <c r="U58" s="67"/>
      <c r="V58" s="67" t="s">
        <v>0</v>
      </c>
      <c r="W58" s="65"/>
      <c r="X58" s="68"/>
    </row>
    <row r="59" spans="1:37">
      <c r="A59" s="86"/>
      <c r="B59" s="87"/>
      <c r="C59" s="88"/>
      <c r="D59" s="91" t="s">
        <v>184</v>
      </c>
      <c r="E59" s="83"/>
      <c r="F59" s="76"/>
      <c r="G59" s="77"/>
      <c r="H59" s="77"/>
      <c r="I59" s="77"/>
      <c r="J59" s="77"/>
      <c r="K59" s="78"/>
      <c r="L59" s="78"/>
      <c r="M59" s="75"/>
      <c r="N59" s="75"/>
      <c r="O59" s="66"/>
      <c r="P59" s="66"/>
      <c r="Q59" s="65"/>
      <c r="R59" s="65"/>
      <c r="S59" s="65"/>
      <c r="T59" s="67"/>
      <c r="U59" s="67"/>
      <c r="V59" s="67" t="s">
        <v>0</v>
      </c>
      <c r="W59" s="65"/>
      <c r="X59" s="68"/>
    </row>
    <row r="60" spans="1:37">
      <c r="A60" s="86"/>
      <c r="B60" s="87"/>
      <c r="C60" s="88"/>
      <c r="D60" s="91" t="s">
        <v>185</v>
      </c>
      <c r="E60" s="83"/>
      <c r="F60" s="76"/>
      <c r="G60" s="77"/>
      <c r="H60" s="77"/>
      <c r="I60" s="77"/>
      <c r="J60" s="77"/>
      <c r="K60" s="78"/>
      <c r="L60" s="78"/>
      <c r="M60" s="75"/>
      <c r="N60" s="75"/>
      <c r="O60" s="66"/>
      <c r="P60" s="66"/>
      <c r="Q60" s="65"/>
      <c r="R60" s="65"/>
      <c r="S60" s="65"/>
      <c r="T60" s="67"/>
      <c r="U60" s="67"/>
      <c r="V60" s="67" t="s">
        <v>0</v>
      </c>
      <c r="W60" s="65"/>
      <c r="X60" s="68"/>
    </row>
    <row r="61" spans="1:37">
      <c r="A61" s="86">
        <v>21</v>
      </c>
      <c r="B61" s="87" t="s">
        <v>155</v>
      </c>
      <c r="C61" s="88" t="s">
        <v>186</v>
      </c>
      <c r="D61" s="89" t="s">
        <v>187</v>
      </c>
      <c r="E61" s="82">
        <v>119.8</v>
      </c>
      <c r="F61" s="72" t="s">
        <v>158</v>
      </c>
      <c r="G61" s="73"/>
      <c r="H61" s="73">
        <f>ROUND(E61*G61,2)</f>
        <v>0</v>
      </c>
      <c r="I61" s="73"/>
      <c r="J61" s="73">
        <f>ROUND(E61*G61,2)</f>
        <v>0</v>
      </c>
      <c r="K61" s="74">
        <v>2.5999999999999998E-4</v>
      </c>
      <c r="L61" s="74">
        <f>E61*K61</f>
        <v>3.1147999999999995E-2</v>
      </c>
      <c r="M61" s="71"/>
      <c r="N61" s="71">
        <f>E61*M61</f>
        <v>0</v>
      </c>
      <c r="O61" s="30">
        <v>0</v>
      </c>
      <c r="P61" s="30" t="s">
        <v>85</v>
      </c>
      <c r="V61" s="33" t="s">
        <v>138</v>
      </c>
      <c r="X61" s="64" t="s">
        <v>188</v>
      </c>
      <c r="Y61" s="64" t="s">
        <v>186</v>
      </c>
      <c r="Z61" s="27" t="s">
        <v>160</v>
      </c>
      <c r="AJ61" s="4" t="s">
        <v>141</v>
      </c>
      <c r="AK61" s="4" t="s">
        <v>89</v>
      </c>
    </row>
    <row r="62" spans="1:37">
      <c r="A62" s="86"/>
      <c r="B62" s="87"/>
      <c r="C62" s="88"/>
      <c r="D62" s="91" t="s">
        <v>189</v>
      </c>
      <c r="E62" s="83"/>
      <c r="F62" s="76"/>
      <c r="G62" s="77"/>
      <c r="H62" s="77"/>
      <c r="I62" s="77"/>
      <c r="J62" s="77"/>
      <c r="K62" s="78"/>
      <c r="L62" s="78"/>
      <c r="M62" s="75"/>
      <c r="N62" s="75"/>
      <c r="O62" s="66"/>
      <c r="P62" s="66"/>
      <c r="Q62" s="65"/>
      <c r="R62" s="65"/>
      <c r="S62" s="65"/>
      <c r="T62" s="67"/>
      <c r="U62" s="67"/>
      <c r="V62" s="67" t="s">
        <v>0</v>
      </c>
      <c r="W62" s="65"/>
      <c r="X62" s="68"/>
    </row>
    <row r="63" spans="1:37">
      <c r="A63" s="86"/>
      <c r="B63" s="87"/>
      <c r="C63" s="88"/>
      <c r="D63" s="91" t="s">
        <v>190</v>
      </c>
      <c r="E63" s="83"/>
      <c r="F63" s="76"/>
      <c r="G63" s="77"/>
      <c r="H63" s="77"/>
      <c r="I63" s="77"/>
      <c r="J63" s="77"/>
      <c r="K63" s="78"/>
      <c r="L63" s="78"/>
      <c r="M63" s="75"/>
      <c r="N63" s="75"/>
      <c r="O63" s="66"/>
      <c r="P63" s="66"/>
      <c r="Q63" s="65"/>
      <c r="R63" s="65"/>
      <c r="S63" s="65"/>
      <c r="T63" s="67"/>
      <c r="U63" s="67"/>
      <c r="V63" s="67" t="s">
        <v>0</v>
      </c>
      <c r="W63" s="65"/>
      <c r="X63" s="68"/>
    </row>
    <row r="64" spans="1:37">
      <c r="A64" s="86"/>
      <c r="B64" s="87"/>
      <c r="C64" s="88"/>
      <c r="D64" s="91" t="s">
        <v>191</v>
      </c>
      <c r="E64" s="83"/>
      <c r="F64" s="76"/>
      <c r="G64" s="77"/>
      <c r="H64" s="77"/>
      <c r="I64" s="77"/>
      <c r="J64" s="77"/>
      <c r="K64" s="78"/>
      <c r="L64" s="78"/>
      <c r="M64" s="75"/>
      <c r="N64" s="75"/>
      <c r="O64" s="66"/>
      <c r="P64" s="66"/>
      <c r="Q64" s="65"/>
      <c r="R64" s="65"/>
      <c r="S64" s="65"/>
      <c r="T64" s="67"/>
      <c r="U64" s="67"/>
      <c r="V64" s="67" t="s">
        <v>0</v>
      </c>
      <c r="W64" s="65"/>
      <c r="X64" s="68"/>
    </row>
    <row r="65" spans="1:37">
      <c r="A65" s="86">
        <v>22</v>
      </c>
      <c r="B65" s="87" t="s">
        <v>143</v>
      </c>
      <c r="C65" s="88" t="s">
        <v>192</v>
      </c>
      <c r="D65" s="89" t="s">
        <v>193</v>
      </c>
      <c r="E65" s="82">
        <v>17.122</v>
      </c>
      <c r="F65" s="72" t="s">
        <v>84</v>
      </c>
      <c r="G65" s="73"/>
      <c r="H65" s="73"/>
      <c r="I65" s="73">
        <f>ROUND(E65*G65,2)</f>
        <v>0</v>
      </c>
      <c r="J65" s="73">
        <f>ROUND(E65*G65,2)</f>
        <v>0</v>
      </c>
      <c r="K65" s="74">
        <v>0.55000000000000004</v>
      </c>
      <c r="L65" s="74">
        <f>E65*K65</f>
        <v>9.4171000000000014</v>
      </c>
      <c r="M65" s="71"/>
      <c r="N65" s="71">
        <f>E65*M65</f>
        <v>0</v>
      </c>
      <c r="O65" s="30">
        <v>0</v>
      </c>
      <c r="P65" s="30" t="s">
        <v>85</v>
      </c>
      <c r="V65" s="33" t="s">
        <v>65</v>
      </c>
      <c r="X65" s="64" t="s">
        <v>194</v>
      </c>
      <c r="Y65" s="64" t="s">
        <v>192</v>
      </c>
      <c r="Z65" s="27" t="s">
        <v>195</v>
      </c>
      <c r="AA65" s="27" t="s">
        <v>85</v>
      </c>
      <c r="AJ65" s="4" t="s">
        <v>147</v>
      </c>
      <c r="AK65" s="4" t="s">
        <v>89</v>
      </c>
    </row>
    <row r="66" spans="1:37">
      <c r="A66" s="86"/>
      <c r="B66" s="87"/>
      <c r="C66" s="88"/>
      <c r="D66" s="91" t="s">
        <v>196</v>
      </c>
      <c r="E66" s="83"/>
      <c r="F66" s="76"/>
      <c r="G66" s="77"/>
      <c r="H66" s="77"/>
      <c r="I66" s="77"/>
      <c r="J66" s="77"/>
      <c r="K66" s="78"/>
      <c r="L66" s="78"/>
      <c r="M66" s="75"/>
      <c r="N66" s="75"/>
      <c r="O66" s="66"/>
      <c r="P66" s="66"/>
      <c r="Q66" s="65"/>
      <c r="R66" s="65"/>
      <c r="S66" s="65"/>
      <c r="T66" s="67"/>
      <c r="U66" s="67"/>
      <c r="V66" s="67" t="s">
        <v>0</v>
      </c>
      <c r="W66" s="65"/>
      <c r="X66" s="68"/>
    </row>
    <row r="67" spans="1:37">
      <c r="A67" s="86"/>
      <c r="B67" s="87"/>
      <c r="C67" s="88"/>
      <c r="D67" s="91" t="s">
        <v>197</v>
      </c>
      <c r="E67" s="83"/>
      <c r="F67" s="76"/>
      <c r="G67" s="77"/>
      <c r="H67" s="77"/>
      <c r="I67" s="77"/>
      <c r="J67" s="77"/>
      <c r="K67" s="78"/>
      <c r="L67" s="78"/>
      <c r="M67" s="75"/>
      <c r="N67" s="75"/>
      <c r="O67" s="66"/>
      <c r="P67" s="66"/>
      <c r="Q67" s="65"/>
      <c r="R67" s="65"/>
      <c r="S67" s="65"/>
      <c r="T67" s="67"/>
      <c r="U67" s="67"/>
      <c r="V67" s="67" t="s">
        <v>0</v>
      </c>
      <c r="W67" s="65"/>
      <c r="X67" s="68"/>
    </row>
    <row r="68" spans="1:37">
      <c r="A68" s="86"/>
      <c r="B68" s="87"/>
      <c r="C68" s="88"/>
      <c r="D68" s="91" t="s">
        <v>198</v>
      </c>
      <c r="E68" s="83"/>
      <c r="F68" s="76"/>
      <c r="G68" s="77"/>
      <c r="H68" s="77"/>
      <c r="I68" s="77"/>
      <c r="J68" s="77"/>
      <c r="K68" s="78"/>
      <c r="L68" s="78"/>
      <c r="M68" s="75"/>
      <c r="N68" s="75"/>
      <c r="O68" s="66"/>
      <c r="P68" s="66"/>
      <c r="Q68" s="65"/>
      <c r="R68" s="65"/>
      <c r="S68" s="65"/>
      <c r="T68" s="67"/>
      <c r="U68" s="67"/>
      <c r="V68" s="67" t="s">
        <v>0</v>
      </c>
      <c r="W68" s="65"/>
      <c r="X68" s="68"/>
    </row>
    <row r="69" spans="1:37">
      <c r="A69" s="86"/>
      <c r="B69" s="87"/>
      <c r="C69" s="88"/>
      <c r="D69" s="91" t="s">
        <v>199</v>
      </c>
      <c r="E69" s="83"/>
      <c r="F69" s="76"/>
      <c r="G69" s="77"/>
      <c r="H69" s="77"/>
      <c r="I69" s="77"/>
      <c r="J69" s="77"/>
      <c r="K69" s="78"/>
      <c r="L69" s="78"/>
      <c r="M69" s="75"/>
      <c r="N69" s="75"/>
      <c r="O69" s="66"/>
      <c r="P69" s="66"/>
      <c r="Q69" s="65"/>
      <c r="R69" s="65"/>
      <c r="S69" s="65"/>
      <c r="T69" s="67"/>
      <c r="U69" s="67"/>
      <c r="V69" s="67" t="s">
        <v>0</v>
      </c>
      <c r="W69" s="65"/>
      <c r="X69" s="68"/>
    </row>
    <row r="70" spans="1:37">
      <c r="A70" s="86"/>
      <c r="B70" s="87"/>
      <c r="C70" s="88"/>
      <c r="D70" s="91" t="s">
        <v>200</v>
      </c>
      <c r="E70" s="83"/>
      <c r="F70" s="76"/>
      <c r="G70" s="77"/>
      <c r="H70" s="77"/>
      <c r="I70" s="77"/>
      <c r="J70" s="77"/>
      <c r="K70" s="78"/>
      <c r="L70" s="78"/>
      <c r="M70" s="75"/>
      <c r="N70" s="75"/>
      <c r="O70" s="66"/>
      <c r="P70" s="66"/>
      <c r="Q70" s="65"/>
      <c r="R70" s="65"/>
      <c r="S70" s="65"/>
      <c r="T70" s="67"/>
      <c r="U70" s="67"/>
      <c r="V70" s="67" t="s">
        <v>0</v>
      </c>
      <c r="W70" s="65"/>
      <c r="X70" s="68"/>
    </row>
    <row r="71" spans="1:37">
      <c r="A71" s="86"/>
      <c r="B71" s="87"/>
      <c r="C71" s="88"/>
      <c r="D71" s="91" t="s">
        <v>201</v>
      </c>
      <c r="E71" s="83"/>
      <c r="F71" s="76"/>
      <c r="G71" s="77"/>
      <c r="H71" s="77"/>
      <c r="I71" s="77"/>
      <c r="J71" s="77"/>
      <c r="K71" s="78"/>
      <c r="L71" s="78"/>
      <c r="M71" s="75"/>
      <c r="N71" s="75"/>
      <c r="O71" s="66"/>
      <c r="P71" s="66"/>
      <c r="Q71" s="65"/>
      <c r="R71" s="65"/>
      <c r="S71" s="65"/>
      <c r="T71" s="67"/>
      <c r="U71" s="67"/>
      <c r="V71" s="67" t="s">
        <v>0</v>
      </c>
      <c r="W71" s="65"/>
      <c r="X71" s="68"/>
    </row>
    <row r="72" spans="1:37">
      <c r="A72" s="86"/>
      <c r="B72" s="87"/>
      <c r="C72" s="88"/>
      <c r="D72" s="91" t="s">
        <v>202</v>
      </c>
      <c r="E72" s="83"/>
      <c r="F72" s="76"/>
      <c r="G72" s="77"/>
      <c r="H72" s="77"/>
      <c r="I72" s="77"/>
      <c r="J72" s="77"/>
      <c r="K72" s="78"/>
      <c r="L72" s="78"/>
      <c r="M72" s="75"/>
      <c r="N72" s="75"/>
      <c r="O72" s="66"/>
      <c r="P72" s="66"/>
      <c r="Q72" s="65"/>
      <c r="R72" s="65"/>
      <c r="S72" s="65"/>
      <c r="T72" s="67"/>
      <c r="U72" s="67"/>
      <c r="V72" s="67" t="s">
        <v>0</v>
      </c>
      <c r="W72" s="65"/>
      <c r="X72" s="68"/>
    </row>
    <row r="73" spans="1:37">
      <c r="A73" s="86"/>
      <c r="B73" s="87"/>
      <c r="C73" s="88"/>
      <c r="D73" s="91" t="s">
        <v>203</v>
      </c>
      <c r="E73" s="83"/>
      <c r="F73" s="76"/>
      <c r="G73" s="77"/>
      <c r="H73" s="77"/>
      <c r="I73" s="77"/>
      <c r="J73" s="77"/>
      <c r="K73" s="78"/>
      <c r="L73" s="78"/>
      <c r="M73" s="75"/>
      <c r="N73" s="75"/>
      <c r="O73" s="66"/>
      <c r="P73" s="66"/>
      <c r="Q73" s="65"/>
      <c r="R73" s="65"/>
      <c r="S73" s="65"/>
      <c r="T73" s="67"/>
      <c r="U73" s="67"/>
      <c r="V73" s="67" t="s">
        <v>0</v>
      </c>
      <c r="W73" s="65"/>
      <c r="X73" s="68"/>
    </row>
    <row r="74" spans="1:37">
      <c r="A74" s="86"/>
      <c r="B74" s="87"/>
      <c r="C74" s="88"/>
      <c r="D74" s="91" t="s">
        <v>204</v>
      </c>
      <c r="E74" s="83"/>
      <c r="F74" s="76"/>
      <c r="G74" s="77"/>
      <c r="H74" s="77"/>
      <c r="I74" s="77"/>
      <c r="J74" s="77"/>
      <c r="K74" s="78"/>
      <c r="L74" s="78"/>
      <c r="M74" s="75"/>
      <c r="N74" s="75"/>
      <c r="O74" s="66"/>
      <c r="P74" s="66"/>
      <c r="Q74" s="65"/>
      <c r="R74" s="65"/>
      <c r="S74" s="65"/>
      <c r="T74" s="67"/>
      <c r="U74" s="67"/>
      <c r="V74" s="67" t="s">
        <v>0</v>
      </c>
      <c r="W74" s="65"/>
      <c r="X74" s="68"/>
    </row>
    <row r="75" spans="1:37">
      <c r="A75" s="86"/>
      <c r="B75" s="87"/>
      <c r="C75" s="88"/>
      <c r="D75" s="91" t="s">
        <v>205</v>
      </c>
      <c r="E75" s="83"/>
      <c r="F75" s="76"/>
      <c r="G75" s="77"/>
      <c r="H75" s="77"/>
      <c r="I75" s="77"/>
      <c r="J75" s="77"/>
      <c r="K75" s="78"/>
      <c r="L75" s="78"/>
      <c r="M75" s="75"/>
      <c r="N75" s="75"/>
      <c r="O75" s="66"/>
      <c r="P75" s="66"/>
      <c r="Q75" s="65"/>
      <c r="R75" s="65"/>
      <c r="S75" s="65"/>
      <c r="T75" s="67"/>
      <c r="U75" s="67"/>
      <c r="V75" s="67" t="s">
        <v>0</v>
      </c>
      <c r="W75" s="65"/>
      <c r="X75" s="68"/>
    </row>
    <row r="76" spans="1:37" ht="25.5">
      <c r="A76" s="86">
        <v>23</v>
      </c>
      <c r="B76" s="87" t="s">
        <v>155</v>
      </c>
      <c r="C76" s="88" t="s">
        <v>206</v>
      </c>
      <c r="D76" s="89" t="s">
        <v>207</v>
      </c>
      <c r="E76" s="82">
        <v>283</v>
      </c>
      <c r="F76" s="72" t="s">
        <v>93</v>
      </c>
      <c r="G76" s="73"/>
      <c r="H76" s="73">
        <f>ROUND(E76*G76,2)</f>
        <v>0</v>
      </c>
      <c r="I76" s="73"/>
      <c r="J76" s="73">
        <f>ROUND(E76*G76,2)</f>
        <v>0</v>
      </c>
      <c r="K76" s="74"/>
      <c r="L76" s="74">
        <f>E76*K76</f>
        <v>0</v>
      </c>
      <c r="M76" s="71"/>
      <c r="N76" s="71">
        <f>E76*M76</f>
        <v>0</v>
      </c>
      <c r="O76" s="30">
        <v>0</v>
      </c>
      <c r="P76" s="30" t="s">
        <v>85</v>
      </c>
      <c r="V76" s="33" t="s">
        <v>138</v>
      </c>
      <c r="X76" s="64" t="s">
        <v>208</v>
      </c>
      <c r="Y76" s="64" t="s">
        <v>206</v>
      </c>
      <c r="Z76" s="27" t="s">
        <v>160</v>
      </c>
      <c r="AJ76" s="4" t="s">
        <v>141</v>
      </c>
      <c r="AK76" s="4" t="s">
        <v>89</v>
      </c>
    </row>
    <row r="77" spans="1:37">
      <c r="A77" s="86"/>
      <c r="B77" s="87"/>
      <c r="C77" s="88"/>
      <c r="D77" s="91" t="s">
        <v>209</v>
      </c>
      <c r="E77" s="83"/>
      <c r="F77" s="76"/>
      <c r="G77" s="77"/>
      <c r="H77" s="77"/>
      <c r="I77" s="77"/>
      <c r="J77" s="77"/>
      <c r="K77" s="78"/>
      <c r="L77" s="78"/>
      <c r="M77" s="75"/>
      <c r="N77" s="75"/>
      <c r="O77" s="66"/>
      <c r="P77" s="66"/>
      <c r="Q77" s="65"/>
      <c r="R77" s="65"/>
      <c r="S77" s="65"/>
      <c r="T77" s="67"/>
      <c r="U77" s="67"/>
      <c r="V77" s="67" t="s">
        <v>0</v>
      </c>
      <c r="W77" s="65"/>
      <c r="X77" s="68"/>
    </row>
    <row r="78" spans="1:37">
      <c r="A78" s="86">
        <v>24</v>
      </c>
      <c r="B78" s="87" t="s">
        <v>143</v>
      </c>
      <c r="C78" s="88" t="s">
        <v>210</v>
      </c>
      <c r="D78" s="89" t="s">
        <v>211</v>
      </c>
      <c r="E78" s="82">
        <v>971.25</v>
      </c>
      <c r="F78" s="72" t="s">
        <v>158</v>
      </c>
      <c r="G78" s="73"/>
      <c r="H78" s="73"/>
      <c r="I78" s="73">
        <f>ROUND(E78*G78,2)</f>
        <v>0</v>
      </c>
      <c r="J78" s="73">
        <f>ROUND(E78*G78,2)</f>
        <v>0</v>
      </c>
      <c r="K78" s="74">
        <v>8.3000000000000001E-4</v>
      </c>
      <c r="L78" s="74">
        <f>E78*K78</f>
        <v>0.80613750000000006</v>
      </c>
      <c r="M78" s="71"/>
      <c r="N78" s="71">
        <f>E78*M78</f>
        <v>0</v>
      </c>
      <c r="O78" s="30">
        <v>0</v>
      </c>
      <c r="P78" s="30" t="s">
        <v>85</v>
      </c>
      <c r="V78" s="33" t="s">
        <v>65</v>
      </c>
      <c r="X78" s="64" t="s">
        <v>210</v>
      </c>
      <c r="Y78" s="64" t="s">
        <v>210</v>
      </c>
      <c r="Z78" s="27" t="s">
        <v>195</v>
      </c>
      <c r="AA78" s="27" t="s">
        <v>85</v>
      </c>
      <c r="AJ78" s="4" t="s">
        <v>147</v>
      </c>
      <c r="AK78" s="4" t="s">
        <v>89</v>
      </c>
    </row>
    <row r="79" spans="1:37">
      <c r="A79" s="86"/>
      <c r="B79" s="87"/>
      <c r="C79" s="88"/>
      <c r="D79" s="91" t="s">
        <v>212</v>
      </c>
      <c r="E79" s="83"/>
      <c r="F79" s="76"/>
      <c r="G79" s="77"/>
      <c r="H79" s="77"/>
      <c r="I79" s="77"/>
      <c r="J79" s="77"/>
      <c r="K79" s="78"/>
      <c r="L79" s="78"/>
      <c r="M79" s="75"/>
      <c r="N79" s="75"/>
      <c r="O79" s="66"/>
      <c r="P79" s="66"/>
      <c r="Q79" s="65"/>
      <c r="R79" s="65"/>
      <c r="S79" s="65"/>
      <c r="T79" s="67"/>
      <c r="U79" s="67"/>
      <c r="V79" s="67" t="s">
        <v>0</v>
      </c>
      <c r="W79" s="65"/>
      <c r="X79" s="68"/>
    </row>
    <row r="80" spans="1:37">
      <c r="A80" s="86">
        <v>25</v>
      </c>
      <c r="B80" s="87" t="s">
        <v>155</v>
      </c>
      <c r="C80" s="88" t="s">
        <v>213</v>
      </c>
      <c r="D80" s="89" t="s">
        <v>214</v>
      </c>
      <c r="E80" s="82">
        <v>70.75</v>
      </c>
      <c r="F80" s="72" t="s">
        <v>93</v>
      </c>
      <c r="G80" s="73"/>
      <c r="H80" s="73">
        <f>ROUND(E80*G80,2)</f>
        <v>0</v>
      </c>
      <c r="I80" s="73"/>
      <c r="J80" s="73">
        <f>ROUND(E80*G80,2)</f>
        <v>0</v>
      </c>
      <c r="K80" s="74"/>
      <c r="L80" s="74">
        <f>E80*K80</f>
        <v>0</v>
      </c>
      <c r="M80" s="71"/>
      <c r="N80" s="71">
        <f>E80*M80</f>
        <v>0</v>
      </c>
      <c r="O80" s="30">
        <v>0</v>
      </c>
      <c r="P80" s="30" t="s">
        <v>85</v>
      </c>
      <c r="V80" s="33" t="s">
        <v>138</v>
      </c>
      <c r="X80" s="64" t="s">
        <v>215</v>
      </c>
      <c r="Y80" s="64" t="s">
        <v>213</v>
      </c>
      <c r="Z80" s="27" t="s">
        <v>160</v>
      </c>
      <c r="AJ80" s="4" t="s">
        <v>141</v>
      </c>
      <c r="AK80" s="4" t="s">
        <v>89</v>
      </c>
    </row>
    <row r="81" spans="1:37">
      <c r="A81" s="86"/>
      <c r="B81" s="87"/>
      <c r="C81" s="88"/>
      <c r="D81" s="91" t="s">
        <v>216</v>
      </c>
      <c r="E81" s="83"/>
      <c r="F81" s="76"/>
      <c r="G81" s="77"/>
      <c r="H81" s="77"/>
      <c r="I81" s="77"/>
      <c r="J81" s="77"/>
      <c r="K81" s="78"/>
      <c r="L81" s="78"/>
      <c r="M81" s="75"/>
      <c r="N81" s="75"/>
      <c r="O81" s="66"/>
      <c r="P81" s="66"/>
      <c r="Q81" s="65"/>
      <c r="R81" s="65"/>
      <c r="S81" s="65"/>
      <c r="T81" s="67"/>
      <c r="U81" s="67"/>
      <c r="V81" s="67" t="s">
        <v>0</v>
      </c>
      <c r="W81" s="65"/>
      <c r="X81" s="68"/>
    </row>
    <row r="82" spans="1:37">
      <c r="A82" s="86">
        <v>26</v>
      </c>
      <c r="B82" s="87" t="s">
        <v>143</v>
      </c>
      <c r="C82" s="88" t="s">
        <v>217</v>
      </c>
      <c r="D82" s="89" t="s">
        <v>218</v>
      </c>
      <c r="E82" s="82">
        <v>225</v>
      </c>
      <c r="F82" s="72" t="s">
        <v>158</v>
      </c>
      <c r="G82" s="73"/>
      <c r="H82" s="73"/>
      <c r="I82" s="73">
        <f>ROUND(E82*G82,2)</f>
        <v>0</v>
      </c>
      <c r="J82" s="73">
        <f>ROUND(E82*G82,2)</f>
        <v>0</v>
      </c>
      <c r="K82" s="74">
        <v>1.1000000000000001E-3</v>
      </c>
      <c r="L82" s="74">
        <f>E82*K82</f>
        <v>0.24750000000000003</v>
      </c>
      <c r="M82" s="71"/>
      <c r="N82" s="71">
        <f>E82*M82</f>
        <v>0</v>
      </c>
      <c r="O82" s="30">
        <v>0</v>
      </c>
      <c r="P82" s="30" t="s">
        <v>85</v>
      </c>
      <c r="V82" s="33" t="s">
        <v>65</v>
      </c>
      <c r="X82" s="64" t="s">
        <v>217</v>
      </c>
      <c r="Y82" s="64" t="s">
        <v>217</v>
      </c>
      <c r="Z82" s="27" t="s">
        <v>195</v>
      </c>
      <c r="AA82" s="27" t="s">
        <v>85</v>
      </c>
      <c r="AJ82" s="4" t="s">
        <v>147</v>
      </c>
      <c r="AK82" s="4" t="s">
        <v>89</v>
      </c>
    </row>
    <row r="83" spans="1:37">
      <c r="A83" s="86"/>
      <c r="B83" s="87"/>
      <c r="C83" s="88"/>
      <c r="D83" s="91" t="s">
        <v>219</v>
      </c>
      <c r="E83" s="83"/>
      <c r="F83" s="76"/>
      <c r="G83" s="77"/>
      <c r="H83" s="77"/>
      <c r="I83" s="77"/>
      <c r="J83" s="77"/>
      <c r="K83" s="78"/>
      <c r="L83" s="78"/>
      <c r="M83" s="75"/>
      <c r="N83" s="75"/>
      <c r="O83" s="66"/>
      <c r="P83" s="66"/>
      <c r="Q83" s="65"/>
      <c r="R83" s="65"/>
      <c r="S83" s="65"/>
      <c r="T83" s="67"/>
      <c r="U83" s="67"/>
      <c r="V83" s="67" t="s">
        <v>0</v>
      </c>
      <c r="W83" s="65"/>
      <c r="X83" s="68"/>
    </row>
    <row r="84" spans="1:37">
      <c r="A84" s="86">
        <v>27</v>
      </c>
      <c r="B84" s="87" t="s">
        <v>155</v>
      </c>
      <c r="C84" s="88" t="s">
        <v>220</v>
      </c>
      <c r="D84" s="89" t="s">
        <v>221</v>
      </c>
      <c r="E84" s="82">
        <v>195</v>
      </c>
      <c r="F84" s="72" t="s">
        <v>93</v>
      </c>
      <c r="G84" s="73"/>
      <c r="H84" s="73">
        <f>ROUND(E84*G84,2)</f>
        <v>0</v>
      </c>
      <c r="I84" s="73"/>
      <c r="J84" s="73">
        <f>ROUND(E84*G84,2)</f>
        <v>0</v>
      </c>
      <c r="K84" s="74"/>
      <c r="L84" s="74">
        <f>E84*K84</f>
        <v>0</v>
      </c>
      <c r="M84" s="71">
        <v>7.0000000000000001E-3</v>
      </c>
      <c r="N84" s="71">
        <f>E84*M84</f>
        <v>1.365</v>
      </c>
      <c r="O84" s="30">
        <v>0</v>
      </c>
      <c r="P84" s="30" t="s">
        <v>85</v>
      </c>
      <c r="V84" s="33" t="s">
        <v>138</v>
      </c>
      <c r="X84" s="64" t="s">
        <v>222</v>
      </c>
      <c r="Y84" s="64" t="s">
        <v>220</v>
      </c>
      <c r="Z84" s="27" t="s">
        <v>160</v>
      </c>
      <c r="AJ84" s="4" t="s">
        <v>141</v>
      </c>
      <c r="AK84" s="4" t="s">
        <v>89</v>
      </c>
    </row>
    <row r="85" spans="1:37">
      <c r="A85" s="86"/>
      <c r="B85" s="87"/>
      <c r="C85" s="88"/>
      <c r="D85" s="91" t="s">
        <v>223</v>
      </c>
      <c r="E85" s="83"/>
      <c r="F85" s="76"/>
      <c r="G85" s="77"/>
      <c r="H85" s="77"/>
      <c r="I85" s="77"/>
      <c r="J85" s="77"/>
      <c r="K85" s="78"/>
      <c r="L85" s="78"/>
      <c r="M85" s="75"/>
      <c r="N85" s="75"/>
      <c r="O85" s="66"/>
      <c r="P85" s="66"/>
      <c r="Q85" s="65"/>
      <c r="R85" s="65"/>
      <c r="S85" s="65"/>
      <c r="T85" s="67"/>
      <c r="U85" s="67"/>
      <c r="V85" s="67" t="s">
        <v>0</v>
      </c>
      <c r="W85" s="65"/>
      <c r="X85" s="68"/>
    </row>
    <row r="86" spans="1:37">
      <c r="A86" s="86">
        <v>28</v>
      </c>
      <c r="B86" s="87" t="s">
        <v>155</v>
      </c>
      <c r="C86" s="88" t="s">
        <v>224</v>
      </c>
      <c r="D86" s="89" t="s">
        <v>225</v>
      </c>
      <c r="E86" s="82">
        <v>110</v>
      </c>
      <c r="F86" s="72" t="s">
        <v>93</v>
      </c>
      <c r="G86" s="73"/>
      <c r="H86" s="73">
        <f>ROUND(E86*G86,2)</f>
        <v>0</v>
      </c>
      <c r="I86" s="73"/>
      <c r="J86" s="73">
        <f>ROUND(E86*G86,2)</f>
        <v>0</v>
      </c>
      <c r="K86" s="74"/>
      <c r="L86" s="74">
        <f>E86*K86</f>
        <v>0</v>
      </c>
      <c r="M86" s="71">
        <v>5.0000000000000001E-3</v>
      </c>
      <c r="N86" s="71">
        <f>E86*M86</f>
        <v>0.55000000000000004</v>
      </c>
      <c r="O86" s="30">
        <v>0</v>
      </c>
      <c r="P86" s="30" t="s">
        <v>85</v>
      </c>
      <c r="V86" s="33" t="s">
        <v>138</v>
      </c>
      <c r="X86" s="64" t="s">
        <v>226</v>
      </c>
      <c r="Y86" s="64" t="s">
        <v>224</v>
      </c>
      <c r="Z86" s="27" t="s">
        <v>160</v>
      </c>
      <c r="AJ86" s="4" t="s">
        <v>141</v>
      </c>
      <c r="AK86" s="4" t="s">
        <v>89</v>
      </c>
    </row>
    <row r="87" spans="1:37">
      <c r="A87" s="86"/>
      <c r="B87" s="87"/>
      <c r="C87" s="88"/>
      <c r="D87" s="91" t="s">
        <v>227</v>
      </c>
      <c r="E87" s="83"/>
      <c r="F87" s="76"/>
      <c r="G87" s="77"/>
      <c r="H87" s="77"/>
      <c r="I87" s="77"/>
      <c r="J87" s="77"/>
      <c r="K87" s="78"/>
      <c r="L87" s="78"/>
      <c r="M87" s="75"/>
      <c r="N87" s="75"/>
      <c r="O87" s="66"/>
      <c r="P87" s="66"/>
      <c r="Q87" s="65"/>
      <c r="R87" s="65"/>
      <c r="S87" s="65"/>
      <c r="T87" s="67"/>
      <c r="U87" s="67"/>
      <c r="V87" s="67" t="s">
        <v>0</v>
      </c>
      <c r="W87" s="65"/>
      <c r="X87" s="68"/>
    </row>
    <row r="88" spans="1:37">
      <c r="A88" s="86">
        <v>29</v>
      </c>
      <c r="B88" s="87" t="s">
        <v>155</v>
      </c>
      <c r="C88" s="88" t="s">
        <v>228</v>
      </c>
      <c r="D88" s="89" t="s">
        <v>229</v>
      </c>
      <c r="E88" s="82">
        <v>19.029</v>
      </c>
      <c r="F88" s="72" t="s">
        <v>84</v>
      </c>
      <c r="G88" s="73"/>
      <c r="H88" s="73">
        <f>ROUND(E88*G88,2)</f>
        <v>0</v>
      </c>
      <c r="I88" s="73"/>
      <c r="J88" s="73">
        <f>ROUND(E88*G88,2)</f>
        <v>0</v>
      </c>
      <c r="K88" s="74">
        <v>2.0889999999999999E-2</v>
      </c>
      <c r="L88" s="74">
        <f>E88*K88</f>
        <v>0.39751580999999997</v>
      </c>
      <c r="M88" s="71"/>
      <c r="N88" s="71">
        <f>E88*M88</f>
        <v>0</v>
      </c>
      <c r="O88" s="30">
        <v>0</v>
      </c>
      <c r="P88" s="30" t="s">
        <v>85</v>
      </c>
      <c r="V88" s="33" t="s">
        <v>138</v>
      </c>
      <c r="X88" s="64" t="s">
        <v>230</v>
      </c>
      <c r="Y88" s="64" t="s">
        <v>228</v>
      </c>
      <c r="Z88" s="27" t="s">
        <v>160</v>
      </c>
      <c r="AJ88" s="4" t="s">
        <v>141</v>
      </c>
      <c r="AK88" s="4" t="s">
        <v>89</v>
      </c>
    </row>
    <row r="89" spans="1:37">
      <c r="A89" s="86"/>
      <c r="B89" s="87"/>
      <c r="C89" s="88"/>
      <c r="D89" s="91" t="s">
        <v>231</v>
      </c>
      <c r="E89" s="83"/>
      <c r="F89" s="76"/>
      <c r="G89" s="77"/>
      <c r="H89" s="77"/>
      <c r="I89" s="77"/>
      <c r="J89" s="77"/>
      <c r="K89" s="78"/>
      <c r="L89" s="78"/>
      <c r="M89" s="75"/>
      <c r="N89" s="75"/>
      <c r="O89" s="66"/>
      <c r="P89" s="66"/>
      <c r="Q89" s="65"/>
      <c r="R89" s="65"/>
      <c r="S89" s="65"/>
      <c r="T89" s="67"/>
      <c r="U89" s="67"/>
      <c r="V89" s="67" t="s">
        <v>0</v>
      </c>
      <c r="W89" s="65"/>
      <c r="X89" s="68"/>
    </row>
    <row r="90" spans="1:37">
      <c r="A90" s="86">
        <v>30</v>
      </c>
      <c r="B90" s="87" t="s">
        <v>155</v>
      </c>
      <c r="C90" s="88" t="s">
        <v>232</v>
      </c>
      <c r="D90" s="89" t="s">
        <v>233</v>
      </c>
      <c r="E90" s="82"/>
      <c r="F90" s="72" t="s">
        <v>51</v>
      </c>
      <c r="G90" s="73"/>
      <c r="H90" s="73">
        <f>ROUND(E90*G90,2)</f>
        <v>0</v>
      </c>
      <c r="I90" s="73"/>
      <c r="J90" s="73">
        <f>ROUND(E90*G90,2)</f>
        <v>0</v>
      </c>
      <c r="K90" s="74"/>
      <c r="L90" s="74">
        <f>E90*K90</f>
        <v>0</v>
      </c>
      <c r="M90" s="71"/>
      <c r="N90" s="71">
        <f>E90*M90</f>
        <v>0</v>
      </c>
      <c r="O90" s="30">
        <v>0</v>
      </c>
      <c r="P90" s="30" t="s">
        <v>85</v>
      </c>
      <c r="V90" s="33" t="s">
        <v>138</v>
      </c>
      <c r="X90" s="64" t="s">
        <v>234</v>
      </c>
      <c r="Y90" s="64" t="s">
        <v>232</v>
      </c>
      <c r="Z90" s="27" t="s">
        <v>235</v>
      </c>
      <c r="AJ90" s="4" t="s">
        <v>141</v>
      </c>
      <c r="AK90" s="4" t="s">
        <v>89</v>
      </c>
    </row>
    <row r="91" spans="1:37">
      <c r="A91" s="86"/>
      <c r="B91" s="87"/>
      <c r="C91" s="88"/>
      <c r="D91" s="92" t="s">
        <v>236</v>
      </c>
      <c r="E91" s="84">
        <f>J91</f>
        <v>0</v>
      </c>
      <c r="F91" s="72"/>
      <c r="G91" s="73"/>
      <c r="H91" s="79">
        <f>SUM(H46:H90)</f>
        <v>0</v>
      </c>
      <c r="I91" s="79">
        <f>SUM(I46:I90)</f>
        <v>0</v>
      </c>
      <c r="J91" s="79">
        <f>SUM(J46:J90)</f>
        <v>0</v>
      </c>
      <c r="K91" s="74"/>
      <c r="L91" s="80">
        <f>SUM(L46:L90)</f>
        <v>11.048797310000001</v>
      </c>
      <c r="M91" s="71"/>
      <c r="N91" s="81">
        <f>SUM(N46:N90)</f>
        <v>14.467000000000001</v>
      </c>
      <c r="W91" s="29">
        <f>SUM(W46:W90)</f>
        <v>0</v>
      </c>
    </row>
    <row r="92" spans="1:37">
      <c r="A92" s="86"/>
      <c r="B92" s="87"/>
      <c r="C92" s="88"/>
      <c r="D92" s="89"/>
      <c r="E92" s="82"/>
      <c r="F92" s="72"/>
      <c r="G92" s="73"/>
      <c r="H92" s="73"/>
      <c r="I92" s="73"/>
      <c r="J92" s="73"/>
      <c r="K92" s="74"/>
      <c r="L92" s="74"/>
      <c r="M92" s="71"/>
      <c r="N92" s="71"/>
    </row>
    <row r="93" spans="1:37">
      <c r="A93" s="86"/>
      <c r="B93" s="88" t="s">
        <v>237</v>
      </c>
      <c r="C93" s="88"/>
      <c r="D93" s="89"/>
      <c r="E93" s="82"/>
      <c r="F93" s="72"/>
      <c r="G93" s="73"/>
      <c r="H93" s="73"/>
      <c r="I93" s="73"/>
      <c r="J93" s="73"/>
      <c r="K93" s="74"/>
      <c r="L93" s="74"/>
      <c r="M93" s="71"/>
      <c r="N93" s="71"/>
    </row>
    <row r="94" spans="1:37">
      <c r="A94" s="86">
        <v>31</v>
      </c>
      <c r="B94" s="87" t="s">
        <v>238</v>
      </c>
      <c r="C94" s="88" t="s">
        <v>239</v>
      </c>
      <c r="D94" s="89" t="s">
        <v>240</v>
      </c>
      <c r="E94" s="82">
        <v>58.569000000000003</v>
      </c>
      <c r="F94" s="72" t="s">
        <v>158</v>
      </c>
      <c r="G94" s="73"/>
      <c r="H94" s="73">
        <f>ROUND(E94*G94,2)</f>
        <v>0</v>
      </c>
      <c r="I94" s="73"/>
      <c r="J94" s="73">
        <f>ROUND(E94*G94,2)</f>
        <v>0</v>
      </c>
      <c r="K94" s="74">
        <v>3.0300000000000001E-3</v>
      </c>
      <c r="L94" s="74">
        <f>E94*K94</f>
        <v>0.17746407000000003</v>
      </c>
      <c r="M94" s="71"/>
      <c r="N94" s="71">
        <f>E94*M94</f>
        <v>0</v>
      </c>
      <c r="O94" s="30">
        <v>0</v>
      </c>
      <c r="P94" s="30" t="s">
        <v>85</v>
      </c>
      <c r="V94" s="33" t="s">
        <v>138</v>
      </c>
      <c r="X94" s="64" t="s">
        <v>241</v>
      </c>
      <c r="Y94" s="64" t="s">
        <v>239</v>
      </c>
      <c r="Z94" s="27" t="s">
        <v>242</v>
      </c>
      <c r="AJ94" s="4" t="s">
        <v>141</v>
      </c>
      <c r="AK94" s="4" t="s">
        <v>89</v>
      </c>
    </row>
    <row r="95" spans="1:37">
      <c r="A95" s="86"/>
      <c r="B95" s="87"/>
      <c r="C95" s="88"/>
      <c r="D95" s="91" t="s">
        <v>243</v>
      </c>
      <c r="E95" s="83"/>
      <c r="F95" s="76"/>
      <c r="G95" s="77"/>
      <c r="H95" s="77"/>
      <c r="I95" s="77"/>
      <c r="J95" s="77"/>
      <c r="K95" s="78"/>
      <c r="L95" s="78"/>
      <c r="M95" s="75"/>
      <c r="N95" s="75"/>
      <c r="O95" s="66"/>
      <c r="P95" s="66"/>
      <c r="Q95" s="65"/>
      <c r="R95" s="65"/>
      <c r="S95" s="65"/>
      <c r="T95" s="67"/>
      <c r="U95" s="67"/>
      <c r="V95" s="67" t="s">
        <v>0</v>
      </c>
      <c r="W95" s="65"/>
      <c r="X95" s="68"/>
    </row>
    <row r="96" spans="1:37">
      <c r="A96" s="86">
        <v>32</v>
      </c>
      <c r="B96" s="87" t="s">
        <v>238</v>
      </c>
      <c r="C96" s="88" t="s">
        <v>244</v>
      </c>
      <c r="D96" s="89" t="s">
        <v>245</v>
      </c>
      <c r="E96" s="82">
        <v>16.5</v>
      </c>
      <c r="F96" s="72" t="s">
        <v>158</v>
      </c>
      <c r="G96" s="73"/>
      <c r="H96" s="73">
        <f>ROUND(E96*G96,2)</f>
        <v>0</v>
      </c>
      <c r="I96" s="73"/>
      <c r="J96" s="73">
        <f>ROUND(E96*G96,2)</f>
        <v>0</v>
      </c>
      <c r="K96" s="74">
        <v>2.7599999999999999E-3</v>
      </c>
      <c r="L96" s="74">
        <f>E96*K96</f>
        <v>4.5539999999999997E-2</v>
      </c>
      <c r="M96" s="71"/>
      <c r="N96" s="71">
        <f>E96*M96</f>
        <v>0</v>
      </c>
      <c r="O96" s="30">
        <v>0</v>
      </c>
      <c r="P96" s="30" t="s">
        <v>85</v>
      </c>
      <c r="V96" s="33" t="s">
        <v>138</v>
      </c>
      <c r="X96" s="64" t="s">
        <v>246</v>
      </c>
      <c r="Y96" s="64" t="s">
        <v>244</v>
      </c>
      <c r="Z96" s="27" t="s">
        <v>242</v>
      </c>
      <c r="AJ96" s="4" t="s">
        <v>141</v>
      </c>
      <c r="AK96" s="4" t="s">
        <v>89</v>
      </c>
    </row>
    <row r="97" spans="1:37">
      <c r="A97" s="86"/>
      <c r="B97" s="87"/>
      <c r="C97" s="88"/>
      <c r="D97" s="91" t="s">
        <v>247</v>
      </c>
      <c r="E97" s="83"/>
      <c r="F97" s="76"/>
      <c r="G97" s="77"/>
      <c r="H97" s="77"/>
      <c r="I97" s="77"/>
      <c r="J97" s="77"/>
      <c r="K97" s="78"/>
      <c r="L97" s="78"/>
      <c r="M97" s="75"/>
      <c r="N97" s="75"/>
      <c r="O97" s="66"/>
      <c r="P97" s="66"/>
      <c r="Q97" s="65"/>
      <c r="R97" s="65"/>
      <c r="S97" s="65"/>
      <c r="T97" s="67"/>
      <c r="U97" s="67"/>
      <c r="V97" s="67" t="s">
        <v>0</v>
      </c>
      <c r="W97" s="65"/>
      <c r="X97" s="68"/>
    </row>
    <row r="98" spans="1:37">
      <c r="A98" s="86">
        <v>33</v>
      </c>
      <c r="B98" s="87" t="s">
        <v>238</v>
      </c>
      <c r="C98" s="88" t="s">
        <v>248</v>
      </c>
      <c r="D98" s="89" t="s">
        <v>249</v>
      </c>
      <c r="E98" s="82"/>
      <c r="F98" s="72" t="s">
        <v>51</v>
      </c>
      <c r="G98" s="73"/>
      <c r="H98" s="73">
        <f>ROUND(E98*G98,2)</f>
        <v>0</v>
      </c>
      <c r="I98" s="73"/>
      <c r="J98" s="73">
        <f>ROUND(E98*G98,2)</f>
        <v>0</v>
      </c>
      <c r="K98" s="74"/>
      <c r="L98" s="74">
        <f>E98*K98</f>
        <v>0</v>
      </c>
      <c r="M98" s="71"/>
      <c r="N98" s="71">
        <f>E98*M98</f>
        <v>0</v>
      </c>
      <c r="O98" s="30">
        <v>0</v>
      </c>
      <c r="P98" s="30" t="s">
        <v>85</v>
      </c>
      <c r="V98" s="33" t="s">
        <v>138</v>
      </c>
      <c r="X98" s="64" t="s">
        <v>250</v>
      </c>
      <c r="Y98" s="64" t="s">
        <v>248</v>
      </c>
      <c r="Z98" s="27" t="s">
        <v>242</v>
      </c>
      <c r="AJ98" s="4" t="s">
        <v>141</v>
      </c>
      <c r="AK98" s="4" t="s">
        <v>89</v>
      </c>
    </row>
    <row r="99" spans="1:37">
      <c r="A99" s="86"/>
      <c r="B99" s="87"/>
      <c r="C99" s="88"/>
      <c r="D99" s="92" t="s">
        <v>251</v>
      </c>
      <c r="E99" s="84">
        <f>J99</f>
        <v>0</v>
      </c>
      <c r="F99" s="72"/>
      <c r="G99" s="73"/>
      <c r="H99" s="79">
        <f>SUM(H93:H98)</f>
        <v>0</v>
      </c>
      <c r="I99" s="79">
        <f>SUM(I93:I98)</f>
        <v>0</v>
      </c>
      <c r="J99" s="79">
        <f>SUM(J93:J98)</f>
        <v>0</v>
      </c>
      <c r="K99" s="74"/>
      <c r="L99" s="80">
        <f>SUM(L93:L98)</f>
        <v>0.22300407000000003</v>
      </c>
      <c r="M99" s="71"/>
      <c r="N99" s="81">
        <f>SUM(N93:N98)</f>
        <v>0</v>
      </c>
      <c r="W99" s="29">
        <f>SUM(W93:W98)</f>
        <v>0</v>
      </c>
    </row>
    <row r="100" spans="1:37">
      <c r="A100" s="86"/>
      <c r="B100" s="87"/>
      <c r="C100" s="88"/>
      <c r="D100" s="89"/>
      <c r="E100" s="82"/>
      <c r="F100" s="72"/>
      <c r="G100" s="73"/>
      <c r="H100" s="73"/>
      <c r="I100" s="73"/>
      <c r="J100" s="73"/>
      <c r="K100" s="74"/>
      <c r="L100" s="74"/>
      <c r="M100" s="71"/>
      <c r="N100" s="71"/>
    </row>
    <row r="101" spans="1:37">
      <c r="A101" s="86"/>
      <c r="B101" s="88" t="s">
        <v>252</v>
      </c>
      <c r="C101" s="88"/>
      <c r="D101" s="89"/>
      <c r="E101" s="82"/>
      <c r="F101" s="72"/>
      <c r="G101" s="73"/>
      <c r="H101" s="73"/>
      <c r="I101" s="73"/>
      <c r="J101" s="73"/>
      <c r="K101" s="74"/>
      <c r="L101" s="74"/>
      <c r="M101" s="71"/>
      <c r="N101" s="71"/>
    </row>
    <row r="102" spans="1:37">
      <c r="A102" s="86">
        <v>34</v>
      </c>
      <c r="B102" s="87" t="s">
        <v>253</v>
      </c>
      <c r="C102" s="88" t="s">
        <v>254</v>
      </c>
      <c r="D102" s="89" t="s">
        <v>255</v>
      </c>
      <c r="E102" s="82">
        <v>110</v>
      </c>
      <c r="F102" s="72" t="s">
        <v>93</v>
      </c>
      <c r="G102" s="73"/>
      <c r="H102" s="73">
        <f>ROUND(E102*G102,2)</f>
        <v>0</v>
      </c>
      <c r="I102" s="73"/>
      <c r="J102" s="73">
        <f>ROUND(E102*G102,2)</f>
        <v>0</v>
      </c>
      <c r="K102" s="74"/>
      <c r="L102" s="74">
        <f>E102*K102</f>
        <v>0</v>
      </c>
      <c r="M102" s="71">
        <v>4.2000000000000003E-2</v>
      </c>
      <c r="N102" s="71">
        <f>E102*M102</f>
        <v>4.62</v>
      </c>
      <c r="O102" s="30">
        <v>0</v>
      </c>
      <c r="P102" s="30" t="s">
        <v>85</v>
      </c>
      <c r="V102" s="33" t="s">
        <v>138</v>
      </c>
      <c r="X102" s="64" t="s">
        <v>256</v>
      </c>
      <c r="Y102" s="64" t="s">
        <v>254</v>
      </c>
      <c r="Z102" s="27" t="s">
        <v>257</v>
      </c>
      <c r="AJ102" s="4" t="s">
        <v>141</v>
      </c>
      <c r="AK102" s="4" t="s">
        <v>89</v>
      </c>
    </row>
    <row r="103" spans="1:37" ht="25.5">
      <c r="A103" s="86">
        <v>35</v>
      </c>
      <c r="B103" s="87" t="s">
        <v>253</v>
      </c>
      <c r="C103" s="88" t="s">
        <v>258</v>
      </c>
      <c r="D103" s="89" t="s">
        <v>259</v>
      </c>
      <c r="E103" s="82">
        <v>195</v>
      </c>
      <c r="F103" s="72" t="s">
        <v>93</v>
      </c>
      <c r="G103" s="73"/>
      <c r="H103" s="73">
        <f>ROUND(E103*G103,2)</f>
        <v>0</v>
      </c>
      <c r="I103" s="73"/>
      <c r="J103" s="73">
        <f>ROUND(E103*G103,2)</f>
        <v>0</v>
      </c>
      <c r="K103" s="74"/>
      <c r="L103" s="74">
        <f>E103*K103</f>
        <v>0</v>
      </c>
      <c r="M103" s="71">
        <v>1.4E-2</v>
      </c>
      <c r="N103" s="71">
        <f>E103*M103</f>
        <v>2.73</v>
      </c>
      <c r="O103" s="30">
        <v>0</v>
      </c>
      <c r="P103" s="30" t="s">
        <v>85</v>
      </c>
      <c r="V103" s="33" t="s">
        <v>138</v>
      </c>
      <c r="X103" s="64" t="s">
        <v>260</v>
      </c>
      <c r="Y103" s="64" t="s">
        <v>258</v>
      </c>
      <c r="Z103" s="27" t="s">
        <v>257</v>
      </c>
      <c r="AJ103" s="4" t="s">
        <v>141</v>
      </c>
      <c r="AK103" s="4" t="s">
        <v>89</v>
      </c>
    </row>
    <row r="104" spans="1:37" ht="25.5">
      <c r="A104" s="86">
        <v>36</v>
      </c>
      <c r="B104" s="87" t="s">
        <v>253</v>
      </c>
      <c r="C104" s="88" t="s">
        <v>261</v>
      </c>
      <c r="D104" s="89" t="s">
        <v>262</v>
      </c>
      <c r="E104" s="82">
        <v>76</v>
      </c>
      <c r="F104" s="72" t="s">
        <v>93</v>
      </c>
      <c r="G104" s="73"/>
      <c r="H104" s="73">
        <f>ROUND(E104*G104,2)</f>
        <v>0</v>
      </c>
      <c r="I104" s="73"/>
      <c r="J104" s="73">
        <f>ROUND(E104*G104,2)</f>
        <v>0</v>
      </c>
      <c r="K104" s="74"/>
      <c r="L104" s="74">
        <f>E104*K104</f>
        <v>0</v>
      </c>
      <c r="M104" s="71">
        <v>1.2999999999999999E-2</v>
      </c>
      <c r="N104" s="71">
        <f>E104*M104</f>
        <v>0.98799999999999999</v>
      </c>
      <c r="O104" s="30">
        <v>0</v>
      </c>
      <c r="P104" s="30" t="s">
        <v>85</v>
      </c>
      <c r="V104" s="33" t="s">
        <v>138</v>
      </c>
      <c r="X104" s="64" t="s">
        <v>263</v>
      </c>
      <c r="Y104" s="64" t="s">
        <v>261</v>
      </c>
      <c r="Z104" s="27" t="s">
        <v>257</v>
      </c>
      <c r="AJ104" s="4" t="s">
        <v>141</v>
      </c>
      <c r="AK104" s="4" t="s">
        <v>89</v>
      </c>
    </row>
    <row r="105" spans="1:37">
      <c r="A105" s="86">
        <v>37</v>
      </c>
      <c r="B105" s="87" t="s">
        <v>253</v>
      </c>
      <c r="C105" s="88" t="s">
        <v>264</v>
      </c>
      <c r="D105" s="89" t="s">
        <v>265</v>
      </c>
      <c r="E105" s="82"/>
      <c r="F105" s="72" t="s">
        <v>51</v>
      </c>
      <c r="G105" s="73"/>
      <c r="H105" s="73">
        <f>ROUND(E105*G105,2)</f>
        <v>0</v>
      </c>
      <c r="I105" s="73"/>
      <c r="J105" s="73">
        <f>ROUND(E105*G105,2)</f>
        <v>0</v>
      </c>
      <c r="K105" s="74"/>
      <c r="L105" s="74">
        <f>E105*K105</f>
        <v>0</v>
      </c>
      <c r="M105" s="71"/>
      <c r="N105" s="71">
        <f>E105*M105</f>
        <v>0</v>
      </c>
      <c r="O105" s="30">
        <v>0</v>
      </c>
      <c r="P105" s="30" t="s">
        <v>85</v>
      </c>
      <c r="V105" s="33" t="s">
        <v>138</v>
      </c>
      <c r="X105" s="64" t="s">
        <v>266</v>
      </c>
      <c r="Y105" s="64" t="s">
        <v>264</v>
      </c>
      <c r="Z105" s="27" t="s">
        <v>257</v>
      </c>
      <c r="AJ105" s="4" t="s">
        <v>141</v>
      </c>
      <c r="AK105" s="4" t="s">
        <v>89</v>
      </c>
    </row>
    <row r="106" spans="1:37">
      <c r="A106" s="86"/>
      <c r="B106" s="87"/>
      <c r="C106" s="88"/>
      <c r="D106" s="92" t="s">
        <v>267</v>
      </c>
      <c r="E106" s="84">
        <f>J106</f>
        <v>0</v>
      </c>
      <c r="F106" s="72"/>
      <c r="G106" s="73"/>
      <c r="H106" s="79">
        <f>SUM(H101:H105)</f>
        <v>0</v>
      </c>
      <c r="I106" s="79">
        <f>SUM(I101:I105)</f>
        <v>0</v>
      </c>
      <c r="J106" s="79">
        <f>SUM(J101:J105)</f>
        <v>0</v>
      </c>
      <c r="K106" s="74"/>
      <c r="L106" s="80">
        <f>SUM(L101:L105)</f>
        <v>0</v>
      </c>
      <c r="M106" s="71"/>
      <c r="N106" s="81">
        <f>SUM(N101:N105)</f>
        <v>8.3379999999999992</v>
      </c>
      <c r="W106" s="29">
        <f>SUM(W101:W105)</f>
        <v>0</v>
      </c>
    </row>
    <row r="107" spans="1:37">
      <c r="A107" s="86"/>
      <c r="B107" s="87"/>
      <c r="C107" s="88"/>
      <c r="D107" s="89"/>
      <c r="E107" s="82"/>
      <c r="F107" s="72"/>
      <c r="G107" s="73"/>
      <c r="H107" s="73"/>
      <c r="I107" s="73"/>
      <c r="J107" s="73"/>
      <c r="K107" s="74"/>
      <c r="L107" s="74"/>
      <c r="M107" s="71"/>
      <c r="N107" s="71"/>
    </row>
    <row r="108" spans="1:37">
      <c r="A108" s="86"/>
      <c r="B108" s="88" t="s">
        <v>268</v>
      </c>
      <c r="C108" s="88"/>
      <c r="D108" s="89"/>
      <c r="E108" s="82"/>
      <c r="F108" s="72"/>
      <c r="G108" s="73"/>
      <c r="H108" s="73"/>
      <c r="I108" s="73"/>
      <c r="J108" s="73"/>
      <c r="K108" s="74"/>
      <c r="L108" s="74"/>
      <c r="M108" s="71"/>
      <c r="N108" s="71"/>
    </row>
    <row r="109" spans="1:37">
      <c r="A109" s="86">
        <v>38</v>
      </c>
      <c r="B109" s="87" t="s">
        <v>269</v>
      </c>
      <c r="C109" s="88" t="s">
        <v>270</v>
      </c>
      <c r="D109" s="89" t="s">
        <v>271</v>
      </c>
      <c r="E109" s="82">
        <v>283</v>
      </c>
      <c r="F109" s="72" t="s">
        <v>93</v>
      </c>
      <c r="G109" s="73"/>
      <c r="H109" s="73">
        <f>ROUND(E109*G109,2)</f>
        <v>0</v>
      </c>
      <c r="I109" s="73"/>
      <c r="J109" s="73">
        <f>ROUND(E109*G109,2)</f>
        <v>0</v>
      </c>
      <c r="K109" s="74">
        <v>7.5000000000000002E-4</v>
      </c>
      <c r="L109" s="74">
        <f>E109*K109</f>
        <v>0.21224999999999999</v>
      </c>
      <c r="M109" s="71"/>
      <c r="N109" s="71">
        <f>E109*M109</f>
        <v>0</v>
      </c>
      <c r="O109" s="30">
        <v>0</v>
      </c>
      <c r="P109" s="30" t="s">
        <v>85</v>
      </c>
      <c r="V109" s="33" t="s">
        <v>138</v>
      </c>
      <c r="X109" s="64" t="s">
        <v>272</v>
      </c>
      <c r="Y109" s="64" t="s">
        <v>270</v>
      </c>
      <c r="Z109" s="27" t="s">
        <v>273</v>
      </c>
      <c r="AJ109" s="4" t="s">
        <v>141</v>
      </c>
      <c r="AK109" s="4" t="s">
        <v>89</v>
      </c>
    </row>
    <row r="110" spans="1:37">
      <c r="A110" s="86"/>
      <c r="B110" s="87"/>
      <c r="C110" s="88"/>
      <c r="D110" s="91" t="s">
        <v>274</v>
      </c>
      <c r="E110" s="83"/>
      <c r="F110" s="76"/>
      <c r="G110" s="77"/>
      <c r="H110" s="77"/>
      <c r="I110" s="77"/>
      <c r="J110" s="77"/>
      <c r="K110" s="78"/>
      <c r="L110" s="78"/>
      <c r="M110" s="75"/>
      <c r="N110" s="75"/>
      <c r="O110" s="66"/>
      <c r="P110" s="66"/>
      <c r="Q110" s="65"/>
      <c r="R110" s="65"/>
      <c r="S110" s="65"/>
      <c r="T110" s="67"/>
      <c r="U110" s="67"/>
      <c r="V110" s="67" t="s">
        <v>0</v>
      </c>
      <c r="W110" s="65"/>
      <c r="X110" s="68"/>
    </row>
    <row r="111" spans="1:37">
      <c r="A111" s="86">
        <v>39</v>
      </c>
      <c r="B111" s="87" t="s">
        <v>143</v>
      </c>
      <c r="C111" s="88" t="s">
        <v>275</v>
      </c>
      <c r="D111" s="89" t="s">
        <v>276</v>
      </c>
      <c r="E111" s="82">
        <v>311.3</v>
      </c>
      <c r="F111" s="72" t="s">
        <v>93</v>
      </c>
      <c r="G111" s="73"/>
      <c r="H111" s="73"/>
      <c r="I111" s="73">
        <f>ROUND(E111*G111,2)</f>
        <v>0</v>
      </c>
      <c r="J111" s="73">
        <f>ROUND(E111*G111,2)</f>
        <v>0</v>
      </c>
      <c r="K111" s="74">
        <v>5.5999999999999999E-3</v>
      </c>
      <c r="L111" s="74">
        <f>E111*K111</f>
        <v>1.7432799999999999</v>
      </c>
      <c r="M111" s="71"/>
      <c r="N111" s="71">
        <f>E111*M111</f>
        <v>0</v>
      </c>
      <c r="O111" s="30">
        <v>0</v>
      </c>
      <c r="P111" s="30" t="s">
        <v>85</v>
      </c>
      <c r="V111" s="33" t="s">
        <v>65</v>
      </c>
      <c r="X111" s="64" t="s">
        <v>275</v>
      </c>
      <c r="Y111" s="64" t="s">
        <v>275</v>
      </c>
      <c r="Z111" s="27" t="s">
        <v>277</v>
      </c>
      <c r="AA111" s="27" t="s">
        <v>85</v>
      </c>
      <c r="AJ111" s="4" t="s">
        <v>147</v>
      </c>
      <c r="AK111" s="4" t="s">
        <v>89</v>
      </c>
    </row>
    <row r="112" spans="1:37">
      <c r="A112" s="86"/>
      <c r="B112" s="87"/>
      <c r="C112" s="88"/>
      <c r="D112" s="91" t="s">
        <v>278</v>
      </c>
      <c r="E112" s="83"/>
      <c r="F112" s="76"/>
      <c r="G112" s="77"/>
      <c r="H112" s="77"/>
      <c r="I112" s="77"/>
      <c r="J112" s="77"/>
      <c r="K112" s="78"/>
      <c r="L112" s="78"/>
      <c r="M112" s="75"/>
      <c r="N112" s="75"/>
      <c r="O112" s="66"/>
      <c r="P112" s="66"/>
      <c r="Q112" s="65"/>
      <c r="R112" s="65"/>
      <c r="S112" s="65"/>
      <c r="T112" s="67"/>
      <c r="U112" s="67"/>
      <c r="V112" s="67" t="s">
        <v>0</v>
      </c>
      <c r="W112" s="65"/>
      <c r="X112" s="68"/>
    </row>
    <row r="113" spans="1:37" ht="25.5">
      <c r="A113" s="86">
        <v>40</v>
      </c>
      <c r="B113" s="87" t="s">
        <v>269</v>
      </c>
      <c r="C113" s="88" t="s">
        <v>279</v>
      </c>
      <c r="D113" s="89" t="s">
        <v>280</v>
      </c>
      <c r="E113" s="82"/>
      <c r="F113" s="72" t="s">
        <v>51</v>
      </c>
      <c r="G113" s="73"/>
      <c r="H113" s="73">
        <f>ROUND(E113*G113,2)</f>
        <v>0</v>
      </c>
      <c r="I113" s="73"/>
      <c r="J113" s="73">
        <f>ROUND(E113*G113,2)</f>
        <v>0</v>
      </c>
      <c r="K113" s="74"/>
      <c r="L113" s="74">
        <f>E113*K113</f>
        <v>0</v>
      </c>
      <c r="M113" s="71"/>
      <c r="N113" s="71">
        <f>E113*M113</f>
        <v>0</v>
      </c>
      <c r="O113" s="30">
        <v>0</v>
      </c>
      <c r="P113" s="30" t="s">
        <v>85</v>
      </c>
      <c r="V113" s="33" t="s">
        <v>138</v>
      </c>
      <c r="X113" s="64" t="s">
        <v>281</v>
      </c>
      <c r="Y113" s="64" t="s">
        <v>279</v>
      </c>
      <c r="Z113" s="27" t="s">
        <v>273</v>
      </c>
      <c r="AJ113" s="4" t="s">
        <v>141</v>
      </c>
      <c r="AK113" s="4" t="s">
        <v>89</v>
      </c>
    </row>
    <row r="114" spans="1:37">
      <c r="A114" s="86"/>
      <c r="B114" s="87"/>
      <c r="C114" s="88"/>
      <c r="D114" s="92" t="s">
        <v>282</v>
      </c>
      <c r="E114" s="84">
        <f>J114</f>
        <v>0</v>
      </c>
      <c r="F114" s="72"/>
      <c r="G114" s="73"/>
      <c r="H114" s="79">
        <f>SUM(H108:H113)</f>
        <v>0</v>
      </c>
      <c r="I114" s="79">
        <f>SUM(I108:I113)</f>
        <v>0</v>
      </c>
      <c r="J114" s="79">
        <f>SUM(J108:J113)</f>
        <v>0</v>
      </c>
      <c r="K114" s="74"/>
      <c r="L114" s="80">
        <f>SUM(L108:L113)</f>
        <v>1.95553</v>
      </c>
      <c r="M114" s="71"/>
      <c r="N114" s="81">
        <f>SUM(N108:N113)</f>
        <v>0</v>
      </c>
      <c r="W114" s="29">
        <f>SUM(W108:W113)</f>
        <v>0</v>
      </c>
    </row>
    <row r="115" spans="1:37">
      <c r="A115" s="86"/>
      <c r="B115" s="87"/>
      <c r="C115" s="88"/>
      <c r="D115" s="89"/>
      <c r="E115" s="82"/>
      <c r="F115" s="72"/>
      <c r="G115" s="73"/>
      <c r="H115" s="73"/>
      <c r="I115" s="73"/>
      <c r="J115" s="73"/>
      <c r="K115" s="74"/>
      <c r="L115" s="74"/>
      <c r="M115" s="71"/>
      <c r="N115" s="71"/>
    </row>
    <row r="116" spans="1:37">
      <c r="A116" s="86"/>
      <c r="B116" s="88" t="s">
        <v>283</v>
      </c>
      <c r="C116" s="88"/>
      <c r="D116" s="89"/>
      <c r="E116" s="82"/>
      <c r="F116" s="72"/>
      <c r="G116" s="73"/>
      <c r="H116" s="73"/>
      <c r="I116" s="73"/>
      <c r="J116" s="73"/>
      <c r="K116" s="74"/>
      <c r="L116" s="74"/>
      <c r="M116" s="71"/>
      <c r="N116" s="71"/>
    </row>
    <row r="117" spans="1:37" ht="25.5">
      <c r="A117" s="86">
        <v>41</v>
      </c>
      <c r="B117" s="87" t="s">
        <v>284</v>
      </c>
      <c r="C117" s="88" t="s">
        <v>285</v>
      </c>
      <c r="D117" s="89" t="s">
        <v>286</v>
      </c>
      <c r="E117" s="82">
        <v>621.60199999999998</v>
      </c>
      <c r="F117" s="72" t="s">
        <v>93</v>
      </c>
      <c r="G117" s="73"/>
      <c r="H117" s="73">
        <f>ROUND(E117*G117,2)</f>
        <v>0</v>
      </c>
      <c r="I117" s="73"/>
      <c r="J117" s="73">
        <f>ROUND(E117*G117,2)</f>
        <v>0</v>
      </c>
      <c r="K117" s="74">
        <v>3.4000000000000002E-4</v>
      </c>
      <c r="L117" s="74">
        <f>E117*K117</f>
        <v>0.21134468000000001</v>
      </c>
      <c r="M117" s="71"/>
      <c r="N117" s="71">
        <f>E117*M117</f>
        <v>0</v>
      </c>
      <c r="O117" s="30">
        <v>0</v>
      </c>
      <c r="P117" s="30" t="s">
        <v>85</v>
      </c>
      <c r="V117" s="33" t="s">
        <v>138</v>
      </c>
      <c r="X117" s="64" t="s">
        <v>287</v>
      </c>
      <c r="Y117" s="64" t="s">
        <v>285</v>
      </c>
      <c r="Z117" s="27" t="s">
        <v>288</v>
      </c>
      <c r="AJ117" s="4" t="s">
        <v>141</v>
      </c>
      <c r="AK117" s="4" t="s">
        <v>89</v>
      </c>
    </row>
    <row r="118" spans="1:37">
      <c r="A118" s="86"/>
      <c r="B118" s="87"/>
      <c r="C118" s="88"/>
      <c r="D118" s="91" t="s">
        <v>289</v>
      </c>
      <c r="E118" s="83"/>
      <c r="F118" s="76"/>
      <c r="G118" s="77"/>
      <c r="H118" s="77"/>
      <c r="I118" s="77"/>
      <c r="J118" s="77"/>
      <c r="K118" s="78"/>
      <c r="L118" s="78"/>
      <c r="M118" s="75"/>
      <c r="N118" s="75"/>
      <c r="O118" s="66"/>
      <c r="P118" s="66"/>
      <c r="Q118" s="65"/>
      <c r="R118" s="65"/>
      <c r="S118" s="65"/>
      <c r="T118" s="67"/>
      <c r="U118" s="67"/>
      <c r="V118" s="67" t="s">
        <v>0</v>
      </c>
      <c r="W118" s="65"/>
      <c r="X118" s="68"/>
    </row>
    <row r="119" spans="1:37">
      <c r="A119" s="86"/>
      <c r="B119" s="87"/>
      <c r="C119" s="88"/>
      <c r="D119" s="91" t="s">
        <v>290</v>
      </c>
      <c r="E119" s="83"/>
      <c r="F119" s="76"/>
      <c r="G119" s="77"/>
      <c r="H119" s="77"/>
      <c r="I119" s="77"/>
      <c r="J119" s="77"/>
      <c r="K119" s="78"/>
      <c r="L119" s="78"/>
      <c r="M119" s="75"/>
      <c r="N119" s="75"/>
      <c r="O119" s="66"/>
      <c r="P119" s="66"/>
      <c r="Q119" s="65"/>
      <c r="R119" s="65"/>
      <c r="S119" s="65"/>
      <c r="T119" s="67"/>
      <c r="U119" s="67"/>
      <c r="V119" s="67" t="s">
        <v>0</v>
      </c>
      <c r="W119" s="65"/>
      <c r="X119" s="68"/>
    </row>
    <row r="120" spans="1:37">
      <c r="A120" s="86"/>
      <c r="B120" s="87"/>
      <c r="C120" s="88"/>
      <c r="D120" s="91" t="s">
        <v>291</v>
      </c>
      <c r="E120" s="83"/>
      <c r="F120" s="76"/>
      <c r="G120" s="77"/>
      <c r="H120" s="77"/>
      <c r="I120" s="77"/>
      <c r="J120" s="77"/>
      <c r="K120" s="78"/>
      <c r="L120" s="78"/>
      <c r="M120" s="75"/>
      <c r="N120" s="75"/>
      <c r="O120" s="66"/>
      <c r="P120" s="66"/>
      <c r="Q120" s="65"/>
      <c r="R120" s="65"/>
      <c r="S120" s="65"/>
      <c r="T120" s="67"/>
      <c r="U120" s="67"/>
      <c r="V120" s="67" t="s">
        <v>0</v>
      </c>
      <c r="W120" s="65"/>
      <c r="X120" s="68"/>
    </row>
    <row r="121" spans="1:37">
      <c r="A121" s="86"/>
      <c r="B121" s="87"/>
      <c r="C121" s="88"/>
      <c r="D121" s="92" t="s">
        <v>292</v>
      </c>
      <c r="E121" s="84">
        <f>J121</f>
        <v>0</v>
      </c>
      <c r="F121" s="72"/>
      <c r="G121" s="73"/>
      <c r="H121" s="79">
        <f>SUM(H116:H120)</f>
        <v>0</v>
      </c>
      <c r="I121" s="79">
        <f>SUM(I116:I120)</f>
        <v>0</v>
      </c>
      <c r="J121" s="79">
        <f>SUM(J116:J120)</f>
        <v>0</v>
      </c>
      <c r="K121" s="74"/>
      <c r="L121" s="80">
        <f>SUM(L116:L120)</f>
        <v>0.21134468000000001</v>
      </c>
      <c r="M121" s="71"/>
      <c r="N121" s="81">
        <f>SUM(N116:N120)</f>
        <v>0</v>
      </c>
      <c r="W121" s="29">
        <f>SUM(W116:W120)</f>
        <v>0</v>
      </c>
    </row>
    <row r="122" spans="1:37">
      <c r="A122" s="86"/>
      <c r="B122" s="87"/>
      <c r="C122" s="88"/>
      <c r="D122" s="89"/>
      <c r="E122" s="82"/>
      <c r="F122" s="72"/>
      <c r="G122" s="73"/>
      <c r="H122" s="73"/>
      <c r="I122" s="73"/>
      <c r="J122" s="73"/>
      <c r="K122" s="74"/>
      <c r="L122" s="74"/>
      <c r="M122" s="71"/>
      <c r="N122" s="71"/>
    </row>
    <row r="123" spans="1:37">
      <c r="A123" s="86"/>
      <c r="B123" s="87"/>
      <c r="C123" s="88"/>
      <c r="D123" s="92" t="s">
        <v>293</v>
      </c>
      <c r="E123" s="84">
        <f>J123</f>
        <v>0</v>
      </c>
      <c r="F123" s="72"/>
      <c r="G123" s="73"/>
      <c r="H123" s="79">
        <f>+H44+H91+H99+H106+H114+H121</f>
        <v>0</v>
      </c>
      <c r="I123" s="79">
        <f>+I44+I91+I99+I106+I114+I121</f>
        <v>0</v>
      </c>
      <c r="J123" s="79">
        <f>+J44+J91+J99+J106+J114+J121</f>
        <v>0</v>
      </c>
      <c r="K123" s="74"/>
      <c r="L123" s="80">
        <f>+L44+L91+L99+L106+L114+L121</f>
        <v>13.472636060000001</v>
      </c>
      <c r="M123" s="71"/>
      <c r="N123" s="81">
        <f>+N44+N91+N99+N106+N114+N121</f>
        <v>22.805</v>
      </c>
      <c r="W123" s="29">
        <f>+W44+W91+W99+W106+W114+W121</f>
        <v>0</v>
      </c>
    </row>
    <row r="124" spans="1:37">
      <c r="A124" s="86"/>
      <c r="B124" s="87"/>
      <c r="C124" s="88"/>
      <c r="D124" s="89"/>
      <c r="E124" s="82"/>
      <c r="F124" s="72"/>
      <c r="G124" s="73"/>
      <c r="H124" s="73"/>
      <c r="I124" s="73"/>
      <c r="J124" s="73"/>
      <c r="K124" s="74"/>
      <c r="L124" s="74"/>
      <c r="M124" s="71"/>
      <c r="N124" s="71"/>
    </row>
    <row r="125" spans="1:37">
      <c r="A125" s="86"/>
      <c r="B125" s="87"/>
      <c r="C125" s="88"/>
      <c r="D125" s="93" t="s">
        <v>294</v>
      </c>
      <c r="E125" s="84">
        <f>J125</f>
        <v>0</v>
      </c>
      <c r="F125" s="72"/>
      <c r="G125" s="73"/>
      <c r="H125" s="79">
        <f>+H35+H123</f>
        <v>0</v>
      </c>
      <c r="I125" s="79">
        <f>+I35+I123</f>
        <v>0</v>
      </c>
      <c r="J125" s="79">
        <f>+J35+J123</f>
        <v>0</v>
      </c>
      <c r="K125" s="74"/>
      <c r="L125" s="80">
        <f>+L35+L123</f>
        <v>21.250439130000004</v>
      </c>
      <c r="M125" s="71"/>
      <c r="N125" s="81">
        <f>+N35+N123</f>
        <v>22.805</v>
      </c>
      <c r="W125" s="29">
        <f>+W35+W123</f>
        <v>0</v>
      </c>
    </row>
    <row r="126" spans="1:37">
      <c r="A126" s="86"/>
      <c r="B126" s="87"/>
      <c r="C126" s="88"/>
      <c r="D126" s="89"/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 r:id="rId1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showGridLines="0" workbookViewId="0">
      <pane ySplit="10" topLeftCell="A11" activePane="bottomLeft" state="frozen"/>
      <selection pane="bottomLeft"/>
    </sheetView>
  </sheetViews>
  <sheetFormatPr defaultColWidth="9.140625" defaultRowHeight="13.5"/>
  <cols>
    <col min="1" max="1" width="15.7109375" style="12" customWidth="1"/>
    <col min="2" max="3" width="45.7109375" style="12" customWidth="1"/>
    <col min="4" max="4" width="11.28515625" style="13" customWidth="1"/>
    <col min="5" max="1024" width="9.140625" style="4"/>
  </cols>
  <sheetData>
    <row r="1" spans="1:6">
      <c r="A1" s="14" t="s">
        <v>67</v>
      </c>
      <c r="B1" s="15"/>
      <c r="C1" s="15"/>
      <c r="D1" s="16" t="s">
        <v>295</v>
      </c>
    </row>
    <row r="2" spans="1:6">
      <c r="A2" s="14" t="s">
        <v>69</v>
      </c>
      <c r="B2" s="15"/>
      <c r="C2" s="15"/>
      <c r="D2" s="16" t="s">
        <v>70</v>
      </c>
    </row>
    <row r="3" spans="1:6">
      <c r="A3" s="14" t="s">
        <v>12</v>
      </c>
      <c r="B3" s="15"/>
      <c r="C3" s="15"/>
      <c r="D3" s="16" t="s">
        <v>71</v>
      </c>
    </row>
    <row r="4" spans="1:6">
      <c r="A4" s="15"/>
      <c r="B4" s="15"/>
      <c r="C4" s="15"/>
      <c r="D4" s="15"/>
    </row>
    <row r="5" spans="1:6">
      <c r="A5" s="14" t="s">
        <v>72</v>
      </c>
      <c r="B5" s="15"/>
      <c r="C5" s="15"/>
      <c r="D5" s="15"/>
    </row>
    <row r="6" spans="1:6">
      <c r="A6" s="14" t="s">
        <v>73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74</v>
      </c>
      <c r="B8" s="17"/>
      <c r="C8" s="18"/>
      <c r="D8" s="19"/>
    </row>
    <row r="9" spans="1:6">
      <c r="A9" s="20" t="s">
        <v>61</v>
      </c>
      <c r="B9" s="20" t="s">
        <v>62</v>
      </c>
      <c r="C9" s="20" t="s">
        <v>63</v>
      </c>
      <c r="D9" s="21" t="s">
        <v>64</v>
      </c>
      <c r="F9" s="4" t="s">
        <v>296</v>
      </c>
    </row>
    <row r="10" spans="1:6">
      <c r="A10" s="22"/>
      <c r="B10" s="22"/>
      <c r="C10" s="23"/>
      <c r="D10" s="24"/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Filip.Danko</cp:lastModifiedBy>
  <cp:revision>2</cp:revision>
  <cp:lastPrinted>2019-05-20T14:23:00Z</cp:lastPrinted>
  <dcterms:created xsi:type="dcterms:W3CDTF">1999-04-06T07:39:00Z</dcterms:created>
  <dcterms:modified xsi:type="dcterms:W3CDTF">2022-09-23T04:49:45Z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