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C:\Users\Pavol\Documents\2022 VEREJNÉ OBSTARÁVANIE\OZ SEVER\DNS ťažba SEVER\Čiastkové zákazky DNS SEVER 2022\17 - Turčianské Teplice\"/>
    </mc:Choice>
  </mc:AlternateContent>
  <xr:revisionPtr revIDLastSave="0" documentId="13_ncr:1_{0D4296DE-8AAE-46F5-8AD4-A26677EE17E9}" xr6:coauthVersionLast="47" xr6:coauthVersionMax="47" xr10:uidLastSave="{00000000-0000-0000-0000-000000000000}"/>
  <bookViews>
    <workbookView xWindow="1830" yWindow="3510" windowWidth="27225" windowHeight="9810" xr2:uid="{00000000-000D-0000-FFFF-FFFF00000000}"/>
  </bookViews>
  <sheets>
    <sheet name="rozsah zákazky a cenová ponuka" sheetId="1" r:id="rId1"/>
    <sheet name="Vysvetlívky" sheetId="2" r:id="rId2"/>
  </sheets>
  <definedNames>
    <definedName name="Balicek">'rozsah zákazky a cenová ponuka'!$C$8:$C$8</definedName>
    <definedName name="CenaCelkom">'rozsah zákazky a cenová ponuka'!$P$9:$P$9</definedName>
    <definedName name="CenaZaJPRL">'rozsah zákazky a cenová ponuka'!$M$9:$M$9</definedName>
    <definedName name="CenaZaM3">'rozsah zákazky a cenová ponuka'!$O$9:$O$9</definedName>
    <definedName name="CisloVC">'rozsah zákazky a cenová ponuka'!$B$8:$B$8</definedName>
    <definedName name="DodavatelDIC">'rozsah zákazky a cenová ponuka'!$H$29:$H$29</definedName>
    <definedName name="DodavatelICO">'rozsah zákazky a cenová ponuka'!$H$28:$H$28</definedName>
    <definedName name="DodavatelICpreDPH">'rozsah zákazky a cenová ponuka'!$I$30:$I$30</definedName>
    <definedName name="DodavatelNazov">'rozsah zákazky a cenová ponuka'!$H$26:$H$26</definedName>
    <definedName name="DodavatelSidlo">'rozsah zákazky a cenová ponuka'!$H$27:$H$27</definedName>
    <definedName name="DPH">'rozsah zákazky a cenová ponuka'!$P$21:$P$21</definedName>
    <definedName name="DruhTazby">'rozsah zákazky a cenová ponuka'!$H$9:$H$9</definedName>
    <definedName name="HmotnatostIhlicnate">'rozsah zákazky a cenová ponuka'!$J$10:$J$10</definedName>
    <definedName name="HmotnatostListnate">'rozsah zákazky a cenová ponuka'!$K$10:$K$10</definedName>
    <definedName name="JPRL">'rozsah zákazky a cenová ponuka'!$B$9:$B$9</definedName>
    <definedName name="LO">'rozsah zákazky a cenová ponuka'!$A$9:$A$9</definedName>
    <definedName name="Objednavatel">'rozsah zákazky a cenová ponuka'!$B$6:$B$6</definedName>
    <definedName name="ObjemIhlicnate">'rozsah zákazky a cenová ponuka'!$E$10:$E$10</definedName>
    <definedName name="ObjemListnate">'rozsah zákazky a cenová ponuka'!$F$10:$F$10</definedName>
    <definedName name="ObjemSpolu">'rozsah zákazky a cenová ponuka'!$G$10:$G$10</definedName>
    <definedName name="Opis">'rozsah zákazky a cenová ponuka'!$C$10:$C$10</definedName>
    <definedName name="PlatcaDPH">'rozsah zákazky a cenová ponuka'!$C$25:$C$25</definedName>
    <definedName name="PredmetZakazky">'rozsah zákazky a cenová ponuka'!$C$3:$C$3</definedName>
    <definedName name="PriblizovaciaVzdalenost">'rozsah zákazky a cenová ponuka'!$L$9:$L$9</definedName>
    <definedName name="Sklon">'rozsah zákazky a cenová ponuka'!$I$9:$I$9</definedName>
    <definedName name="SumCenaCelkom">'rozsah zákazky a cenová ponuka'!$P$20:$P$20</definedName>
    <definedName name="SumCenaSDPH">'rozsah zákazky a cenová ponuka'!$P$22:$P$22</definedName>
    <definedName name="SumCenaZaJPRL">'rozsah zákazky a cenová ponuka'!$M$20:$M$20</definedName>
    <definedName name="TJ">'rozsah zákazky a cenová ponuka'!$N$9:$N$9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P20" i="1" l="1"/>
  <c r="P19" i="1"/>
  <c r="P13" i="1"/>
  <c r="P12" i="1"/>
  <c r="G19" i="1"/>
  <c r="G18" i="1"/>
  <c r="P18" i="1" s="1"/>
  <c r="G17" i="1"/>
  <c r="P17" i="1" s="1"/>
  <c r="G16" i="1"/>
  <c r="P16" i="1" s="1"/>
  <c r="G15" i="1"/>
  <c r="P15" i="1" s="1"/>
  <c r="G14" i="1"/>
  <c r="P14" i="1" s="1"/>
  <c r="G13" i="1"/>
  <c r="G12" i="1"/>
  <c r="M20" i="1" l="1"/>
  <c r="P22" i="1" l="1"/>
  <c r="P21" i="1" s="1"/>
</calcChain>
</file>

<file path=xl/sharedStrings.xml><?xml version="1.0" encoding="utf-8"?>
<sst xmlns="http://schemas.openxmlformats.org/spreadsheetml/2006/main" count="123" uniqueCount="89">
  <si>
    <t>Opis- rozsah čiastkovej zákazky a cenová ponuka dodávateľa</t>
  </si>
  <si>
    <t>príloha č.3.1</t>
  </si>
  <si>
    <t>Názov predmetu zákazky</t>
  </si>
  <si>
    <t>Objednávateľ</t>
  </si>
  <si>
    <t>LESY Slovenskej republiky, štátny podnik Organizačná zložka OZ Sever</t>
  </si>
  <si>
    <t>VC č.</t>
  </si>
  <si>
    <t>LO</t>
  </si>
  <si>
    <t>KPL-JPRL</t>
  </si>
  <si>
    <t>Požadované kombinácie technologií</t>
  </si>
  <si>
    <t>Predpokladaný objem ťažby</t>
  </si>
  <si>
    <t>Druh ťažby</t>
  </si>
  <si>
    <t>Sklon v %</t>
  </si>
  <si>
    <t>hmotnatosť v m3</t>
  </si>
  <si>
    <t>Približovacia vzdialenosť P-VM | VM-OM | P-OM (m)</t>
  </si>
  <si>
    <t>Cena stanovená objednávateľom  bez DPH v € za JPRL</t>
  </si>
  <si>
    <t>tj.</t>
  </si>
  <si>
    <t>Cena bez DPH (ponuka dodávateľa) v €/m3 na dve desatinné miesta</t>
  </si>
  <si>
    <t>Celkom cena bez DPH (ponuka dodávateľa)
v €</t>
  </si>
  <si>
    <t>Číslo položky podľa časti "B - Opis predmetu zákazky" súťažných podkladov (pracovné činnosti sa vykonajú v poradí, v akom sú uvedené čísla položiek).</t>
  </si>
  <si>
    <t>ihličnaté (m3)</t>
  </si>
  <si>
    <t>listnaté (m3)</t>
  </si>
  <si>
    <t>spolu (m3)</t>
  </si>
  <si>
    <t xml:space="preserve">Spolu bez DPH   </t>
  </si>
  <si>
    <t>DPH 20%</t>
  </si>
  <si>
    <t>Spolu s  DPH</t>
  </si>
  <si>
    <t>Záväzný termín vykonania:</t>
  </si>
  <si>
    <t xml:space="preserve"> Určenie začiatku a ukončenia prác bude určené v Objednávke a Zákazkovom liste.</t>
  </si>
  <si>
    <t>Som plátcom DPH (A/N):</t>
  </si>
  <si>
    <t>* Požiadavky</t>
  </si>
  <si>
    <t>Dodávateľ:</t>
  </si>
  <si>
    <t>Názov:</t>
  </si>
  <si>
    <t>Sídlo:</t>
  </si>
  <si>
    <t>IČO:</t>
  </si>
  <si>
    <t>DIČ:</t>
  </si>
  <si>
    <t>IČ pre DPH:</t>
  </si>
  <si>
    <t>Podpis  dodávateľa</t>
  </si>
  <si>
    <t>1,2,4a,4d,6,7</t>
  </si>
  <si>
    <t>m3</t>
  </si>
  <si>
    <t>NV</t>
  </si>
  <si>
    <t>Vysvetlivky:</t>
  </si>
  <si>
    <t>príloha č.2</t>
  </si>
  <si>
    <t>ŤP</t>
  </si>
  <si>
    <t>ťažbový proces</t>
  </si>
  <si>
    <t>VC</t>
  </si>
  <si>
    <t>výrobný celok, na ktorý je vyhlásená verejná súťaž</t>
  </si>
  <si>
    <t>Lesnícky obvod , na území ktorého sa ťažba bude realizovať</t>
  </si>
  <si>
    <t>JPRL</t>
  </si>
  <si>
    <t>alfanumerické označenie porastu, v ktorom sa bude ťažba realizovať</t>
  </si>
  <si>
    <t>Druh ťažby:</t>
  </si>
  <si>
    <t>OÚ</t>
  </si>
  <si>
    <t>obnovná úmyselná ťažba - ťažba v rubných porastoch s cieľom obnovy materského porastu</t>
  </si>
  <si>
    <t>VÚ-50</t>
  </si>
  <si>
    <t>výchovná úmyselná ťažba - ťažba v predrubných porastoch do 50 rokov</t>
  </si>
  <si>
    <t>VÚ+50</t>
  </si>
  <si>
    <t>výchovná úmyselná ťažba - ťažba v predrubných porastoch nad 50 rokov</t>
  </si>
  <si>
    <t>NV</t>
  </si>
  <si>
    <t xml:space="preserve"> náhodná ťažba vykonaná - ťažba  vynútená náhodnými vplyvmi - kalamita</t>
  </si>
  <si>
    <t>NP</t>
  </si>
  <si>
    <t xml:space="preserve"> náhodná ťažba ponechaná - ťažba  vynútená náhodnými vplyvmi čiastočne spracovaná - kalamita</t>
  </si>
  <si>
    <t>MŤ</t>
  </si>
  <si>
    <t>mimoriadna ťažba - ťažba v rubných alebo predrubných porastoch realizovaná na základe iných nevyhnutných okolností (napr. rozhodnutie orgánu štátnej správy)</t>
  </si>
  <si>
    <t xml:space="preserve">priemerný sklon svahu v %, na ktorom sa bude ťažbový proces realizovať </t>
  </si>
  <si>
    <t>Hmotnatosť</t>
  </si>
  <si>
    <t>priemerný objem ťaženého kmeňa v m³</t>
  </si>
  <si>
    <t>Približovacia vzdialenosť                       VM/OM (m)</t>
  </si>
  <si>
    <t>vzdialenosť v metroch, na ktorú sa približuje drevná hmota</t>
  </si>
  <si>
    <t>VM</t>
  </si>
  <si>
    <t>vývozné miesto - miesto, kde sa sústreďuje drevná hmota priblížená od pňa (miesta stínky), keď ju nie je možné priblížiť na OM jednou pracovnou operáciou alebo technológiou</t>
  </si>
  <si>
    <t>OM</t>
  </si>
  <si>
    <t>odvozné miesto - miesto, na ktoré sa sústreďuje drevná hmota z VM alebo priamo od pňa za účelom jeho ďalšieho spracovania</t>
  </si>
  <si>
    <t>termín dokončenia do</t>
  </si>
  <si>
    <t>Celková cena za realizáciu predmetu zákazky v EUR bez DPH</t>
  </si>
  <si>
    <t>DNS/17/22/09/04</t>
  </si>
  <si>
    <t>Lesnícke služby v ťažbovom procese na OZ Sever, LS Turčianske Teplice - výzva č. 17/2022</t>
  </si>
  <si>
    <t>Sokol</t>
  </si>
  <si>
    <t>SL297-1362C0</t>
  </si>
  <si>
    <t>1,2,4a,6,7</t>
  </si>
  <si>
    <t>- | - | 800</t>
  </si>
  <si>
    <t>SL302-...5A0</t>
  </si>
  <si>
    <t>SL302-..24B1</t>
  </si>
  <si>
    <t>- | - | 300</t>
  </si>
  <si>
    <t>SL302-.123.1</t>
  </si>
  <si>
    <t>SL302-.277D0</t>
  </si>
  <si>
    <t>SL302-.300B1</t>
  </si>
  <si>
    <t>150 | 600 | -</t>
  </si>
  <si>
    <t>SL302-.300D1</t>
  </si>
  <si>
    <t>150 | 800 | -</t>
  </si>
  <si>
    <t>SL302-.301B1</t>
  </si>
  <si>
    <t>- | - | 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</si>
</sst>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indexed="8"/>
      <name val="Calibri"/>
      <charset val="1"/>
    </font>
    <font>
      <b/>
      <sz val="10"/>
      <color indexed="8"/>
      <name val="Arial"/>
      <charset val="1"/>
    </font>
    <font>
      <sz val="10"/>
      <color indexed="10"/>
      <name val="Arial"/>
      <charset val="1"/>
    </font>
    <font>
      <b/>
      <sz val="14"/>
      <color indexed="8"/>
      <name val="Arial"/>
      <charset val="1"/>
    </font>
    <font>
      <sz val="8"/>
      <color indexed="8"/>
      <name val="Arial"/>
      <charset val="1"/>
    </font>
    <font>
      <sz val="10"/>
      <color indexed="8"/>
      <name val="Arial"/>
      <charset val="1"/>
    </font>
    <font>
      <sz val="12"/>
      <color indexed="8"/>
      <name val="Calibri"/>
      <charset val="1"/>
    </font>
    <font>
      <b/>
      <sz val="10"/>
      <color indexed="8"/>
      <name val="Arial"/>
      <charset val="1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sz val="9"/>
      <color indexed="8"/>
      <name val="Arial"/>
      <charset val="1"/>
    </font>
    <font>
      <b/>
      <sz val="12"/>
      <color indexed="64"/>
      <name val="Calibri"/>
      <charset val="1"/>
    </font>
    <font>
      <b/>
      <sz val="9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indexed="8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9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31"/>
      </patternFill>
    </fill>
    <fill>
      <patternFill patternType="solid">
        <fgColor theme="5" tint="0.79998168889431442"/>
        <bgColor indexed="34"/>
      </patternFill>
    </fill>
  </fills>
  <borders count="2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/>
      <diagonal/>
    </border>
  </borders>
  <cellStyleXfs count="1">
    <xf numFmtId="0" fontId="0" fillId="0" borderId="0" applyNumberFormat="0"/>
  </cellStyleXfs>
  <cellXfs count="80">
    <xf numFmtId="0" fontId="0" fillId="0" borderId="0" xfId="0" applyNumberFormat="1"/>
    <xf numFmtId="0" fontId="3" fillId="0" borderId="0" xfId="0" applyNumberFormat="1" applyFont="1" applyAlignment="1">
      <alignment horizontal="center"/>
    </xf>
    <xf numFmtId="0" fontId="3" fillId="0" borderId="0" xfId="0" applyNumberFormat="1" applyFont="1"/>
    <xf numFmtId="0" fontId="4" fillId="0" borderId="0" xfId="0" applyNumberFormat="1" applyFont="1" applyAlignment="1">
      <alignment horizontal="right"/>
    </xf>
    <xf numFmtId="0" fontId="5" fillId="0" borderId="0" xfId="0" applyNumberFormat="1" applyFont="1"/>
    <xf numFmtId="0" fontId="0" fillId="0" borderId="0" xfId="0" applyNumberFormat="1" applyAlignment="1">
      <alignment horizontal="left"/>
    </xf>
    <xf numFmtId="0" fontId="4" fillId="0" borderId="0" xfId="0" applyNumberFormat="1" applyFont="1" applyAlignment="1">
      <alignment vertical="center"/>
    </xf>
    <xf numFmtId="0" fontId="8" fillId="0" borderId="2" xfId="0" applyNumberFormat="1" applyFont="1" applyBorder="1" applyAlignment="1">
      <alignment horizontal="center" vertical="center"/>
    </xf>
    <xf numFmtId="0" fontId="10" fillId="0" borderId="3" xfId="0" applyNumberFormat="1" applyFont="1" applyBorder="1" applyAlignment="1">
      <alignment horizontal="center" vertical="center"/>
    </xf>
    <xf numFmtId="0" fontId="10" fillId="0" borderId="4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/>
    </xf>
    <xf numFmtId="2" fontId="10" fillId="0" borderId="4" xfId="0" applyNumberFormat="1" applyFont="1" applyBorder="1" applyAlignment="1">
      <alignment horizontal="right" vertical="center"/>
    </xf>
    <xf numFmtId="0" fontId="10" fillId="0" borderId="4" xfId="0" applyNumberFormat="1" applyFont="1" applyBorder="1" applyAlignment="1">
      <alignment horizontal="center" vertical="center"/>
    </xf>
    <xf numFmtId="0" fontId="10" fillId="0" borderId="4" xfId="0" applyNumberFormat="1" applyFont="1" applyBorder="1" applyAlignment="1">
      <alignment horizontal="right" vertical="center" wrapText="1"/>
    </xf>
    <xf numFmtId="2" fontId="10" fillId="0" borderId="4" xfId="0" applyNumberFormat="1" applyFont="1" applyBorder="1" applyAlignment="1">
      <alignment horizontal="right" vertical="center" wrapText="1"/>
    </xf>
    <xf numFmtId="0" fontId="4" fillId="0" borderId="5" xfId="0" applyNumberFormat="1" applyFont="1" applyBorder="1" applyAlignment="1">
      <alignment horizontal="center" vertical="center"/>
    </xf>
    <xf numFmtId="4" fontId="8" fillId="0" borderId="6" xfId="0" applyNumberFormat="1" applyFont="1" applyBorder="1" applyAlignment="1">
      <alignment horizontal="right" vertical="center" indent="1"/>
    </xf>
    <xf numFmtId="4" fontId="10" fillId="0" borderId="6" xfId="0" applyNumberFormat="1" applyFont="1" applyBorder="1" applyAlignment="1">
      <alignment horizontal="center" vertical="center"/>
    </xf>
    <xf numFmtId="0" fontId="0" fillId="0" borderId="8" xfId="0" applyNumberFormat="1" applyBorder="1"/>
    <xf numFmtId="0" fontId="8" fillId="0" borderId="9" xfId="0" applyNumberFormat="1" applyFont="1" applyBorder="1" applyAlignment="1">
      <alignment vertical="center"/>
    </xf>
    <xf numFmtId="4" fontId="8" fillId="0" borderId="10" xfId="0" applyNumberFormat="1" applyFont="1" applyBorder="1" applyAlignment="1">
      <alignment horizontal="right" vertical="center" indent="1"/>
    </xf>
    <xf numFmtId="4" fontId="10" fillId="0" borderId="10" xfId="0" applyNumberFormat="1" applyFont="1" applyBorder="1" applyAlignment="1">
      <alignment horizontal="center" vertical="center"/>
    </xf>
    <xf numFmtId="0" fontId="7" fillId="0" borderId="0" xfId="0" applyNumberFormat="1" applyFont="1" applyAlignment="1">
      <alignment horizontal="left" vertical="center"/>
    </xf>
    <xf numFmtId="0" fontId="5" fillId="0" borderId="0" xfId="0" applyNumberFormat="1" applyFont="1" applyAlignment="1">
      <alignment vertical="center"/>
    </xf>
    <xf numFmtId="0" fontId="5" fillId="0" borderId="0" xfId="0" applyNumberFormat="1" applyFont="1" applyAlignment="1">
      <alignment horizontal="left" vertical="center"/>
    </xf>
    <xf numFmtId="0" fontId="2" fillId="0" borderId="0" xfId="0" applyNumberFormat="1" applyFont="1" applyAlignment="1">
      <alignment horizontal="left" vertical="center"/>
    </xf>
    <xf numFmtId="0" fontId="7" fillId="3" borderId="11" xfId="0" applyNumberFormat="1" applyFont="1" applyFill="1" applyBorder="1"/>
    <xf numFmtId="0" fontId="7" fillId="0" borderId="0" xfId="0" applyNumberFormat="1" applyFont="1" applyAlignment="1">
      <alignment vertical="center"/>
    </xf>
    <xf numFmtId="0" fontId="0" fillId="0" borderId="0" xfId="0" applyNumberFormat="1" applyAlignment="1">
      <alignment vertical="center"/>
    </xf>
    <xf numFmtId="0" fontId="5" fillId="0" borderId="11" xfId="0" applyNumberFormat="1" applyFont="1" applyBorder="1" applyAlignment="1">
      <alignment vertical="center"/>
    </xf>
    <xf numFmtId="0" fontId="5" fillId="0" borderId="11" xfId="0" applyNumberFormat="1" applyFont="1" applyBorder="1" applyAlignment="1">
      <alignment horizontal="left" vertical="center" wrapText="1"/>
    </xf>
    <xf numFmtId="0" fontId="5" fillId="0" borderId="12" xfId="0" applyNumberFormat="1" applyFont="1" applyBorder="1" applyAlignment="1">
      <alignment vertical="center"/>
    </xf>
    <xf numFmtId="0" fontId="5" fillId="0" borderId="11" xfId="0" applyNumberFormat="1" applyFont="1" applyBorder="1" applyAlignment="1">
      <alignment horizontal="left" vertical="center"/>
    </xf>
    <xf numFmtId="0" fontId="5" fillId="0" borderId="13" xfId="0" applyNumberFormat="1" applyFont="1" applyBorder="1" applyAlignment="1">
      <alignment vertical="center"/>
    </xf>
    <xf numFmtId="0" fontId="7" fillId="2" borderId="0" xfId="0" applyNumberFormat="1" applyFont="1" applyFill="1" applyAlignment="1" applyProtection="1">
      <alignment horizontal="center" vertical="center"/>
      <protection locked="0"/>
    </xf>
    <xf numFmtId="14" fontId="5" fillId="0" borderId="5" xfId="0" applyNumberFormat="1" applyFont="1" applyBorder="1" applyAlignment="1">
      <alignment horizontal="center" vertical="center"/>
    </xf>
    <xf numFmtId="2" fontId="8" fillId="0" borderId="9" xfId="0" applyNumberFormat="1" applyFont="1" applyBorder="1" applyAlignment="1">
      <alignment vertical="center"/>
    </xf>
    <xf numFmtId="0" fontId="7" fillId="6" borderId="11" xfId="0" applyNumberFormat="1" applyFont="1" applyFill="1" applyBorder="1" applyAlignment="1">
      <alignment horizontal="left"/>
    </xf>
    <xf numFmtId="0" fontId="7" fillId="6" borderId="1" xfId="0" applyNumberFormat="1" applyFont="1" applyFill="1" applyBorder="1" applyAlignment="1">
      <alignment horizontal="right" vertical="center"/>
    </xf>
    <xf numFmtId="0" fontId="1" fillId="6" borderId="1" xfId="0" applyNumberFormat="1" applyFont="1" applyFill="1" applyBorder="1" applyProtection="1">
      <protection locked="0"/>
    </xf>
    <xf numFmtId="0" fontId="6" fillId="6" borderId="22" xfId="0" applyNumberFormat="1" applyFont="1" applyFill="1" applyBorder="1" applyAlignment="1">
      <alignment horizontal="left"/>
    </xf>
    <xf numFmtId="0" fontId="3" fillId="6" borderId="23" xfId="0" applyNumberFormat="1" applyFont="1" applyFill="1" applyBorder="1" applyAlignment="1">
      <alignment horizontal="center"/>
    </xf>
    <xf numFmtId="0" fontId="12" fillId="7" borderId="25" xfId="0" applyFont="1" applyFill="1" applyBorder="1" applyAlignment="1">
      <alignment vertical="center" wrapText="1"/>
    </xf>
    <xf numFmtId="4" fontId="8" fillId="7" borderId="10" xfId="0" applyNumberFormat="1" applyFont="1" applyFill="1" applyBorder="1" applyAlignment="1">
      <alignment horizontal="right" vertical="center" indent="1"/>
    </xf>
    <xf numFmtId="4" fontId="8" fillId="8" borderId="7" xfId="0" applyNumberFormat="1" applyFont="1" applyFill="1" applyBorder="1" applyAlignment="1" applyProtection="1">
      <alignment horizontal="right" vertical="center" indent="1"/>
      <protection locked="0"/>
    </xf>
    <xf numFmtId="0" fontId="14" fillId="8" borderId="27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NumberFormat="1" applyFont="1" applyAlignment="1">
      <alignment horizontal="left" vertical="center"/>
    </xf>
    <xf numFmtId="0" fontId="13" fillId="0" borderId="26" xfId="0" applyNumberFormat="1" applyFont="1" applyBorder="1" applyAlignment="1">
      <alignment horizontal="center" vertical="center"/>
    </xf>
    <xf numFmtId="0" fontId="0" fillId="0" borderId="14" xfId="0" applyNumberFormat="1" applyBorder="1" applyAlignment="1">
      <alignment horizontal="center"/>
    </xf>
    <xf numFmtId="0" fontId="0" fillId="0" borderId="28" xfId="0" applyNumberFormat="1" applyBorder="1" applyAlignment="1">
      <alignment horizontal="center"/>
    </xf>
    <xf numFmtId="0" fontId="7" fillId="3" borderId="11" xfId="0" applyNumberFormat="1" applyFont="1" applyFill="1" applyBorder="1" applyAlignment="1">
      <alignment horizontal="center" vertical="center" textRotation="90"/>
    </xf>
    <xf numFmtId="0" fontId="7" fillId="8" borderId="11" xfId="0" applyNumberFormat="1" applyFont="1" applyFill="1" applyBorder="1" applyAlignment="1" applyProtection="1">
      <alignment horizontal="left"/>
      <protection locked="0"/>
    </xf>
    <xf numFmtId="0" fontId="0" fillId="0" borderId="15" xfId="0" applyNumberFormat="1" applyBorder="1" applyAlignment="1">
      <alignment horizontal="center"/>
    </xf>
    <xf numFmtId="0" fontId="7" fillId="3" borderId="12" xfId="0" applyNumberFormat="1" applyFont="1" applyFill="1" applyBorder="1"/>
    <xf numFmtId="49" fontId="1" fillId="8" borderId="11" xfId="0" applyNumberFormat="1" applyFont="1" applyFill="1" applyBorder="1" applyAlignment="1" applyProtection="1">
      <alignment horizontal="left"/>
      <protection locked="0"/>
    </xf>
    <xf numFmtId="0" fontId="0" fillId="4" borderId="10" xfId="0" applyNumberFormat="1" applyFill="1" applyBorder="1" applyAlignment="1">
      <alignment horizontal="center"/>
    </xf>
    <xf numFmtId="0" fontId="5" fillId="0" borderId="0" xfId="0" applyNumberFormat="1" applyFont="1" applyAlignment="1">
      <alignment horizontal="left" vertical="center"/>
    </xf>
    <xf numFmtId="0" fontId="12" fillId="5" borderId="16" xfId="0" applyFont="1" applyFill="1" applyBorder="1" applyAlignment="1">
      <alignment horizontal="center" vertical="center" wrapText="1"/>
    </xf>
    <xf numFmtId="0" fontId="12" fillId="5" borderId="17" xfId="0" applyFont="1" applyFill="1" applyBorder="1" applyAlignment="1">
      <alignment horizontal="center" vertical="center" wrapText="1"/>
    </xf>
    <xf numFmtId="0" fontId="12" fillId="5" borderId="18" xfId="0" applyFont="1" applyFill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9" fillId="9" borderId="10" xfId="0" applyNumberFormat="1" applyFont="1" applyFill="1" applyBorder="1" applyAlignment="1">
      <alignment horizontal="center" vertical="center" wrapText="1"/>
    </xf>
    <xf numFmtId="0" fontId="8" fillId="9" borderId="19" xfId="0" applyNumberFormat="1" applyFont="1" applyFill="1" applyBorder="1" applyAlignment="1">
      <alignment horizontal="center" vertical="center" wrapText="1"/>
    </xf>
    <xf numFmtId="0" fontId="8" fillId="0" borderId="20" xfId="0" applyNumberFormat="1" applyFont="1" applyBorder="1" applyAlignment="1">
      <alignment horizontal="center" vertical="center" wrapText="1"/>
    </xf>
    <xf numFmtId="0" fontId="8" fillId="0" borderId="15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right" vertical="center"/>
    </xf>
    <xf numFmtId="0" fontId="8" fillId="0" borderId="10" xfId="0" applyNumberFormat="1" applyFont="1" applyBorder="1" applyAlignment="1">
      <alignment horizontal="right" vertical="center" indent="2"/>
    </xf>
    <xf numFmtId="0" fontId="3" fillId="0" borderId="0" xfId="0" applyNumberFormat="1" applyFont="1" applyAlignment="1">
      <alignment horizontal="center"/>
    </xf>
    <xf numFmtId="0" fontId="7" fillId="0" borderId="7" xfId="0" applyNumberFormat="1" applyFont="1" applyBorder="1" applyAlignment="1">
      <alignment horizontal="center"/>
    </xf>
    <xf numFmtId="0" fontId="7" fillId="6" borderId="11" xfId="0" applyNumberFormat="1" applyFont="1" applyFill="1" applyBorder="1" applyAlignment="1">
      <alignment horizontal="left"/>
    </xf>
    <xf numFmtId="0" fontId="0" fillId="0" borderId="0" xfId="0" applyNumberFormat="1" applyAlignment="1">
      <alignment horizontal="left"/>
    </xf>
    <xf numFmtId="0" fontId="7" fillId="0" borderId="10" xfId="0" applyNumberFormat="1" applyFont="1" applyBorder="1" applyAlignment="1">
      <alignment horizontal="center" vertical="center"/>
    </xf>
    <xf numFmtId="0" fontId="8" fillId="0" borderId="10" xfId="0" applyNumberFormat="1" applyFont="1" applyBorder="1" applyAlignment="1">
      <alignment horizontal="center" vertical="center"/>
    </xf>
    <xf numFmtId="0" fontId="8" fillId="0" borderId="9" xfId="0" applyNumberFormat="1" applyFont="1" applyBorder="1" applyAlignment="1">
      <alignment horizontal="center" vertical="center" wrapText="1"/>
    </xf>
    <xf numFmtId="0" fontId="11" fillId="6" borderId="23" xfId="0" applyNumberFormat="1" applyFont="1" applyFill="1" applyBorder="1" applyAlignment="1">
      <alignment horizontal="left"/>
    </xf>
    <xf numFmtId="0" fontId="11" fillId="6" borderId="24" xfId="0" applyNumberFormat="1" applyFont="1" applyFill="1" applyBorder="1" applyAlignment="1">
      <alignment horizontal="left"/>
    </xf>
    <xf numFmtId="0" fontId="5" fillId="0" borderId="11" xfId="0" applyNumberFormat="1" applyFont="1" applyBorder="1" applyAlignment="1">
      <alignment horizontal="left" vertical="center" wrapText="1"/>
    </xf>
    <xf numFmtId="0" fontId="0" fillId="0" borderId="7" xfId="0" applyNumberFormat="1" applyBorder="1" applyAlignment="1">
      <alignment horizontal="center"/>
    </xf>
    <xf numFmtId="0" fontId="5" fillId="0" borderId="21" xfId="0" applyNumberFormat="1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P34"/>
  <sheetViews>
    <sheetView tabSelected="1" view="pageBreakPreview" topLeftCell="A7" zoomScale="80" zoomScaleNormal="100" zoomScaleSheetLayoutView="80" workbookViewId="0">
      <selection activeCell="P21" sqref="P21"/>
    </sheetView>
  </sheetViews>
  <sheetFormatPr defaultRowHeight="15" x14ac:dyDescent="0.25"/>
  <cols>
    <col min="1" max="1" width="13.7109375" customWidth="1"/>
    <col min="2" max="2" width="15.7109375" customWidth="1"/>
    <col min="3" max="3" width="31.7109375" customWidth="1"/>
    <col min="4" max="4" width="24.140625" customWidth="1"/>
    <col min="8" max="8" width="6.28515625" customWidth="1"/>
    <col min="9" max="9" width="6.5703125" customWidth="1"/>
    <col min="12" max="12" width="11.42578125" customWidth="1"/>
    <col min="13" max="13" width="18.28515625" customWidth="1"/>
    <col min="15" max="15" width="16.140625" customWidth="1"/>
    <col min="16" max="16" width="18" customWidth="1"/>
    <col min="18" max="18" width="9.42578125" customWidth="1"/>
  </cols>
  <sheetData>
    <row r="1" spans="1:16" ht="18.75" customHeight="1" x14ac:dyDescent="0.25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1"/>
      <c r="N1" s="1"/>
      <c r="O1" s="2"/>
      <c r="P1" s="3"/>
    </row>
    <row r="2" spans="1:16" ht="11.2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4" t="s">
        <v>1</v>
      </c>
      <c r="P2" s="3"/>
    </row>
    <row r="3" spans="1:16" ht="18.75" customHeight="1" x14ac:dyDescent="0.25">
      <c r="A3" s="40" t="s">
        <v>2</v>
      </c>
      <c r="B3" s="41"/>
      <c r="C3" s="75" t="s">
        <v>73</v>
      </c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6"/>
    </row>
    <row r="4" spans="1:16" ht="10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2"/>
      <c r="P4" s="3"/>
    </row>
    <row r="5" spans="1:16" x14ac:dyDescent="0.25">
      <c r="E5" s="69"/>
      <c r="F5" s="69"/>
      <c r="G5" s="5"/>
    </row>
    <row r="6" spans="1:16" ht="15" customHeight="1" x14ac:dyDescent="0.25">
      <c r="A6" s="37" t="s">
        <v>3</v>
      </c>
      <c r="B6" s="70" t="s">
        <v>4</v>
      </c>
      <c r="C6" s="70"/>
      <c r="D6" s="70"/>
      <c r="E6" s="70"/>
      <c r="F6" s="70"/>
      <c r="G6" s="5"/>
    </row>
    <row r="7" spans="1:16" ht="6" customHeight="1" x14ac:dyDescent="0.25">
      <c r="A7" s="5"/>
      <c r="B7" s="71"/>
      <c r="C7" s="71"/>
      <c r="D7" s="71"/>
      <c r="E7" s="71"/>
      <c r="F7" s="71"/>
      <c r="G7" s="5"/>
    </row>
    <row r="8" spans="1:16" ht="16.5" customHeight="1" thickBot="1" x14ac:dyDescent="0.3">
      <c r="A8" s="38" t="s">
        <v>5</v>
      </c>
      <c r="B8" s="39" t="s">
        <v>72</v>
      </c>
      <c r="C8" s="6"/>
      <c r="D8" s="6"/>
      <c r="G8" s="5"/>
    </row>
    <row r="9" spans="1:16" ht="21" customHeight="1" thickBot="1" x14ac:dyDescent="0.3">
      <c r="A9" s="72" t="s">
        <v>6</v>
      </c>
      <c r="B9" s="73" t="s">
        <v>7</v>
      </c>
      <c r="C9" s="7" t="s">
        <v>8</v>
      </c>
      <c r="D9" s="57" t="s">
        <v>70</v>
      </c>
      <c r="E9" s="61" t="s">
        <v>9</v>
      </c>
      <c r="F9" s="61"/>
      <c r="G9" s="61"/>
      <c r="H9" s="74" t="s">
        <v>10</v>
      </c>
      <c r="I9" s="61" t="s">
        <v>11</v>
      </c>
      <c r="J9" s="61" t="s">
        <v>12</v>
      </c>
      <c r="K9" s="61"/>
      <c r="L9" s="60" t="s">
        <v>13</v>
      </c>
      <c r="M9" s="61" t="s">
        <v>14</v>
      </c>
      <c r="N9" s="61" t="s">
        <v>15</v>
      </c>
      <c r="O9" s="62" t="s">
        <v>16</v>
      </c>
      <c r="P9" s="63" t="s">
        <v>17</v>
      </c>
    </row>
    <row r="10" spans="1:16" ht="21.75" customHeight="1" thickBot="1" x14ac:dyDescent="0.3">
      <c r="A10" s="72"/>
      <c r="B10" s="73"/>
      <c r="C10" s="64" t="s">
        <v>18</v>
      </c>
      <c r="D10" s="58"/>
      <c r="E10" s="64" t="s">
        <v>19</v>
      </c>
      <c r="F10" s="64" t="s">
        <v>20</v>
      </c>
      <c r="G10" s="61" t="s">
        <v>21</v>
      </c>
      <c r="H10" s="74"/>
      <c r="I10" s="61"/>
      <c r="J10" s="64" t="s">
        <v>19</v>
      </c>
      <c r="K10" s="65" t="s">
        <v>20</v>
      </c>
      <c r="L10" s="60"/>
      <c r="M10" s="61"/>
      <c r="N10" s="61"/>
      <c r="O10" s="62"/>
      <c r="P10" s="63"/>
    </row>
    <row r="11" spans="1:16" ht="50.25" customHeight="1" thickBot="1" x14ac:dyDescent="0.3">
      <c r="A11" s="72"/>
      <c r="B11" s="73"/>
      <c r="C11" s="64"/>
      <c r="D11" s="59"/>
      <c r="E11" s="64"/>
      <c r="F11" s="64"/>
      <c r="G11" s="61"/>
      <c r="H11" s="74"/>
      <c r="I11" s="61"/>
      <c r="J11" s="64"/>
      <c r="K11" s="65"/>
      <c r="L11" s="60"/>
      <c r="M11" s="61"/>
      <c r="N11" s="61"/>
      <c r="O11" s="62"/>
      <c r="P11" s="63"/>
    </row>
    <row r="12" spans="1:16" x14ac:dyDescent="0.25">
      <c r="A12" s="8" t="s">
        <v>74</v>
      </c>
      <c r="B12" s="9" t="s">
        <v>75</v>
      </c>
      <c r="C12" s="10" t="s">
        <v>76</v>
      </c>
      <c r="D12" s="35">
        <v>44926</v>
      </c>
      <c r="E12" s="11">
        <v>23</v>
      </c>
      <c r="F12" s="11">
        <v>0</v>
      </c>
      <c r="G12" s="11">
        <f t="shared" ref="G12:G19" si="0">SUM(E12,F12)</f>
        <v>23</v>
      </c>
      <c r="H12" s="12" t="s">
        <v>38</v>
      </c>
      <c r="I12" s="13">
        <v>25</v>
      </c>
      <c r="J12" s="14">
        <v>0.95799999999999996</v>
      </c>
      <c r="K12" s="14">
        <v>0</v>
      </c>
      <c r="L12" s="15" t="s">
        <v>77</v>
      </c>
      <c r="M12" s="16">
        <v>257.07119999999998</v>
      </c>
      <c r="N12" s="17" t="s">
        <v>37</v>
      </c>
      <c r="O12" s="44"/>
      <c r="P12" s="16">
        <f>G12*O12</f>
        <v>0</v>
      </c>
    </row>
    <row r="13" spans="1:16" x14ac:dyDescent="0.25">
      <c r="A13" s="8" t="s">
        <v>74</v>
      </c>
      <c r="B13" s="9" t="s">
        <v>78</v>
      </c>
      <c r="C13" s="10" t="s">
        <v>76</v>
      </c>
      <c r="D13" s="35">
        <v>44926</v>
      </c>
      <c r="E13" s="11">
        <v>168.94</v>
      </c>
      <c r="F13" s="11">
        <v>0</v>
      </c>
      <c r="G13" s="11">
        <f t="shared" si="0"/>
        <v>168.94</v>
      </c>
      <c r="H13" s="12" t="s">
        <v>38</v>
      </c>
      <c r="I13" s="13">
        <v>30</v>
      </c>
      <c r="J13" s="14">
        <v>1.673</v>
      </c>
      <c r="K13" s="14">
        <v>0</v>
      </c>
      <c r="L13" s="15" t="s">
        <v>77</v>
      </c>
      <c r="M13" s="16">
        <v>1647.9404</v>
      </c>
      <c r="N13" s="17" t="s">
        <v>37</v>
      </c>
      <c r="O13" s="44"/>
      <c r="P13" s="16">
        <f>G13*O13</f>
        <v>0</v>
      </c>
    </row>
    <row r="14" spans="1:16" x14ac:dyDescent="0.25">
      <c r="A14" s="8" t="s">
        <v>74</v>
      </c>
      <c r="B14" s="9" t="s">
        <v>79</v>
      </c>
      <c r="C14" s="10" t="s">
        <v>76</v>
      </c>
      <c r="D14" s="35">
        <v>44926</v>
      </c>
      <c r="E14" s="11">
        <v>20.65</v>
      </c>
      <c r="F14" s="11">
        <v>0</v>
      </c>
      <c r="G14" s="11">
        <f t="shared" si="0"/>
        <v>20.65</v>
      </c>
      <c r="H14" s="12" t="s">
        <v>38</v>
      </c>
      <c r="I14" s="13">
        <v>20</v>
      </c>
      <c r="J14" s="14">
        <v>0.32300000000000001</v>
      </c>
      <c r="K14" s="14">
        <v>0</v>
      </c>
      <c r="L14" s="15" t="s">
        <v>80</v>
      </c>
      <c r="M14" s="16">
        <v>335.20710000000003</v>
      </c>
      <c r="N14" s="17" t="s">
        <v>37</v>
      </c>
      <c r="O14" s="44"/>
      <c r="P14" s="16">
        <f t="shared" ref="P12:P19" si="1">G14*O14</f>
        <v>0</v>
      </c>
    </row>
    <row r="15" spans="1:16" x14ac:dyDescent="0.25">
      <c r="A15" s="8" t="s">
        <v>74</v>
      </c>
      <c r="B15" s="9" t="s">
        <v>81</v>
      </c>
      <c r="C15" s="10" t="s">
        <v>76</v>
      </c>
      <c r="D15" s="35">
        <v>44926</v>
      </c>
      <c r="E15" s="11">
        <v>44.22</v>
      </c>
      <c r="F15" s="11">
        <v>0</v>
      </c>
      <c r="G15" s="11">
        <f t="shared" si="0"/>
        <v>44.22</v>
      </c>
      <c r="H15" s="12" t="s">
        <v>38</v>
      </c>
      <c r="I15" s="13">
        <v>30</v>
      </c>
      <c r="J15" s="14">
        <v>1.9230000000000003</v>
      </c>
      <c r="K15" s="14">
        <v>0</v>
      </c>
      <c r="L15" s="15" t="s">
        <v>80</v>
      </c>
      <c r="M15" s="16">
        <v>444.7833</v>
      </c>
      <c r="N15" s="17" t="s">
        <v>37</v>
      </c>
      <c r="O15" s="44"/>
      <c r="P15" s="16">
        <f t="shared" si="1"/>
        <v>0</v>
      </c>
    </row>
    <row r="16" spans="1:16" x14ac:dyDescent="0.25">
      <c r="A16" s="8" t="s">
        <v>74</v>
      </c>
      <c r="B16" s="9" t="s">
        <v>82</v>
      </c>
      <c r="C16" s="10" t="s">
        <v>76</v>
      </c>
      <c r="D16" s="35">
        <v>44926</v>
      </c>
      <c r="E16" s="11">
        <v>25.72</v>
      </c>
      <c r="F16" s="11">
        <v>0</v>
      </c>
      <c r="G16" s="11">
        <f t="shared" si="0"/>
        <v>25.72</v>
      </c>
      <c r="H16" s="12" t="s">
        <v>38</v>
      </c>
      <c r="I16" s="13">
        <v>30</v>
      </c>
      <c r="J16" s="14">
        <v>0.98899999999999999</v>
      </c>
      <c r="K16" s="14">
        <v>0</v>
      </c>
      <c r="L16" s="15" t="s">
        <v>80</v>
      </c>
      <c r="M16" s="16">
        <v>277.34059999999999</v>
      </c>
      <c r="N16" s="17" t="s">
        <v>37</v>
      </c>
      <c r="O16" s="44"/>
      <c r="P16" s="16">
        <f t="shared" si="1"/>
        <v>0</v>
      </c>
    </row>
    <row r="17" spans="1:16" x14ac:dyDescent="0.25">
      <c r="A17" s="8" t="s">
        <v>74</v>
      </c>
      <c r="B17" s="9" t="s">
        <v>83</v>
      </c>
      <c r="C17" s="10" t="s">
        <v>36</v>
      </c>
      <c r="D17" s="35">
        <v>44926</v>
      </c>
      <c r="E17" s="11">
        <v>71.3</v>
      </c>
      <c r="F17" s="11">
        <v>0</v>
      </c>
      <c r="G17" s="11">
        <f t="shared" si="0"/>
        <v>71.3</v>
      </c>
      <c r="H17" s="12" t="s">
        <v>38</v>
      </c>
      <c r="I17" s="13">
        <v>40</v>
      </c>
      <c r="J17" s="14">
        <v>0.83899999999999997</v>
      </c>
      <c r="K17" s="14">
        <v>0</v>
      </c>
      <c r="L17" s="15" t="s">
        <v>84</v>
      </c>
      <c r="M17" s="16">
        <v>1221.3212000000001</v>
      </c>
      <c r="N17" s="17" t="s">
        <v>37</v>
      </c>
      <c r="O17" s="44"/>
      <c r="P17" s="16">
        <f t="shared" si="1"/>
        <v>0</v>
      </c>
    </row>
    <row r="18" spans="1:16" x14ac:dyDescent="0.25">
      <c r="A18" s="8" t="s">
        <v>74</v>
      </c>
      <c r="B18" s="9" t="s">
        <v>85</v>
      </c>
      <c r="C18" s="10" t="s">
        <v>36</v>
      </c>
      <c r="D18" s="35">
        <v>44926</v>
      </c>
      <c r="E18" s="11">
        <v>68.19</v>
      </c>
      <c r="F18" s="11">
        <v>0</v>
      </c>
      <c r="G18" s="11">
        <f t="shared" si="0"/>
        <v>68.19</v>
      </c>
      <c r="H18" s="12" t="s">
        <v>38</v>
      </c>
      <c r="I18" s="13">
        <v>45</v>
      </c>
      <c r="J18" s="14">
        <v>0.47699999999999998</v>
      </c>
      <c r="K18" s="14">
        <v>0</v>
      </c>
      <c r="L18" s="15" t="s">
        <v>86</v>
      </c>
      <c r="M18" s="16">
        <v>1467.6560999999999</v>
      </c>
      <c r="N18" s="17" t="s">
        <v>37</v>
      </c>
      <c r="O18" s="44"/>
      <c r="P18" s="16">
        <f t="shared" si="1"/>
        <v>0</v>
      </c>
    </row>
    <row r="19" spans="1:16" ht="15.75" thickBot="1" x14ac:dyDescent="0.3">
      <c r="A19" s="8" t="s">
        <v>74</v>
      </c>
      <c r="B19" s="9" t="s">
        <v>87</v>
      </c>
      <c r="C19" s="10" t="s">
        <v>76</v>
      </c>
      <c r="D19" s="35">
        <v>44926</v>
      </c>
      <c r="E19" s="11">
        <v>84.01</v>
      </c>
      <c r="F19" s="11">
        <v>0</v>
      </c>
      <c r="G19" s="11">
        <f t="shared" si="0"/>
        <v>84.01</v>
      </c>
      <c r="H19" s="12" t="s">
        <v>38</v>
      </c>
      <c r="I19" s="13">
        <v>30</v>
      </c>
      <c r="J19" s="14">
        <v>1.2</v>
      </c>
      <c r="K19" s="14">
        <v>0</v>
      </c>
      <c r="L19" s="15" t="s">
        <v>88</v>
      </c>
      <c r="M19" s="16">
        <v>878.08510000000001</v>
      </c>
      <c r="N19" s="17" t="s">
        <v>37</v>
      </c>
      <c r="O19" s="44"/>
      <c r="P19" s="16">
        <f>G19*O19</f>
        <v>0</v>
      </c>
    </row>
    <row r="20" spans="1:16" ht="48.75" thickBot="1" x14ac:dyDescent="0.3">
      <c r="A20" s="18"/>
      <c r="B20" s="19"/>
      <c r="C20" s="19"/>
      <c r="D20" s="19"/>
      <c r="E20" s="19"/>
      <c r="F20" s="19"/>
      <c r="G20" s="36"/>
      <c r="H20" s="19"/>
      <c r="I20" s="19"/>
      <c r="J20" s="19"/>
      <c r="K20" s="66" t="s">
        <v>22</v>
      </c>
      <c r="L20" s="66"/>
      <c r="M20" s="20">
        <f>SUM(M12:M19)</f>
        <v>6529.4050000000007</v>
      </c>
      <c r="N20" s="21"/>
      <c r="O20" s="42" t="s">
        <v>71</v>
      </c>
      <c r="P20" s="43">
        <f>SUM(P12:P19)</f>
        <v>0</v>
      </c>
    </row>
    <row r="21" spans="1:16" x14ac:dyDescent="0.25">
      <c r="A21" s="67" t="s">
        <v>23</v>
      </c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20">
        <f>P22-P20</f>
        <v>0</v>
      </c>
    </row>
    <row r="22" spans="1:16" x14ac:dyDescent="0.25">
      <c r="A22" s="67" t="s">
        <v>24</v>
      </c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20">
        <f>IF(C25="N",P20,(P20*1.2))</f>
        <v>0</v>
      </c>
    </row>
    <row r="23" spans="1:16" x14ac:dyDescent="0.25">
      <c r="A23" s="46" t="s">
        <v>25</v>
      </c>
      <c r="B23" s="46"/>
      <c r="C23" s="46"/>
      <c r="D23" s="22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</row>
    <row r="24" spans="1:16" ht="15.75" thickBot="1" x14ac:dyDescent="0.3">
      <c r="A24" s="56" t="s">
        <v>26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</row>
    <row r="25" spans="1:16" ht="25.5" customHeight="1" thickBot="1" x14ac:dyDescent="0.3">
      <c r="A25" s="47" t="s">
        <v>27</v>
      </c>
      <c r="B25" s="47"/>
      <c r="C25" s="45"/>
      <c r="D25" s="34"/>
      <c r="E25" s="24"/>
      <c r="F25" s="24"/>
      <c r="G25" s="22"/>
      <c r="H25" s="24"/>
      <c r="I25" s="24"/>
      <c r="J25" s="24"/>
      <c r="K25" s="25"/>
      <c r="L25" s="25"/>
      <c r="M25" s="25"/>
      <c r="N25" s="25"/>
      <c r="O25" s="25"/>
      <c r="P25" s="25"/>
    </row>
    <row r="26" spans="1:16" ht="24.75" customHeight="1" x14ac:dyDescent="0.25">
      <c r="A26" s="48" t="s">
        <v>28</v>
      </c>
      <c r="B26" s="48"/>
      <c r="C26" s="49"/>
      <c r="D26" s="48"/>
      <c r="E26" s="48"/>
      <c r="F26" s="50" t="s">
        <v>29</v>
      </c>
      <c r="G26" s="26" t="s">
        <v>30</v>
      </c>
      <c r="H26" s="51"/>
      <c r="I26" s="51"/>
      <c r="J26" s="51"/>
      <c r="K26" s="51"/>
      <c r="L26" s="51"/>
      <c r="M26" s="51"/>
      <c r="N26" s="51"/>
      <c r="O26" s="51"/>
      <c r="P26" s="51"/>
    </row>
    <row r="27" spans="1:16" ht="24.75" customHeight="1" thickBot="1" x14ac:dyDescent="0.3">
      <c r="A27" s="52"/>
      <c r="B27" s="52"/>
      <c r="C27" s="52"/>
      <c r="D27" s="52"/>
      <c r="E27" s="52"/>
      <c r="F27" s="50"/>
      <c r="G27" s="26" t="s">
        <v>31</v>
      </c>
      <c r="H27" s="51"/>
      <c r="I27" s="51"/>
      <c r="J27" s="51"/>
      <c r="K27" s="51"/>
      <c r="L27" s="51"/>
      <c r="M27" s="51"/>
      <c r="N27" s="51"/>
      <c r="O27" s="51"/>
      <c r="P27" s="51"/>
    </row>
    <row r="28" spans="1:16" ht="24.75" customHeight="1" x14ac:dyDescent="0.25">
      <c r="A28" s="52"/>
      <c r="B28" s="52"/>
      <c r="C28" s="52"/>
      <c r="D28" s="52"/>
      <c r="E28" s="52"/>
      <c r="F28" s="50"/>
      <c r="G28" s="26" t="s">
        <v>32</v>
      </c>
      <c r="H28" s="51"/>
      <c r="I28" s="51"/>
      <c r="J28" s="51"/>
      <c r="K28" s="51"/>
      <c r="L28" s="51"/>
      <c r="M28" s="51"/>
      <c r="N28" s="51"/>
      <c r="O28" s="51"/>
      <c r="P28" s="51"/>
    </row>
    <row r="29" spans="1:16" ht="24.75" customHeight="1" x14ac:dyDescent="0.25">
      <c r="A29" s="52"/>
      <c r="B29" s="52"/>
      <c r="C29" s="52"/>
      <c r="D29" s="52"/>
      <c r="E29" s="52"/>
      <c r="F29" s="50"/>
      <c r="G29" s="26" t="s">
        <v>33</v>
      </c>
      <c r="H29" s="51"/>
      <c r="I29" s="51"/>
      <c r="J29" s="51"/>
      <c r="K29" s="51"/>
      <c r="L29" s="51"/>
      <c r="M29" s="51"/>
      <c r="N29" s="51"/>
      <c r="O29" s="51"/>
      <c r="P29" s="51"/>
    </row>
    <row r="30" spans="1:16" ht="24.75" customHeight="1" x14ac:dyDescent="0.25">
      <c r="A30" s="52"/>
      <c r="B30" s="52"/>
      <c r="C30" s="52"/>
      <c r="D30" s="52"/>
      <c r="E30" s="52"/>
      <c r="F30" s="50"/>
      <c r="G30" s="53" t="s">
        <v>34</v>
      </c>
      <c r="H30" s="53"/>
      <c r="I30" s="54"/>
      <c r="J30" s="54"/>
      <c r="K30" s="54"/>
      <c r="L30" s="54"/>
      <c r="M30" s="54"/>
      <c r="N30" s="54"/>
      <c r="O30" s="54"/>
      <c r="P30" s="54"/>
    </row>
    <row r="31" spans="1:16" x14ac:dyDescent="0.25">
      <c r="A31" s="52"/>
      <c r="B31" s="52"/>
      <c r="C31" s="52"/>
      <c r="D31" s="52"/>
      <c r="E31" s="52"/>
    </row>
    <row r="32" spans="1:16" x14ac:dyDescent="0.25">
      <c r="A32" s="52"/>
      <c r="B32" s="52"/>
      <c r="C32" s="52"/>
      <c r="D32" s="52"/>
      <c r="E32" s="52"/>
      <c r="L32" s="55"/>
      <c r="M32" s="55"/>
      <c r="N32" s="55"/>
      <c r="O32" s="55"/>
      <c r="P32" s="55"/>
    </row>
    <row r="33" spans="1:16" x14ac:dyDescent="0.25">
      <c r="A33" s="52"/>
      <c r="B33" s="52"/>
      <c r="C33" s="52"/>
      <c r="D33" s="52"/>
      <c r="E33" s="52"/>
      <c r="F33" s="25"/>
      <c r="J33" t="s">
        <v>35</v>
      </c>
      <c r="L33" s="55"/>
      <c r="M33" s="55"/>
      <c r="N33" s="55"/>
      <c r="O33" s="55"/>
      <c r="P33" s="55"/>
    </row>
    <row r="34" spans="1:16" x14ac:dyDescent="0.25">
      <c r="F34" s="25"/>
    </row>
  </sheetData>
  <mergeCells count="39">
    <mergeCell ref="K20:L20"/>
    <mergeCell ref="A21:O21"/>
    <mergeCell ref="A22:O22"/>
    <mergeCell ref="A1:L1"/>
    <mergeCell ref="E5:F5"/>
    <mergeCell ref="B6:F6"/>
    <mergeCell ref="B7:F7"/>
    <mergeCell ref="A9:A11"/>
    <mergeCell ref="B9:B11"/>
    <mergeCell ref="E9:G9"/>
    <mergeCell ref="H9:H11"/>
    <mergeCell ref="I9:I11"/>
    <mergeCell ref="J9:K9"/>
    <mergeCell ref="C3:P3"/>
    <mergeCell ref="P9:P11"/>
    <mergeCell ref="C10:C11"/>
    <mergeCell ref="E10:E11"/>
    <mergeCell ref="F10:F11"/>
    <mergeCell ref="G10:G11"/>
    <mergeCell ref="J10:J11"/>
    <mergeCell ref="K10:K11"/>
    <mergeCell ref="D9:D11"/>
    <mergeCell ref="L9:L11"/>
    <mergeCell ref="M9:M11"/>
    <mergeCell ref="N9:N11"/>
    <mergeCell ref="O9:O11"/>
    <mergeCell ref="A23:C23"/>
    <mergeCell ref="A25:B25"/>
    <mergeCell ref="A26:E26"/>
    <mergeCell ref="F26:F30"/>
    <mergeCell ref="H26:P26"/>
    <mergeCell ref="A27:E33"/>
    <mergeCell ref="H27:P27"/>
    <mergeCell ref="H28:P28"/>
    <mergeCell ref="H29:P29"/>
    <mergeCell ref="G30:H30"/>
    <mergeCell ref="I30:P30"/>
    <mergeCell ref="L32:P33"/>
    <mergeCell ref="A24:P24"/>
  </mergeCells>
  <dataValidations count="1">
    <dataValidation type="custom" allowBlank="1" showErrorMessage="1" errorTitle="Chyba!" error="Môžete zadať maximálne 2 desatinné miesta" sqref="O12:O19" xr:uid="{4E325376-C00E-498A-900A-628E88A83E7A}">
      <formula1>MOD(ROUND(O12*100,20),1)=0</formula1>
    </dataValidation>
  </dataValidations>
  <pageMargins left="0.2361111111111111" right="0.2361111111111111" top="0.74791666666666667" bottom="0.74861111111111112" header="0.51180555555555551" footer="0.31527777777777777"/>
  <pageSetup paperSize="9" scale="65" firstPageNumber="4294967295" fitToHeight="0" orientation="landscape" r:id="rId1"/>
  <headerFooter alignWithMargins="0">
    <oddFooter>&amp;RStrana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2:N18"/>
  <sheetViews>
    <sheetView workbookViewId="0"/>
  </sheetViews>
  <sheetFormatPr defaultRowHeight="15" x14ac:dyDescent="0.25"/>
  <cols>
    <col min="1" max="1" width="12.28515625" customWidth="1"/>
  </cols>
  <sheetData>
    <row r="2" spans="1:14" x14ac:dyDescent="0.25">
      <c r="A2" s="27" t="s">
        <v>39</v>
      </c>
      <c r="B2" s="23"/>
      <c r="C2" s="23"/>
      <c r="D2" s="22"/>
      <c r="E2" s="28"/>
      <c r="F2" s="28"/>
      <c r="L2" s="78" t="s">
        <v>40</v>
      </c>
      <c r="M2" s="78"/>
    </row>
    <row r="3" spans="1:14" x14ac:dyDescent="0.25">
      <c r="A3" s="29" t="s">
        <v>41</v>
      </c>
      <c r="B3" s="77" t="s">
        <v>42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</row>
    <row r="4" spans="1:14" x14ac:dyDescent="0.25">
      <c r="A4" s="29" t="s">
        <v>43</v>
      </c>
      <c r="B4" s="77" t="s">
        <v>44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</row>
    <row r="5" spans="1:14" x14ac:dyDescent="0.25">
      <c r="A5" s="29" t="s">
        <v>6</v>
      </c>
      <c r="B5" s="77" t="s">
        <v>45</v>
      </c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</row>
    <row r="6" spans="1:14" x14ac:dyDescent="0.25">
      <c r="A6" s="29" t="s">
        <v>46</v>
      </c>
      <c r="B6" s="77" t="s">
        <v>47</v>
      </c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</row>
    <row r="7" spans="1:14" x14ac:dyDescent="0.25">
      <c r="A7" s="31" t="s">
        <v>48</v>
      </c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</row>
    <row r="8" spans="1:14" x14ac:dyDescent="0.25">
      <c r="A8" s="29" t="s">
        <v>49</v>
      </c>
      <c r="B8" s="77" t="s">
        <v>50</v>
      </c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</row>
    <row r="9" spans="1:14" x14ac:dyDescent="0.25">
      <c r="A9" s="29" t="s">
        <v>51</v>
      </c>
      <c r="B9" s="77" t="s">
        <v>52</v>
      </c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</row>
    <row r="10" spans="1:14" x14ac:dyDescent="0.25">
      <c r="A10" s="29" t="s">
        <v>53</v>
      </c>
      <c r="B10" s="77" t="s">
        <v>54</v>
      </c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</row>
    <row r="11" spans="1:14" x14ac:dyDescent="0.25">
      <c r="A11" s="32" t="s">
        <v>55</v>
      </c>
      <c r="B11" s="77" t="s">
        <v>56</v>
      </c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</row>
    <row r="12" spans="1:14" ht="15" customHeight="1" x14ac:dyDescent="0.25">
      <c r="A12" s="33" t="s">
        <v>57</v>
      </c>
      <c r="B12" s="77" t="s">
        <v>58</v>
      </c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</row>
    <row r="13" spans="1:14" ht="24" customHeight="1" x14ac:dyDescent="0.25">
      <c r="A13" s="32" t="s">
        <v>59</v>
      </c>
      <c r="B13" s="77" t="s">
        <v>60</v>
      </c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</row>
    <row r="14" spans="1:14" ht="16.5" customHeight="1" x14ac:dyDescent="0.25">
      <c r="A14" s="32" t="s">
        <v>11</v>
      </c>
      <c r="B14" s="77" t="s">
        <v>61</v>
      </c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</row>
    <row r="15" spans="1:14" x14ac:dyDescent="0.25">
      <c r="A15" s="32" t="s">
        <v>62</v>
      </c>
      <c r="B15" s="77" t="s">
        <v>63</v>
      </c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</row>
    <row r="16" spans="1:14" ht="38.25" x14ac:dyDescent="0.25">
      <c r="A16" s="30" t="s">
        <v>64</v>
      </c>
      <c r="B16" s="77" t="s">
        <v>65</v>
      </c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</row>
    <row r="17" spans="1:14" ht="28.5" customHeight="1" x14ac:dyDescent="0.25">
      <c r="A17" s="30" t="s">
        <v>66</v>
      </c>
      <c r="B17" s="77" t="s">
        <v>67</v>
      </c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</row>
    <row r="18" spans="1:14" ht="27" customHeight="1" x14ac:dyDescent="0.25">
      <c r="A18" s="32" t="s">
        <v>68</v>
      </c>
      <c r="B18" s="77" t="s">
        <v>69</v>
      </c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</row>
  </sheetData>
  <mergeCells count="17">
    <mergeCell ref="B13:N13"/>
    <mergeCell ref="L2:M2"/>
    <mergeCell ref="B3:N3"/>
    <mergeCell ref="B4:N4"/>
    <mergeCell ref="B5:N5"/>
    <mergeCell ref="B6:N6"/>
    <mergeCell ref="B7:N7"/>
    <mergeCell ref="B8:N8"/>
    <mergeCell ref="B9:N9"/>
    <mergeCell ref="B10:N10"/>
    <mergeCell ref="B11:N11"/>
    <mergeCell ref="B12:N12"/>
    <mergeCell ref="B14:N14"/>
    <mergeCell ref="B15:N15"/>
    <mergeCell ref="B16:N16"/>
    <mergeCell ref="B17:N17"/>
    <mergeCell ref="B18:N18"/>
  </mergeCells>
  <pageMargins left="0.7" right="0.7" top="0.75" bottom="0.75" header="0.51180555555555551" footer="0.51180555555555551"/>
  <pageSetup paperSize="9" firstPageNumber="4294967295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29</vt:i4>
      </vt:variant>
    </vt:vector>
  </HeadingPairs>
  <TitlesOfParts>
    <vt:vector size="31" baseType="lpstr">
      <vt:lpstr>rozsah zákazky a cenová ponuka</vt:lpstr>
      <vt:lpstr>Vysvetlívky</vt:lpstr>
      <vt:lpstr>Balicek</vt:lpstr>
      <vt:lpstr>CenaCelkom</vt:lpstr>
      <vt:lpstr>CenaZaJPRL</vt:lpstr>
      <vt:lpstr>CenaZaM3</vt:lpstr>
      <vt:lpstr>CisloVC</vt:lpstr>
      <vt:lpstr>DodavatelDIC</vt:lpstr>
      <vt:lpstr>DodavatelICO</vt:lpstr>
      <vt:lpstr>DodavatelICpreDPH</vt:lpstr>
      <vt:lpstr>DodavatelNazov</vt:lpstr>
      <vt:lpstr>DodavatelSidlo</vt:lpstr>
      <vt:lpstr>DPH</vt:lpstr>
      <vt:lpstr>DruhTazby</vt:lpstr>
      <vt:lpstr>HmotnatostIhlicnate</vt:lpstr>
      <vt:lpstr>HmotnatostListnate</vt:lpstr>
      <vt:lpstr>JPRL</vt:lpstr>
      <vt:lpstr>LO</vt:lpstr>
      <vt:lpstr>Objednavatel</vt:lpstr>
      <vt:lpstr>ObjemIhlicnate</vt:lpstr>
      <vt:lpstr>ObjemListnate</vt:lpstr>
      <vt:lpstr>ObjemSpolu</vt:lpstr>
      <vt:lpstr>Opis</vt:lpstr>
      <vt:lpstr>PlatcaDPH</vt:lpstr>
      <vt:lpstr>PredmetZakazky</vt:lpstr>
      <vt:lpstr>PriblizovaciaVzdalenost</vt:lpstr>
      <vt:lpstr>Sklon</vt:lpstr>
      <vt:lpstr>SumCenaCelkom</vt:lpstr>
      <vt:lpstr>SumCenaSDPH</vt:lpstr>
      <vt:lpstr>SumCenaZaJPRL</vt:lpstr>
      <vt:lpstr>TJ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Osrman, Jan</dc:creator>
  <cp:lastModifiedBy>Pavol</cp:lastModifiedBy>
  <dcterms:created xsi:type="dcterms:W3CDTF">2022-09-28T11:14:25Z</dcterms:created>
  <dcterms:modified xsi:type="dcterms:W3CDTF">2022-10-09T18:18:25Z</dcterms:modified>
</cp:coreProperties>
</file>