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<sst xmlns="http://schemas.openxmlformats.org/spreadsheetml/2006/main" count="564" uniqueCount="256">
  <si>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</si>
  <si>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</si>
  <si>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</si>
  <si>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</si>
  <si>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</si>
  <si>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</si>
  <si>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</si>
  <si>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</si>
  <si>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</si>
  <si>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</si>
  <si>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</si>
  <si>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</si>
  <si>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</si>
  <si>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</si>
  <si>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</si>
  <si>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</si>
  <si>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</si>
  <si>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</si>
  <si>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</si>
  <si>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</si>
  <si>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</si>
  <si>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</si>
  <si>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</si>
  <si>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</si>
  <si>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</si>
  <si>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</si>
  <si>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</si>
  <si>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</si>
  <si>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</si>
  <si>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</si>
  <si>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</si>
  <si>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</si>
  <si>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</si>
  <si>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</si>
  <si>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</si>
  <si>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</si>
  <si>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</si>
  <si>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</si>
  <si>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</si>
  <si>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</si>
  <si>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</si>
  <si>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</si>
  <si>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</si>
  <si>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</si>
  <si>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</si>
  <si>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</si>
  <si>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</si>
  <si>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</si>
  <si>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</si>
  <si>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</si>
  <si>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</si>
  <si>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</si>
  <si>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</si>
  <si>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</si>
  <si>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</si>
  <si>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</si>
  <si>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</si>
  <si>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</si>
  <si>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</si>
  <si>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</si>
  <si>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Mesto Trenčín </t>
  </si>
  <si>
    <t xml:space="preserve">Spracoval: Ing. Jozef Ďurech                       </t>
  </si>
  <si>
    <t xml:space="preserve">Projektant: Ing. Ivan Smolán </t>
  </si>
  <si>
    <t>JKSO : 8271911</t>
  </si>
  <si>
    <t>Dátum: 12.06.2017</t>
  </si>
  <si>
    <t>Stavba :Revitalizácia vnútrobloku Východná ulica, Trenčín - Juh</t>
  </si>
  <si>
    <t>Objekt :SO-08 Vodovodná prípojka</t>
  </si>
  <si>
    <t>STROP - Ing. Ďurech</t>
  </si>
  <si>
    <t>Ceny</t>
  </si>
  <si>
    <t>M</t>
  </si>
  <si>
    <t>PRÁCE A DODÁVKY HSV</t>
  </si>
  <si>
    <t>1 - ZEMNE PRÁCE</t>
  </si>
  <si>
    <t>272</t>
  </si>
  <si>
    <t xml:space="preserve">12110-1103   </t>
  </si>
  <si>
    <t>Odstránenie ornice s premiestnením do 250 m</t>
  </si>
  <si>
    <t>m3</t>
  </si>
  <si>
    <t xml:space="preserve">                    </t>
  </si>
  <si>
    <t>45.11.21</t>
  </si>
  <si>
    <t>55,0*1,0*0,2 =   11,000</t>
  </si>
  <si>
    <t xml:space="preserve">13120-1101   </t>
  </si>
  <si>
    <t>Hĺbenie jám nezapaž. v horn. tr. 3 do 100 m3</t>
  </si>
  <si>
    <t>"VŠ"  3,9*3,6*2,29 =   32,152</t>
  </si>
  <si>
    <t>"AŠ"  4,15*3,5*1,88 =   27,307</t>
  </si>
  <si>
    <t xml:space="preserve">13120-1109   </t>
  </si>
  <si>
    <t>Príplatok za lepivosť v horn. tr. 3</t>
  </si>
  <si>
    <t xml:space="preserve">13220-1201   </t>
  </si>
  <si>
    <t>Hĺbenie rýh šírka do 2 m v horn. tr. 3 do 100 m3</t>
  </si>
  <si>
    <t>55,0*1,0*(1,45+1,95)/2 =   93,500</t>
  </si>
  <si>
    <t xml:space="preserve">13220-1209   </t>
  </si>
  <si>
    <t>Príplatok za lepivosť horniny tr.3 v rýhach š. do 200 cm</t>
  </si>
  <si>
    <t xml:space="preserve">15110-1101   </t>
  </si>
  <si>
    <t>Zhotovenie paženia rýh pre podz. vedenie príložné hl. do 2 m</t>
  </si>
  <si>
    <t>m2</t>
  </si>
  <si>
    <t>2*55,0*1,7 =   187,000</t>
  </si>
  <si>
    <t xml:space="preserve">15110-1111   </t>
  </si>
  <si>
    <t>Odstránenie paženia rýh pre podz. vedenie príložné hl. do 2 m</t>
  </si>
  <si>
    <t>001</t>
  </si>
  <si>
    <t xml:space="preserve">15110-1301   </t>
  </si>
  <si>
    <t>Zhotovenie rozopretia stien príložného paženia hĺbka do 4 m</t>
  </si>
  <si>
    <t xml:space="preserve">15110-1311   </t>
  </si>
  <si>
    <t>Odstránenie rozopretia stien príložného paženia hĺbka do 4 m</t>
  </si>
  <si>
    <t xml:space="preserve">16110-1101   </t>
  </si>
  <si>
    <t>Zvislé premiestnenie výkopu horn. tr. 1-4 nad 1 m do 2,5 m</t>
  </si>
  <si>
    <t>45.11.24</t>
  </si>
  <si>
    <t>93,5+59,459 =   152,959</t>
  </si>
  <si>
    <t xml:space="preserve">16230-1101   </t>
  </si>
  <si>
    <t>Vodorovné premiestnenie výkopku do 500 m horn. tr. 1-4</t>
  </si>
  <si>
    <t xml:space="preserve">16270-1105   </t>
  </si>
  <si>
    <t>Vodorovné premiestnenie výkopu do 10000 m horn. tr. 1-4</t>
  </si>
  <si>
    <t>152,959-68,75 =   84,209</t>
  </si>
  <si>
    <t xml:space="preserve">16270-1109   </t>
  </si>
  <si>
    <t>Príplatok za každých ďalších 1000 m nad 10000 m horn. tr. 1-4</t>
  </si>
  <si>
    <t>12*84,209 =   1010,508</t>
  </si>
  <si>
    <t xml:space="preserve">16710-1101   </t>
  </si>
  <si>
    <t>Nakladanie výkopku do 100 m3 v horn. tr. 1-4</t>
  </si>
  <si>
    <t xml:space="preserve">17120-1201   </t>
  </si>
  <si>
    <t>Uloženie sypaniny na skládku</t>
  </si>
  <si>
    <t xml:space="preserve">17410-1101   </t>
  </si>
  <si>
    <t>Zásyp zhutnený jám, rýh, šachiet alebo okolo objektu hrub. kamenivom</t>
  </si>
  <si>
    <t>55,0*1,0*1,25 =   68,750</t>
  </si>
  <si>
    <t>MAT</t>
  </si>
  <si>
    <t xml:space="preserve">583 439300   </t>
  </si>
  <si>
    <t>Kamenivo drvené hrubé 16-32</t>
  </si>
  <si>
    <t>t</t>
  </si>
  <si>
    <t>14.21.12</t>
  </si>
  <si>
    <t>68,75*1,837 =   126,294</t>
  </si>
  <si>
    <t xml:space="preserve">17510-1101   </t>
  </si>
  <si>
    <t>Obsyp potrubia bez prehodenia sypaniny</t>
  </si>
  <si>
    <t>55,0*1,0*0,3 =   16,500</t>
  </si>
  <si>
    <t xml:space="preserve">583 313460   </t>
  </si>
  <si>
    <t>Kamenivo na lôžko a obsyp potrubia 0-4</t>
  </si>
  <si>
    <t>16,5*1,837 =   30,311</t>
  </si>
  <si>
    <t xml:space="preserve">17530-1101   </t>
  </si>
  <si>
    <t>Lôžko a obsyp vodovodného potrubia pieskom</t>
  </si>
  <si>
    <t>55,0*1,0*0,15 =   8,250</t>
  </si>
  <si>
    <t xml:space="preserve">583 311110   </t>
  </si>
  <si>
    <t>Piesok pre lôžko a obsyp potrubia 0-4</t>
  </si>
  <si>
    <t>8,250*1,837 =   15,155</t>
  </si>
  <si>
    <t xml:space="preserve">1 - ZEMNE PRÁCE  spolu: </t>
  </si>
  <si>
    <t>8 - RÚROVÉ VEDENIA</t>
  </si>
  <si>
    <t>271</t>
  </si>
  <si>
    <t xml:space="preserve">85724-2122   </t>
  </si>
  <si>
    <t>Montáž tvaroviek liatinových 1-osových na potrubí prír. v otvorenom výkope DN 50</t>
  </si>
  <si>
    <t>kus</t>
  </si>
  <si>
    <t>45.21.41</t>
  </si>
  <si>
    <t xml:space="preserve">286 361051   </t>
  </si>
  <si>
    <t>PE - koleno 90° d 32mm</t>
  </si>
  <si>
    <t>25.21.22</t>
  </si>
  <si>
    <t xml:space="preserve">286 361551   </t>
  </si>
  <si>
    <t>PE - red. spojka d 25/32</t>
  </si>
  <si>
    <t xml:space="preserve">286 364711   </t>
  </si>
  <si>
    <t>PE - el. spojka pres. d 32mm</t>
  </si>
  <si>
    <t xml:space="preserve">87115-1120   </t>
  </si>
  <si>
    <t>Montáž potrubia z tlakových rúrok polyetylénových d 20</t>
  </si>
  <si>
    <t>m</t>
  </si>
  <si>
    <t>"Výpis rúr - výkres č.18"  2,0*1 =   2,000</t>
  </si>
  <si>
    <t xml:space="preserve">286 1D0101   </t>
  </si>
  <si>
    <t>Potrubie vodovodné HDPE - DN 20 (20x1,9)</t>
  </si>
  <si>
    <t xml:space="preserve">2010032             </t>
  </si>
  <si>
    <t>2,0*1,03 =   2,060</t>
  </si>
  <si>
    <t xml:space="preserve">87115-1121   </t>
  </si>
  <si>
    <t>Montáž potrubia z tlakových rúrok polyetylénových DN 25</t>
  </si>
  <si>
    <t>"Výpis rúr - výkr.č.18"</t>
  </si>
  <si>
    <t>"km 0,000 00- km 0,050 00"  50,0*1 =   50,000</t>
  </si>
  <si>
    <t xml:space="preserve">286 1D0102   </t>
  </si>
  <si>
    <t>Potrubie vodovodné HDPE - DN 25 (32x2,9)</t>
  </si>
  <si>
    <t>50,0*1,03 =   51,500</t>
  </si>
  <si>
    <t xml:space="preserve">87117-1121   </t>
  </si>
  <si>
    <t>Montáž potrubia z tlakových rúrok polyetylénových d 40</t>
  </si>
  <si>
    <t>"Výpis rúr - výkres č.18"  3,0*1 =   3,000</t>
  </si>
  <si>
    <t xml:space="preserve">286 1D0103   </t>
  </si>
  <si>
    <t>Potrubie vodovodné HDPE - DN 40 (40x3,4)</t>
  </si>
  <si>
    <t xml:space="preserve">2010040             </t>
  </si>
  <si>
    <t>3,0*1,03 =   3,090</t>
  </si>
  <si>
    <t xml:space="preserve">89121-1111   </t>
  </si>
  <si>
    <t>Montáž vodovodných posúvačov v otvorenom výkope alebo šachte so zemnou súpravou DN 50</t>
  </si>
  <si>
    <t xml:space="preserve">422 9B0103   </t>
  </si>
  <si>
    <t>Súprava zem. telesk.04, DN 50, dĺž.1050-1750 mm - 04-050-41002</t>
  </si>
  <si>
    <t>29.13.20</t>
  </si>
  <si>
    <t xml:space="preserve">04-050-41002        </t>
  </si>
  <si>
    <t xml:space="preserve">89131-9111   </t>
  </si>
  <si>
    <t>Montáž navrtáv. pásov na potrubí z rúr vláknocementových, liatinových, oceľových, plastových DN 150</t>
  </si>
  <si>
    <t xml:space="preserve">422 2I0817   </t>
  </si>
  <si>
    <t>Pás navŕtavací pre PE a PVC potrubia - DN 150-1", vr guľový ventil DN 25 na PVC</t>
  </si>
  <si>
    <t>29.13.13</t>
  </si>
  <si>
    <t xml:space="preserve">3500                </t>
  </si>
  <si>
    <t xml:space="preserve">89323-2112   </t>
  </si>
  <si>
    <t>Šachty armatúrne monilit. bet. zo šal. tvárnic s výplň s bet. C12/15 rozm. 1,75x1,2x1,78 m, vr. armatúr</t>
  </si>
  <si>
    <t>kpl</t>
  </si>
  <si>
    <t xml:space="preserve">89442-1111   </t>
  </si>
  <si>
    <t>Osadenie prefabrikovaných vodomer. šachiet rozm. 1,2x1,5x1,7 m s otvorom 0,6x0,6 m a prefa vstup. komínom</t>
  </si>
  <si>
    <t xml:space="preserve">436 1K0314   </t>
  </si>
  <si>
    <t>Šachta vodomerná prefabr. 1,5x1,2x1,7 m so vstup. prefa komínom, vr materiálu špecif.kladač.pláne, vr.poklopu</t>
  </si>
  <si>
    <t>29.24.12</t>
  </si>
  <si>
    <t xml:space="preserve">89940-1111   </t>
  </si>
  <si>
    <t>Osadenie poklopov liatinových ventilových</t>
  </si>
  <si>
    <t xml:space="preserve">552 421800   </t>
  </si>
  <si>
    <t>Poklop ventilový</t>
  </si>
  <si>
    <t>28.75.11</t>
  </si>
  <si>
    <t xml:space="preserve">89971-3111   </t>
  </si>
  <si>
    <t>Orientačné tabuľky vodárenské na stĺpiku</t>
  </si>
  <si>
    <t xml:space="preserve">8 - RÚROVÉ VEDENIA  spolu: </t>
  </si>
  <si>
    <t>9 - OSTATNÉ KONŠTRUKCIE A PRÁCE</t>
  </si>
  <si>
    <t xml:space="preserve">97913-1415   </t>
  </si>
  <si>
    <t>Poplatok za uloženie vykopanej zeminy</t>
  </si>
  <si>
    <t>45.11.11</t>
  </si>
  <si>
    <t xml:space="preserve">99827-6101   </t>
  </si>
  <si>
    <t>Presun hmôt pre potrubie z rúr plastových alebo sklolaminátových v otvorenom výkope</t>
  </si>
  <si>
    <t xml:space="preserve">9 - OSTATNÉ KONŠTRUKCIE A PRÁCE  spolu: </t>
  </si>
  <si>
    <t xml:space="preserve">PRÁCE A DODÁVKY HSV  spolu: </t>
  </si>
  <si>
    <t>PRÁCE A DODÁVKY PSV</t>
  </si>
  <si>
    <t>722 - Vnútorný vodovod</t>
  </si>
  <si>
    <t>721</t>
  </si>
  <si>
    <t xml:space="preserve">72213-0233   </t>
  </si>
  <si>
    <t>Potrubie vod. z ocel. rúrok závit. pozink. 11343 DN 25 vr fitingov</t>
  </si>
  <si>
    <t>I</t>
  </si>
  <si>
    <t>45.33.20</t>
  </si>
  <si>
    <t xml:space="preserve">72222-1135   </t>
  </si>
  <si>
    <t>Ventil výtokový s napojením na hadicu G 1/2</t>
  </si>
  <si>
    <t xml:space="preserve">72222-9102   </t>
  </si>
  <si>
    <t>Montáž vodov. armatúr ostatných s 1 závitom G 3/4</t>
  </si>
  <si>
    <t xml:space="preserve">551 175960   </t>
  </si>
  <si>
    <t>Spojka hadicová vodovodná armatúra K 280 3/4</t>
  </si>
  <si>
    <t>29.13.12</t>
  </si>
  <si>
    <t xml:space="preserve">72223-2061   </t>
  </si>
  <si>
    <t>Ventil guľový nátrubkový G 1/2</t>
  </si>
  <si>
    <t xml:space="preserve">  .  .  </t>
  </si>
  <si>
    <t xml:space="preserve">72223-5145   </t>
  </si>
  <si>
    <t>Tabuľka na stĺpik uzáver</t>
  </si>
  <si>
    <t xml:space="preserve">72225-1112   </t>
  </si>
  <si>
    <t>Hadica gumená DN 20</t>
  </si>
  <si>
    <t xml:space="preserve">72226-2305   </t>
  </si>
  <si>
    <t>Vodomerná zostava A pre osadenie domového vodomeru L=160mm, teleskop. guľový uzáver 32x3/4</t>
  </si>
  <si>
    <t xml:space="preserve">72226-3405   </t>
  </si>
  <si>
    <t>Montáž vodomera pre vodu do 100 st. C závitového G 3/4</t>
  </si>
  <si>
    <t xml:space="preserve">388 212360   </t>
  </si>
  <si>
    <t>Vodomer domový DN 20 G 3/4</t>
  </si>
  <si>
    <t>33.20.63</t>
  </si>
  <si>
    <t xml:space="preserve">72229-0226   </t>
  </si>
  <si>
    <t>Tlakové skúšky vodov. potrubia závitového do DN 50</t>
  </si>
  <si>
    <t xml:space="preserve">72229-0234   </t>
  </si>
  <si>
    <t>Preplachovanie a dezinfekcia vodov. potrubia do DN 80</t>
  </si>
  <si>
    <t xml:space="preserve">99872-2201   </t>
  </si>
  <si>
    <t>Presun hmôt pre vnút. vodovod v objektoch výšky do 6 m</t>
  </si>
  <si>
    <t>45.33.30</t>
  </si>
  <si>
    <t xml:space="preserve">722 - Vnútorný vodovod  spolu: </t>
  </si>
  <si>
    <t xml:space="preserve">PRÁCE A DODÁVKY PSV  spolu: </t>
  </si>
  <si>
    <t>PRÁCE A DODÁVKY M</t>
  </si>
  <si>
    <t>272 - Vedenia rúrové vonkajšie - plynovody</t>
  </si>
  <si>
    <t xml:space="preserve">80322-1010   </t>
  </si>
  <si>
    <t>Vyhľadávací vodič na potrubí z PE D do 150</t>
  </si>
  <si>
    <t xml:space="preserve">272 - Vedenia rúrové vonkajšie - plynovody  spolu: </t>
  </si>
  <si>
    <t xml:space="preserve">PRÁCE A DODÁVKY M  spolu: </t>
  </si>
  <si>
    <t>Za rozpočet celkom</t>
  </si>
  <si>
    <t>Spracoval: Ing. Jozef Ďurech</t>
  </si>
  <si>
    <t>Figura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</si>
</sst>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1" customWidth="1"/>
    <col min="2" max="2" width="3.7109375" style="22" customWidth="1"/>
    <col min="3" max="3" width="13.00390625" style="23" customWidth="1"/>
    <col min="4" max="4" width="45.7109375" style="49" customWidth="1"/>
    <col min="5" max="5" width="11.28125" style="25" customWidth="1"/>
    <col min="6" max="6" width="5.8515625" style="24" customWidth="1"/>
    <col min="7" max="7" width="8.7109375" style="26" customWidth="1"/>
    <col min="8" max="10" width="9.7109375" style="26" customWidth="1"/>
    <col min="11" max="11" width="7.421875" style="27" customWidth="1"/>
    <col min="12" max="12" width="8.28125" style="27" customWidth="1"/>
    <col min="13" max="13" width="7.140625" style="25" customWidth="1"/>
    <col min="14" max="14" width="7.00390625" style="25" customWidth="1"/>
    <col min="15" max="15" width="3.57421875" style="24" customWidth="1"/>
    <col min="16" max="16" width="12.7109375" style="24" customWidth="1"/>
    <col min="17" max="19" width="11.28125" style="25" customWidth="1"/>
    <col min="20" max="20" width="10.57421875" style="28" customWidth="1"/>
    <col min="21" max="21" width="10.28125" style="28" customWidth="1"/>
    <col min="22" max="22" width="5.7109375" style="28" customWidth="1"/>
    <col min="23" max="23" width="9.140625" style="25" customWidth="1"/>
    <col min="24" max="25" width="9.140625" style="24" customWidth="1"/>
    <col min="26" max="26" width="7.57421875" style="23" customWidth="1"/>
    <col min="27" max="27" width="24.8515625" style="23" customWidth="1"/>
    <col min="28" max="28" width="4.28125" style="24" customWidth="1"/>
    <col min="29" max="29" width="8.28125" style="24" customWidth="1"/>
    <col min="30" max="30" width="8.7109375" style="24" customWidth="1"/>
    <col min="31" max="34" width="9.140625" style="24" customWidth="1"/>
    <col min="35" max="16384" width="9.140625" style="1" customWidth="1"/>
  </cols>
  <sheetData>
    <row r="1" spans="1:34" ht="12.75">
      <c r="A1" s="9" t="s">
        <v>60</v>
      </c>
      <c r="B1" s="1"/>
      <c r="C1" s="1"/>
      <c r="D1" s="1"/>
      <c r="E1" s="1"/>
      <c r="F1" s="1"/>
      <c r="G1" s="6"/>
      <c r="H1" s="1"/>
      <c r="I1" s="9" t="s">
        <v>61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9" t="s">
        <v>2</v>
      </c>
      <c r="AA1" s="29" t="s">
        <v>3</v>
      </c>
      <c r="AB1" s="30" t="s">
        <v>4</v>
      </c>
      <c r="AC1" s="30" t="s">
        <v>5</v>
      </c>
      <c r="AD1" s="30" t="s">
        <v>6</v>
      </c>
      <c r="AE1" s="1"/>
      <c r="AF1" s="1"/>
      <c r="AG1" s="1"/>
      <c r="AH1" s="1"/>
    </row>
    <row r="2" spans="1:34" ht="12.75">
      <c r="A2" s="9" t="s">
        <v>62</v>
      </c>
      <c r="B2" s="1"/>
      <c r="C2" s="1"/>
      <c r="D2" s="1"/>
      <c r="E2" s="1"/>
      <c r="F2" s="1"/>
      <c r="G2" s="6"/>
      <c r="H2" s="8"/>
      <c r="I2" s="9" t="s">
        <v>63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9" t="s">
        <v>7</v>
      </c>
      <c r="AA2" s="31" t="s">
        <v>24</v>
      </c>
      <c r="AB2" s="32" t="s">
        <v>8</v>
      </c>
      <c r="AC2" s="32"/>
      <c r="AD2" s="31"/>
      <c r="AE2" s="1"/>
      <c r="AF2" s="1"/>
      <c r="AG2" s="1"/>
      <c r="AH2" s="1"/>
    </row>
    <row r="3" spans="1:34" ht="12.75">
      <c r="A3" s="9" t="s">
        <v>17</v>
      </c>
      <c r="B3" s="1"/>
      <c r="C3" s="1"/>
      <c r="D3" s="1"/>
      <c r="E3" s="1"/>
      <c r="F3" s="1"/>
      <c r="G3" s="6"/>
      <c r="H3" s="1"/>
      <c r="I3" s="9" t="s">
        <v>64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9" t="s">
        <v>9</v>
      </c>
      <c r="AA3" s="31" t="s">
        <v>25</v>
      </c>
      <c r="AB3" s="32" t="s">
        <v>8</v>
      </c>
      <c r="AC3" s="32" t="s">
        <v>10</v>
      </c>
      <c r="AD3" s="31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9" t="s">
        <v>12</v>
      </c>
      <c r="AA4" s="31" t="s">
        <v>26</v>
      </c>
      <c r="AB4" s="32" t="s">
        <v>8</v>
      </c>
      <c r="AC4" s="32"/>
      <c r="AD4" s="31"/>
      <c r="AE4" s="1"/>
      <c r="AF4" s="1"/>
      <c r="AG4" s="1"/>
      <c r="AH4" s="1"/>
    </row>
    <row r="5" spans="1:34" ht="12.75">
      <c r="A5" s="9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9" t="s">
        <v>13</v>
      </c>
      <c r="AA5" s="31" t="s">
        <v>25</v>
      </c>
      <c r="AB5" s="32" t="s">
        <v>8</v>
      </c>
      <c r="AC5" s="32" t="s">
        <v>10</v>
      </c>
      <c r="AD5" s="31" t="s">
        <v>11</v>
      </c>
      <c r="AE5" s="1"/>
      <c r="AF5" s="1"/>
      <c r="AG5" s="1"/>
      <c r="AH5" s="1"/>
    </row>
    <row r="6" spans="1:34" ht="12.75">
      <c r="A6" s="9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67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33" t="s">
        <v>27</v>
      </c>
      <c r="B9" s="33" t="s">
        <v>28</v>
      </c>
      <c r="C9" s="33" t="s">
        <v>29</v>
      </c>
      <c r="D9" s="33" t="s">
        <v>30</v>
      </c>
      <c r="E9" s="33" t="s">
        <v>31</v>
      </c>
      <c r="F9" s="33" t="s">
        <v>32</v>
      </c>
      <c r="G9" s="33" t="s">
        <v>33</v>
      </c>
      <c r="H9" s="33" t="s">
        <v>14</v>
      </c>
      <c r="I9" s="33" t="s">
        <v>18</v>
      </c>
      <c r="J9" s="33" t="s">
        <v>19</v>
      </c>
      <c r="K9" s="34" t="s">
        <v>20</v>
      </c>
      <c r="L9" s="35"/>
      <c r="M9" s="36" t="s">
        <v>21</v>
      </c>
      <c r="N9" s="35"/>
      <c r="O9" s="33" t="s">
        <v>1</v>
      </c>
      <c r="P9" s="38" t="s">
        <v>34</v>
      </c>
      <c r="Q9" s="37" t="s">
        <v>31</v>
      </c>
      <c r="R9" s="37" t="s">
        <v>31</v>
      </c>
      <c r="S9" s="38" t="s">
        <v>31</v>
      </c>
      <c r="T9" s="10" t="s">
        <v>35</v>
      </c>
      <c r="U9" s="10" t="s">
        <v>36</v>
      </c>
      <c r="V9" s="10" t="s">
        <v>37</v>
      </c>
      <c r="W9" s="11" t="s">
        <v>23</v>
      </c>
      <c r="X9" s="11" t="s">
        <v>38</v>
      </c>
      <c r="Y9" s="11" t="s">
        <v>39</v>
      </c>
      <c r="Z9" s="20" t="s">
        <v>40</v>
      </c>
      <c r="AA9" s="20" t="s">
        <v>41</v>
      </c>
      <c r="AB9" s="1" t="s">
        <v>37</v>
      </c>
      <c r="AC9" s="1"/>
      <c r="AD9" s="1"/>
      <c r="AE9" s="1"/>
      <c r="AF9" s="1"/>
      <c r="AG9" s="1"/>
      <c r="AH9" s="1"/>
    </row>
    <row r="10" spans="1:34" ht="12.75">
      <c r="A10" s="39" t="s">
        <v>42</v>
      </c>
      <c r="B10" s="39" t="s">
        <v>43</v>
      </c>
      <c r="C10" s="40"/>
      <c r="D10" s="39" t="s">
        <v>44</v>
      </c>
      <c r="E10" s="39" t="s">
        <v>45</v>
      </c>
      <c r="F10" s="39" t="s">
        <v>46</v>
      </c>
      <c r="G10" s="39" t="s">
        <v>47</v>
      </c>
      <c r="H10" s="39"/>
      <c r="I10" s="39" t="s">
        <v>22</v>
      </c>
      <c r="J10" s="39"/>
      <c r="K10" s="39" t="s">
        <v>33</v>
      </c>
      <c r="L10" s="39" t="s">
        <v>19</v>
      </c>
      <c r="M10" s="41" t="s">
        <v>33</v>
      </c>
      <c r="N10" s="39" t="s">
        <v>19</v>
      </c>
      <c r="O10" s="39" t="s">
        <v>48</v>
      </c>
      <c r="P10" s="43"/>
      <c r="Q10" s="42" t="s">
        <v>49</v>
      </c>
      <c r="R10" s="42" t="s">
        <v>50</v>
      </c>
      <c r="S10" s="43" t="s">
        <v>51</v>
      </c>
      <c r="T10" s="10" t="s">
        <v>52</v>
      </c>
      <c r="U10" s="10" t="s">
        <v>53</v>
      </c>
      <c r="V10" s="10" t="s">
        <v>54</v>
      </c>
      <c r="W10" s="5"/>
      <c r="X10" s="1"/>
      <c r="Y10" s="1"/>
      <c r="Z10" s="20" t="s">
        <v>55</v>
      </c>
      <c r="AA10" s="20" t="s">
        <v>42</v>
      </c>
      <c r="AB10" s="1" t="s">
        <v>68</v>
      </c>
      <c r="AC10" s="1"/>
      <c r="AD10" s="1"/>
      <c r="AE10" s="1"/>
      <c r="AF10" s="1"/>
      <c r="AG10" s="1"/>
      <c r="AH10" s="1"/>
    </row>
    <row r="12" ht="12.75">
      <c r="B12" s="50" t="s">
        <v>70</v>
      </c>
    </row>
    <row r="13" ht="12.75">
      <c r="B13" s="23" t="s">
        <v>71</v>
      </c>
    </row>
    <row r="14" spans="1:26" ht="12.75">
      <c r="A14" s="21">
        <v>1</v>
      </c>
      <c r="B14" s="22" t="s">
        <v>72</v>
      </c>
      <c r="C14" s="23" t="s">
        <v>73</v>
      </c>
      <c r="D14" s="49" t="s">
        <v>74</v>
      </c>
      <c r="E14" s="25">
        <v>11</v>
      </c>
      <c r="F14" s="24" t="s">
        <v>75</v>
      </c>
      <c r="H14" s="26">
        <f>ROUND(E14*G14,2)</f>
        <v>0</v>
      </c>
      <c r="J14" s="26">
        <f>ROUND(E14*G14,2)</f>
        <v>0</v>
      </c>
      <c r="P14" s="24" t="s">
        <v>76</v>
      </c>
      <c r="V14" s="28" t="s">
        <v>16</v>
      </c>
      <c r="Z14" s="23" t="s">
        <v>77</v>
      </c>
    </row>
    <row r="15" spans="4:24" ht="12.75">
      <c r="D15" s="51" t="s">
        <v>78</v>
      </c>
      <c r="E15" s="52"/>
      <c r="F15" s="53"/>
      <c r="G15" s="54"/>
      <c r="H15" s="54"/>
      <c r="I15" s="54"/>
      <c r="J15" s="54"/>
      <c r="K15" s="55"/>
      <c r="L15" s="55"/>
      <c r="M15" s="52"/>
      <c r="N15" s="52"/>
      <c r="O15" s="53"/>
      <c r="P15" s="53"/>
      <c r="Q15" s="52"/>
      <c r="R15" s="52"/>
      <c r="S15" s="52"/>
      <c r="T15" s="56"/>
      <c r="U15" s="56"/>
      <c r="V15" s="56" t="s">
        <v>0</v>
      </c>
      <c r="W15" s="52"/>
      <c r="X15" s="53"/>
    </row>
    <row r="16" spans="1:26" ht="12.75">
      <c r="A16" s="21">
        <v>2</v>
      </c>
      <c r="B16" s="22" t="s">
        <v>72</v>
      </c>
      <c r="C16" s="23" t="s">
        <v>79</v>
      </c>
      <c r="D16" s="49" t="s">
        <v>80</v>
      </c>
      <c r="E16" s="25">
        <v>59.459</v>
      </c>
      <c r="F16" s="24" t="s">
        <v>75</v>
      </c>
      <c r="H16" s="26">
        <f>ROUND(E16*G16,2)</f>
        <v>0</v>
      </c>
      <c r="J16" s="26">
        <f>ROUND(E16*G16,2)</f>
        <v>0</v>
      </c>
      <c r="P16" s="24" t="s">
        <v>76</v>
      </c>
      <c r="V16" s="28" t="s">
        <v>16</v>
      </c>
      <c r="Z16" s="23" t="s">
        <v>77</v>
      </c>
    </row>
    <row r="17" spans="4:24" ht="12.75">
      <c r="D17" s="51" t="s">
        <v>81</v>
      </c>
      <c r="E17" s="52"/>
      <c r="F17" s="53"/>
      <c r="G17" s="54"/>
      <c r="H17" s="54"/>
      <c r="I17" s="54"/>
      <c r="J17" s="54"/>
      <c r="K17" s="55"/>
      <c r="L17" s="55"/>
      <c r="M17" s="52"/>
      <c r="N17" s="52"/>
      <c r="O17" s="53"/>
      <c r="P17" s="53"/>
      <c r="Q17" s="52"/>
      <c r="R17" s="52"/>
      <c r="S17" s="52"/>
      <c r="T17" s="56"/>
      <c r="U17" s="56"/>
      <c r="V17" s="56" t="s">
        <v>0</v>
      </c>
      <c r="W17" s="52"/>
      <c r="X17" s="53"/>
    </row>
    <row r="18" spans="4:24" ht="12.75">
      <c r="D18" s="51" t="s">
        <v>82</v>
      </c>
      <c r="E18" s="52"/>
      <c r="F18" s="53"/>
      <c r="G18" s="54"/>
      <c r="H18" s="54"/>
      <c r="I18" s="54"/>
      <c r="J18" s="54"/>
      <c r="K18" s="55"/>
      <c r="L18" s="55"/>
      <c r="M18" s="52"/>
      <c r="N18" s="52"/>
      <c r="O18" s="53"/>
      <c r="P18" s="53"/>
      <c r="Q18" s="52"/>
      <c r="R18" s="52"/>
      <c r="S18" s="52"/>
      <c r="T18" s="56"/>
      <c r="U18" s="56"/>
      <c r="V18" s="56" t="s">
        <v>0</v>
      </c>
      <c r="W18" s="52"/>
      <c r="X18" s="53"/>
    </row>
    <row r="19" spans="1:26" ht="12.75">
      <c r="A19" s="21">
        <v>3</v>
      </c>
      <c r="B19" s="22" t="s">
        <v>72</v>
      </c>
      <c r="C19" s="23" t="s">
        <v>83</v>
      </c>
      <c r="D19" s="49" t="s">
        <v>84</v>
      </c>
      <c r="E19" s="25">
        <v>59.459</v>
      </c>
      <c r="F19" s="24" t="s">
        <v>75</v>
      </c>
      <c r="H19" s="26">
        <f>ROUND(E19*G19,2)</f>
        <v>0</v>
      </c>
      <c r="J19" s="26">
        <f>ROUND(E19*G19,2)</f>
        <v>0</v>
      </c>
      <c r="P19" s="24" t="s">
        <v>76</v>
      </c>
      <c r="V19" s="28" t="s">
        <v>16</v>
      </c>
      <c r="Z19" s="23" t="s">
        <v>77</v>
      </c>
    </row>
    <row r="20" spans="1:26" ht="12.75">
      <c r="A20" s="21">
        <v>4</v>
      </c>
      <c r="B20" s="22" t="s">
        <v>72</v>
      </c>
      <c r="C20" s="23" t="s">
        <v>85</v>
      </c>
      <c r="D20" s="49" t="s">
        <v>86</v>
      </c>
      <c r="E20" s="25">
        <v>93.5</v>
      </c>
      <c r="F20" s="24" t="s">
        <v>75</v>
      </c>
      <c r="H20" s="26">
        <f>ROUND(E20*G20,2)</f>
        <v>0</v>
      </c>
      <c r="J20" s="26">
        <f>ROUND(E20*G20,2)</f>
        <v>0</v>
      </c>
      <c r="P20" s="24" t="s">
        <v>76</v>
      </c>
      <c r="V20" s="28" t="s">
        <v>16</v>
      </c>
      <c r="Z20" s="23" t="s">
        <v>77</v>
      </c>
    </row>
    <row r="21" spans="4:24" ht="12.75">
      <c r="D21" s="51" t="s">
        <v>87</v>
      </c>
      <c r="E21" s="52"/>
      <c r="F21" s="53"/>
      <c r="G21" s="54"/>
      <c r="H21" s="54"/>
      <c r="I21" s="54"/>
      <c r="J21" s="54"/>
      <c r="K21" s="55"/>
      <c r="L21" s="55"/>
      <c r="M21" s="52"/>
      <c r="N21" s="52"/>
      <c r="O21" s="53"/>
      <c r="P21" s="53"/>
      <c r="Q21" s="52"/>
      <c r="R21" s="52"/>
      <c r="S21" s="52"/>
      <c r="T21" s="56"/>
      <c r="U21" s="56"/>
      <c r="V21" s="56" t="s">
        <v>0</v>
      </c>
      <c r="W21" s="52"/>
      <c r="X21" s="53"/>
    </row>
    <row r="22" spans="1:26" ht="12.75">
      <c r="A22" s="21">
        <v>5</v>
      </c>
      <c r="B22" s="22" t="s">
        <v>72</v>
      </c>
      <c r="C22" s="23" t="s">
        <v>88</v>
      </c>
      <c r="D22" s="49" t="s">
        <v>89</v>
      </c>
      <c r="E22" s="25">
        <v>93.5</v>
      </c>
      <c r="F22" s="24" t="s">
        <v>75</v>
      </c>
      <c r="H22" s="26">
        <f>ROUND(E22*G22,2)</f>
        <v>0</v>
      </c>
      <c r="J22" s="26">
        <f>ROUND(E22*G22,2)</f>
        <v>0</v>
      </c>
      <c r="P22" s="24" t="s">
        <v>76</v>
      </c>
      <c r="V22" s="28" t="s">
        <v>16</v>
      </c>
      <c r="Z22" s="23" t="s">
        <v>77</v>
      </c>
    </row>
    <row r="23" spans="1:26" ht="12.75">
      <c r="A23" s="21">
        <v>6</v>
      </c>
      <c r="B23" s="22" t="s">
        <v>72</v>
      </c>
      <c r="C23" s="23" t="s">
        <v>90</v>
      </c>
      <c r="D23" s="49" t="s">
        <v>91</v>
      </c>
      <c r="E23" s="25">
        <v>187</v>
      </c>
      <c r="F23" s="24" t="s">
        <v>92</v>
      </c>
      <c r="H23" s="26">
        <f>ROUND(E23*G23,2)</f>
        <v>0</v>
      </c>
      <c r="J23" s="26">
        <f>ROUND(E23*G23,2)</f>
        <v>0</v>
      </c>
      <c r="K23" s="27">
        <v>0.00021</v>
      </c>
      <c r="L23" s="27">
        <f>E23*K23</f>
        <v>0.03927</v>
      </c>
      <c r="P23" s="24" t="s">
        <v>76</v>
      </c>
      <c r="V23" s="28" t="s">
        <v>16</v>
      </c>
      <c r="Z23" s="23" t="s">
        <v>77</v>
      </c>
    </row>
    <row r="24" spans="4:24" ht="12.75">
      <c r="D24" s="51" t="s">
        <v>93</v>
      </c>
      <c r="E24" s="52"/>
      <c r="F24" s="53"/>
      <c r="G24" s="54"/>
      <c r="H24" s="54"/>
      <c r="I24" s="54"/>
      <c r="J24" s="54"/>
      <c r="K24" s="55"/>
      <c r="L24" s="55"/>
      <c r="M24" s="52"/>
      <c r="N24" s="52"/>
      <c r="O24" s="53"/>
      <c r="P24" s="53"/>
      <c r="Q24" s="52"/>
      <c r="R24" s="52"/>
      <c r="S24" s="52"/>
      <c r="T24" s="56"/>
      <c r="U24" s="56"/>
      <c r="V24" s="56" t="s">
        <v>0</v>
      </c>
      <c r="W24" s="52"/>
      <c r="X24" s="53"/>
    </row>
    <row r="25" spans="1:26" ht="12.75">
      <c r="A25" s="21">
        <v>7</v>
      </c>
      <c r="B25" s="22" t="s">
        <v>72</v>
      </c>
      <c r="C25" s="23" t="s">
        <v>94</v>
      </c>
      <c r="D25" s="49" t="s">
        <v>95</v>
      </c>
      <c r="E25" s="25">
        <v>187</v>
      </c>
      <c r="F25" s="24" t="s">
        <v>92</v>
      </c>
      <c r="H25" s="26">
        <f>ROUND(E25*G25,2)</f>
        <v>0</v>
      </c>
      <c r="J25" s="26">
        <f>ROUND(E25*G25,2)</f>
        <v>0</v>
      </c>
      <c r="P25" s="24" t="s">
        <v>76</v>
      </c>
      <c r="V25" s="28" t="s">
        <v>16</v>
      </c>
      <c r="Z25" s="23" t="s">
        <v>77</v>
      </c>
    </row>
    <row r="26" spans="1:26" ht="12.75">
      <c r="A26" s="21">
        <v>8</v>
      </c>
      <c r="B26" s="22" t="s">
        <v>96</v>
      </c>
      <c r="C26" s="23" t="s">
        <v>97</v>
      </c>
      <c r="D26" s="49" t="s">
        <v>98</v>
      </c>
      <c r="E26" s="25">
        <v>93.5</v>
      </c>
      <c r="F26" s="24" t="s">
        <v>75</v>
      </c>
      <c r="H26" s="26">
        <f>ROUND(E26*G26,2)</f>
        <v>0</v>
      </c>
      <c r="J26" s="26">
        <f>ROUND(E26*G26,2)</f>
        <v>0</v>
      </c>
      <c r="K26" s="27">
        <v>0.00045</v>
      </c>
      <c r="L26" s="27">
        <f>E26*K26</f>
        <v>0.042075</v>
      </c>
      <c r="P26" s="24" t="s">
        <v>76</v>
      </c>
      <c r="V26" s="28" t="s">
        <v>16</v>
      </c>
      <c r="Z26" s="23" t="s">
        <v>77</v>
      </c>
    </row>
    <row r="27" spans="1:26" ht="12.75">
      <c r="A27" s="21">
        <v>9</v>
      </c>
      <c r="B27" s="22" t="s">
        <v>96</v>
      </c>
      <c r="C27" s="23" t="s">
        <v>99</v>
      </c>
      <c r="D27" s="49" t="s">
        <v>100</v>
      </c>
      <c r="E27" s="25">
        <v>93.5</v>
      </c>
      <c r="F27" s="24" t="s">
        <v>75</v>
      </c>
      <c r="H27" s="26">
        <f>ROUND(E27*G27,2)</f>
        <v>0</v>
      </c>
      <c r="J27" s="26">
        <f>ROUND(E27*G27,2)</f>
        <v>0</v>
      </c>
      <c r="P27" s="24" t="s">
        <v>76</v>
      </c>
      <c r="V27" s="28" t="s">
        <v>16</v>
      </c>
      <c r="Z27" s="23" t="s">
        <v>77</v>
      </c>
    </row>
    <row r="28" spans="1:26" ht="12.75">
      <c r="A28" s="21">
        <v>10</v>
      </c>
      <c r="B28" s="22" t="s">
        <v>72</v>
      </c>
      <c r="C28" s="23" t="s">
        <v>101</v>
      </c>
      <c r="D28" s="49" t="s">
        <v>102</v>
      </c>
      <c r="E28" s="25">
        <v>152.959</v>
      </c>
      <c r="F28" s="24" t="s">
        <v>75</v>
      </c>
      <c r="H28" s="26">
        <f>ROUND(E28*G28,2)</f>
        <v>0</v>
      </c>
      <c r="J28" s="26">
        <f>ROUND(E28*G28,2)</f>
        <v>0</v>
      </c>
      <c r="P28" s="24" t="s">
        <v>76</v>
      </c>
      <c r="V28" s="28" t="s">
        <v>16</v>
      </c>
      <c r="Z28" s="23" t="s">
        <v>103</v>
      </c>
    </row>
    <row r="29" spans="4:24" ht="12.75">
      <c r="D29" s="51" t="s">
        <v>104</v>
      </c>
      <c r="E29" s="52"/>
      <c r="F29" s="53"/>
      <c r="G29" s="54"/>
      <c r="H29" s="54"/>
      <c r="I29" s="54"/>
      <c r="J29" s="54"/>
      <c r="K29" s="55"/>
      <c r="L29" s="55"/>
      <c r="M29" s="52"/>
      <c r="N29" s="52"/>
      <c r="O29" s="53"/>
      <c r="P29" s="53"/>
      <c r="Q29" s="52"/>
      <c r="R29" s="52"/>
      <c r="S29" s="52"/>
      <c r="T29" s="56"/>
      <c r="U29" s="56"/>
      <c r="V29" s="56" t="s">
        <v>0</v>
      </c>
      <c r="W29" s="52"/>
      <c r="X29" s="53"/>
    </row>
    <row r="30" spans="1:26" ht="12.75">
      <c r="A30" s="21">
        <v>11</v>
      </c>
      <c r="B30" s="22" t="s">
        <v>72</v>
      </c>
      <c r="C30" s="23" t="s">
        <v>105</v>
      </c>
      <c r="D30" s="49" t="s">
        <v>106</v>
      </c>
      <c r="E30" s="25">
        <v>152.959</v>
      </c>
      <c r="F30" s="24" t="s">
        <v>75</v>
      </c>
      <c r="H30" s="26">
        <f>ROUND(E30*G30,2)</f>
        <v>0</v>
      </c>
      <c r="J30" s="26">
        <f>ROUND(E30*G30,2)</f>
        <v>0</v>
      </c>
      <c r="P30" s="24" t="s">
        <v>76</v>
      </c>
      <c r="V30" s="28" t="s">
        <v>16</v>
      </c>
      <c r="Z30" s="23" t="s">
        <v>103</v>
      </c>
    </row>
    <row r="31" spans="1:26" ht="12.75">
      <c r="A31" s="21">
        <v>12</v>
      </c>
      <c r="B31" s="22" t="s">
        <v>72</v>
      </c>
      <c r="C31" s="23" t="s">
        <v>107</v>
      </c>
      <c r="D31" s="49" t="s">
        <v>108</v>
      </c>
      <c r="E31" s="25">
        <v>84.209</v>
      </c>
      <c r="F31" s="24" t="s">
        <v>75</v>
      </c>
      <c r="H31" s="26">
        <f>ROUND(E31*G31,2)</f>
        <v>0</v>
      </c>
      <c r="J31" s="26">
        <f>ROUND(E31*G31,2)</f>
        <v>0</v>
      </c>
      <c r="P31" s="24" t="s">
        <v>76</v>
      </c>
      <c r="V31" s="28" t="s">
        <v>16</v>
      </c>
      <c r="Z31" s="23" t="s">
        <v>103</v>
      </c>
    </row>
    <row r="32" spans="4:24" ht="12.75">
      <c r="D32" s="51" t="s">
        <v>109</v>
      </c>
      <c r="E32" s="52"/>
      <c r="F32" s="53"/>
      <c r="G32" s="54"/>
      <c r="H32" s="54"/>
      <c r="I32" s="54"/>
      <c r="J32" s="54"/>
      <c r="K32" s="55"/>
      <c r="L32" s="55"/>
      <c r="M32" s="52"/>
      <c r="N32" s="52"/>
      <c r="O32" s="53"/>
      <c r="P32" s="53"/>
      <c r="Q32" s="52"/>
      <c r="R32" s="52"/>
      <c r="S32" s="52"/>
      <c r="T32" s="56"/>
      <c r="U32" s="56"/>
      <c r="V32" s="56" t="s">
        <v>0</v>
      </c>
      <c r="W32" s="52"/>
      <c r="X32" s="53"/>
    </row>
    <row r="33" spans="1:26" ht="12.75">
      <c r="A33" s="21">
        <v>13</v>
      </c>
      <c r="B33" s="22" t="s">
        <v>72</v>
      </c>
      <c r="C33" s="23" t="s">
        <v>110</v>
      </c>
      <c r="D33" s="49" t="s">
        <v>111</v>
      </c>
      <c r="E33" s="25">
        <v>1010.508</v>
      </c>
      <c r="F33" s="24" t="s">
        <v>75</v>
      </c>
      <c r="H33" s="26">
        <f>ROUND(E33*G33,2)</f>
        <v>0</v>
      </c>
      <c r="J33" s="26">
        <f>ROUND(E33*G33,2)</f>
        <v>0</v>
      </c>
      <c r="P33" s="24" t="s">
        <v>76</v>
      </c>
      <c r="V33" s="28" t="s">
        <v>16</v>
      </c>
      <c r="Z33" s="23" t="s">
        <v>103</v>
      </c>
    </row>
    <row r="34" spans="4:24" ht="12.75">
      <c r="D34" s="51" t="s">
        <v>112</v>
      </c>
      <c r="E34" s="52"/>
      <c r="F34" s="53"/>
      <c r="G34" s="54"/>
      <c r="H34" s="54"/>
      <c r="I34" s="54"/>
      <c r="J34" s="54"/>
      <c r="K34" s="55"/>
      <c r="L34" s="55"/>
      <c r="M34" s="52"/>
      <c r="N34" s="52"/>
      <c r="O34" s="53"/>
      <c r="P34" s="53"/>
      <c r="Q34" s="52"/>
      <c r="R34" s="52"/>
      <c r="S34" s="52"/>
      <c r="T34" s="56"/>
      <c r="U34" s="56"/>
      <c r="V34" s="56" t="s">
        <v>0</v>
      </c>
      <c r="W34" s="52"/>
      <c r="X34" s="53"/>
    </row>
    <row r="35" spans="1:26" ht="12.75">
      <c r="A35" s="21">
        <v>14</v>
      </c>
      <c r="B35" s="22" t="s">
        <v>72</v>
      </c>
      <c r="C35" s="23" t="s">
        <v>113</v>
      </c>
      <c r="D35" s="49" t="s">
        <v>114</v>
      </c>
      <c r="E35" s="25">
        <v>84.209</v>
      </c>
      <c r="F35" s="24" t="s">
        <v>75</v>
      </c>
      <c r="H35" s="26">
        <f>ROUND(E35*G35,2)</f>
        <v>0</v>
      </c>
      <c r="J35" s="26">
        <f>ROUND(E35*G35,2)</f>
        <v>0</v>
      </c>
      <c r="P35" s="24" t="s">
        <v>76</v>
      </c>
      <c r="V35" s="28" t="s">
        <v>16</v>
      </c>
      <c r="Z35" s="23" t="s">
        <v>77</v>
      </c>
    </row>
    <row r="36" spans="1:26" ht="12.75">
      <c r="A36" s="21">
        <v>15</v>
      </c>
      <c r="B36" s="22" t="s">
        <v>72</v>
      </c>
      <c r="C36" s="23" t="s">
        <v>115</v>
      </c>
      <c r="D36" s="49" t="s">
        <v>116</v>
      </c>
      <c r="E36" s="25">
        <v>84.209</v>
      </c>
      <c r="F36" s="24" t="s">
        <v>75</v>
      </c>
      <c r="H36" s="26">
        <f>ROUND(E36*G36,2)</f>
        <v>0</v>
      </c>
      <c r="J36" s="26">
        <f>ROUND(E36*G36,2)</f>
        <v>0</v>
      </c>
      <c r="P36" s="24" t="s">
        <v>76</v>
      </c>
      <c r="V36" s="28" t="s">
        <v>16</v>
      </c>
      <c r="Z36" s="23" t="s">
        <v>103</v>
      </c>
    </row>
    <row r="37" spans="1:26" ht="12.75">
      <c r="A37" s="21">
        <v>16</v>
      </c>
      <c r="B37" s="22" t="s">
        <v>72</v>
      </c>
      <c r="C37" s="23" t="s">
        <v>117</v>
      </c>
      <c r="D37" s="49" t="s">
        <v>118</v>
      </c>
      <c r="E37" s="25">
        <v>68.75</v>
      </c>
      <c r="F37" s="24" t="s">
        <v>75</v>
      </c>
      <c r="H37" s="26">
        <f>ROUND(E37*G37,2)</f>
        <v>0</v>
      </c>
      <c r="J37" s="26">
        <f>ROUND(E37*G37,2)</f>
        <v>0</v>
      </c>
      <c r="P37" s="24" t="s">
        <v>76</v>
      </c>
      <c r="V37" s="28" t="s">
        <v>16</v>
      </c>
      <c r="Z37" s="23" t="s">
        <v>77</v>
      </c>
    </row>
    <row r="38" spans="4:24" ht="12.75">
      <c r="D38" s="51" t="s">
        <v>119</v>
      </c>
      <c r="E38" s="52"/>
      <c r="F38" s="53"/>
      <c r="G38" s="54"/>
      <c r="H38" s="54"/>
      <c r="I38" s="54"/>
      <c r="J38" s="54"/>
      <c r="K38" s="55"/>
      <c r="L38" s="55"/>
      <c r="M38" s="52"/>
      <c r="N38" s="52"/>
      <c r="O38" s="53"/>
      <c r="P38" s="53"/>
      <c r="Q38" s="52"/>
      <c r="R38" s="52"/>
      <c r="S38" s="52"/>
      <c r="T38" s="56"/>
      <c r="U38" s="56"/>
      <c r="V38" s="56" t="s">
        <v>0</v>
      </c>
      <c r="W38" s="52"/>
      <c r="X38" s="53"/>
    </row>
    <row r="39" spans="1:27" ht="12.75">
      <c r="A39" s="21">
        <v>17</v>
      </c>
      <c r="B39" s="22" t="s">
        <v>120</v>
      </c>
      <c r="C39" s="23" t="s">
        <v>121</v>
      </c>
      <c r="D39" s="49" t="s">
        <v>122</v>
      </c>
      <c r="E39" s="25">
        <v>126.294</v>
      </c>
      <c r="F39" s="24" t="s">
        <v>123</v>
      </c>
      <c r="I39" s="26">
        <f>ROUND(E39*G39,2)</f>
        <v>0</v>
      </c>
      <c r="J39" s="26">
        <f>ROUND(E39*G39,2)</f>
        <v>0</v>
      </c>
      <c r="K39" s="27">
        <v>1</v>
      </c>
      <c r="L39" s="27">
        <f>E39*K39</f>
        <v>126.294</v>
      </c>
      <c r="P39" s="24" t="s">
        <v>76</v>
      </c>
      <c r="V39" s="28" t="s">
        <v>15</v>
      </c>
      <c r="Z39" s="23" t="s">
        <v>124</v>
      </c>
      <c r="AA39" s="23" t="s">
        <v>76</v>
      </c>
    </row>
    <row r="40" spans="4:24" ht="12.75">
      <c r="D40" s="51" t="s">
        <v>125</v>
      </c>
      <c r="E40" s="52"/>
      <c r="F40" s="53"/>
      <c r="G40" s="54"/>
      <c r="H40" s="54"/>
      <c r="I40" s="54"/>
      <c r="J40" s="54"/>
      <c r="K40" s="55"/>
      <c r="L40" s="55"/>
      <c r="M40" s="52"/>
      <c r="N40" s="52"/>
      <c r="O40" s="53"/>
      <c r="P40" s="53"/>
      <c r="Q40" s="52"/>
      <c r="R40" s="52"/>
      <c r="S40" s="52"/>
      <c r="T40" s="56"/>
      <c r="U40" s="56"/>
      <c r="V40" s="56" t="s">
        <v>0</v>
      </c>
      <c r="W40" s="52"/>
      <c r="X40" s="53"/>
    </row>
    <row r="41" spans="1:26" ht="12.75">
      <c r="A41" s="21">
        <v>18</v>
      </c>
      <c r="B41" s="22" t="s">
        <v>96</v>
      </c>
      <c r="C41" s="23" t="s">
        <v>126</v>
      </c>
      <c r="D41" s="49" t="s">
        <v>127</v>
      </c>
      <c r="E41" s="25">
        <v>16.5</v>
      </c>
      <c r="F41" s="24" t="s">
        <v>75</v>
      </c>
      <c r="H41" s="26">
        <f>ROUND(E41*G41,2)</f>
        <v>0</v>
      </c>
      <c r="J41" s="26">
        <f>ROUND(E41*G41,2)</f>
        <v>0</v>
      </c>
      <c r="P41" s="24" t="s">
        <v>76</v>
      </c>
      <c r="V41" s="28" t="s">
        <v>16</v>
      </c>
      <c r="Z41" s="23" t="s">
        <v>77</v>
      </c>
    </row>
    <row r="42" spans="4:24" ht="12.75">
      <c r="D42" s="51" t="s">
        <v>128</v>
      </c>
      <c r="E42" s="52"/>
      <c r="F42" s="53"/>
      <c r="G42" s="54"/>
      <c r="H42" s="54"/>
      <c r="I42" s="54"/>
      <c r="J42" s="54"/>
      <c r="K42" s="55"/>
      <c r="L42" s="55"/>
      <c r="M42" s="52"/>
      <c r="N42" s="52"/>
      <c r="O42" s="53"/>
      <c r="P42" s="53"/>
      <c r="Q42" s="52"/>
      <c r="R42" s="52"/>
      <c r="S42" s="52"/>
      <c r="T42" s="56"/>
      <c r="U42" s="56"/>
      <c r="V42" s="56" t="s">
        <v>0</v>
      </c>
      <c r="W42" s="52"/>
      <c r="X42" s="53"/>
    </row>
    <row r="43" spans="1:27" ht="12.75">
      <c r="A43" s="21">
        <v>19</v>
      </c>
      <c r="B43" s="22" t="s">
        <v>120</v>
      </c>
      <c r="C43" s="23" t="s">
        <v>129</v>
      </c>
      <c r="D43" s="49" t="s">
        <v>130</v>
      </c>
      <c r="E43" s="25">
        <v>30.311</v>
      </c>
      <c r="F43" s="24" t="s">
        <v>123</v>
      </c>
      <c r="I43" s="26">
        <f>ROUND(E43*G43,2)</f>
        <v>0</v>
      </c>
      <c r="J43" s="26">
        <f>ROUND(E43*G43,2)</f>
        <v>0</v>
      </c>
      <c r="K43" s="27">
        <v>1</v>
      </c>
      <c r="L43" s="27">
        <f>E43*K43</f>
        <v>30.311</v>
      </c>
      <c r="P43" s="24" t="s">
        <v>76</v>
      </c>
      <c r="V43" s="28" t="s">
        <v>15</v>
      </c>
      <c r="Z43" s="23" t="s">
        <v>124</v>
      </c>
      <c r="AA43" s="23" t="s">
        <v>76</v>
      </c>
    </row>
    <row r="44" spans="4:24" ht="12.75">
      <c r="D44" s="51" t="s">
        <v>131</v>
      </c>
      <c r="E44" s="52"/>
      <c r="F44" s="53"/>
      <c r="G44" s="54"/>
      <c r="H44" s="54"/>
      <c r="I44" s="54"/>
      <c r="J44" s="54"/>
      <c r="K44" s="55"/>
      <c r="L44" s="55"/>
      <c r="M44" s="52"/>
      <c r="N44" s="52"/>
      <c r="O44" s="53"/>
      <c r="P44" s="53"/>
      <c r="Q44" s="52"/>
      <c r="R44" s="52"/>
      <c r="S44" s="52"/>
      <c r="T44" s="56"/>
      <c r="U44" s="56"/>
      <c r="V44" s="56" t="s">
        <v>0</v>
      </c>
      <c r="W44" s="52"/>
      <c r="X44" s="53"/>
    </row>
    <row r="45" spans="1:26" ht="12.75">
      <c r="A45" s="21">
        <v>20</v>
      </c>
      <c r="B45" s="22" t="s">
        <v>72</v>
      </c>
      <c r="C45" s="23" t="s">
        <v>132</v>
      </c>
      <c r="D45" s="49" t="s">
        <v>133</v>
      </c>
      <c r="E45" s="25">
        <v>8.25</v>
      </c>
      <c r="F45" s="24" t="s">
        <v>75</v>
      </c>
      <c r="H45" s="26">
        <f>ROUND(E45*G45,2)</f>
        <v>0</v>
      </c>
      <c r="J45" s="26">
        <f>ROUND(E45*G45,2)</f>
        <v>0</v>
      </c>
      <c r="P45" s="24" t="s">
        <v>76</v>
      </c>
      <c r="V45" s="28" t="s">
        <v>16</v>
      </c>
      <c r="Z45" s="23" t="s">
        <v>77</v>
      </c>
    </row>
    <row r="46" spans="4:24" ht="12.75">
      <c r="D46" s="51" t="s">
        <v>134</v>
      </c>
      <c r="E46" s="52"/>
      <c r="F46" s="53"/>
      <c r="G46" s="54"/>
      <c r="H46" s="54"/>
      <c r="I46" s="54"/>
      <c r="J46" s="54"/>
      <c r="K46" s="55"/>
      <c r="L46" s="55"/>
      <c r="M46" s="52"/>
      <c r="N46" s="52"/>
      <c r="O46" s="53"/>
      <c r="P46" s="53"/>
      <c r="Q46" s="52"/>
      <c r="R46" s="52"/>
      <c r="S46" s="52"/>
      <c r="T46" s="56"/>
      <c r="U46" s="56"/>
      <c r="V46" s="56" t="s">
        <v>0</v>
      </c>
      <c r="W46" s="52"/>
      <c r="X46" s="53"/>
    </row>
    <row r="47" spans="1:27" ht="12.75">
      <c r="A47" s="21">
        <v>21</v>
      </c>
      <c r="B47" s="22" t="s">
        <v>120</v>
      </c>
      <c r="C47" s="23" t="s">
        <v>135</v>
      </c>
      <c r="D47" s="49" t="s">
        <v>136</v>
      </c>
      <c r="E47" s="25">
        <v>15.155</v>
      </c>
      <c r="F47" s="24" t="s">
        <v>123</v>
      </c>
      <c r="I47" s="26">
        <f>ROUND(E47*G47,2)</f>
        <v>0</v>
      </c>
      <c r="J47" s="26">
        <f>ROUND(E47*G47,2)</f>
        <v>0</v>
      </c>
      <c r="K47" s="27">
        <v>1</v>
      </c>
      <c r="L47" s="27">
        <f>E47*K47</f>
        <v>15.155</v>
      </c>
      <c r="P47" s="24" t="s">
        <v>76</v>
      </c>
      <c r="V47" s="28" t="s">
        <v>15</v>
      </c>
      <c r="Z47" s="23" t="s">
        <v>124</v>
      </c>
      <c r="AA47" s="23" t="s">
        <v>76</v>
      </c>
    </row>
    <row r="48" spans="4:24" ht="12.75">
      <c r="D48" s="51" t="s">
        <v>137</v>
      </c>
      <c r="E48" s="52"/>
      <c r="F48" s="53"/>
      <c r="G48" s="54"/>
      <c r="H48" s="54"/>
      <c r="I48" s="54"/>
      <c r="J48" s="54"/>
      <c r="K48" s="55"/>
      <c r="L48" s="55"/>
      <c r="M48" s="52"/>
      <c r="N48" s="52"/>
      <c r="O48" s="53"/>
      <c r="P48" s="53"/>
      <c r="Q48" s="52"/>
      <c r="R48" s="52"/>
      <c r="S48" s="52"/>
      <c r="T48" s="56"/>
      <c r="U48" s="56"/>
      <c r="V48" s="56" t="s">
        <v>0</v>
      </c>
      <c r="W48" s="52"/>
      <c r="X48" s="53"/>
    </row>
    <row r="49" spans="4:23" ht="12.75">
      <c r="D49" s="57" t="s">
        <v>138</v>
      </c>
      <c r="E49" s="58">
        <f>J49</f>
        <v>0</v>
      </c>
      <c r="H49" s="58">
        <f>SUM(H12:H48)</f>
        <v>0</v>
      </c>
      <c r="I49" s="58">
        <f>SUM(I12:I48)</f>
        <v>0</v>
      </c>
      <c r="J49" s="58">
        <f>SUM(J12:J48)</f>
        <v>0</v>
      </c>
      <c r="L49" s="59">
        <f>SUM(L12:L48)</f>
        <v>171.841345</v>
      </c>
      <c r="N49" s="60">
        <f>SUM(N12:N48)</f>
        <v>0</v>
      </c>
      <c r="W49" s="25">
        <f>SUM(W12:W48)</f>
        <v>0</v>
      </c>
    </row>
    <row r="51" ht="12.75">
      <c r="B51" s="23" t="s">
        <v>139</v>
      </c>
    </row>
    <row r="52" spans="1:26" ht="25.5">
      <c r="A52" s="21">
        <v>22</v>
      </c>
      <c r="B52" s="22" t="s">
        <v>140</v>
      </c>
      <c r="C52" s="23" t="s">
        <v>141</v>
      </c>
      <c r="D52" s="49" t="s">
        <v>142</v>
      </c>
      <c r="E52" s="25">
        <v>5</v>
      </c>
      <c r="F52" s="24" t="s">
        <v>143</v>
      </c>
      <c r="H52" s="26">
        <f>ROUND(E52*G52,2)</f>
        <v>0</v>
      </c>
      <c r="J52" s="26">
        <f>ROUND(E52*G52,2)</f>
        <v>0</v>
      </c>
      <c r="K52" s="27">
        <v>0.00083</v>
      </c>
      <c r="L52" s="27">
        <f>E52*K52</f>
        <v>0.00415</v>
      </c>
      <c r="P52" s="24" t="s">
        <v>76</v>
      </c>
      <c r="V52" s="28" t="s">
        <v>16</v>
      </c>
      <c r="Z52" s="23" t="s">
        <v>144</v>
      </c>
    </row>
    <row r="53" spans="1:27" ht="12.75">
      <c r="A53" s="21">
        <v>23</v>
      </c>
      <c r="B53" s="22" t="s">
        <v>120</v>
      </c>
      <c r="C53" s="23" t="s">
        <v>145</v>
      </c>
      <c r="D53" s="49" t="s">
        <v>146</v>
      </c>
      <c r="E53" s="25">
        <v>2</v>
      </c>
      <c r="F53" s="24" t="s">
        <v>143</v>
      </c>
      <c r="I53" s="26">
        <f>ROUND(E53*G53,2)</f>
        <v>0</v>
      </c>
      <c r="J53" s="26">
        <f>ROUND(E53*G53,2)</f>
        <v>0</v>
      </c>
      <c r="K53" s="27">
        <v>9E-05</v>
      </c>
      <c r="L53" s="27">
        <f>E53*K53</f>
        <v>0.00018</v>
      </c>
      <c r="P53" s="24" t="s">
        <v>76</v>
      </c>
      <c r="V53" s="28" t="s">
        <v>15</v>
      </c>
      <c r="Z53" s="23" t="s">
        <v>147</v>
      </c>
      <c r="AA53" s="23" t="s">
        <v>76</v>
      </c>
    </row>
    <row r="54" spans="1:27" ht="12.75">
      <c r="A54" s="21">
        <v>24</v>
      </c>
      <c r="B54" s="22" t="s">
        <v>120</v>
      </c>
      <c r="C54" s="23" t="s">
        <v>148</v>
      </c>
      <c r="D54" s="49" t="s">
        <v>149</v>
      </c>
      <c r="E54" s="25">
        <v>2</v>
      </c>
      <c r="F54" s="24" t="s">
        <v>143</v>
      </c>
      <c r="I54" s="26">
        <f>ROUND(E54*G54,2)</f>
        <v>0</v>
      </c>
      <c r="J54" s="26">
        <f>ROUND(E54*G54,2)</f>
        <v>0</v>
      </c>
      <c r="K54" s="27">
        <v>4E-05</v>
      </c>
      <c r="L54" s="27">
        <f>E54*K54</f>
        <v>8E-05</v>
      </c>
      <c r="P54" s="24" t="s">
        <v>76</v>
      </c>
      <c r="V54" s="28" t="s">
        <v>15</v>
      </c>
      <c r="Z54" s="23" t="s">
        <v>147</v>
      </c>
      <c r="AA54" s="23" t="s">
        <v>76</v>
      </c>
    </row>
    <row r="55" spans="1:27" ht="12.75">
      <c r="A55" s="21">
        <v>25</v>
      </c>
      <c r="B55" s="22" t="s">
        <v>120</v>
      </c>
      <c r="C55" s="23" t="s">
        <v>150</v>
      </c>
      <c r="D55" s="49" t="s">
        <v>151</v>
      </c>
      <c r="E55" s="25">
        <v>1</v>
      </c>
      <c r="F55" s="24" t="s">
        <v>143</v>
      </c>
      <c r="I55" s="26">
        <f>ROUND(E55*G55,2)</f>
        <v>0</v>
      </c>
      <c r="J55" s="26">
        <f>ROUND(E55*G55,2)</f>
        <v>0</v>
      </c>
      <c r="K55" s="27">
        <v>9E-05</v>
      </c>
      <c r="L55" s="27">
        <f>E55*K55</f>
        <v>9E-05</v>
      </c>
      <c r="P55" s="24" t="s">
        <v>76</v>
      </c>
      <c r="V55" s="28" t="s">
        <v>15</v>
      </c>
      <c r="Z55" s="23" t="s">
        <v>147</v>
      </c>
      <c r="AA55" s="23" t="s">
        <v>76</v>
      </c>
    </row>
    <row r="56" spans="1:26" ht="12.75">
      <c r="A56" s="21">
        <v>26</v>
      </c>
      <c r="B56" s="22" t="s">
        <v>140</v>
      </c>
      <c r="C56" s="23" t="s">
        <v>152</v>
      </c>
      <c r="D56" s="49" t="s">
        <v>153</v>
      </c>
      <c r="E56" s="25">
        <v>2</v>
      </c>
      <c r="F56" s="24" t="s">
        <v>154</v>
      </c>
      <c r="H56" s="26">
        <f>ROUND(E56*G56,2)</f>
        <v>0</v>
      </c>
      <c r="J56" s="26">
        <f>ROUND(E56*G56,2)</f>
        <v>0</v>
      </c>
      <c r="P56" s="24" t="s">
        <v>76</v>
      </c>
      <c r="V56" s="28" t="s">
        <v>16</v>
      </c>
      <c r="Z56" s="23" t="s">
        <v>144</v>
      </c>
    </row>
    <row r="57" spans="4:24" ht="12.75">
      <c r="D57" s="51" t="s">
        <v>155</v>
      </c>
      <c r="E57" s="52"/>
      <c r="F57" s="53"/>
      <c r="G57" s="54"/>
      <c r="H57" s="54"/>
      <c r="I57" s="54"/>
      <c r="J57" s="54"/>
      <c r="K57" s="55"/>
      <c r="L57" s="55"/>
      <c r="M57" s="52"/>
      <c r="N57" s="52"/>
      <c r="O57" s="53"/>
      <c r="P57" s="53"/>
      <c r="Q57" s="52"/>
      <c r="R57" s="52"/>
      <c r="S57" s="52"/>
      <c r="T57" s="56"/>
      <c r="U57" s="56"/>
      <c r="V57" s="56" t="s">
        <v>0</v>
      </c>
      <c r="W57" s="52"/>
      <c r="X57" s="53"/>
    </row>
    <row r="58" spans="1:27" ht="12.75">
      <c r="A58" s="21">
        <v>27</v>
      </c>
      <c r="B58" s="22" t="s">
        <v>120</v>
      </c>
      <c r="C58" s="23" t="s">
        <v>156</v>
      </c>
      <c r="D58" s="49" t="s">
        <v>157</v>
      </c>
      <c r="E58" s="25">
        <v>2.06</v>
      </c>
      <c r="F58" s="24" t="s">
        <v>154</v>
      </c>
      <c r="I58" s="26">
        <f>ROUND(E58*G58,2)</f>
        <v>0</v>
      </c>
      <c r="J58" s="26">
        <f>ROUND(E58*G58,2)</f>
        <v>0</v>
      </c>
      <c r="P58" s="24" t="s">
        <v>76</v>
      </c>
      <c r="V58" s="28" t="s">
        <v>15</v>
      </c>
      <c r="Z58" s="23" t="s">
        <v>147</v>
      </c>
      <c r="AA58" s="23" t="s">
        <v>158</v>
      </c>
    </row>
    <row r="59" spans="4:24" ht="12.75">
      <c r="D59" s="51" t="s">
        <v>159</v>
      </c>
      <c r="E59" s="52"/>
      <c r="F59" s="53"/>
      <c r="G59" s="54"/>
      <c r="H59" s="54"/>
      <c r="I59" s="54"/>
      <c r="J59" s="54"/>
      <c r="K59" s="55"/>
      <c r="L59" s="55"/>
      <c r="M59" s="52"/>
      <c r="N59" s="52"/>
      <c r="O59" s="53"/>
      <c r="P59" s="53"/>
      <c r="Q59" s="52"/>
      <c r="R59" s="52"/>
      <c r="S59" s="52"/>
      <c r="T59" s="56"/>
      <c r="U59" s="56"/>
      <c r="V59" s="56" t="s">
        <v>0</v>
      </c>
      <c r="W59" s="52"/>
      <c r="X59" s="53"/>
    </row>
    <row r="60" spans="1:26" ht="12.75">
      <c r="A60" s="21">
        <v>28</v>
      </c>
      <c r="B60" s="22" t="s">
        <v>140</v>
      </c>
      <c r="C60" s="23" t="s">
        <v>160</v>
      </c>
      <c r="D60" s="49" t="s">
        <v>161</v>
      </c>
      <c r="E60" s="25">
        <v>50</v>
      </c>
      <c r="F60" s="24" t="s">
        <v>154</v>
      </c>
      <c r="H60" s="26">
        <f>ROUND(E60*G60,2)</f>
        <v>0</v>
      </c>
      <c r="J60" s="26">
        <f>ROUND(E60*G60,2)</f>
        <v>0</v>
      </c>
      <c r="P60" s="24" t="s">
        <v>76</v>
      </c>
      <c r="V60" s="28" t="s">
        <v>16</v>
      </c>
      <c r="Z60" s="23" t="s">
        <v>144</v>
      </c>
    </row>
    <row r="61" spans="4:24" ht="12.75">
      <c r="D61" s="51" t="s">
        <v>162</v>
      </c>
      <c r="E61" s="52"/>
      <c r="F61" s="53"/>
      <c r="G61" s="54"/>
      <c r="H61" s="54"/>
      <c r="I61" s="54"/>
      <c r="J61" s="54"/>
      <c r="K61" s="55"/>
      <c r="L61" s="55"/>
      <c r="M61" s="52"/>
      <c r="N61" s="52"/>
      <c r="O61" s="53"/>
      <c r="P61" s="53"/>
      <c r="Q61" s="52"/>
      <c r="R61" s="52"/>
      <c r="S61" s="52"/>
      <c r="T61" s="56"/>
      <c r="U61" s="56"/>
      <c r="V61" s="56" t="s">
        <v>0</v>
      </c>
      <c r="W61" s="52"/>
      <c r="X61" s="53"/>
    </row>
    <row r="62" spans="4:24" ht="12.75">
      <c r="D62" s="51" t="s">
        <v>163</v>
      </c>
      <c r="E62" s="52"/>
      <c r="F62" s="53"/>
      <c r="G62" s="54"/>
      <c r="H62" s="54"/>
      <c r="I62" s="54"/>
      <c r="J62" s="54"/>
      <c r="K62" s="55"/>
      <c r="L62" s="55"/>
      <c r="M62" s="52"/>
      <c r="N62" s="52"/>
      <c r="O62" s="53"/>
      <c r="P62" s="53"/>
      <c r="Q62" s="52"/>
      <c r="R62" s="52"/>
      <c r="S62" s="52"/>
      <c r="T62" s="56"/>
      <c r="U62" s="56"/>
      <c r="V62" s="56" t="s">
        <v>0</v>
      </c>
      <c r="W62" s="52"/>
      <c r="X62" s="53"/>
    </row>
    <row r="63" spans="1:27" ht="12.75">
      <c r="A63" s="21">
        <v>29</v>
      </c>
      <c r="B63" s="22" t="s">
        <v>120</v>
      </c>
      <c r="C63" s="23" t="s">
        <v>164</v>
      </c>
      <c r="D63" s="49" t="s">
        <v>165</v>
      </c>
      <c r="E63" s="25">
        <v>51.5</v>
      </c>
      <c r="F63" s="24" t="s">
        <v>154</v>
      </c>
      <c r="I63" s="26">
        <f>ROUND(E63*G63,2)</f>
        <v>0</v>
      </c>
      <c r="J63" s="26">
        <f>ROUND(E63*G63,2)</f>
        <v>0</v>
      </c>
      <c r="P63" s="24" t="s">
        <v>76</v>
      </c>
      <c r="V63" s="28" t="s">
        <v>15</v>
      </c>
      <c r="Z63" s="23" t="s">
        <v>147</v>
      </c>
      <c r="AA63" s="23" t="s">
        <v>158</v>
      </c>
    </row>
    <row r="64" spans="4:24" ht="12.75">
      <c r="D64" s="51" t="s">
        <v>166</v>
      </c>
      <c r="E64" s="52"/>
      <c r="F64" s="53"/>
      <c r="G64" s="54"/>
      <c r="H64" s="54"/>
      <c r="I64" s="54"/>
      <c r="J64" s="54"/>
      <c r="K64" s="55"/>
      <c r="L64" s="55"/>
      <c r="M64" s="52"/>
      <c r="N64" s="52"/>
      <c r="O64" s="53"/>
      <c r="P64" s="53"/>
      <c r="Q64" s="52"/>
      <c r="R64" s="52"/>
      <c r="S64" s="52"/>
      <c r="T64" s="56"/>
      <c r="U64" s="56"/>
      <c r="V64" s="56" t="s">
        <v>0</v>
      </c>
      <c r="W64" s="52"/>
      <c r="X64" s="53"/>
    </row>
    <row r="65" spans="1:26" ht="12.75">
      <c r="A65" s="21">
        <v>30</v>
      </c>
      <c r="B65" s="22" t="s">
        <v>140</v>
      </c>
      <c r="C65" s="23" t="s">
        <v>167</v>
      </c>
      <c r="D65" s="49" t="s">
        <v>168</v>
      </c>
      <c r="E65" s="25">
        <v>3</v>
      </c>
      <c r="F65" s="24" t="s">
        <v>154</v>
      </c>
      <c r="H65" s="26">
        <f>ROUND(E65*G65,2)</f>
        <v>0</v>
      </c>
      <c r="J65" s="26">
        <f>ROUND(E65*G65,2)</f>
        <v>0</v>
      </c>
      <c r="P65" s="24" t="s">
        <v>76</v>
      </c>
      <c r="V65" s="28" t="s">
        <v>16</v>
      </c>
      <c r="Z65" s="23" t="s">
        <v>144</v>
      </c>
    </row>
    <row r="66" spans="4:24" ht="12.75">
      <c r="D66" s="51" t="s">
        <v>169</v>
      </c>
      <c r="E66" s="52"/>
      <c r="F66" s="53"/>
      <c r="G66" s="54"/>
      <c r="H66" s="54"/>
      <c r="I66" s="54"/>
      <c r="J66" s="54"/>
      <c r="K66" s="55"/>
      <c r="L66" s="55"/>
      <c r="M66" s="52"/>
      <c r="N66" s="52"/>
      <c r="O66" s="53"/>
      <c r="P66" s="53"/>
      <c r="Q66" s="52"/>
      <c r="R66" s="52"/>
      <c r="S66" s="52"/>
      <c r="T66" s="56"/>
      <c r="U66" s="56"/>
      <c r="V66" s="56" t="s">
        <v>0</v>
      </c>
      <c r="W66" s="52"/>
      <c r="X66" s="53"/>
    </row>
    <row r="67" spans="1:27" ht="12.75">
      <c r="A67" s="21">
        <v>31</v>
      </c>
      <c r="B67" s="22" t="s">
        <v>120</v>
      </c>
      <c r="C67" s="23" t="s">
        <v>170</v>
      </c>
      <c r="D67" s="49" t="s">
        <v>171</v>
      </c>
      <c r="E67" s="25">
        <v>3.09</v>
      </c>
      <c r="F67" s="24" t="s">
        <v>154</v>
      </c>
      <c r="I67" s="26">
        <f>ROUND(E67*G67,2)</f>
        <v>0</v>
      </c>
      <c r="J67" s="26">
        <f>ROUND(E67*G67,2)</f>
        <v>0</v>
      </c>
      <c r="P67" s="24" t="s">
        <v>76</v>
      </c>
      <c r="V67" s="28" t="s">
        <v>15</v>
      </c>
      <c r="Z67" s="23" t="s">
        <v>147</v>
      </c>
      <c r="AA67" s="23" t="s">
        <v>172</v>
      </c>
    </row>
    <row r="68" spans="4:24" ht="12.75">
      <c r="D68" s="51" t="s">
        <v>173</v>
      </c>
      <c r="E68" s="52"/>
      <c r="F68" s="53"/>
      <c r="G68" s="54"/>
      <c r="H68" s="54"/>
      <c r="I68" s="54"/>
      <c r="J68" s="54"/>
      <c r="K68" s="55"/>
      <c r="L68" s="55"/>
      <c r="M68" s="52"/>
      <c r="N68" s="52"/>
      <c r="O68" s="53"/>
      <c r="P68" s="53"/>
      <c r="Q68" s="52"/>
      <c r="R68" s="52"/>
      <c r="S68" s="52"/>
      <c r="T68" s="56"/>
      <c r="U68" s="56"/>
      <c r="V68" s="56" t="s">
        <v>0</v>
      </c>
      <c r="W68" s="52"/>
      <c r="X68" s="53"/>
    </row>
    <row r="69" spans="1:26" ht="25.5">
      <c r="A69" s="21">
        <v>32</v>
      </c>
      <c r="B69" s="22" t="s">
        <v>140</v>
      </c>
      <c r="C69" s="23" t="s">
        <v>174</v>
      </c>
      <c r="D69" s="49" t="s">
        <v>175</v>
      </c>
      <c r="E69" s="25">
        <v>1</v>
      </c>
      <c r="F69" s="24" t="s">
        <v>143</v>
      </c>
      <c r="H69" s="26">
        <f>ROUND(E69*G69,2)</f>
        <v>0</v>
      </c>
      <c r="J69" s="26">
        <f aca="true" t="shared" si="0" ref="J69:J78">ROUND(E69*G69,2)</f>
        <v>0</v>
      </c>
      <c r="K69" s="27">
        <v>0.0007</v>
      </c>
      <c r="L69" s="27">
        <f>E69*K69</f>
        <v>0.0007</v>
      </c>
      <c r="P69" s="24" t="s">
        <v>76</v>
      </c>
      <c r="V69" s="28" t="s">
        <v>16</v>
      </c>
      <c r="Z69" s="23" t="s">
        <v>144</v>
      </c>
    </row>
    <row r="70" spans="1:27" ht="12.75">
      <c r="A70" s="21">
        <v>33</v>
      </c>
      <c r="B70" s="22" t="s">
        <v>120</v>
      </c>
      <c r="C70" s="23" t="s">
        <v>176</v>
      </c>
      <c r="D70" s="49" t="s">
        <v>177</v>
      </c>
      <c r="E70" s="25">
        <v>1</v>
      </c>
      <c r="F70" s="24" t="s">
        <v>143</v>
      </c>
      <c r="I70" s="26">
        <f>ROUND(E70*G70,2)</f>
        <v>0</v>
      </c>
      <c r="J70" s="26">
        <f t="shared" si="0"/>
        <v>0</v>
      </c>
      <c r="P70" s="24" t="s">
        <v>76</v>
      </c>
      <c r="V70" s="28" t="s">
        <v>15</v>
      </c>
      <c r="Z70" s="23" t="s">
        <v>178</v>
      </c>
      <c r="AA70" s="23" t="s">
        <v>179</v>
      </c>
    </row>
    <row r="71" spans="1:26" ht="25.5">
      <c r="A71" s="21">
        <v>34</v>
      </c>
      <c r="B71" s="22" t="s">
        <v>140</v>
      </c>
      <c r="C71" s="23" t="s">
        <v>180</v>
      </c>
      <c r="D71" s="49" t="s">
        <v>181</v>
      </c>
      <c r="E71" s="25">
        <v>1</v>
      </c>
      <c r="F71" s="24" t="s">
        <v>143</v>
      </c>
      <c r="H71" s="26">
        <f>ROUND(E71*G71,2)</f>
        <v>0</v>
      </c>
      <c r="J71" s="26">
        <f t="shared" si="0"/>
        <v>0</v>
      </c>
      <c r="P71" s="24" t="s">
        <v>76</v>
      </c>
      <c r="V71" s="28" t="s">
        <v>16</v>
      </c>
      <c r="Z71" s="23" t="s">
        <v>144</v>
      </c>
    </row>
    <row r="72" spans="1:27" ht="25.5">
      <c r="A72" s="21">
        <v>35</v>
      </c>
      <c r="B72" s="22" t="s">
        <v>120</v>
      </c>
      <c r="C72" s="23" t="s">
        <v>182</v>
      </c>
      <c r="D72" s="49" t="s">
        <v>183</v>
      </c>
      <c r="E72" s="25">
        <v>1</v>
      </c>
      <c r="F72" s="24" t="s">
        <v>143</v>
      </c>
      <c r="I72" s="26">
        <f>ROUND(E72*G72,2)</f>
        <v>0</v>
      </c>
      <c r="J72" s="26">
        <f t="shared" si="0"/>
        <v>0</v>
      </c>
      <c r="K72" s="27">
        <v>0.0034</v>
      </c>
      <c r="L72" s="27">
        <f>E72*K72</f>
        <v>0.0034</v>
      </c>
      <c r="P72" s="24" t="s">
        <v>76</v>
      </c>
      <c r="V72" s="28" t="s">
        <v>15</v>
      </c>
      <c r="Z72" s="23" t="s">
        <v>184</v>
      </c>
      <c r="AA72" s="23" t="s">
        <v>185</v>
      </c>
    </row>
    <row r="73" spans="1:26" ht="25.5">
      <c r="A73" s="21">
        <v>36</v>
      </c>
      <c r="B73" s="22" t="s">
        <v>140</v>
      </c>
      <c r="C73" s="23" t="s">
        <v>186</v>
      </c>
      <c r="D73" s="49" t="s">
        <v>187</v>
      </c>
      <c r="E73" s="25">
        <v>1</v>
      </c>
      <c r="F73" s="24" t="s">
        <v>188</v>
      </c>
      <c r="H73" s="26">
        <f>ROUND(E73*G73,2)</f>
        <v>0</v>
      </c>
      <c r="J73" s="26">
        <f t="shared" si="0"/>
        <v>0</v>
      </c>
      <c r="K73" s="27">
        <v>23.14037</v>
      </c>
      <c r="L73" s="27">
        <f>E73*K73</f>
        <v>23.14037</v>
      </c>
      <c r="P73" s="24" t="s">
        <v>76</v>
      </c>
      <c r="V73" s="28" t="s">
        <v>16</v>
      </c>
      <c r="Z73" s="23" t="s">
        <v>144</v>
      </c>
    </row>
    <row r="74" spans="1:26" ht="25.5">
      <c r="A74" s="21">
        <v>37</v>
      </c>
      <c r="B74" s="22" t="s">
        <v>140</v>
      </c>
      <c r="C74" s="23" t="s">
        <v>189</v>
      </c>
      <c r="D74" s="49" t="s">
        <v>190</v>
      </c>
      <c r="E74" s="25">
        <v>1</v>
      </c>
      <c r="F74" s="24" t="s">
        <v>143</v>
      </c>
      <c r="H74" s="26">
        <f>ROUND(E74*G74,2)</f>
        <v>0</v>
      </c>
      <c r="J74" s="26">
        <f t="shared" si="0"/>
        <v>0</v>
      </c>
      <c r="K74" s="27">
        <v>0.0033</v>
      </c>
      <c r="L74" s="27">
        <f>E74*K74</f>
        <v>0.0033</v>
      </c>
      <c r="P74" s="24" t="s">
        <v>76</v>
      </c>
      <c r="V74" s="28" t="s">
        <v>16</v>
      </c>
      <c r="Z74" s="23" t="s">
        <v>144</v>
      </c>
    </row>
    <row r="75" spans="1:27" ht="25.5">
      <c r="A75" s="21">
        <v>38</v>
      </c>
      <c r="B75" s="22" t="s">
        <v>120</v>
      </c>
      <c r="C75" s="23" t="s">
        <v>191</v>
      </c>
      <c r="D75" s="49" t="s">
        <v>192</v>
      </c>
      <c r="E75" s="25">
        <v>1</v>
      </c>
      <c r="F75" s="24" t="s">
        <v>143</v>
      </c>
      <c r="I75" s="26">
        <f>ROUND(E75*G75,2)</f>
        <v>0</v>
      </c>
      <c r="J75" s="26">
        <f t="shared" si="0"/>
        <v>0</v>
      </c>
      <c r="P75" s="24" t="s">
        <v>76</v>
      </c>
      <c r="V75" s="28" t="s">
        <v>15</v>
      </c>
      <c r="Z75" s="23" t="s">
        <v>193</v>
      </c>
      <c r="AA75" s="23" t="s">
        <v>76</v>
      </c>
    </row>
    <row r="76" spans="1:26" ht="12.75">
      <c r="A76" s="21">
        <v>39</v>
      </c>
      <c r="B76" s="22" t="s">
        <v>140</v>
      </c>
      <c r="C76" s="23" t="s">
        <v>194</v>
      </c>
      <c r="D76" s="49" t="s">
        <v>195</v>
      </c>
      <c r="E76" s="25">
        <v>1</v>
      </c>
      <c r="F76" s="24" t="s">
        <v>143</v>
      </c>
      <c r="H76" s="26">
        <f>ROUND(E76*G76,2)</f>
        <v>0</v>
      </c>
      <c r="J76" s="26">
        <f t="shared" si="0"/>
        <v>0</v>
      </c>
      <c r="K76" s="27">
        <v>0.05339</v>
      </c>
      <c r="L76" s="27">
        <f>E76*K76</f>
        <v>0.05339</v>
      </c>
      <c r="P76" s="24" t="s">
        <v>76</v>
      </c>
      <c r="V76" s="28" t="s">
        <v>16</v>
      </c>
      <c r="Z76" s="23" t="s">
        <v>144</v>
      </c>
    </row>
    <row r="77" spans="1:27" ht="12.75">
      <c r="A77" s="21">
        <v>40</v>
      </c>
      <c r="B77" s="22" t="s">
        <v>120</v>
      </c>
      <c r="C77" s="23" t="s">
        <v>196</v>
      </c>
      <c r="D77" s="49" t="s">
        <v>197</v>
      </c>
      <c r="E77" s="25">
        <v>1</v>
      </c>
      <c r="F77" s="24" t="s">
        <v>143</v>
      </c>
      <c r="I77" s="26">
        <f>ROUND(E77*G77,2)</f>
        <v>0</v>
      </c>
      <c r="J77" s="26">
        <f t="shared" si="0"/>
        <v>0</v>
      </c>
      <c r="K77" s="27">
        <v>0.0075</v>
      </c>
      <c r="L77" s="27">
        <f>E77*K77</f>
        <v>0.0075</v>
      </c>
      <c r="P77" s="24" t="s">
        <v>76</v>
      </c>
      <c r="V77" s="28" t="s">
        <v>15</v>
      </c>
      <c r="Z77" s="23" t="s">
        <v>198</v>
      </c>
      <c r="AA77" s="23" t="s">
        <v>76</v>
      </c>
    </row>
    <row r="78" spans="1:26" ht="12.75">
      <c r="A78" s="21">
        <v>41</v>
      </c>
      <c r="B78" s="22" t="s">
        <v>140</v>
      </c>
      <c r="C78" s="23" t="s">
        <v>199</v>
      </c>
      <c r="D78" s="49" t="s">
        <v>200</v>
      </c>
      <c r="E78" s="25">
        <v>1</v>
      </c>
      <c r="F78" s="24" t="s">
        <v>143</v>
      </c>
      <c r="H78" s="26">
        <f>ROUND(E78*G78,2)</f>
        <v>0</v>
      </c>
      <c r="J78" s="26">
        <f t="shared" si="0"/>
        <v>0</v>
      </c>
      <c r="P78" s="24" t="s">
        <v>76</v>
      </c>
      <c r="V78" s="28" t="s">
        <v>16</v>
      </c>
      <c r="Z78" s="23" t="s">
        <v>144</v>
      </c>
    </row>
    <row r="79" spans="4:23" ht="12.75">
      <c r="D79" s="57" t="s">
        <v>201</v>
      </c>
      <c r="E79" s="58">
        <f>J79</f>
        <v>0</v>
      </c>
      <c r="H79" s="58">
        <f>SUM(H51:H78)</f>
        <v>0</v>
      </c>
      <c r="I79" s="58">
        <f>SUM(I51:I78)</f>
        <v>0</v>
      </c>
      <c r="J79" s="58">
        <f>SUM(J51:J78)</f>
        <v>0</v>
      </c>
      <c r="L79" s="59">
        <f>SUM(L51:L78)</f>
        <v>23.213160000000002</v>
      </c>
      <c r="N79" s="60">
        <f>SUM(N51:N78)</f>
        <v>0</v>
      </c>
      <c r="W79" s="25">
        <f>SUM(W51:W78)</f>
        <v>0</v>
      </c>
    </row>
    <row r="81" ht="12.75">
      <c r="B81" s="23" t="s">
        <v>202</v>
      </c>
    </row>
    <row r="82" spans="1:26" ht="12.75">
      <c r="A82" s="21">
        <v>42</v>
      </c>
      <c r="B82" s="22" t="s">
        <v>72</v>
      </c>
      <c r="C82" s="23" t="s">
        <v>203</v>
      </c>
      <c r="D82" s="49" t="s">
        <v>204</v>
      </c>
      <c r="E82" s="25">
        <v>66</v>
      </c>
      <c r="F82" s="24" t="s">
        <v>75</v>
      </c>
      <c r="H82" s="26">
        <f>ROUND(E82*G82,2)</f>
        <v>0</v>
      </c>
      <c r="J82" s="26">
        <f>ROUND(E82*G82,2)</f>
        <v>0</v>
      </c>
      <c r="P82" s="24" t="s">
        <v>76</v>
      </c>
      <c r="V82" s="28" t="s">
        <v>16</v>
      </c>
      <c r="Z82" s="23" t="s">
        <v>205</v>
      </c>
    </row>
    <row r="83" spans="1:26" ht="25.5">
      <c r="A83" s="21">
        <v>43</v>
      </c>
      <c r="B83" s="22" t="s">
        <v>140</v>
      </c>
      <c r="C83" s="23" t="s">
        <v>206</v>
      </c>
      <c r="D83" s="49" t="s">
        <v>207</v>
      </c>
      <c r="E83" s="25">
        <v>195.055</v>
      </c>
      <c r="F83" s="24" t="s">
        <v>123</v>
      </c>
      <c r="H83" s="26">
        <f>ROUND(E83*G83,2)</f>
        <v>0</v>
      </c>
      <c r="J83" s="26">
        <f>ROUND(E83*G83,2)</f>
        <v>0</v>
      </c>
      <c r="P83" s="24" t="s">
        <v>76</v>
      </c>
      <c r="V83" s="28" t="s">
        <v>16</v>
      </c>
      <c r="Z83" s="23" t="s">
        <v>144</v>
      </c>
    </row>
    <row r="84" spans="4:23" ht="12.75">
      <c r="D84" s="57" t="s">
        <v>208</v>
      </c>
      <c r="E84" s="58">
        <f>J84</f>
        <v>0</v>
      </c>
      <c r="H84" s="58">
        <f>SUM(H81:H83)</f>
        <v>0</v>
      </c>
      <c r="I84" s="58">
        <f>SUM(I81:I83)</f>
        <v>0</v>
      </c>
      <c r="J84" s="58">
        <f>SUM(J81:J83)</f>
        <v>0</v>
      </c>
      <c r="L84" s="59">
        <f>SUM(L81:L83)</f>
        <v>0</v>
      </c>
      <c r="N84" s="60">
        <f>SUM(N81:N83)</f>
        <v>0</v>
      </c>
      <c r="W84" s="25">
        <f>SUM(W81:W83)</f>
        <v>0</v>
      </c>
    </row>
    <row r="86" spans="4:23" ht="12.75">
      <c r="D86" s="57" t="s">
        <v>209</v>
      </c>
      <c r="E86" s="60">
        <f>J86</f>
        <v>0</v>
      </c>
      <c r="H86" s="58">
        <f>+H49+H79+H84</f>
        <v>0</v>
      </c>
      <c r="I86" s="58">
        <f>+I49+I79+I84</f>
        <v>0</v>
      </c>
      <c r="J86" s="58">
        <f>+J49+J79+J84</f>
        <v>0</v>
      </c>
      <c r="L86" s="59">
        <f>+L49+L79+L84</f>
        <v>195.054505</v>
      </c>
      <c r="N86" s="60">
        <f>+N49+N79+N84</f>
        <v>0</v>
      </c>
      <c r="W86" s="25">
        <f>+W49+W79+W84</f>
        <v>0</v>
      </c>
    </row>
    <row r="88" ht="12.75">
      <c r="B88" s="50" t="s">
        <v>210</v>
      </c>
    </row>
    <row r="89" ht="12.75">
      <c r="B89" s="23" t="s">
        <v>211</v>
      </c>
    </row>
    <row r="90" spans="1:26" ht="12.75">
      <c r="A90" s="21">
        <v>44</v>
      </c>
      <c r="B90" s="22" t="s">
        <v>212</v>
      </c>
      <c r="C90" s="23" t="s">
        <v>213</v>
      </c>
      <c r="D90" s="49" t="s">
        <v>214</v>
      </c>
      <c r="E90" s="25">
        <v>3</v>
      </c>
      <c r="F90" s="24" t="s">
        <v>154</v>
      </c>
      <c r="H90" s="26">
        <f>ROUND(E90*G90,2)</f>
        <v>0</v>
      </c>
      <c r="J90" s="26">
        <f aca="true" t="shared" si="1" ref="J90:J102">ROUND(E90*G90,2)</f>
        <v>0</v>
      </c>
      <c r="K90" s="27">
        <v>0.00322</v>
      </c>
      <c r="L90" s="27">
        <f aca="true" t="shared" si="2" ref="L90:L100">E90*K90</f>
        <v>0.00966</v>
      </c>
      <c r="P90" s="24" t="s">
        <v>76</v>
      </c>
      <c r="V90" s="28" t="s">
        <v>215</v>
      </c>
      <c r="Z90" s="23" t="s">
        <v>216</v>
      </c>
    </row>
    <row r="91" spans="1:26" ht="12.75">
      <c r="A91" s="21">
        <v>45</v>
      </c>
      <c r="B91" s="22" t="s">
        <v>212</v>
      </c>
      <c r="C91" s="23" t="s">
        <v>217</v>
      </c>
      <c r="D91" s="49" t="s">
        <v>218</v>
      </c>
      <c r="E91" s="25">
        <v>1</v>
      </c>
      <c r="F91" s="24" t="s">
        <v>143</v>
      </c>
      <c r="H91" s="26">
        <f>ROUND(E91*G91,2)</f>
        <v>0</v>
      </c>
      <c r="J91" s="26">
        <f t="shared" si="1"/>
        <v>0</v>
      </c>
      <c r="K91" s="27">
        <v>0.00083</v>
      </c>
      <c r="L91" s="27">
        <f t="shared" si="2"/>
        <v>0.00083</v>
      </c>
      <c r="P91" s="24" t="s">
        <v>76</v>
      </c>
      <c r="V91" s="28" t="s">
        <v>215</v>
      </c>
      <c r="Z91" s="23" t="s">
        <v>216</v>
      </c>
    </row>
    <row r="92" spans="1:26" ht="12.75">
      <c r="A92" s="21">
        <v>46</v>
      </c>
      <c r="B92" s="22" t="s">
        <v>212</v>
      </c>
      <c r="C92" s="23" t="s">
        <v>219</v>
      </c>
      <c r="D92" s="49" t="s">
        <v>220</v>
      </c>
      <c r="E92" s="25">
        <v>5</v>
      </c>
      <c r="F92" s="24" t="s">
        <v>143</v>
      </c>
      <c r="H92" s="26">
        <f>ROUND(E92*G92,2)</f>
        <v>0</v>
      </c>
      <c r="J92" s="26">
        <f t="shared" si="1"/>
        <v>0</v>
      </c>
      <c r="K92" s="27">
        <v>7E-05</v>
      </c>
      <c r="L92" s="27">
        <f t="shared" si="2"/>
        <v>0.00034999999999999994</v>
      </c>
      <c r="P92" s="24" t="s">
        <v>76</v>
      </c>
      <c r="V92" s="28" t="s">
        <v>215</v>
      </c>
      <c r="Z92" s="23" t="s">
        <v>216</v>
      </c>
    </row>
    <row r="93" spans="1:27" ht="12.75">
      <c r="A93" s="21">
        <v>47</v>
      </c>
      <c r="B93" s="22" t="s">
        <v>120</v>
      </c>
      <c r="C93" s="23" t="s">
        <v>221</v>
      </c>
      <c r="D93" s="49" t="s">
        <v>222</v>
      </c>
      <c r="E93" s="25">
        <v>5</v>
      </c>
      <c r="F93" s="24" t="s">
        <v>143</v>
      </c>
      <c r="I93" s="26">
        <f>ROUND(E93*G93,2)</f>
        <v>0</v>
      </c>
      <c r="J93" s="26">
        <f t="shared" si="1"/>
        <v>0</v>
      </c>
      <c r="K93" s="27">
        <v>0.00032</v>
      </c>
      <c r="L93" s="27">
        <f t="shared" si="2"/>
        <v>0.0016</v>
      </c>
      <c r="P93" s="24" t="s">
        <v>76</v>
      </c>
      <c r="V93" s="28" t="s">
        <v>15</v>
      </c>
      <c r="Z93" s="23" t="s">
        <v>223</v>
      </c>
      <c r="AA93" s="23" t="s">
        <v>76</v>
      </c>
    </row>
    <row r="94" spans="1:26" ht="12.75">
      <c r="A94" s="21">
        <v>48</v>
      </c>
      <c r="B94" s="22" t="s">
        <v>212</v>
      </c>
      <c r="C94" s="23" t="s">
        <v>224</v>
      </c>
      <c r="D94" s="49" t="s">
        <v>225</v>
      </c>
      <c r="E94" s="25">
        <v>1</v>
      </c>
      <c r="F94" s="24" t="s">
        <v>143</v>
      </c>
      <c r="H94" s="26">
        <f>ROUND(E94*G94,2)</f>
        <v>0</v>
      </c>
      <c r="J94" s="26">
        <f t="shared" si="1"/>
        <v>0</v>
      </c>
      <c r="K94" s="27">
        <v>0.00027</v>
      </c>
      <c r="L94" s="27">
        <f t="shared" si="2"/>
        <v>0.00027</v>
      </c>
      <c r="P94" s="24" t="s">
        <v>76</v>
      </c>
      <c r="V94" s="28" t="s">
        <v>215</v>
      </c>
      <c r="Z94" s="23" t="s">
        <v>226</v>
      </c>
    </row>
    <row r="95" spans="1:26" ht="12.75">
      <c r="A95" s="21">
        <v>49</v>
      </c>
      <c r="B95" s="22" t="s">
        <v>212</v>
      </c>
      <c r="C95" s="23" t="s">
        <v>227</v>
      </c>
      <c r="D95" s="49" t="s">
        <v>228</v>
      </c>
      <c r="E95" s="25">
        <v>1</v>
      </c>
      <c r="F95" s="24" t="s">
        <v>143</v>
      </c>
      <c r="H95" s="26">
        <f>ROUND(E95*G95,2)</f>
        <v>0</v>
      </c>
      <c r="J95" s="26">
        <f t="shared" si="1"/>
        <v>0</v>
      </c>
      <c r="K95" s="27">
        <v>0.00131</v>
      </c>
      <c r="L95" s="27">
        <f t="shared" si="2"/>
        <v>0.00131</v>
      </c>
      <c r="P95" s="24" t="s">
        <v>76</v>
      </c>
      <c r="V95" s="28" t="s">
        <v>215</v>
      </c>
      <c r="Z95" s="23" t="s">
        <v>226</v>
      </c>
    </row>
    <row r="96" spans="1:26" ht="12.75">
      <c r="A96" s="21">
        <v>50</v>
      </c>
      <c r="B96" s="22" t="s">
        <v>212</v>
      </c>
      <c r="C96" s="23" t="s">
        <v>229</v>
      </c>
      <c r="D96" s="49" t="s">
        <v>230</v>
      </c>
      <c r="E96" s="25">
        <v>15</v>
      </c>
      <c r="F96" s="24" t="s">
        <v>154</v>
      </c>
      <c r="H96" s="26">
        <f>ROUND(E96*G96,2)</f>
        <v>0</v>
      </c>
      <c r="J96" s="26">
        <f t="shared" si="1"/>
        <v>0</v>
      </c>
      <c r="K96" s="27">
        <v>0.00049</v>
      </c>
      <c r="L96" s="27">
        <f t="shared" si="2"/>
        <v>0.00735</v>
      </c>
      <c r="P96" s="24" t="s">
        <v>76</v>
      </c>
      <c r="V96" s="28" t="s">
        <v>215</v>
      </c>
      <c r="Z96" s="23" t="s">
        <v>216</v>
      </c>
    </row>
    <row r="97" spans="1:26" ht="25.5">
      <c r="A97" s="21">
        <v>51</v>
      </c>
      <c r="B97" s="22" t="s">
        <v>212</v>
      </c>
      <c r="C97" s="23" t="s">
        <v>231</v>
      </c>
      <c r="D97" s="49" t="s">
        <v>232</v>
      </c>
      <c r="E97" s="25">
        <v>1</v>
      </c>
      <c r="F97" s="24" t="s">
        <v>188</v>
      </c>
      <c r="H97" s="26">
        <f>ROUND(E97*G97,2)</f>
        <v>0</v>
      </c>
      <c r="J97" s="26">
        <f t="shared" si="1"/>
        <v>0</v>
      </c>
      <c r="K97" s="27">
        <v>0.00992</v>
      </c>
      <c r="L97" s="27">
        <f t="shared" si="2"/>
        <v>0.00992</v>
      </c>
      <c r="P97" s="24" t="s">
        <v>76</v>
      </c>
      <c r="V97" s="28" t="s">
        <v>215</v>
      </c>
      <c r="Z97" s="23" t="s">
        <v>226</v>
      </c>
    </row>
    <row r="98" spans="1:26" ht="12.75">
      <c r="A98" s="21">
        <v>52</v>
      </c>
      <c r="B98" s="22" t="s">
        <v>212</v>
      </c>
      <c r="C98" s="23" t="s">
        <v>233</v>
      </c>
      <c r="D98" s="49" t="s">
        <v>234</v>
      </c>
      <c r="E98" s="25">
        <v>1</v>
      </c>
      <c r="F98" s="24" t="s">
        <v>143</v>
      </c>
      <c r="H98" s="26">
        <f>ROUND(E98*G98,2)</f>
        <v>0</v>
      </c>
      <c r="J98" s="26">
        <f t="shared" si="1"/>
        <v>0</v>
      </c>
      <c r="K98" s="27">
        <v>0.00148</v>
      </c>
      <c r="L98" s="27">
        <f t="shared" si="2"/>
        <v>0.00148</v>
      </c>
      <c r="P98" s="24" t="s">
        <v>76</v>
      </c>
      <c r="V98" s="28" t="s">
        <v>215</v>
      </c>
      <c r="Z98" s="23" t="s">
        <v>216</v>
      </c>
    </row>
    <row r="99" spans="1:27" ht="12.75">
      <c r="A99" s="21">
        <v>53</v>
      </c>
      <c r="B99" s="22" t="s">
        <v>120</v>
      </c>
      <c r="C99" s="23" t="s">
        <v>235</v>
      </c>
      <c r="D99" s="49" t="s">
        <v>236</v>
      </c>
      <c r="E99" s="25">
        <v>1</v>
      </c>
      <c r="F99" s="24" t="s">
        <v>143</v>
      </c>
      <c r="I99" s="26">
        <f>ROUND(E99*G99,2)</f>
        <v>0</v>
      </c>
      <c r="J99" s="26">
        <f t="shared" si="1"/>
        <v>0</v>
      </c>
      <c r="K99" s="27">
        <v>0.003</v>
      </c>
      <c r="L99" s="27">
        <f t="shared" si="2"/>
        <v>0.003</v>
      </c>
      <c r="P99" s="24" t="s">
        <v>76</v>
      </c>
      <c r="V99" s="28" t="s">
        <v>15</v>
      </c>
      <c r="Z99" s="23" t="s">
        <v>237</v>
      </c>
      <c r="AA99" s="23" t="s">
        <v>76</v>
      </c>
    </row>
    <row r="100" spans="1:26" ht="12.75">
      <c r="A100" s="21">
        <v>54</v>
      </c>
      <c r="B100" s="22" t="s">
        <v>212</v>
      </c>
      <c r="C100" s="23" t="s">
        <v>238</v>
      </c>
      <c r="D100" s="49" t="s">
        <v>239</v>
      </c>
      <c r="E100" s="25">
        <v>55</v>
      </c>
      <c r="F100" s="24" t="s">
        <v>154</v>
      </c>
      <c r="H100" s="26">
        <f>ROUND(E100*G100,2)</f>
        <v>0</v>
      </c>
      <c r="J100" s="26">
        <f t="shared" si="1"/>
        <v>0</v>
      </c>
      <c r="K100" s="27">
        <v>0.00017</v>
      </c>
      <c r="L100" s="27">
        <f t="shared" si="2"/>
        <v>0.00935</v>
      </c>
      <c r="P100" s="24" t="s">
        <v>76</v>
      </c>
      <c r="V100" s="28" t="s">
        <v>215</v>
      </c>
      <c r="Z100" s="23" t="s">
        <v>216</v>
      </c>
    </row>
    <row r="101" spans="1:26" ht="12.75">
      <c r="A101" s="21">
        <v>55</v>
      </c>
      <c r="B101" s="22" t="s">
        <v>212</v>
      </c>
      <c r="C101" s="23" t="s">
        <v>240</v>
      </c>
      <c r="D101" s="49" t="s">
        <v>241</v>
      </c>
      <c r="E101" s="25">
        <v>55</v>
      </c>
      <c r="F101" s="24" t="s">
        <v>154</v>
      </c>
      <c r="H101" s="26">
        <f>ROUND(E101*G101,2)</f>
        <v>0</v>
      </c>
      <c r="J101" s="26">
        <f t="shared" si="1"/>
        <v>0</v>
      </c>
      <c r="P101" s="24" t="s">
        <v>76</v>
      </c>
      <c r="V101" s="28" t="s">
        <v>215</v>
      </c>
      <c r="Z101" s="23" t="s">
        <v>216</v>
      </c>
    </row>
    <row r="102" spans="1:26" ht="12.75">
      <c r="A102" s="21">
        <v>56</v>
      </c>
      <c r="B102" s="22" t="s">
        <v>212</v>
      </c>
      <c r="C102" s="23" t="s">
        <v>242</v>
      </c>
      <c r="D102" s="49" t="s">
        <v>243</v>
      </c>
      <c r="F102" s="24" t="s">
        <v>48</v>
      </c>
      <c r="H102" s="26">
        <f>ROUND(E102*G102,2)</f>
        <v>0</v>
      </c>
      <c r="J102" s="26">
        <f t="shared" si="1"/>
        <v>0</v>
      </c>
      <c r="P102" s="24" t="s">
        <v>76</v>
      </c>
      <c r="V102" s="28" t="s">
        <v>215</v>
      </c>
      <c r="Z102" s="23" t="s">
        <v>244</v>
      </c>
    </row>
    <row r="103" spans="4:23" ht="12.75">
      <c r="D103" s="57" t="s">
        <v>245</v>
      </c>
      <c r="E103" s="58">
        <f>J103</f>
        <v>0</v>
      </c>
      <c r="H103" s="58">
        <f>SUM(H88:H102)</f>
        <v>0</v>
      </c>
      <c r="I103" s="58">
        <f>SUM(I88:I102)</f>
        <v>0</v>
      </c>
      <c r="J103" s="58">
        <f>SUM(J88:J102)</f>
        <v>0</v>
      </c>
      <c r="L103" s="59">
        <f>SUM(L88:L102)</f>
        <v>0.04512000000000001</v>
      </c>
      <c r="N103" s="60">
        <f>SUM(N88:N102)</f>
        <v>0</v>
      </c>
      <c r="W103" s="25">
        <f>SUM(W88:W102)</f>
        <v>0</v>
      </c>
    </row>
    <row r="105" spans="4:23" ht="12.75">
      <c r="D105" s="57" t="s">
        <v>246</v>
      </c>
      <c r="E105" s="60">
        <f>J105</f>
        <v>0</v>
      </c>
      <c r="H105" s="58">
        <f>+H103</f>
        <v>0</v>
      </c>
      <c r="I105" s="58">
        <f>+I103</f>
        <v>0</v>
      </c>
      <c r="J105" s="58">
        <f>+J103</f>
        <v>0</v>
      </c>
      <c r="L105" s="59">
        <f>+L103</f>
        <v>0.04512000000000001</v>
      </c>
      <c r="N105" s="60">
        <f>+N103</f>
        <v>0</v>
      </c>
      <c r="W105" s="25">
        <f>+W103</f>
        <v>0</v>
      </c>
    </row>
    <row r="107" ht="12.75">
      <c r="B107" s="50" t="s">
        <v>247</v>
      </c>
    </row>
    <row r="108" ht="12.75">
      <c r="B108" s="23" t="s">
        <v>248</v>
      </c>
    </row>
    <row r="109" spans="1:26" ht="12.75">
      <c r="A109" s="21">
        <v>57</v>
      </c>
      <c r="B109" s="22" t="s">
        <v>72</v>
      </c>
      <c r="C109" s="23" t="s">
        <v>249</v>
      </c>
      <c r="D109" s="49" t="s">
        <v>250</v>
      </c>
      <c r="E109" s="25">
        <v>55</v>
      </c>
      <c r="F109" s="24" t="s">
        <v>154</v>
      </c>
      <c r="H109" s="26">
        <f>ROUND(E109*G109,2)</f>
        <v>0</v>
      </c>
      <c r="J109" s="26">
        <f>ROUND(E109*G109,2)</f>
        <v>0</v>
      </c>
      <c r="K109" s="27">
        <v>5E-05</v>
      </c>
      <c r="L109" s="27">
        <f>E109*K109</f>
        <v>0.0027500000000000003</v>
      </c>
      <c r="P109" s="24" t="s">
        <v>76</v>
      </c>
      <c r="V109" s="28" t="s">
        <v>69</v>
      </c>
      <c r="Z109" s="23" t="s">
        <v>144</v>
      </c>
    </row>
    <row r="110" spans="4:23" ht="12.75">
      <c r="D110" s="57" t="s">
        <v>251</v>
      </c>
      <c r="E110" s="58">
        <f>J110</f>
        <v>0</v>
      </c>
      <c r="H110" s="58">
        <f>SUM(H107:H109)</f>
        <v>0</v>
      </c>
      <c r="I110" s="58">
        <f>SUM(I107:I109)</f>
        <v>0</v>
      </c>
      <c r="J110" s="58">
        <f>SUM(J107:J109)</f>
        <v>0</v>
      </c>
      <c r="L110" s="59">
        <f>SUM(L107:L109)</f>
        <v>0.0027500000000000003</v>
      </c>
      <c r="N110" s="60">
        <f>SUM(N107:N109)</f>
        <v>0</v>
      </c>
      <c r="W110" s="25">
        <f>SUM(W107:W109)</f>
        <v>0</v>
      </c>
    </row>
    <row r="112" spans="4:23" ht="12.75">
      <c r="D112" s="57" t="s">
        <v>252</v>
      </c>
      <c r="E112" s="58">
        <f>J112</f>
        <v>0</v>
      </c>
      <c r="H112" s="58">
        <f>+H110</f>
        <v>0</v>
      </c>
      <c r="I112" s="58">
        <f>+I110</f>
        <v>0</v>
      </c>
      <c r="J112" s="58">
        <f>+J110</f>
        <v>0</v>
      </c>
      <c r="L112" s="59">
        <f>+L110</f>
        <v>0.0027500000000000003</v>
      </c>
      <c r="N112" s="60">
        <f>+N110</f>
        <v>0</v>
      </c>
      <c r="W112" s="25">
        <f>+W110</f>
        <v>0</v>
      </c>
    </row>
    <row r="114" spans="4:23" ht="12.75">
      <c r="D114" s="61" t="s">
        <v>253</v>
      </c>
      <c r="E114" s="58">
        <f>J114</f>
        <v>0</v>
      </c>
      <c r="H114" s="58">
        <f>+H86+H105+H112</f>
        <v>0</v>
      </c>
      <c r="I114" s="58">
        <f>+I86+I105+I112</f>
        <v>0</v>
      </c>
      <c r="J114" s="58">
        <f>+J86+J105+J112</f>
        <v>0</v>
      </c>
      <c r="L114" s="59">
        <f>+L86+L105+L112</f>
        <v>195.102375</v>
      </c>
      <c r="N114" s="60">
        <f>+N86+N105+N112</f>
        <v>0</v>
      </c>
      <c r="W114" s="25">
        <f>+W86+W105+W112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18" customWidth="1"/>
    <col min="2" max="3" width="45.7109375" style="18" customWidth="1"/>
    <col min="4" max="4" width="11.28125" style="19" customWidth="1"/>
    <col min="5" max="16384" width="9.140625" style="1" customWidth="1"/>
  </cols>
  <sheetData>
    <row r="1" spans="1:4" ht="12.75">
      <c r="A1" s="12" t="s">
        <v>60</v>
      </c>
      <c r="B1" s="13"/>
      <c r="C1" s="13"/>
      <c r="D1" s="14" t="s">
        <v>254</v>
      </c>
    </row>
    <row r="2" spans="1:4" ht="12.75">
      <c r="A2" s="12" t="s">
        <v>62</v>
      </c>
      <c r="B2" s="13"/>
      <c r="C2" s="13"/>
      <c r="D2" s="14" t="s">
        <v>63</v>
      </c>
    </row>
    <row r="3" spans="1:4" ht="12.75">
      <c r="A3" s="12" t="s">
        <v>17</v>
      </c>
      <c r="B3" s="13"/>
      <c r="C3" s="13"/>
      <c r="D3" s="14" t="s">
        <v>64</v>
      </c>
    </row>
    <row r="4" spans="1:4" ht="12.75">
      <c r="A4" s="13"/>
      <c r="B4" s="13"/>
      <c r="C4" s="13"/>
      <c r="D4" s="13"/>
    </row>
    <row r="5" spans="1:4" ht="12.75">
      <c r="A5" s="12" t="s">
        <v>65</v>
      </c>
      <c r="B5" s="13"/>
      <c r="C5" s="13"/>
      <c r="D5" s="13"/>
    </row>
    <row r="6" spans="1:4" ht="12.75">
      <c r="A6" s="12" t="s">
        <v>66</v>
      </c>
      <c r="B6" s="13"/>
      <c r="C6" s="13"/>
      <c r="D6" s="13"/>
    </row>
    <row r="7" spans="1:4" ht="12.75">
      <c r="A7" s="12"/>
      <c r="B7" s="13"/>
      <c r="C7" s="13"/>
      <c r="D7" s="13"/>
    </row>
    <row r="8" spans="1:4" ht="12.75">
      <c r="A8" s="1" t="s">
        <v>67</v>
      </c>
      <c r="B8" s="15"/>
      <c r="C8" s="16"/>
      <c r="D8" s="17"/>
    </row>
    <row r="9" spans="1:6" ht="12.75">
      <c r="A9" s="44" t="s">
        <v>56</v>
      </c>
      <c r="B9" s="44" t="s">
        <v>57</v>
      </c>
      <c r="C9" s="44" t="s">
        <v>58</v>
      </c>
      <c r="D9" s="45" t="s">
        <v>59</v>
      </c>
      <c r="F9" s="1" t="s">
        <v>255</v>
      </c>
    </row>
    <row r="10" spans="1:4" ht="12.75">
      <c r="A10" s="46"/>
      <c r="B10" s="46"/>
      <c r="C10" s="47"/>
      <c r="D10" s="48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Sokolíková Marta JUDr.</cp:lastModifiedBy>
  <cp:lastPrinted>2016-06-07T10:12:43Z</cp:lastPrinted>
  <dcterms:created xsi:type="dcterms:W3CDTF">1999-04-06T07:39:42Z</dcterms:created>
  <dcterms:modified xsi:type="dcterms:W3CDTF">2019-04-15T11:34:13Z</dcterms:modified>
  <cp:category/>
  <cp:version/>
  <cp:contentType/>
  <cp:contentStatus/>
</cp:coreProperties>
</file>